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4795" windowHeight="1227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O69" i="1"/>
  <c r="N69"/>
  <c r="P57"/>
  <c r="P69"/>
  <c r="M69"/>
  <c r="M57"/>
  <c r="P55"/>
  <c r="P53"/>
  <c r="P50"/>
  <c r="P45"/>
  <c r="P36"/>
  <c r="P26"/>
  <c r="P17"/>
  <c r="P13"/>
  <c r="P7"/>
  <c r="P3"/>
  <c r="N45"/>
  <c r="N36"/>
  <c r="N26"/>
  <c r="D69"/>
  <c r="G69"/>
  <c r="J45"/>
  <c r="J46"/>
  <c r="J47"/>
  <c r="J48"/>
  <c r="J49"/>
  <c r="J50"/>
  <c r="J51"/>
  <c r="J52"/>
  <c r="J53"/>
  <c r="J54"/>
  <c r="J55"/>
  <c r="J56"/>
  <c r="J57"/>
  <c r="J58"/>
  <c r="J59"/>
  <c r="J4"/>
  <c r="J5"/>
  <c r="J6"/>
  <c r="J7"/>
  <c r="O7" s="1"/>
  <c r="J8"/>
  <c r="J9"/>
  <c r="J10"/>
  <c r="J11"/>
  <c r="J12"/>
  <c r="J13"/>
  <c r="O13" s="1"/>
  <c r="J14"/>
  <c r="J15"/>
  <c r="N13" s="1"/>
  <c r="J16"/>
  <c r="J17"/>
  <c r="O17" s="1"/>
  <c r="J18"/>
  <c r="N17" s="1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3"/>
  <c r="J69" s="1"/>
</calcChain>
</file>

<file path=xl/sharedStrings.xml><?xml version="1.0" encoding="utf-8"?>
<sst xmlns="http://schemas.openxmlformats.org/spreadsheetml/2006/main" count="132" uniqueCount="87">
  <si>
    <t>SAISON</t>
  </si>
  <si>
    <t>NOM</t>
  </si>
  <si>
    <t>POSTE</t>
  </si>
  <si>
    <t>ACHAT</t>
  </si>
  <si>
    <t>REVENTE</t>
  </si>
  <si>
    <t>PLUS/MOINS VALUE</t>
  </si>
  <si>
    <t>Age</t>
  </si>
  <si>
    <t>Niveau</t>
  </si>
  <si>
    <t>Prix</t>
  </si>
  <si>
    <t>Centre de Formation</t>
  </si>
  <si>
    <t>Marché Amateur</t>
  </si>
  <si>
    <t>TOTAL SAISON</t>
  </si>
  <si>
    <t>Yves Tourneur</t>
  </si>
  <si>
    <t>AG</t>
  </si>
  <si>
    <t>Kociela Lacheelo</t>
  </si>
  <si>
    <t>SG</t>
  </si>
  <si>
    <t>Herman Ramirez</t>
  </si>
  <si>
    <t>DC</t>
  </si>
  <si>
    <t>Frédéric Paulot</t>
  </si>
  <si>
    <t>MG</t>
  </si>
  <si>
    <t>Pascal Paindorge</t>
  </si>
  <si>
    <t>SD</t>
  </si>
  <si>
    <t>Adrien Jacquet</t>
  </si>
  <si>
    <t>Mde</t>
  </si>
  <si>
    <t>Charles Devedjian</t>
  </si>
  <si>
    <t>AD</t>
  </si>
  <si>
    <t>Tyrone Burton</t>
  </si>
  <si>
    <t>MD</t>
  </si>
  <si>
    <t>Elesbaan Wairimu</t>
  </si>
  <si>
    <t>Mulyadi Daryanto</t>
  </si>
  <si>
    <t>MC</t>
  </si>
  <si>
    <t>Joseph Poncelet</t>
  </si>
  <si>
    <t>Fabrice Fontaine</t>
  </si>
  <si>
    <t>GDB</t>
  </si>
  <si>
    <t>Powa Konos</t>
  </si>
  <si>
    <t>Artur Silva</t>
  </si>
  <si>
    <t>Estienne Lemarchand</t>
  </si>
  <si>
    <t>LIB</t>
  </si>
  <si>
    <t>Maurin Jud</t>
  </si>
  <si>
    <t>Pierre Raffarin</t>
  </si>
  <si>
    <t>AC</t>
  </si>
  <si>
    <t>Toshitsugu Hideaki</t>
  </si>
  <si>
    <t>Fabrice Borloo</t>
  </si>
  <si>
    <t>Michel Vittoz</t>
  </si>
  <si>
    <t>Sergio Pittoni</t>
  </si>
  <si>
    <t>Léon Delevoye</t>
  </si>
  <si>
    <t>DG</t>
  </si>
  <si>
    <t>André Renard</t>
  </si>
  <si>
    <t>Henri Drothière</t>
  </si>
  <si>
    <t>Edimar Hernandez</t>
  </si>
  <si>
    <t>Stijn Holweg</t>
  </si>
  <si>
    <t>Cezmi Aksoy</t>
  </si>
  <si>
    <t>Niyoosha Shakeri</t>
  </si>
  <si>
    <t>Kristian Grathwohl</t>
  </si>
  <si>
    <t>MDe</t>
  </si>
  <si>
    <t>Karol Klimek</t>
  </si>
  <si>
    <t>Ken Lanza</t>
  </si>
  <si>
    <t>Albin Gyseler</t>
  </si>
  <si>
    <t>Tobias Aquiellara</t>
  </si>
  <si>
    <t>Negue Eloundou</t>
  </si>
  <si>
    <t>Blas Arca</t>
  </si>
  <si>
    <t>Sergio Roman Aguirre</t>
  </si>
  <si>
    <t>Maksim Kovtun</t>
  </si>
  <si>
    <t>Pascal Falco</t>
  </si>
  <si>
    <t>Andrew Duff</t>
  </si>
  <si>
    <t>Bo Booltink</t>
  </si>
  <si>
    <t>Chris Lindstrom</t>
  </si>
  <si>
    <t>Estienne Vittoz</t>
  </si>
  <si>
    <t>Enzo Guerra</t>
  </si>
  <si>
    <t>Lionel Peçanha</t>
  </si>
  <si>
    <t>Jean Marc Laclau</t>
  </si>
  <si>
    <t>Paul Birchall</t>
  </si>
  <si>
    <t>Edouard Labouré</t>
  </si>
  <si>
    <t>Christan Frecon</t>
  </si>
  <si>
    <t>Norino Cruchaga Lasa</t>
  </si>
  <si>
    <t>Gilbert Borloo</t>
  </si>
  <si>
    <t>Rudiger Klosson</t>
  </si>
  <si>
    <t>Jacques Borloo</t>
  </si>
  <si>
    <t>Fabiano Dos Santos</t>
  </si>
  <si>
    <t>Federico Zimmerman</t>
  </si>
  <si>
    <t>Ivo Peterka</t>
  </si>
  <si>
    <t>DD</t>
  </si>
  <si>
    <t>Jean Fomubond</t>
  </si>
  <si>
    <t>Jean Arnoult</t>
  </si>
  <si>
    <t>TOTAL FINAL</t>
  </si>
  <si>
    <t>Marché des Transferts</t>
  </si>
  <si>
    <t>DETAIL DES PLUS/MOINS VALUES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</si>
</sst>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3" tint="0.39997558519241921"/>
      <name val="Calibri"/>
      <family val="2"/>
      <scheme val="minor"/>
    </font>
    <font>
      <i/>
      <sz val="8"/>
      <color theme="5" tint="-0.249977111117893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5" tint="0.79998168889431442"/>
      <name val="Calibri"/>
      <family val="2"/>
      <scheme val="minor"/>
    </font>
    <font>
      <b/>
      <sz val="8"/>
      <color theme="6" tint="0.5999938962981048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3">
    <xf numFmtId="0" fontId="0" fillId="0" borderId="0" xfId="0"/>
    <xf numFmtId="3" fontId="1" fillId="0" borderId="16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36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35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/>
    </xf>
    <xf numFmtId="3" fontId="1" fillId="2" borderId="24" xfId="0" applyNumberFormat="1" applyFont="1" applyFill="1" applyBorder="1" applyAlignment="1">
      <alignment horizontal="center" vertical="center"/>
    </xf>
    <xf numFmtId="3" fontId="1" fillId="2" borderId="30" xfId="0" applyNumberFormat="1" applyFont="1" applyFill="1" applyBorder="1" applyAlignment="1">
      <alignment horizontal="center" vertical="center"/>
    </xf>
    <xf numFmtId="3" fontId="1" fillId="2" borderId="21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22" xfId="0" applyNumberFormat="1" applyFont="1" applyFill="1" applyBorder="1" applyAlignment="1">
      <alignment horizontal="center" vertical="center"/>
    </xf>
    <xf numFmtId="3" fontId="1" fillId="2" borderId="25" xfId="0" applyNumberFormat="1" applyFont="1" applyFill="1" applyBorder="1" applyAlignment="1">
      <alignment horizontal="center" vertical="center"/>
    </xf>
    <xf numFmtId="3" fontId="1" fillId="2" borderId="31" xfId="0" applyNumberFormat="1" applyFont="1" applyFill="1" applyBorder="1" applyAlignment="1">
      <alignment horizontal="center" vertical="center"/>
    </xf>
    <xf numFmtId="3" fontId="1" fillId="2" borderId="32" xfId="0" applyNumberFormat="1" applyFont="1" applyFill="1" applyBorder="1" applyAlignment="1">
      <alignment horizontal="center" vertical="center"/>
    </xf>
    <xf numFmtId="3" fontId="1" fillId="2" borderId="33" xfId="0" applyNumberFormat="1" applyFont="1" applyFill="1" applyBorder="1" applyAlignment="1">
      <alignment horizontal="center" vertical="center"/>
    </xf>
    <xf numFmtId="3" fontId="1" fillId="3" borderId="23" xfId="0" applyNumberFormat="1" applyFont="1" applyFill="1" applyBorder="1" applyAlignment="1">
      <alignment horizontal="center" vertical="center"/>
    </xf>
    <xf numFmtId="3" fontId="1" fillId="3" borderId="24" xfId="0" applyNumberFormat="1" applyFont="1" applyFill="1" applyBorder="1" applyAlignment="1">
      <alignment horizontal="center" vertical="center"/>
    </xf>
    <xf numFmtId="3" fontId="1" fillId="3" borderId="30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center" vertical="center"/>
    </xf>
    <xf numFmtId="3" fontId="1" fillId="3" borderId="20" xfId="0" applyNumberFormat="1" applyFont="1" applyFill="1" applyBorder="1" applyAlignment="1">
      <alignment horizontal="center" vertical="center"/>
    </xf>
    <xf numFmtId="3" fontId="1" fillId="3" borderId="29" xfId="0" applyNumberFormat="1" applyFont="1" applyFill="1" applyBorder="1" applyAlignment="1">
      <alignment horizontal="center" vertical="center"/>
    </xf>
    <xf numFmtId="3" fontId="1" fillId="3" borderId="41" xfId="0" applyNumberFormat="1" applyFont="1" applyFill="1" applyBorder="1" applyAlignment="1">
      <alignment horizontal="center" vertical="center"/>
    </xf>
    <xf numFmtId="3" fontId="1" fillId="3" borderId="44" xfId="0" applyNumberFormat="1" applyFont="1" applyFill="1" applyBorder="1" applyAlignment="1">
      <alignment horizontal="center" vertical="center"/>
    </xf>
    <xf numFmtId="3" fontId="1" fillId="3" borderId="32" xfId="0" applyNumberFormat="1" applyFont="1" applyFill="1" applyBorder="1" applyAlignment="1">
      <alignment horizontal="center" vertical="center"/>
    </xf>
    <xf numFmtId="3" fontId="1" fillId="3" borderId="42" xfId="0" applyNumberFormat="1" applyFont="1" applyFill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4" fillId="2" borderId="37" xfId="0" applyNumberFormat="1" applyFont="1" applyFill="1" applyBorder="1" applyAlignment="1">
      <alignment horizontal="center" vertical="center"/>
    </xf>
    <xf numFmtId="3" fontId="4" fillId="2" borderId="38" xfId="0" applyNumberFormat="1" applyFont="1" applyFill="1" applyBorder="1" applyAlignment="1">
      <alignment horizontal="center" vertical="center"/>
    </xf>
    <xf numFmtId="3" fontId="4" fillId="2" borderId="39" xfId="0" applyNumberFormat="1" applyFont="1" applyFill="1" applyBorder="1" applyAlignment="1">
      <alignment horizontal="center" vertical="center"/>
    </xf>
    <xf numFmtId="3" fontId="4" fillId="3" borderId="43" xfId="0" applyNumberFormat="1" applyFont="1" applyFill="1" applyBorder="1" applyAlignment="1">
      <alignment horizontal="center" vertical="center"/>
    </xf>
    <xf numFmtId="3" fontId="4" fillId="3" borderId="38" xfId="0" applyNumberFormat="1" applyFont="1" applyFill="1" applyBorder="1" applyAlignment="1">
      <alignment horizontal="center" vertical="center"/>
    </xf>
    <xf numFmtId="3" fontId="4" fillId="3" borderId="40" xfId="0" applyNumberFormat="1" applyFont="1" applyFill="1" applyBorder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22" xfId="0" applyNumberFormat="1" applyFont="1" applyFill="1" applyBorder="1" applyAlignment="1">
      <alignment horizontal="center" vertical="center"/>
    </xf>
    <xf numFmtId="3" fontId="4" fillId="3" borderId="13" xfId="0" applyNumberFormat="1" applyFont="1" applyFill="1" applyBorder="1" applyAlignment="1">
      <alignment horizontal="center" vertical="center"/>
    </xf>
    <xf numFmtId="3" fontId="4" fillId="3" borderId="8" xfId="0" applyNumberFormat="1" applyFont="1" applyFill="1" applyBorder="1" applyAlignment="1">
      <alignment horizontal="center" vertical="center"/>
    </xf>
    <xf numFmtId="3" fontId="4" fillId="3" borderId="20" xfId="0" applyNumberFormat="1" applyFont="1" applyFill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2" borderId="23" xfId="0" applyNumberFormat="1" applyFont="1" applyFill="1" applyBorder="1" applyAlignment="1">
      <alignment horizontal="center" vertical="center"/>
    </xf>
    <xf numFmtId="3" fontId="4" fillId="2" borderId="24" xfId="0" applyNumberFormat="1" applyFont="1" applyFill="1" applyBorder="1" applyAlignment="1">
      <alignment horizontal="center" vertical="center"/>
    </xf>
    <xf numFmtId="3" fontId="4" fillId="2" borderId="25" xfId="0" applyNumberFormat="1" applyFont="1" applyFill="1" applyBorder="1" applyAlignment="1">
      <alignment horizontal="center" vertical="center"/>
    </xf>
    <xf numFmtId="3" fontId="4" fillId="3" borderId="29" xfId="0" applyNumberFormat="1" applyFont="1" applyFill="1" applyBorder="1" applyAlignment="1">
      <alignment horizontal="center" vertical="center"/>
    </xf>
    <xf numFmtId="3" fontId="4" fillId="3" borderId="24" xfId="0" applyNumberFormat="1" applyFont="1" applyFill="1" applyBorder="1" applyAlignment="1">
      <alignment horizontal="center" vertical="center"/>
    </xf>
    <xf numFmtId="3" fontId="4" fillId="3" borderId="41" xfId="0" applyNumberFormat="1" applyFont="1" applyFill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3" fontId="4" fillId="2" borderId="32" xfId="0" applyNumberFormat="1" applyFont="1" applyFill="1" applyBorder="1" applyAlignment="1">
      <alignment horizontal="center" vertical="center"/>
    </xf>
    <xf numFmtId="3" fontId="4" fillId="2" borderId="33" xfId="0" applyNumberFormat="1" applyFont="1" applyFill="1" applyBorder="1" applyAlignment="1">
      <alignment horizontal="center" vertical="center"/>
    </xf>
    <xf numFmtId="3" fontId="4" fillId="3" borderId="44" xfId="0" applyNumberFormat="1" applyFont="1" applyFill="1" applyBorder="1" applyAlignment="1">
      <alignment horizontal="center" vertical="center"/>
    </xf>
    <xf numFmtId="3" fontId="4" fillId="3" borderId="32" xfId="0" applyNumberFormat="1" applyFont="1" applyFill="1" applyBorder="1" applyAlignment="1">
      <alignment horizontal="center" vertical="center"/>
    </xf>
    <xf numFmtId="3" fontId="4" fillId="3" borderId="42" xfId="0" applyNumberFormat="1" applyFont="1" applyFill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3" fontId="3" fillId="2" borderId="21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22" xfId="0" applyNumberFormat="1" applyFont="1" applyFill="1" applyBorder="1" applyAlignment="1">
      <alignment horizontal="center" vertical="center"/>
    </xf>
    <xf numFmtId="3" fontId="3" fillId="3" borderId="13" xfId="0" applyNumberFormat="1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3" fontId="3" fillId="3" borderId="20" xfId="0" applyNumberFormat="1" applyFont="1" applyFill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35" xfId="0" applyNumberFormat="1" applyFont="1" applyBorder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/>
    </xf>
    <xf numFmtId="3" fontId="3" fillId="2" borderId="23" xfId="0" applyNumberFormat="1" applyFont="1" applyFill="1" applyBorder="1" applyAlignment="1">
      <alignment horizontal="center" vertical="center"/>
    </xf>
    <xf numFmtId="3" fontId="3" fillId="2" borderId="24" xfId="0" applyNumberFormat="1" applyFont="1" applyFill="1" applyBorder="1" applyAlignment="1">
      <alignment horizontal="center" vertical="center"/>
    </xf>
    <xf numFmtId="3" fontId="3" fillId="2" borderId="25" xfId="0" applyNumberFormat="1" applyFont="1" applyFill="1" applyBorder="1" applyAlignment="1">
      <alignment horizontal="center" vertical="center"/>
    </xf>
    <xf numFmtId="3" fontId="3" fillId="3" borderId="29" xfId="0" applyNumberFormat="1" applyFont="1" applyFill="1" applyBorder="1" applyAlignment="1">
      <alignment horizontal="center" vertical="center"/>
    </xf>
    <xf numFmtId="3" fontId="3" fillId="3" borderId="24" xfId="0" applyNumberFormat="1" applyFont="1" applyFill="1" applyBorder="1" applyAlignment="1">
      <alignment horizontal="center" vertical="center"/>
    </xf>
    <xf numFmtId="3" fontId="3" fillId="3" borderId="41" xfId="0" applyNumberFormat="1" applyFont="1" applyFill="1" applyBorder="1" applyAlignment="1">
      <alignment horizontal="center" vertical="center"/>
    </xf>
    <xf numFmtId="3" fontId="3" fillId="2" borderId="31" xfId="0" applyNumberFormat="1" applyFont="1" applyFill="1" applyBorder="1" applyAlignment="1">
      <alignment horizontal="center" vertical="center"/>
    </xf>
    <xf numFmtId="3" fontId="3" fillId="2" borderId="32" xfId="0" applyNumberFormat="1" applyFont="1" applyFill="1" applyBorder="1" applyAlignment="1">
      <alignment horizontal="center" vertical="center"/>
    </xf>
    <xf numFmtId="3" fontId="3" fillId="2" borderId="33" xfId="0" applyNumberFormat="1" applyFont="1" applyFill="1" applyBorder="1" applyAlignment="1">
      <alignment horizontal="center" vertical="center"/>
    </xf>
    <xf numFmtId="3" fontId="3" fillId="3" borderId="44" xfId="0" applyNumberFormat="1" applyFont="1" applyFill="1" applyBorder="1" applyAlignment="1">
      <alignment horizontal="center" vertical="center"/>
    </xf>
    <xf numFmtId="3" fontId="3" fillId="3" borderId="32" xfId="0" applyNumberFormat="1" applyFont="1" applyFill="1" applyBorder="1" applyAlignment="1">
      <alignment horizontal="center" vertical="center"/>
    </xf>
    <xf numFmtId="3" fontId="3" fillId="3" borderId="42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1" fillId="0" borderId="27" xfId="0" applyNumberFormat="1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4" fillId="5" borderId="37" xfId="0" applyNumberFormat="1" applyFont="1" applyFill="1" applyBorder="1" applyAlignment="1">
      <alignment horizontal="center" vertical="center"/>
    </xf>
    <xf numFmtId="3" fontId="4" fillId="5" borderId="40" xfId="0" applyNumberFormat="1" applyFont="1" applyFill="1" applyBorder="1" applyAlignment="1">
      <alignment horizontal="center" vertical="center"/>
    </xf>
    <xf numFmtId="3" fontId="4" fillId="5" borderId="21" xfId="0" applyNumberFormat="1" applyFont="1" applyFill="1" applyBorder="1" applyAlignment="1">
      <alignment horizontal="center" vertical="center"/>
    </xf>
    <xf numFmtId="3" fontId="4" fillId="5" borderId="20" xfId="0" applyNumberFormat="1" applyFont="1" applyFill="1" applyBorder="1" applyAlignment="1">
      <alignment horizontal="center" vertical="center"/>
    </xf>
    <xf numFmtId="3" fontId="1" fillId="5" borderId="21" xfId="0" applyNumberFormat="1" applyFont="1" applyFill="1" applyBorder="1" applyAlignment="1">
      <alignment horizontal="center" vertical="center"/>
    </xf>
    <xf numFmtId="3" fontId="1" fillId="5" borderId="20" xfId="0" applyNumberFormat="1" applyFont="1" applyFill="1" applyBorder="1" applyAlignment="1">
      <alignment horizontal="center" vertical="center"/>
    </xf>
    <xf numFmtId="3" fontId="1" fillId="5" borderId="23" xfId="0" applyNumberFormat="1" applyFont="1" applyFill="1" applyBorder="1" applyAlignment="1">
      <alignment horizontal="center" vertical="center"/>
    </xf>
    <xf numFmtId="3" fontId="1" fillId="5" borderId="41" xfId="0" applyNumberFormat="1" applyFont="1" applyFill="1" applyBorder="1" applyAlignment="1">
      <alignment horizontal="center" vertical="center"/>
    </xf>
    <xf numFmtId="3" fontId="1" fillId="5" borderId="31" xfId="0" applyNumberFormat="1" applyFont="1" applyFill="1" applyBorder="1" applyAlignment="1">
      <alignment horizontal="center" vertical="center"/>
    </xf>
    <xf numFmtId="3" fontId="1" fillId="5" borderId="42" xfId="0" applyNumberFormat="1" applyFont="1" applyFill="1" applyBorder="1" applyAlignment="1">
      <alignment horizontal="center" vertical="center"/>
    </xf>
    <xf numFmtId="3" fontId="3" fillId="5" borderId="21" xfId="0" applyNumberFormat="1" applyFont="1" applyFill="1" applyBorder="1" applyAlignment="1">
      <alignment horizontal="center" vertical="center"/>
    </xf>
    <xf numFmtId="3" fontId="3" fillId="5" borderId="20" xfId="0" applyNumberFormat="1" applyFont="1" applyFill="1" applyBorder="1" applyAlignment="1">
      <alignment horizontal="center" vertical="center"/>
    </xf>
    <xf numFmtId="3" fontId="4" fillId="5" borderId="23" xfId="0" applyNumberFormat="1" applyFont="1" applyFill="1" applyBorder="1" applyAlignment="1">
      <alignment horizontal="center" vertical="center"/>
    </xf>
    <xf numFmtId="3" fontId="4" fillId="5" borderId="41" xfId="0" applyNumberFormat="1" applyFont="1" applyFill="1" applyBorder="1" applyAlignment="1">
      <alignment horizontal="center" vertical="center"/>
    </xf>
    <xf numFmtId="3" fontId="4" fillId="5" borderId="31" xfId="0" applyNumberFormat="1" applyFont="1" applyFill="1" applyBorder="1" applyAlignment="1">
      <alignment horizontal="center" vertical="center"/>
    </xf>
    <xf numFmtId="3" fontId="4" fillId="5" borderId="42" xfId="0" applyNumberFormat="1" applyFont="1" applyFill="1" applyBorder="1" applyAlignment="1">
      <alignment horizontal="center" vertical="center"/>
    </xf>
    <xf numFmtId="3" fontId="4" fillId="5" borderId="44" xfId="0" applyNumberFormat="1" applyFont="1" applyFill="1" applyBorder="1" applyAlignment="1">
      <alignment horizontal="center" vertical="center"/>
    </xf>
    <xf numFmtId="3" fontId="4" fillId="5" borderId="13" xfId="0" applyNumberFormat="1" applyFont="1" applyFill="1" applyBorder="1" applyAlignment="1">
      <alignment horizontal="center" vertical="center"/>
    </xf>
    <xf numFmtId="3" fontId="1" fillId="5" borderId="13" xfId="0" applyNumberFormat="1" applyFont="1" applyFill="1" applyBorder="1" applyAlignment="1">
      <alignment horizontal="center" vertical="center"/>
    </xf>
    <xf numFmtId="3" fontId="3" fillId="5" borderId="29" xfId="0" applyNumberFormat="1" applyFont="1" applyFill="1" applyBorder="1" applyAlignment="1">
      <alignment horizontal="center" vertical="center"/>
    </xf>
    <xf numFmtId="3" fontId="3" fillId="5" borderId="41" xfId="0" applyNumberFormat="1" applyFont="1" applyFill="1" applyBorder="1" applyAlignment="1">
      <alignment horizontal="center" vertical="center"/>
    </xf>
    <xf numFmtId="3" fontId="3" fillId="5" borderId="13" xfId="0" applyNumberFormat="1" applyFont="1" applyFill="1" applyBorder="1" applyAlignment="1">
      <alignment horizontal="center" vertical="center"/>
    </xf>
    <xf numFmtId="3" fontId="3" fillId="5" borderId="44" xfId="0" applyNumberFormat="1" applyFont="1" applyFill="1" applyBorder="1" applyAlignment="1">
      <alignment horizontal="center" vertical="center"/>
    </xf>
    <xf numFmtId="3" fontId="3" fillId="5" borderId="42" xfId="0" applyNumberFormat="1" applyFont="1" applyFill="1" applyBorder="1" applyAlignment="1">
      <alignment horizontal="center" vertical="center"/>
    </xf>
    <xf numFmtId="3" fontId="4" fillId="5" borderId="29" xfId="0" applyNumberFormat="1" applyFont="1" applyFill="1" applyBorder="1" applyAlignment="1">
      <alignment horizontal="center" vertical="center"/>
    </xf>
    <xf numFmtId="3" fontId="3" fillId="5" borderId="11" xfId="0" applyNumberFormat="1" applyFont="1" applyFill="1" applyBorder="1" applyAlignment="1">
      <alignment horizontal="center" vertical="center"/>
    </xf>
    <xf numFmtId="3" fontId="3" fillId="5" borderId="8" xfId="0" applyNumberFormat="1" applyFont="1" applyFill="1" applyBorder="1" applyAlignment="1">
      <alignment horizontal="center" vertical="center"/>
    </xf>
    <xf numFmtId="3" fontId="1" fillId="5" borderId="8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3" fontId="1" fillId="6" borderId="28" xfId="0" applyNumberFormat="1" applyFont="1" applyFill="1" applyBorder="1" applyAlignment="1">
      <alignment horizontal="center" vertical="center"/>
    </xf>
    <xf numFmtId="3" fontId="1" fillId="6" borderId="2" xfId="0" applyNumberFormat="1" applyFont="1" applyFill="1" applyBorder="1" applyAlignment="1">
      <alignment horizontal="center" vertical="center"/>
    </xf>
    <xf numFmtId="3" fontId="1" fillId="6" borderId="4" xfId="0" applyNumberFormat="1" applyFont="1" applyFill="1" applyBorder="1" applyAlignment="1">
      <alignment horizontal="center" vertical="center"/>
    </xf>
    <xf numFmtId="3" fontId="1" fillId="6" borderId="9" xfId="0" applyNumberFormat="1" applyFont="1" applyFill="1" applyBorder="1" applyAlignment="1">
      <alignment horizontal="center" vertical="center"/>
    </xf>
    <xf numFmtId="3" fontId="1" fillId="6" borderId="10" xfId="0" applyNumberFormat="1" applyFont="1" applyFill="1" applyBorder="1" applyAlignment="1">
      <alignment horizontal="center" vertical="center"/>
    </xf>
    <xf numFmtId="3" fontId="1" fillId="6" borderId="5" xfId="0" applyNumberFormat="1" applyFont="1" applyFill="1" applyBorder="1" applyAlignment="1">
      <alignment horizontal="center" vertical="center"/>
    </xf>
    <xf numFmtId="3" fontId="1" fillId="6" borderId="7" xfId="0" applyNumberFormat="1" applyFont="1" applyFill="1" applyBorder="1" applyAlignment="1">
      <alignment horizontal="center" vertical="center"/>
    </xf>
    <xf numFmtId="3" fontId="4" fillId="0" borderId="38" xfId="0" applyNumberFormat="1" applyFont="1" applyBorder="1" applyAlignment="1">
      <alignment horizontal="center" vertical="center"/>
    </xf>
    <xf numFmtId="3" fontId="4" fillId="0" borderId="45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/>
    </xf>
    <xf numFmtId="3" fontId="1" fillId="0" borderId="45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6" fillId="0" borderId="38" xfId="0" applyNumberFormat="1" applyFont="1" applyBorder="1" applyAlignment="1">
      <alignment horizontal="center" vertical="center"/>
    </xf>
    <xf numFmtId="3" fontId="6" fillId="0" borderId="45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6" fillId="6" borderId="14" xfId="0" applyNumberFormat="1" applyFont="1" applyFill="1" applyBorder="1" applyAlignment="1">
      <alignment horizontal="center" vertical="center"/>
    </xf>
    <xf numFmtId="3" fontId="6" fillId="6" borderId="15" xfId="0" applyNumberFormat="1" applyFont="1" applyFill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 vertical="center"/>
    </xf>
    <xf numFmtId="3" fontId="6" fillId="6" borderId="34" xfId="0" applyNumberFormat="1" applyFont="1" applyFill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 vertical="center"/>
    </xf>
    <xf numFmtId="3" fontId="1" fillId="6" borderId="14" xfId="0" applyNumberFormat="1" applyFont="1" applyFill="1" applyBorder="1" applyAlignment="1">
      <alignment horizontal="center" vertical="center"/>
    </xf>
    <xf numFmtId="3" fontId="1" fillId="6" borderId="15" xfId="0" applyNumberFormat="1" applyFont="1" applyFill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3" fontId="6" fillId="2" borderId="27" xfId="0" applyNumberFormat="1" applyFont="1" applyFill="1" applyBorder="1" applyAlignment="1">
      <alignment horizontal="center" vertical="center"/>
    </xf>
    <xf numFmtId="3" fontId="6" fillId="3" borderId="26" xfId="0" applyNumberFormat="1" applyFont="1" applyFill="1" applyBorder="1" applyAlignment="1">
      <alignment horizontal="center" vertical="center"/>
    </xf>
    <xf numFmtId="3" fontId="6" fillId="3" borderId="27" xfId="0" applyNumberFormat="1" applyFont="1" applyFill="1" applyBorder="1" applyAlignment="1">
      <alignment horizontal="center" vertical="center"/>
    </xf>
    <xf numFmtId="3" fontId="6" fillId="3" borderId="28" xfId="0" applyNumberFormat="1" applyFont="1" applyFill="1" applyBorder="1" applyAlignment="1">
      <alignment horizontal="center" vertical="center"/>
    </xf>
    <xf numFmtId="3" fontId="3" fillId="0" borderId="38" xfId="0" applyNumberFormat="1" applyFont="1" applyBorder="1" applyAlignment="1">
      <alignment horizontal="center" vertical="center"/>
    </xf>
    <xf numFmtId="3" fontId="3" fillId="0" borderId="45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1" fillId="6" borderId="34" xfId="0" applyNumberFormat="1" applyFont="1" applyFill="1" applyBorder="1" applyAlignment="1">
      <alignment horizontal="center" vertical="center"/>
    </xf>
    <xf numFmtId="3" fontId="5" fillId="4" borderId="14" xfId="0" applyNumberFormat="1" applyFont="1" applyFill="1" applyBorder="1" applyAlignment="1">
      <alignment horizontal="center" vertical="center"/>
    </xf>
    <xf numFmtId="3" fontId="5" fillId="4" borderId="15" xfId="0" applyNumberFormat="1" applyFont="1" applyFill="1" applyBorder="1" applyAlignment="1">
      <alignment horizontal="center" vertical="center"/>
    </xf>
    <xf numFmtId="3" fontId="2" fillId="6" borderId="3" xfId="0" applyNumberFormat="1" applyFont="1" applyFill="1" applyBorder="1" applyAlignment="1">
      <alignment horizontal="center" vertical="center"/>
    </xf>
    <xf numFmtId="3" fontId="2" fillId="6" borderId="4" xfId="0" applyNumberFormat="1" applyFont="1" applyFill="1" applyBorder="1" applyAlignment="1">
      <alignment horizontal="center" vertical="center"/>
    </xf>
    <xf numFmtId="3" fontId="2" fillId="6" borderId="6" xfId="0" applyNumberFormat="1" applyFont="1" applyFill="1" applyBorder="1" applyAlignment="1">
      <alignment horizontal="center" vertical="center"/>
    </xf>
    <xf numFmtId="3" fontId="2" fillId="6" borderId="7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4" borderId="4" xfId="0" applyNumberFormat="1" applyFont="1" applyFill="1" applyBorder="1" applyAlignment="1">
      <alignment horizontal="center" vertical="center"/>
    </xf>
    <xf numFmtId="3" fontId="8" fillId="4" borderId="2" xfId="0" applyNumberFormat="1" applyFont="1" applyFill="1" applyBorder="1" applyAlignment="1">
      <alignment horizontal="center" vertical="center"/>
    </xf>
    <xf numFmtId="3" fontId="8" fillId="4" borderId="3" xfId="0" applyNumberFormat="1" applyFont="1" applyFill="1" applyBorder="1" applyAlignment="1">
      <alignment horizontal="center" vertical="center"/>
    </xf>
    <xf numFmtId="3" fontId="8" fillId="4" borderId="4" xfId="0" applyNumberFormat="1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3" fontId="7" fillId="4" borderId="3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8</xdr:row>
      <xdr:rowOff>85725</xdr:rowOff>
    </xdr:from>
    <xdr:to>
      <xdr:col>11</xdr:col>
      <xdr:colOff>219075</xdr:colOff>
      <xdr:row>9</xdr:row>
      <xdr:rowOff>57150</xdr:rowOff>
    </xdr:to>
    <xdr:sp macro="" textlink="">
      <xdr:nvSpPr>
        <xdr:cNvPr id="2" name="Flèche droite 1"/>
        <xdr:cNvSpPr/>
      </xdr:nvSpPr>
      <xdr:spPr>
        <a:xfrm>
          <a:off x="5743575" y="1076325"/>
          <a:ext cx="438150" cy="95250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10</xdr:col>
      <xdr:colOff>266700</xdr:colOff>
      <xdr:row>3</xdr:row>
      <xdr:rowOff>66675</xdr:rowOff>
    </xdr:from>
    <xdr:to>
      <xdr:col>11</xdr:col>
      <xdr:colOff>219075</xdr:colOff>
      <xdr:row>4</xdr:row>
      <xdr:rowOff>38100</xdr:rowOff>
    </xdr:to>
    <xdr:sp macro="" textlink="">
      <xdr:nvSpPr>
        <xdr:cNvPr id="3" name="Flèche droite 2"/>
        <xdr:cNvSpPr/>
      </xdr:nvSpPr>
      <xdr:spPr>
        <a:xfrm>
          <a:off x="5743575" y="438150"/>
          <a:ext cx="438150" cy="95250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10</xdr:col>
      <xdr:colOff>266700</xdr:colOff>
      <xdr:row>13</xdr:row>
      <xdr:rowOff>76200</xdr:rowOff>
    </xdr:from>
    <xdr:to>
      <xdr:col>11</xdr:col>
      <xdr:colOff>219075</xdr:colOff>
      <xdr:row>14</xdr:row>
      <xdr:rowOff>47625</xdr:rowOff>
    </xdr:to>
    <xdr:sp macro="" textlink="">
      <xdr:nvSpPr>
        <xdr:cNvPr id="4" name="Flèche droite 3"/>
        <xdr:cNvSpPr/>
      </xdr:nvSpPr>
      <xdr:spPr>
        <a:xfrm>
          <a:off x="5743575" y="1685925"/>
          <a:ext cx="438150" cy="95250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10</xdr:col>
      <xdr:colOff>266700</xdr:colOff>
      <xdr:row>20</xdr:row>
      <xdr:rowOff>19050</xdr:rowOff>
    </xdr:from>
    <xdr:to>
      <xdr:col>11</xdr:col>
      <xdr:colOff>219075</xdr:colOff>
      <xdr:row>20</xdr:row>
      <xdr:rowOff>114300</xdr:rowOff>
    </xdr:to>
    <xdr:sp macro="" textlink="">
      <xdr:nvSpPr>
        <xdr:cNvPr id="5" name="Flèche droite 4"/>
        <xdr:cNvSpPr/>
      </xdr:nvSpPr>
      <xdr:spPr>
        <a:xfrm>
          <a:off x="5743575" y="2495550"/>
          <a:ext cx="438150" cy="95250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10</xdr:col>
      <xdr:colOff>266700</xdr:colOff>
      <xdr:row>29</xdr:row>
      <xdr:rowOff>95250</xdr:rowOff>
    </xdr:from>
    <xdr:to>
      <xdr:col>11</xdr:col>
      <xdr:colOff>219075</xdr:colOff>
      <xdr:row>30</xdr:row>
      <xdr:rowOff>66675</xdr:rowOff>
    </xdr:to>
    <xdr:sp macro="" textlink="">
      <xdr:nvSpPr>
        <xdr:cNvPr id="6" name="Flèche droite 5"/>
        <xdr:cNvSpPr/>
      </xdr:nvSpPr>
      <xdr:spPr>
        <a:xfrm>
          <a:off x="5743575" y="3686175"/>
          <a:ext cx="438150" cy="95250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10</xdr:col>
      <xdr:colOff>266700</xdr:colOff>
      <xdr:row>39</xdr:row>
      <xdr:rowOff>0</xdr:rowOff>
    </xdr:from>
    <xdr:to>
      <xdr:col>11</xdr:col>
      <xdr:colOff>219075</xdr:colOff>
      <xdr:row>39</xdr:row>
      <xdr:rowOff>95250</xdr:rowOff>
    </xdr:to>
    <xdr:sp macro="" textlink="">
      <xdr:nvSpPr>
        <xdr:cNvPr id="7" name="Flèche droite 6"/>
        <xdr:cNvSpPr/>
      </xdr:nvSpPr>
      <xdr:spPr>
        <a:xfrm>
          <a:off x="5743575" y="4829175"/>
          <a:ext cx="438150" cy="95250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10</xdr:col>
      <xdr:colOff>266700</xdr:colOff>
      <xdr:row>46</xdr:row>
      <xdr:rowOff>19050</xdr:rowOff>
    </xdr:from>
    <xdr:to>
      <xdr:col>11</xdr:col>
      <xdr:colOff>219075</xdr:colOff>
      <xdr:row>46</xdr:row>
      <xdr:rowOff>114300</xdr:rowOff>
    </xdr:to>
    <xdr:sp macro="" textlink="">
      <xdr:nvSpPr>
        <xdr:cNvPr id="8" name="Flèche droite 7"/>
        <xdr:cNvSpPr/>
      </xdr:nvSpPr>
      <xdr:spPr>
        <a:xfrm>
          <a:off x="5743575" y="5715000"/>
          <a:ext cx="438150" cy="95250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10</xdr:col>
      <xdr:colOff>266700</xdr:colOff>
      <xdr:row>50</xdr:row>
      <xdr:rowOff>19050</xdr:rowOff>
    </xdr:from>
    <xdr:to>
      <xdr:col>11</xdr:col>
      <xdr:colOff>219075</xdr:colOff>
      <xdr:row>50</xdr:row>
      <xdr:rowOff>114300</xdr:rowOff>
    </xdr:to>
    <xdr:sp macro="" textlink="">
      <xdr:nvSpPr>
        <xdr:cNvPr id="9" name="Flèche droite 8"/>
        <xdr:cNvSpPr/>
      </xdr:nvSpPr>
      <xdr:spPr>
        <a:xfrm>
          <a:off x="5743575" y="6210300"/>
          <a:ext cx="438150" cy="95250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10</xdr:col>
      <xdr:colOff>266700</xdr:colOff>
      <xdr:row>52</xdr:row>
      <xdr:rowOff>76200</xdr:rowOff>
    </xdr:from>
    <xdr:to>
      <xdr:col>11</xdr:col>
      <xdr:colOff>219075</xdr:colOff>
      <xdr:row>53</xdr:row>
      <xdr:rowOff>47625</xdr:rowOff>
    </xdr:to>
    <xdr:sp macro="" textlink="">
      <xdr:nvSpPr>
        <xdr:cNvPr id="10" name="Flèche droite 9"/>
        <xdr:cNvSpPr/>
      </xdr:nvSpPr>
      <xdr:spPr>
        <a:xfrm>
          <a:off x="5743575" y="6515100"/>
          <a:ext cx="438150" cy="95250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10</xdr:col>
      <xdr:colOff>266700</xdr:colOff>
      <xdr:row>54</xdr:row>
      <xdr:rowOff>76200</xdr:rowOff>
    </xdr:from>
    <xdr:to>
      <xdr:col>11</xdr:col>
      <xdr:colOff>219075</xdr:colOff>
      <xdr:row>55</xdr:row>
      <xdr:rowOff>47625</xdr:rowOff>
    </xdr:to>
    <xdr:sp macro="" textlink="">
      <xdr:nvSpPr>
        <xdr:cNvPr id="11" name="Flèche droite 10"/>
        <xdr:cNvSpPr/>
      </xdr:nvSpPr>
      <xdr:spPr>
        <a:xfrm>
          <a:off x="5743575" y="6762750"/>
          <a:ext cx="438150" cy="95250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7" zoomScaleNormal="100" workbookViewId="0">
      <selection activeCell="O26" sqref="O26:O35"/>
    </sheetView>
  </sheetViews>
  <sheetFormatPr baseColWidth="10" defaultRowHeight="9.9499999999999993" customHeight="1"/>
  <cols>
    <col min="1" max="1" width="6" style="10" customWidth="1"/>
    <col min="2" max="2" width="15.140625" style="10" customWidth="1"/>
    <col min="3" max="3" width="5.140625" style="10" customWidth="1"/>
    <col min="4" max="4" width="4.140625" style="10" customWidth="1"/>
    <col min="5" max="5" width="6" style="10" customWidth="1"/>
    <col min="6" max="6" width="11" style="10" customWidth="1"/>
    <col min="7" max="7" width="4.28515625" style="10" customWidth="1"/>
    <col min="8" max="8" width="6" style="10" customWidth="1"/>
    <col min="9" max="9" width="11" style="10" customWidth="1"/>
    <col min="10" max="10" width="14.28515625" style="10" customWidth="1"/>
    <col min="11" max="11" width="7.28515625" style="10" customWidth="1"/>
    <col min="12" max="12" width="7.42578125" style="10" customWidth="1"/>
    <col min="13" max="13" width="14.7109375" style="10" customWidth="1"/>
    <col min="14" max="14" width="16" style="10" customWidth="1"/>
    <col min="15" max="15" width="15.42578125" style="10" customWidth="1"/>
    <col min="16" max="16" width="13.85546875" style="10" customWidth="1"/>
    <col min="17" max="16384" width="11.42578125" style="10"/>
  </cols>
  <sheetData>
    <row r="1" spans="1:16" ht="9.9499999999999993" customHeight="1" thickBot="1">
      <c r="A1" s="166" t="s">
        <v>0</v>
      </c>
      <c r="B1" s="166" t="s">
        <v>1</v>
      </c>
      <c r="C1" s="172" t="s">
        <v>2</v>
      </c>
      <c r="D1" s="178" t="s">
        <v>3</v>
      </c>
      <c r="E1" s="179"/>
      <c r="F1" s="180"/>
      <c r="G1" s="175" t="s">
        <v>4</v>
      </c>
      <c r="H1" s="176"/>
      <c r="I1" s="177"/>
      <c r="J1" s="174" t="s">
        <v>5</v>
      </c>
      <c r="K1" s="168"/>
      <c r="L1" s="169"/>
      <c r="M1" s="172" t="s">
        <v>86</v>
      </c>
      <c r="N1" s="173"/>
      <c r="O1" s="173"/>
      <c r="P1" s="174"/>
    </row>
    <row r="2" spans="1:16" ht="9.9499999999999993" customHeight="1" thickBot="1">
      <c r="A2" s="167"/>
      <c r="B2" s="167"/>
      <c r="C2" s="182"/>
      <c r="D2" s="12" t="s">
        <v>6</v>
      </c>
      <c r="E2" s="13" t="s">
        <v>7</v>
      </c>
      <c r="F2" s="14" t="s">
        <v>8</v>
      </c>
      <c r="G2" s="22" t="s">
        <v>6</v>
      </c>
      <c r="H2" s="23" t="s">
        <v>7</v>
      </c>
      <c r="I2" s="24" t="s">
        <v>8</v>
      </c>
      <c r="J2" s="181"/>
      <c r="K2" s="170"/>
      <c r="L2" s="171"/>
      <c r="M2" s="92" t="s">
        <v>9</v>
      </c>
      <c r="N2" s="91" t="s">
        <v>85</v>
      </c>
      <c r="O2" s="9" t="s">
        <v>10</v>
      </c>
      <c r="P2" s="126" t="s">
        <v>11</v>
      </c>
    </row>
    <row r="3" spans="1:16" ht="9.9499999999999993" customHeight="1">
      <c r="A3" s="154">
        <v>4</v>
      </c>
      <c r="B3" s="97" t="s">
        <v>12</v>
      </c>
      <c r="C3" s="98" t="s">
        <v>13</v>
      </c>
      <c r="D3" s="36">
        <v>29</v>
      </c>
      <c r="E3" s="37">
        <v>3</v>
      </c>
      <c r="F3" s="38">
        <v>-10001</v>
      </c>
      <c r="G3" s="39">
        <v>30</v>
      </c>
      <c r="H3" s="40">
        <v>3</v>
      </c>
      <c r="I3" s="41">
        <v>0</v>
      </c>
      <c r="J3" s="42">
        <f>SUM(F3,I3)</f>
        <v>-10001</v>
      </c>
      <c r="K3" s="127"/>
      <c r="L3" s="128"/>
      <c r="M3" s="144">
        <v>0</v>
      </c>
      <c r="N3" s="142">
        <v>-10017</v>
      </c>
      <c r="O3" s="146">
        <v>175003</v>
      </c>
      <c r="P3" s="148">
        <f>SUM(M3:O6)</f>
        <v>164986</v>
      </c>
    </row>
    <row r="4" spans="1:16" ht="9.9499999999999993" customHeight="1">
      <c r="A4" s="165"/>
      <c r="B4" s="99" t="s">
        <v>14</v>
      </c>
      <c r="C4" s="100" t="s">
        <v>15</v>
      </c>
      <c r="D4" s="43">
        <v>29</v>
      </c>
      <c r="E4" s="44">
        <v>2</v>
      </c>
      <c r="F4" s="45">
        <v>-16</v>
      </c>
      <c r="G4" s="46">
        <v>30</v>
      </c>
      <c r="H4" s="47">
        <v>3</v>
      </c>
      <c r="I4" s="48">
        <v>0</v>
      </c>
      <c r="J4" s="49">
        <f t="shared" ref="J4:J58" si="0">SUM(F4,I4)</f>
        <v>-16</v>
      </c>
      <c r="K4" s="129"/>
      <c r="L4" s="130"/>
      <c r="M4" s="153"/>
      <c r="N4" s="150"/>
      <c r="O4" s="151"/>
      <c r="P4" s="152"/>
    </row>
    <row r="5" spans="1:16" ht="9.9499999999999993" customHeight="1">
      <c r="A5" s="165"/>
      <c r="B5" s="101" t="s">
        <v>16</v>
      </c>
      <c r="C5" s="102" t="s">
        <v>17</v>
      </c>
      <c r="D5" s="15">
        <v>29</v>
      </c>
      <c r="E5" s="16">
        <v>3</v>
      </c>
      <c r="F5" s="17">
        <v>0</v>
      </c>
      <c r="G5" s="25">
        <v>30</v>
      </c>
      <c r="H5" s="26">
        <v>4</v>
      </c>
      <c r="I5" s="27">
        <v>25001</v>
      </c>
      <c r="J5" s="2">
        <f t="shared" si="0"/>
        <v>25001</v>
      </c>
      <c r="K5" s="129"/>
      <c r="L5" s="130"/>
      <c r="M5" s="153"/>
      <c r="N5" s="150"/>
      <c r="O5" s="151"/>
      <c r="P5" s="152"/>
    </row>
    <row r="6" spans="1:16" ht="9.9499999999999993" customHeight="1" thickBot="1">
      <c r="A6" s="155"/>
      <c r="B6" s="103" t="s">
        <v>18</v>
      </c>
      <c r="C6" s="104" t="s">
        <v>19</v>
      </c>
      <c r="D6" s="12">
        <v>32</v>
      </c>
      <c r="E6" s="13">
        <v>4</v>
      </c>
      <c r="F6" s="18">
        <v>0</v>
      </c>
      <c r="G6" s="28">
        <v>33</v>
      </c>
      <c r="H6" s="23">
        <v>5</v>
      </c>
      <c r="I6" s="29">
        <v>150002</v>
      </c>
      <c r="J6" s="4">
        <f t="shared" si="0"/>
        <v>150002</v>
      </c>
      <c r="K6" s="131"/>
      <c r="L6" s="132"/>
      <c r="M6" s="145"/>
      <c r="N6" s="143"/>
      <c r="O6" s="147"/>
      <c r="P6" s="149"/>
    </row>
    <row r="7" spans="1:16" ht="9.9499999999999993" customHeight="1">
      <c r="A7" s="154">
        <v>5</v>
      </c>
      <c r="B7" s="105" t="s">
        <v>20</v>
      </c>
      <c r="C7" s="106" t="s">
        <v>21</v>
      </c>
      <c r="D7" s="19">
        <v>27</v>
      </c>
      <c r="E7" s="20">
        <v>2</v>
      </c>
      <c r="F7" s="21">
        <v>0</v>
      </c>
      <c r="G7" s="30">
        <v>29</v>
      </c>
      <c r="H7" s="31">
        <v>4</v>
      </c>
      <c r="I7" s="32">
        <v>100001</v>
      </c>
      <c r="J7" s="1">
        <f t="shared" si="0"/>
        <v>100001</v>
      </c>
      <c r="K7" s="127"/>
      <c r="L7" s="128"/>
      <c r="M7" s="144">
        <v>458469</v>
      </c>
      <c r="N7" s="142">
        <v>0</v>
      </c>
      <c r="O7" s="146">
        <f>SUM(J7,J8,J9,J12)</f>
        <v>705127</v>
      </c>
      <c r="P7" s="148">
        <f>SUM(M7:O12)</f>
        <v>1163596</v>
      </c>
    </row>
    <row r="8" spans="1:16" ht="9.9499999999999993" customHeight="1">
      <c r="A8" s="165"/>
      <c r="B8" s="101" t="s">
        <v>22</v>
      </c>
      <c r="C8" s="102" t="s">
        <v>23</v>
      </c>
      <c r="D8" s="15">
        <v>28</v>
      </c>
      <c r="E8" s="16">
        <v>3</v>
      </c>
      <c r="F8" s="17">
        <v>0</v>
      </c>
      <c r="G8" s="25">
        <v>30</v>
      </c>
      <c r="H8" s="26">
        <v>6</v>
      </c>
      <c r="I8" s="27">
        <v>200003</v>
      </c>
      <c r="J8" s="2">
        <f t="shared" si="0"/>
        <v>200003</v>
      </c>
      <c r="K8" s="129"/>
      <c r="L8" s="130"/>
      <c r="M8" s="153"/>
      <c r="N8" s="150"/>
      <c r="O8" s="151"/>
      <c r="P8" s="152"/>
    </row>
    <row r="9" spans="1:16" ht="9.9499999999999993" customHeight="1">
      <c r="A9" s="165"/>
      <c r="B9" s="101" t="s">
        <v>24</v>
      </c>
      <c r="C9" s="102" t="s">
        <v>25</v>
      </c>
      <c r="D9" s="15">
        <v>26</v>
      </c>
      <c r="E9" s="16">
        <v>3</v>
      </c>
      <c r="F9" s="17">
        <v>0</v>
      </c>
      <c r="G9" s="25">
        <v>27</v>
      </c>
      <c r="H9" s="26">
        <v>4</v>
      </c>
      <c r="I9" s="27">
        <v>155122</v>
      </c>
      <c r="J9" s="2">
        <f t="shared" si="0"/>
        <v>155122</v>
      </c>
      <c r="K9" s="129"/>
      <c r="L9" s="130"/>
      <c r="M9" s="153"/>
      <c r="N9" s="150"/>
      <c r="O9" s="151"/>
      <c r="P9" s="152"/>
    </row>
    <row r="10" spans="1:16" ht="9.9499999999999993" customHeight="1">
      <c r="A10" s="165"/>
      <c r="B10" s="107" t="s">
        <v>26</v>
      </c>
      <c r="C10" s="108" t="s">
        <v>27</v>
      </c>
      <c r="D10" s="66">
        <v>18</v>
      </c>
      <c r="E10" s="67">
        <v>1</v>
      </c>
      <c r="F10" s="68">
        <v>0</v>
      </c>
      <c r="G10" s="69">
        <v>18</v>
      </c>
      <c r="H10" s="70">
        <v>2</v>
      </c>
      <c r="I10" s="71">
        <v>108468</v>
      </c>
      <c r="J10" s="72">
        <f t="shared" si="0"/>
        <v>108468</v>
      </c>
      <c r="K10" s="129"/>
      <c r="L10" s="130"/>
      <c r="M10" s="153"/>
      <c r="N10" s="150"/>
      <c r="O10" s="151"/>
      <c r="P10" s="152"/>
    </row>
    <row r="11" spans="1:16" ht="9.9499999999999993" customHeight="1">
      <c r="A11" s="165"/>
      <c r="B11" s="107" t="s">
        <v>28</v>
      </c>
      <c r="C11" s="108" t="s">
        <v>21</v>
      </c>
      <c r="D11" s="66">
        <v>18</v>
      </c>
      <c r="E11" s="67">
        <v>1</v>
      </c>
      <c r="F11" s="68">
        <v>0</v>
      </c>
      <c r="G11" s="69">
        <v>19</v>
      </c>
      <c r="H11" s="70">
        <v>3</v>
      </c>
      <c r="I11" s="71">
        <v>350001</v>
      </c>
      <c r="J11" s="72">
        <f t="shared" si="0"/>
        <v>350001</v>
      </c>
      <c r="K11" s="129"/>
      <c r="L11" s="130"/>
      <c r="M11" s="153"/>
      <c r="N11" s="150"/>
      <c r="O11" s="151"/>
      <c r="P11" s="152"/>
    </row>
    <row r="12" spans="1:16" ht="9.9499999999999993" customHeight="1" thickBot="1">
      <c r="A12" s="155"/>
      <c r="B12" s="103" t="s">
        <v>29</v>
      </c>
      <c r="C12" s="104" t="s">
        <v>30</v>
      </c>
      <c r="D12" s="12">
        <v>23</v>
      </c>
      <c r="E12" s="13">
        <v>2</v>
      </c>
      <c r="F12" s="18">
        <v>0</v>
      </c>
      <c r="G12" s="28">
        <v>25</v>
      </c>
      <c r="H12" s="23">
        <v>4</v>
      </c>
      <c r="I12" s="29">
        <v>250001</v>
      </c>
      <c r="J12" s="8">
        <f t="shared" si="0"/>
        <v>250001</v>
      </c>
      <c r="K12" s="131"/>
      <c r="L12" s="132"/>
      <c r="M12" s="145"/>
      <c r="N12" s="143"/>
      <c r="O12" s="147"/>
      <c r="P12" s="149"/>
    </row>
    <row r="13" spans="1:16" ht="9.9499999999999993" customHeight="1">
      <c r="A13" s="154">
        <v>6</v>
      </c>
      <c r="B13" s="105" t="s">
        <v>31</v>
      </c>
      <c r="C13" s="106" t="s">
        <v>15</v>
      </c>
      <c r="D13" s="19">
        <v>27</v>
      </c>
      <c r="E13" s="20">
        <v>2</v>
      </c>
      <c r="F13" s="21">
        <v>0</v>
      </c>
      <c r="G13" s="30">
        <v>30</v>
      </c>
      <c r="H13" s="31">
        <v>5</v>
      </c>
      <c r="I13" s="32">
        <v>200001</v>
      </c>
      <c r="J13" s="6">
        <f t="shared" si="0"/>
        <v>200001</v>
      </c>
      <c r="K13" s="127"/>
      <c r="L13" s="128"/>
      <c r="M13" s="144">
        <v>0</v>
      </c>
      <c r="N13" s="142">
        <f>SUM(J15,J16)</f>
        <v>514001</v>
      </c>
      <c r="O13" s="146">
        <f>SUM(J13,J14)</f>
        <v>800002</v>
      </c>
      <c r="P13" s="148">
        <f>SUM(M13:O16)</f>
        <v>1314003</v>
      </c>
    </row>
    <row r="14" spans="1:16" ht="9.9499999999999993" customHeight="1">
      <c r="A14" s="165"/>
      <c r="B14" s="101" t="s">
        <v>32</v>
      </c>
      <c r="C14" s="102" t="s">
        <v>33</v>
      </c>
      <c r="D14" s="15">
        <v>27</v>
      </c>
      <c r="E14" s="16">
        <v>3</v>
      </c>
      <c r="F14" s="17">
        <v>0</v>
      </c>
      <c r="G14" s="25">
        <v>30</v>
      </c>
      <c r="H14" s="26">
        <v>8</v>
      </c>
      <c r="I14" s="27">
        <v>600001</v>
      </c>
      <c r="J14" s="2">
        <f t="shared" si="0"/>
        <v>600001</v>
      </c>
      <c r="K14" s="129"/>
      <c r="L14" s="130"/>
      <c r="M14" s="153"/>
      <c r="N14" s="150"/>
      <c r="O14" s="151"/>
      <c r="P14" s="152"/>
    </row>
    <row r="15" spans="1:16" ht="9.9499999999999993" customHeight="1">
      <c r="A15" s="165"/>
      <c r="B15" s="99" t="s">
        <v>34</v>
      </c>
      <c r="C15" s="100" t="s">
        <v>33</v>
      </c>
      <c r="D15" s="43">
        <v>29</v>
      </c>
      <c r="E15" s="44">
        <v>4</v>
      </c>
      <c r="F15" s="45">
        <v>-130001</v>
      </c>
      <c r="G15" s="46">
        <v>31</v>
      </c>
      <c r="H15" s="47">
        <v>10</v>
      </c>
      <c r="I15" s="48">
        <v>400001</v>
      </c>
      <c r="J15" s="49">
        <f t="shared" si="0"/>
        <v>270000</v>
      </c>
      <c r="K15" s="129"/>
      <c r="L15" s="130"/>
      <c r="M15" s="153"/>
      <c r="N15" s="150"/>
      <c r="O15" s="151"/>
      <c r="P15" s="152"/>
    </row>
    <row r="16" spans="1:16" ht="9.9499999999999993" customHeight="1" thickBot="1">
      <c r="A16" s="155"/>
      <c r="B16" s="109" t="s">
        <v>35</v>
      </c>
      <c r="C16" s="110" t="s">
        <v>25</v>
      </c>
      <c r="D16" s="50">
        <v>28</v>
      </c>
      <c r="E16" s="51">
        <v>3</v>
      </c>
      <c r="F16" s="52">
        <v>-6001</v>
      </c>
      <c r="G16" s="53">
        <v>31</v>
      </c>
      <c r="H16" s="54">
        <v>8</v>
      </c>
      <c r="I16" s="55">
        <v>250002</v>
      </c>
      <c r="J16" s="56">
        <f t="shared" si="0"/>
        <v>244001</v>
      </c>
      <c r="K16" s="131"/>
      <c r="L16" s="132"/>
      <c r="M16" s="145"/>
      <c r="N16" s="143"/>
      <c r="O16" s="147"/>
      <c r="P16" s="149"/>
    </row>
    <row r="17" spans="1:16" ht="9.9499999999999993" customHeight="1">
      <c r="A17" s="154">
        <v>7</v>
      </c>
      <c r="B17" s="105" t="s">
        <v>36</v>
      </c>
      <c r="C17" s="106" t="s">
        <v>37</v>
      </c>
      <c r="D17" s="19">
        <v>26</v>
      </c>
      <c r="E17" s="20">
        <v>3</v>
      </c>
      <c r="F17" s="21">
        <v>0</v>
      </c>
      <c r="G17" s="30">
        <v>30</v>
      </c>
      <c r="H17" s="31">
        <v>9</v>
      </c>
      <c r="I17" s="32">
        <v>300001</v>
      </c>
      <c r="J17" s="1">
        <f t="shared" si="0"/>
        <v>300001</v>
      </c>
      <c r="K17" s="127"/>
      <c r="L17" s="128"/>
      <c r="M17" s="144">
        <v>560004</v>
      </c>
      <c r="N17" s="142">
        <f>SUM(J18,J20,J23,J25)</f>
        <v>662223</v>
      </c>
      <c r="O17" s="146">
        <f>SUM(J17,J22)</f>
        <v>800002</v>
      </c>
      <c r="P17" s="148">
        <f>SUM(M17:O25)</f>
        <v>2022229</v>
      </c>
    </row>
    <row r="18" spans="1:16" ht="9.9499999999999993" customHeight="1">
      <c r="A18" s="165"/>
      <c r="B18" s="99" t="s">
        <v>38</v>
      </c>
      <c r="C18" s="100" t="s">
        <v>13</v>
      </c>
      <c r="D18" s="43">
        <v>22</v>
      </c>
      <c r="E18" s="44">
        <v>3</v>
      </c>
      <c r="F18" s="45">
        <v>-100000</v>
      </c>
      <c r="G18" s="46">
        <v>26</v>
      </c>
      <c r="H18" s="47">
        <v>6</v>
      </c>
      <c r="I18" s="48">
        <v>500001</v>
      </c>
      <c r="J18" s="49">
        <f t="shared" si="0"/>
        <v>400001</v>
      </c>
      <c r="K18" s="129"/>
      <c r="L18" s="130"/>
      <c r="M18" s="153"/>
      <c r="N18" s="150"/>
      <c r="O18" s="151"/>
      <c r="P18" s="152"/>
    </row>
    <row r="19" spans="1:16" ht="9.9499999999999993" customHeight="1">
      <c r="A19" s="165"/>
      <c r="B19" s="107" t="s">
        <v>39</v>
      </c>
      <c r="C19" s="108" t="s">
        <v>40</v>
      </c>
      <c r="D19" s="66">
        <v>18</v>
      </c>
      <c r="E19" s="67">
        <v>3</v>
      </c>
      <c r="F19" s="68">
        <v>0</v>
      </c>
      <c r="G19" s="69">
        <v>18</v>
      </c>
      <c r="H19" s="70">
        <v>3</v>
      </c>
      <c r="I19" s="71">
        <v>200001</v>
      </c>
      <c r="J19" s="72">
        <f t="shared" si="0"/>
        <v>200001</v>
      </c>
      <c r="K19" s="129"/>
      <c r="L19" s="130"/>
      <c r="M19" s="153"/>
      <c r="N19" s="150"/>
      <c r="O19" s="151"/>
      <c r="P19" s="152"/>
    </row>
    <row r="20" spans="1:16" ht="9.9499999999999993" customHeight="1">
      <c r="A20" s="165"/>
      <c r="B20" s="99" t="s">
        <v>41</v>
      </c>
      <c r="C20" s="100" t="s">
        <v>27</v>
      </c>
      <c r="D20" s="43">
        <v>27</v>
      </c>
      <c r="E20" s="44">
        <v>3</v>
      </c>
      <c r="F20" s="45">
        <v>-20001</v>
      </c>
      <c r="G20" s="46">
        <v>31</v>
      </c>
      <c r="H20" s="47">
        <v>9</v>
      </c>
      <c r="I20" s="48">
        <v>400001</v>
      </c>
      <c r="J20" s="49">
        <f t="shared" si="0"/>
        <v>380000</v>
      </c>
      <c r="K20" s="129"/>
      <c r="L20" s="130"/>
      <c r="M20" s="153"/>
      <c r="N20" s="150"/>
      <c r="O20" s="151"/>
      <c r="P20" s="152"/>
    </row>
    <row r="21" spans="1:16" ht="9.9499999999999993" customHeight="1">
      <c r="A21" s="165"/>
      <c r="B21" s="107" t="s">
        <v>42</v>
      </c>
      <c r="C21" s="108" t="s">
        <v>33</v>
      </c>
      <c r="D21" s="66">
        <v>17</v>
      </c>
      <c r="E21" s="67">
        <v>3</v>
      </c>
      <c r="F21" s="68">
        <v>0</v>
      </c>
      <c r="G21" s="69">
        <v>17</v>
      </c>
      <c r="H21" s="70">
        <v>3</v>
      </c>
      <c r="I21" s="71">
        <v>300001</v>
      </c>
      <c r="J21" s="72">
        <f t="shared" si="0"/>
        <v>300001</v>
      </c>
      <c r="K21" s="129"/>
      <c r="L21" s="130"/>
      <c r="M21" s="153"/>
      <c r="N21" s="150"/>
      <c r="O21" s="151"/>
      <c r="P21" s="152"/>
    </row>
    <row r="22" spans="1:16" ht="9.9499999999999993" customHeight="1">
      <c r="A22" s="165"/>
      <c r="B22" s="101" t="s">
        <v>43</v>
      </c>
      <c r="C22" s="102" t="s">
        <v>21</v>
      </c>
      <c r="D22" s="15">
        <v>26</v>
      </c>
      <c r="E22" s="16">
        <v>3</v>
      </c>
      <c r="F22" s="17">
        <v>0</v>
      </c>
      <c r="G22" s="25">
        <v>30</v>
      </c>
      <c r="H22" s="26">
        <v>9</v>
      </c>
      <c r="I22" s="27">
        <v>500001</v>
      </c>
      <c r="J22" s="2">
        <f t="shared" si="0"/>
        <v>500001</v>
      </c>
      <c r="K22" s="129"/>
      <c r="L22" s="130"/>
      <c r="M22" s="153"/>
      <c r="N22" s="150"/>
      <c r="O22" s="151"/>
      <c r="P22" s="152"/>
    </row>
    <row r="23" spans="1:16" ht="9.9499999999999993" customHeight="1">
      <c r="A23" s="165"/>
      <c r="B23" s="99" t="s">
        <v>44</v>
      </c>
      <c r="C23" s="100" t="s">
        <v>37</v>
      </c>
      <c r="D23" s="43">
        <v>26</v>
      </c>
      <c r="E23" s="44">
        <v>4</v>
      </c>
      <c r="F23" s="45">
        <v>-40001</v>
      </c>
      <c r="G23" s="46">
        <v>30</v>
      </c>
      <c r="H23" s="47">
        <v>11</v>
      </c>
      <c r="I23" s="48">
        <v>300001</v>
      </c>
      <c r="J23" s="49">
        <f t="shared" si="0"/>
        <v>260000</v>
      </c>
      <c r="K23" s="129"/>
      <c r="L23" s="130"/>
      <c r="M23" s="153"/>
      <c r="N23" s="150"/>
      <c r="O23" s="151"/>
      <c r="P23" s="152"/>
    </row>
    <row r="24" spans="1:16" ht="9.9499999999999993" customHeight="1">
      <c r="A24" s="165"/>
      <c r="B24" s="107" t="s">
        <v>45</v>
      </c>
      <c r="C24" s="108" t="s">
        <v>46</v>
      </c>
      <c r="D24" s="66">
        <v>18</v>
      </c>
      <c r="E24" s="67">
        <v>2</v>
      </c>
      <c r="F24" s="68">
        <v>0</v>
      </c>
      <c r="G24" s="69">
        <v>18</v>
      </c>
      <c r="H24" s="70">
        <v>2</v>
      </c>
      <c r="I24" s="71">
        <v>60002</v>
      </c>
      <c r="J24" s="72">
        <f t="shared" si="0"/>
        <v>60002</v>
      </c>
      <c r="K24" s="129"/>
      <c r="L24" s="130"/>
      <c r="M24" s="153"/>
      <c r="N24" s="150"/>
      <c r="O24" s="151"/>
      <c r="P24" s="152"/>
    </row>
    <row r="25" spans="1:16" ht="9.9499999999999993" customHeight="1" thickBot="1">
      <c r="A25" s="155"/>
      <c r="B25" s="109" t="s">
        <v>47</v>
      </c>
      <c r="C25" s="110" t="s">
        <v>21</v>
      </c>
      <c r="D25" s="50">
        <v>30</v>
      </c>
      <c r="E25" s="51">
        <v>9</v>
      </c>
      <c r="F25" s="52">
        <v>-777779</v>
      </c>
      <c r="G25" s="53">
        <v>31</v>
      </c>
      <c r="H25" s="54">
        <v>11</v>
      </c>
      <c r="I25" s="55">
        <v>400001</v>
      </c>
      <c r="J25" s="58">
        <f t="shared" si="0"/>
        <v>-377778</v>
      </c>
      <c r="K25" s="131"/>
      <c r="L25" s="132"/>
      <c r="M25" s="145"/>
      <c r="N25" s="143"/>
      <c r="O25" s="147"/>
      <c r="P25" s="149"/>
    </row>
    <row r="26" spans="1:16" ht="9.9499999999999993" customHeight="1">
      <c r="A26" s="154">
        <v>8</v>
      </c>
      <c r="B26" s="111" t="s">
        <v>48</v>
      </c>
      <c r="C26" s="112" t="s">
        <v>30</v>
      </c>
      <c r="D26" s="59">
        <v>27</v>
      </c>
      <c r="E26" s="60">
        <v>3</v>
      </c>
      <c r="F26" s="61">
        <v>-5003</v>
      </c>
      <c r="G26" s="62">
        <v>32</v>
      </c>
      <c r="H26" s="63">
        <v>11</v>
      </c>
      <c r="I26" s="64">
        <v>250001</v>
      </c>
      <c r="J26" s="42">
        <f t="shared" si="0"/>
        <v>244998</v>
      </c>
      <c r="K26" s="127"/>
      <c r="L26" s="128"/>
      <c r="M26" s="144">
        <v>0</v>
      </c>
      <c r="N26" s="142">
        <f>SUM(J26,J28,J29,J30,J31,J32,J33,J34,J35)</f>
        <v>-4581</v>
      </c>
      <c r="O26" s="146">
        <v>210000</v>
      </c>
      <c r="P26" s="148">
        <f>SUM(M26:O35)</f>
        <v>205419</v>
      </c>
    </row>
    <row r="27" spans="1:16" ht="9.9499999999999993" customHeight="1">
      <c r="A27" s="165"/>
      <c r="B27" s="101" t="s">
        <v>49</v>
      </c>
      <c r="C27" s="102" t="s">
        <v>19</v>
      </c>
      <c r="D27" s="15">
        <v>26</v>
      </c>
      <c r="E27" s="16">
        <v>3</v>
      </c>
      <c r="F27" s="17">
        <v>0</v>
      </c>
      <c r="G27" s="25">
        <v>30</v>
      </c>
      <c r="H27" s="26">
        <v>10</v>
      </c>
      <c r="I27" s="27">
        <v>210000</v>
      </c>
      <c r="J27" s="2">
        <f t="shared" si="0"/>
        <v>210000</v>
      </c>
      <c r="K27" s="129"/>
      <c r="L27" s="130"/>
      <c r="M27" s="153"/>
      <c r="N27" s="150"/>
      <c r="O27" s="151"/>
      <c r="P27" s="152"/>
    </row>
    <row r="28" spans="1:16" ht="9.9499999999999993" customHeight="1">
      <c r="A28" s="165"/>
      <c r="B28" s="99" t="s">
        <v>50</v>
      </c>
      <c r="C28" s="100" t="s">
        <v>33</v>
      </c>
      <c r="D28" s="43">
        <v>26</v>
      </c>
      <c r="E28" s="44">
        <v>4</v>
      </c>
      <c r="F28" s="45">
        <v>-200001</v>
      </c>
      <c r="G28" s="46">
        <v>30</v>
      </c>
      <c r="H28" s="47">
        <v>11</v>
      </c>
      <c r="I28" s="48">
        <v>400001</v>
      </c>
      <c r="J28" s="49">
        <f t="shared" si="0"/>
        <v>200000</v>
      </c>
      <c r="K28" s="129"/>
      <c r="L28" s="130"/>
      <c r="M28" s="153"/>
      <c r="N28" s="150"/>
      <c r="O28" s="151"/>
      <c r="P28" s="152"/>
    </row>
    <row r="29" spans="1:16" ht="9.9499999999999993" customHeight="1">
      <c r="A29" s="165"/>
      <c r="B29" s="99" t="s">
        <v>51</v>
      </c>
      <c r="C29" s="100" t="s">
        <v>25</v>
      </c>
      <c r="D29" s="43">
        <v>18</v>
      </c>
      <c r="E29" s="44">
        <v>5</v>
      </c>
      <c r="F29" s="45">
        <v>-1151556</v>
      </c>
      <c r="G29" s="46">
        <v>21</v>
      </c>
      <c r="H29" s="47">
        <v>11</v>
      </c>
      <c r="I29" s="48">
        <v>1500001</v>
      </c>
      <c r="J29" s="49">
        <f t="shared" si="0"/>
        <v>348445</v>
      </c>
      <c r="K29" s="129"/>
      <c r="L29" s="130"/>
      <c r="M29" s="153"/>
      <c r="N29" s="150"/>
      <c r="O29" s="151"/>
      <c r="P29" s="152"/>
    </row>
    <row r="30" spans="1:16" ht="9.9499999999999993" customHeight="1">
      <c r="A30" s="165"/>
      <c r="B30" s="99" t="s">
        <v>52</v>
      </c>
      <c r="C30" s="100" t="s">
        <v>17</v>
      </c>
      <c r="D30" s="43">
        <v>26</v>
      </c>
      <c r="E30" s="44">
        <v>4</v>
      </c>
      <c r="F30" s="45">
        <v>-140001</v>
      </c>
      <c r="G30" s="46">
        <v>30</v>
      </c>
      <c r="H30" s="47">
        <v>12</v>
      </c>
      <c r="I30" s="48">
        <v>0</v>
      </c>
      <c r="J30" s="49">
        <f t="shared" si="0"/>
        <v>-140001</v>
      </c>
      <c r="K30" s="129"/>
      <c r="L30" s="130"/>
      <c r="M30" s="153"/>
      <c r="N30" s="150"/>
      <c r="O30" s="151"/>
      <c r="P30" s="152"/>
    </row>
    <row r="31" spans="1:16" ht="9.9499999999999993" customHeight="1">
      <c r="A31" s="165"/>
      <c r="B31" s="99" t="s">
        <v>53</v>
      </c>
      <c r="C31" s="100" t="s">
        <v>54</v>
      </c>
      <c r="D31" s="43">
        <v>27</v>
      </c>
      <c r="E31" s="44">
        <v>5</v>
      </c>
      <c r="F31" s="45">
        <v>-133001</v>
      </c>
      <c r="G31" s="46">
        <v>32</v>
      </c>
      <c r="H31" s="47">
        <v>12</v>
      </c>
      <c r="I31" s="48">
        <v>0</v>
      </c>
      <c r="J31" s="49">
        <f t="shared" si="0"/>
        <v>-133001</v>
      </c>
      <c r="K31" s="129"/>
      <c r="L31" s="130"/>
      <c r="M31" s="153"/>
      <c r="N31" s="150"/>
      <c r="O31" s="151"/>
      <c r="P31" s="152"/>
    </row>
    <row r="32" spans="1:16" ht="9.9499999999999993" customHeight="1">
      <c r="A32" s="165"/>
      <c r="B32" s="99" t="s">
        <v>55</v>
      </c>
      <c r="C32" s="100" t="s">
        <v>21</v>
      </c>
      <c r="D32" s="43">
        <v>29</v>
      </c>
      <c r="E32" s="44">
        <v>13</v>
      </c>
      <c r="F32" s="45">
        <v>-600000</v>
      </c>
      <c r="G32" s="46">
        <v>30</v>
      </c>
      <c r="H32" s="47">
        <v>14</v>
      </c>
      <c r="I32" s="48">
        <v>300001</v>
      </c>
      <c r="J32" s="49">
        <f t="shared" si="0"/>
        <v>-299999</v>
      </c>
      <c r="K32" s="129"/>
      <c r="L32" s="130"/>
      <c r="M32" s="153"/>
      <c r="N32" s="150"/>
      <c r="O32" s="151"/>
      <c r="P32" s="152"/>
    </row>
    <row r="33" spans="1:16" ht="9.9499999999999993" customHeight="1">
      <c r="A33" s="165"/>
      <c r="B33" s="99" t="s">
        <v>56</v>
      </c>
      <c r="C33" s="100" t="s">
        <v>27</v>
      </c>
      <c r="D33" s="43">
        <v>25</v>
      </c>
      <c r="E33" s="44">
        <v>3</v>
      </c>
      <c r="F33" s="45">
        <v>-80005</v>
      </c>
      <c r="G33" s="46">
        <v>30</v>
      </c>
      <c r="H33" s="47">
        <v>12</v>
      </c>
      <c r="I33" s="48">
        <v>200002</v>
      </c>
      <c r="J33" s="49">
        <f t="shared" si="0"/>
        <v>119997</v>
      </c>
      <c r="K33" s="129"/>
      <c r="L33" s="130"/>
      <c r="M33" s="153"/>
      <c r="N33" s="150"/>
      <c r="O33" s="151"/>
      <c r="P33" s="152"/>
    </row>
    <row r="34" spans="1:16" ht="9.9499999999999993" customHeight="1">
      <c r="A34" s="165"/>
      <c r="B34" s="99" t="s">
        <v>57</v>
      </c>
      <c r="C34" s="100" t="s">
        <v>13</v>
      </c>
      <c r="D34" s="43">
        <v>22</v>
      </c>
      <c r="E34" s="44">
        <v>14</v>
      </c>
      <c r="F34" s="45">
        <v>-445021</v>
      </c>
      <c r="G34" s="46">
        <v>26</v>
      </c>
      <c r="H34" s="47">
        <v>12</v>
      </c>
      <c r="I34" s="48">
        <v>800001</v>
      </c>
      <c r="J34" s="49">
        <f t="shared" si="0"/>
        <v>354980</v>
      </c>
      <c r="K34" s="129"/>
      <c r="L34" s="130"/>
      <c r="M34" s="153"/>
      <c r="N34" s="150"/>
      <c r="O34" s="151"/>
      <c r="P34" s="152"/>
    </row>
    <row r="35" spans="1:16" ht="9.9499999999999993" customHeight="1" thickBot="1">
      <c r="A35" s="155"/>
      <c r="B35" s="109" t="s">
        <v>58</v>
      </c>
      <c r="C35" s="110" t="s">
        <v>19</v>
      </c>
      <c r="D35" s="50">
        <v>23</v>
      </c>
      <c r="E35" s="51">
        <v>7</v>
      </c>
      <c r="F35" s="52">
        <v>-1200001</v>
      </c>
      <c r="G35" s="53">
        <v>26</v>
      </c>
      <c r="H35" s="54">
        <v>13</v>
      </c>
      <c r="I35" s="55">
        <v>500001</v>
      </c>
      <c r="J35" s="56">
        <f t="shared" si="0"/>
        <v>-700000</v>
      </c>
      <c r="K35" s="131"/>
      <c r="L35" s="132"/>
      <c r="M35" s="145"/>
      <c r="N35" s="143"/>
      <c r="O35" s="147"/>
      <c r="P35" s="149"/>
    </row>
    <row r="36" spans="1:16" ht="9.9499999999999993" customHeight="1">
      <c r="A36" s="154">
        <v>9</v>
      </c>
      <c r="B36" s="113" t="s">
        <v>59</v>
      </c>
      <c r="C36" s="112" t="s">
        <v>25</v>
      </c>
      <c r="D36" s="59">
        <v>26</v>
      </c>
      <c r="E36" s="60">
        <v>4</v>
      </c>
      <c r="F36" s="61">
        <v>-20001</v>
      </c>
      <c r="G36" s="62">
        <v>27</v>
      </c>
      <c r="H36" s="63">
        <v>5</v>
      </c>
      <c r="I36" s="64">
        <v>120001</v>
      </c>
      <c r="J36" s="65">
        <f t="shared" si="0"/>
        <v>100000</v>
      </c>
      <c r="K36" s="127"/>
      <c r="L36" s="128"/>
      <c r="M36" s="144">
        <v>350003</v>
      </c>
      <c r="N36" s="142">
        <f>SUM(J36:J39,J42,J43)</f>
        <v>1094000</v>
      </c>
      <c r="O36" s="146">
        <v>95001</v>
      </c>
      <c r="P36" s="148">
        <f>SUM(M36:O44)</f>
        <v>1539004</v>
      </c>
    </row>
    <row r="37" spans="1:16" ht="9.9499999999999993" customHeight="1">
      <c r="A37" s="165"/>
      <c r="B37" s="114" t="s">
        <v>60</v>
      </c>
      <c r="C37" s="100" t="s">
        <v>54</v>
      </c>
      <c r="D37" s="43">
        <v>20</v>
      </c>
      <c r="E37" s="44">
        <v>5</v>
      </c>
      <c r="F37" s="45">
        <v>-450001</v>
      </c>
      <c r="G37" s="46">
        <v>24</v>
      </c>
      <c r="H37" s="47">
        <v>12</v>
      </c>
      <c r="I37" s="48">
        <v>600001</v>
      </c>
      <c r="J37" s="49">
        <f t="shared" si="0"/>
        <v>150000</v>
      </c>
      <c r="K37" s="129"/>
      <c r="L37" s="130"/>
      <c r="M37" s="153"/>
      <c r="N37" s="150"/>
      <c r="O37" s="151"/>
      <c r="P37" s="152"/>
    </row>
    <row r="38" spans="1:16" ht="9.9499999999999993" customHeight="1">
      <c r="A38" s="165"/>
      <c r="B38" s="114" t="s">
        <v>61</v>
      </c>
      <c r="C38" s="100" t="s">
        <v>25</v>
      </c>
      <c r="D38" s="43">
        <v>29</v>
      </c>
      <c r="E38" s="44">
        <v>13</v>
      </c>
      <c r="F38" s="45">
        <v>-500002</v>
      </c>
      <c r="G38" s="46">
        <v>30</v>
      </c>
      <c r="H38" s="47">
        <v>14</v>
      </c>
      <c r="I38" s="48">
        <v>800003</v>
      </c>
      <c r="J38" s="49">
        <f t="shared" si="0"/>
        <v>300001</v>
      </c>
      <c r="K38" s="129"/>
      <c r="L38" s="130"/>
      <c r="M38" s="153"/>
      <c r="N38" s="150"/>
      <c r="O38" s="151"/>
      <c r="P38" s="152"/>
    </row>
    <row r="39" spans="1:16" ht="9.9499999999999993" customHeight="1">
      <c r="A39" s="165"/>
      <c r="B39" s="114" t="s">
        <v>62</v>
      </c>
      <c r="C39" s="100" t="s">
        <v>37</v>
      </c>
      <c r="D39" s="43">
        <v>20</v>
      </c>
      <c r="E39" s="44">
        <v>10</v>
      </c>
      <c r="F39" s="45">
        <v>-1181003</v>
      </c>
      <c r="G39" s="46">
        <v>22</v>
      </c>
      <c r="H39" s="47">
        <v>13</v>
      </c>
      <c r="I39" s="48">
        <v>1200001</v>
      </c>
      <c r="J39" s="49">
        <f t="shared" si="0"/>
        <v>18998</v>
      </c>
      <c r="K39" s="129"/>
      <c r="L39" s="130"/>
      <c r="M39" s="153"/>
      <c r="N39" s="150"/>
      <c r="O39" s="151"/>
      <c r="P39" s="152"/>
    </row>
    <row r="40" spans="1:16" ht="9.9499999999999993" customHeight="1">
      <c r="A40" s="165"/>
      <c r="B40" s="115" t="s">
        <v>63</v>
      </c>
      <c r="C40" s="102" t="s">
        <v>37</v>
      </c>
      <c r="D40" s="15">
        <v>26</v>
      </c>
      <c r="E40" s="16">
        <v>3</v>
      </c>
      <c r="F40" s="17">
        <v>0</v>
      </c>
      <c r="G40" s="25">
        <v>28</v>
      </c>
      <c r="H40" s="26">
        <v>6</v>
      </c>
      <c r="I40" s="27">
        <v>70001</v>
      </c>
      <c r="J40" s="2">
        <f t="shared" si="0"/>
        <v>70001</v>
      </c>
      <c r="K40" s="129"/>
      <c r="L40" s="130"/>
      <c r="M40" s="153"/>
      <c r="N40" s="150"/>
      <c r="O40" s="151"/>
      <c r="P40" s="152"/>
    </row>
    <row r="41" spans="1:16" ht="9.9499999999999993" customHeight="1">
      <c r="A41" s="165"/>
      <c r="B41" s="115" t="s">
        <v>64</v>
      </c>
      <c r="C41" s="102" t="s">
        <v>25</v>
      </c>
      <c r="D41" s="15">
        <v>29</v>
      </c>
      <c r="E41" s="16">
        <v>4</v>
      </c>
      <c r="F41" s="17">
        <v>0</v>
      </c>
      <c r="G41" s="25">
        <v>30</v>
      </c>
      <c r="H41" s="26">
        <v>4</v>
      </c>
      <c r="I41" s="27">
        <v>25000</v>
      </c>
      <c r="J41" s="2">
        <f t="shared" si="0"/>
        <v>25000</v>
      </c>
      <c r="K41" s="129"/>
      <c r="L41" s="130"/>
      <c r="M41" s="153"/>
      <c r="N41" s="150"/>
      <c r="O41" s="151"/>
      <c r="P41" s="152"/>
    </row>
    <row r="42" spans="1:16" ht="9.9499999999999993" customHeight="1">
      <c r="A42" s="165"/>
      <c r="B42" s="114" t="s">
        <v>65</v>
      </c>
      <c r="C42" s="100" t="s">
        <v>17</v>
      </c>
      <c r="D42" s="43">
        <v>25</v>
      </c>
      <c r="E42" s="44">
        <v>3</v>
      </c>
      <c r="F42" s="45">
        <v>-5001</v>
      </c>
      <c r="G42" s="46">
        <v>31</v>
      </c>
      <c r="H42" s="47">
        <v>12</v>
      </c>
      <c r="I42" s="48">
        <v>200001</v>
      </c>
      <c r="J42" s="49">
        <f t="shared" si="0"/>
        <v>195000</v>
      </c>
      <c r="K42" s="129"/>
      <c r="L42" s="130"/>
      <c r="M42" s="153"/>
      <c r="N42" s="150"/>
      <c r="O42" s="151"/>
      <c r="P42" s="152"/>
    </row>
    <row r="43" spans="1:16" ht="9.9499999999999993" customHeight="1">
      <c r="A43" s="165"/>
      <c r="B43" s="114" t="s">
        <v>66</v>
      </c>
      <c r="C43" s="100" t="s">
        <v>54</v>
      </c>
      <c r="D43" s="43">
        <v>18</v>
      </c>
      <c r="E43" s="44">
        <v>6</v>
      </c>
      <c r="F43" s="45">
        <v>-570000</v>
      </c>
      <c r="G43" s="46">
        <v>19</v>
      </c>
      <c r="H43" s="47">
        <v>10</v>
      </c>
      <c r="I43" s="48">
        <v>900001</v>
      </c>
      <c r="J43" s="49">
        <f t="shared" si="0"/>
        <v>330001</v>
      </c>
      <c r="K43" s="129"/>
      <c r="L43" s="130"/>
      <c r="M43" s="153"/>
      <c r="N43" s="150"/>
      <c r="O43" s="151"/>
      <c r="P43" s="152"/>
    </row>
    <row r="44" spans="1:16" ht="9.9499999999999993" customHeight="1" thickBot="1">
      <c r="A44" s="155"/>
      <c r="B44" s="116" t="s">
        <v>67</v>
      </c>
      <c r="C44" s="117" t="s">
        <v>27</v>
      </c>
      <c r="D44" s="75">
        <v>18</v>
      </c>
      <c r="E44" s="76">
        <v>1</v>
      </c>
      <c r="F44" s="77">
        <v>0</v>
      </c>
      <c r="G44" s="78">
        <v>21</v>
      </c>
      <c r="H44" s="79">
        <v>7</v>
      </c>
      <c r="I44" s="80">
        <v>350003</v>
      </c>
      <c r="J44" s="73">
        <f t="shared" si="0"/>
        <v>350003</v>
      </c>
      <c r="K44" s="131"/>
      <c r="L44" s="132"/>
      <c r="M44" s="145"/>
      <c r="N44" s="143"/>
      <c r="O44" s="147"/>
      <c r="P44" s="149"/>
    </row>
    <row r="45" spans="1:16" ht="9.9499999999999993" customHeight="1">
      <c r="A45" s="154">
        <v>10</v>
      </c>
      <c r="B45" s="113" t="s">
        <v>68</v>
      </c>
      <c r="C45" s="112" t="s">
        <v>19</v>
      </c>
      <c r="D45" s="59">
        <v>19</v>
      </c>
      <c r="E45" s="60">
        <v>5</v>
      </c>
      <c r="F45" s="61">
        <v>-400001</v>
      </c>
      <c r="G45" s="62">
        <v>20</v>
      </c>
      <c r="H45" s="63">
        <v>8</v>
      </c>
      <c r="I45" s="64">
        <v>600000</v>
      </c>
      <c r="J45" s="42">
        <f t="shared" si="0"/>
        <v>199999</v>
      </c>
      <c r="K45" s="127"/>
      <c r="L45" s="128"/>
      <c r="M45" s="144">
        <v>50001</v>
      </c>
      <c r="N45" s="142">
        <f>SUM(J45,J46,J48)</f>
        <v>369499</v>
      </c>
      <c r="O45" s="146">
        <v>0</v>
      </c>
      <c r="P45" s="148">
        <f>SUM(M45:O49)</f>
        <v>419500</v>
      </c>
    </row>
    <row r="46" spans="1:16" ht="9.9499999999999993" customHeight="1">
      <c r="A46" s="165"/>
      <c r="B46" s="114" t="s">
        <v>69</v>
      </c>
      <c r="C46" s="100" t="s">
        <v>17</v>
      </c>
      <c r="D46" s="43">
        <v>19</v>
      </c>
      <c r="E46" s="44">
        <v>5</v>
      </c>
      <c r="F46" s="45">
        <v>-180001</v>
      </c>
      <c r="G46" s="46">
        <v>20</v>
      </c>
      <c r="H46" s="47">
        <v>7</v>
      </c>
      <c r="I46" s="48">
        <v>400000</v>
      </c>
      <c r="J46" s="49">
        <f t="shared" si="0"/>
        <v>219999</v>
      </c>
      <c r="K46" s="129"/>
      <c r="L46" s="130"/>
      <c r="M46" s="153"/>
      <c r="N46" s="150"/>
      <c r="O46" s="151"/>
      <c r="P46" s="152"/>
    </row>
    <row r="47" spans="1:16" ht="9.9499999999999993" customHeight="1">
      <c r="A47" s="165"/>
      <c r="B47" s="118" t="s">
        <v>70</v>
      </c>
      <c r="C47" s="108" t="s">
        <v>13</v>
      </c>
      <c r="D47" s="66">
        <v>18</v>
      </c>
      <c r="E47" s="67">
        <v>2</v>
      </c>
      <c r="F47" s="68">
        <v>0</v>
      </c>
      <c r="G47" s="69">
        <v>20</v>
      </c>
      <c r="H47" s="70">
        <v>2</v>
      </c>
      <c r="I47" s="71">
        <v>0</v>
      </c>
      <c r="J47" s="72">
        <f t="shared" si="0"/>
        <v>0</v>
      </c>
      <c r="K47" s="129"/>
      <c r="L47" s="130"/>
      <c r="M47" s="153"/>
      <c r="N47" s="150"/>
      <c r="O47" s="151"/>
      <c r="P47" s="152"/>
    </row>
    <row r="48" spans="1:16" ht="9.9499999999999993" customHeight="1">
      <c r="A48" s="165"/>
      <c r="B48" s="114" t="s">
        <v>71</v>
      </c>
      <c r="C48" s="100" t="s">
        <v>54</v>
      </c>
      <c r="D48" s="43">
        <v>31</v>
      </c>
      <c r="E48" s="44">
        <v>10</v>
      </c>
      <c r="F48" s="45">
        <v>-150500</v>
      </c>
      <c r="G48" s="46">
        <v>32</v>
      </c>
      <c r="H48" s="47">
        <v>10</v>
      </c>
      <c r="I48" s="48">
        <v>100001</v>
      </c>
      <c r="J48" s="49">
        <f t="shared" si="0"/>
        <v>-50499</v>
      </c>
      <c r="K48" s="129"/>
      <c r="L48" s="130"/>
      <c r="M48" s="153"/>
      <c r="N48" s="150"/>
      <c r="O48" s="151"/>
      <c r="P48" s="152"/>
    </row>
    <row r="49" spans="1:16" ht="9.9499999999999993" customHeight="1" thickBot="1">
      <c r="A49" s="155"/>
      <c r="B49" s="116" t="s">
        <v>72</v>
      </c>
      <c r="C49" s="117" t="s">
        <v>17</v>
      </c>
      <c r="D49" s="75">
        <v>19</v>
      </c>
      <c r="E49" s="76">
        <v>3</v>
      </c>
      <c r="F49" s="77">
        <v>0</v>
      </c>
      <c r="G49" s="78">
        <v>19</v>
      </c>
      <c r="H49" s="79">
        <v>3</v>
      </c>
      <c r="I49" s="80">
        <v>50001</v>
      </c>
      <c r="J49" s="35">
        <f t="shared" si="0"/>
        <v>50001</v>
      </c>
      <c r="K49" s="131"/>
      <c r="L49" s="132"/>
      <c r="M49" s="145"/>
      <c r="N49" s="143"/>
      <c r="O49" s="147"/>
      <c r="P49" s="149"/>
    </row>
    <row r="50" spans="1:16" ht="9.9499999999999993" customHeight="1">
      <c r="A50" s="154">
        <v>11</v>
      </c>
      <c r="B50" s="113" t="s">
        <v>73</v>
      </c>
      <c r="C50" s="112" t="s">
        <v>54</v>
      </c>
      <c r="D50" s="59">
        <v>32</v>
      </c>
      <c r="E50" s="60">
        <v>13</v>
      </c>
      <c r="F50" s="61">
        <v>-150433</v>
      </c>
      <c r="G50" s="62">
        <v>33</v>
      </c>
      <c r="H50" s="63">
        <v>14</v>
      </c>
      <c r="I50" s="64">
        <v>200028</v>
      </c>
      <c r="J50" s="42">
        <f t="shared" si="0"/>
        <v>49595</v>
      </c>
      <c r="K50" s="127"/>
      <c r="L50" s="128"/>
      <c r="M50" s="144">
        <v>950001</v>
      </c>
      <c r="N50" s="142">
        <v>349596</v>
      </c>
      <c r="O50" s="146">
        <v>0</v>
      </c>
      <c r="P50" s="148">
        <f>SUM(M50:O52)</f>
        <v>1299597</v>
      </c>
    </row>
    <row r="51" spans="1:16" ht="9.9499999999999993" customHeight="1">
      <c r="A51" s="165"/>
      <c r="B51" s="114" t="s">
        <v>74</v>
      </c>
      <c r="C51" s="100" t="s">
        <v>37</v>
      </c>
      <c r="D51" s="43">
        <v>19</v>
      </c>
      <c r="E51" s="44">
        <v>9</v>
      </c>
      <c r="F51" s="45">
        <v>-900000</v>
      </c>
      <c r="G51" s="46">
        <v>21</v>
      </c>
      <c r="H51" s="47">
        <v>11</v>
      </c>
      <c r="I51" s="48">
        <v>1200001</v>
      </c>
      <c r="J51" s="49">
        <f t="shared" si="0"/>
        <v>300001</v>
      </c>
      <c r="K51" s="129"/>
      <c r="L51" s="130"/>
      <c r="M51" s="153"/>
      <c r="N51" s="150"/>
      <c r="O51" s="151"/>
      <c r="P51" s="152"/>
    </row>
    <row r="52" spans="1:16" ht="9.9499999999999993" customHeight="1" thickBot="1">
      <c r="A52" s="155"/>
      <c r="B52" s="116" t="s">
        <v>75</v>
      </c>
      <c r="C52" s="117" t="s">
        <v>15</v>
      </c>
      <c r="D52" s="75">
        <v>17</v>
      </c>
      <c r="E52" s="76">
        <v>5</v>
      </c>
      <c r="F52" s="77">
        <v>0</v>
      </c>
      <c r="G52" s="78">
        <v>17</v>
      </c>
      <c r="H52" s="79">
        <v>5</v>
      </c>
      <c r="I52" s="80">
        <v>950001</v>
      </c>
      <c r="J52" s="57">
        <f t="shared" si="0"/>
        <v>950001</v>
      </c>
      <c r="K52" s="131"/>
      <c r="L52" s="132"/>
      <c r="M52" s="145"/>
      <c r="N52" s="143"/>
      <c r="O52" s="147"/>
      <c r="P52" s="149"/>
    </row>
    <row r="53" spans="1:16" ht="9.9499999999999993" customHeight="1">
      <c r="A53" s="154">
        <v>12</v>
      </c>
      <c r="B53" s="113" t="s">
        <v>76</v>
      </c>
      <c r="C53" s="112" t="s">
        <v>27</v>
      </c>
      <c r="D53" s="59">
        <v>25</v>
      </c>
      <c r="E53" s="60">
        <v>11</v>
      </c>
      <c r="F53" s="61">
        <v>-500002</v>
      </c>
      <c r="G53" s="62">
        <v>29</v>
      </c>
      <c r="H53" s="63">
        <v>13</v>
      </c>
      <c r="I53" s="64">
        <v>500001</v>
      </c>
      <c r="J53" s="42">
        <f t="shared" si="0"/>
        <v>-1</v>
      </c>
      <c r="K53" s="127"/>
      <c r="L53" s="128"/>
      <c r="M53" s="144">
        <v>250001</v>
      </c>
      <c r="N53" s="142">
        <v>-1</v>
      </c>
      <c r="O53" s="146">
        <v>0</v>
      </c>
      <c r="P53" s="148">
        <f>SUM(M53:O54)</f>
        <v>250000</v>
      </c>
    </row>
    <row r="54" spans="1:16" ht="9.9499999999999993" customHeight="1" thickBot="1">
      <c r="A54" s="155"/>
      <c r="B54" s="116" t="s">
        <v>77</v>
      </c>
      <c r="C54" s="117" t="s">
        <v>33</v>
      </c>
      <c r="D54" s="75">
        <v>19</v>
      </c>
      <c r="E54" s="76">
        <v>3</v>
      </c>
      <c r="F54" s="77">
        <v>0</v>
      </c>
      <c r="G54" s="78">
        <v>20</v>
      </c>
      <c r="H54" s="79">
        <v>5</v>
      </c>
      <c r="I54" s="80">
        <v>250001</v>
      </c>
      <c r="J54" s="35">
        <f t="shared" si="0"/>
        <v>250001</v>
      </c>
      <c r="K54" s="131"/>
      <c r="L54" s="132"/>
      <c r="M54" s="145"/>
      <c r="N54" s="143"/>
      <c r="O54" s="147"/>
      <c r="P54" s="149"/>
    </row>
    <row r="55" spans="1:16" ht="9.9499999999999993" customHeight="1">
      <c r="A55" s="154">
        <v>13</v>
      </c>
      <c r="B55" s="119" t="s">
        <v>78</v>
      </c>
      <c r="C55" s="120" t="s">
        <v>25</v>
      </c>
      <c r="D55" s="81">
        <v>17</v>
      </c>
      <c r="E55" s="82">
        <v>1</v>
      </c>
      <c r="F55" s="83">
        <v>0</v>
      </c>
      <c r="G55" s="84">
        <v>17</v>
      </c>
      <c r="H55" s="85">
        <v>1</v>
      </c>
      <c r="I55" s="86">
        <v>0</v>
      </c>
      <c r="J55" s="74">
        <f t="shared" si="0"/>
        <v>0</v>
      </c>
      <c r="K55" s="127"/>
      <c r="L55" s="128"/>
      <c r="M55" s="144">
        <v>0</v>
      </c>
      <c r="N55" s="142">
        <v>-550999</v>
      </c>
      <c r="O55" s="146">
        <v>0</v>
      </c>
      <c r="P55" s="148">
        <f>SUM(M55:O56)</f>
        <v>-550999</v>
      </c>
    </row>
    <row r="56" spans="1:16" ht="9.9499999999999993" customHeight="1" thickBot="1">
      <c r="A56" s="155"/>
      <c r="B56" s="121" t="s">
        <v>79</v>
      </c>
      <c r="C56" s="110" t="s">
        <v>15</v>
      </c>
      <c r="D56" s="50">
        <v>20</v>
      </c>
      <c r="E56" s="51">
        <v>6</v>
      </c>
      <c r="F56" s="52">
        <v>-1451000</v>
      </c>
      <c r="G56" s="53">
        <v>27</v>
      </c>
      <c r="H56" s="54">
        <v>15</v>
      </c>
      <c r="I56" s="55">
        <v>900001</v>
      </c>
      <c r="J56" s="56">
        <f t="shared" si="0"/>
        <v>-550999</v>
      </c>
      <c r="K56" s="131"/>
      <c r="L56" s="132"/>
      <c r="M56" s="145"/>
      <c r="N56" s="143"/>
      <c r="O56" s="147"/>
      <c r="P56" s="149"/>
    </row>
    <row r="57" spans="1:16" ht="9.9499999999999993" customHeight="1">
      <c r="A57" s="5">
        <v>14</v>
      </c>
      <c r="B57" s="122" t="s">
        <v>80</v>
      </c>
      <c r="C57" s="122" t="s">
        <v>81</v>
      </c>
      <c r="D57" s="87">
        <v>17</v>
      </c>
      <c r="E57" s="87">
        <v>3</v>
      </c>
      <c r="F57" s="87">
        <v>0</v>
      </c>
      <c r="G57" s="88">
        <v>17</v>
      </c>
      <c r="H57" s="88">
        <v>3</v>
      </c>
      <c r="I57" s="89">
        <v>180004</v>
      </c>
      <c r="J57" s="33">
        <f t="shared" si="0"/>
        <v>180004</v>
      </c>
      <c r="K57" s="90"/>
      <c r="L57" s="5"/>
      <c r="M57" s="162">
        <f>SUM(J57,J58,J59)</f>
        <v>678006</v>
      </c>
      <c r="N57" s="133">
        <v>0</v>
      </c>
      <c r="O57" s="136">
        <v>0</v>
      </c>
      <c r="P57" s="139">
        <f>SUM(M57:O59)</f>
        <v>678006</v>
      </c>
    </row>
    <row r="58" spans="1:16" ht="9.9499999999999993" customHeight="1">
      <c r="A58" s="3"/>
      <c r="B58" s="123" t="s">
        <v>82</v>
      </c>
      <c r="C58" s="123" t="s">
        <v>30</v>
      </c>
      <c r="D58" s="67">
        <v>19</v>
      </c>
      <c r="E58" s="67">
        <v>3</v>
      </c>
      <c r="F58" s="67">
        <v>0</v>
      </c>
      <c r="G58" s="70">
        <v>20</v>
      </c>
      <c r="H58" s="70">
        <v>4</v>
      </c>
      <c r="I58" s="71">
        <v>220001</v>
      </c>
      <c r="J58" s="34">
        <f t="shared" si="0"/>
        <v>220001</v>
      </c>
      <c r="K58" s="7"/>
      <c r="L58" s="3"/>
      <c r="M58" s="163"/>
      <c r="N58" s="134"/>
      <c r="O58" s="137"/>
      <c r="P58" s="140"/>
    </row>
    <row r="59" spans="1:16" ht="9.9499999999999993" customHeight="1">
      <c r="A59" s="3"/>
      <c r="B59" s="123" t="s">
        <v>83</v>
      </c>
      <c r="C59" s="123" t="s">
        <v>21</v>
      </c>
      <c r="D59" s="67">
        <v>18</v>
      </c>
      <c r="E59" s="67">
        <v>1</v>
      </c>
      <c r="F59" s="67">
        <v>0</v>
      </c>
      <c r="G59" s="70">
        <v>22</v>
      </c>
      <c r="H59" s="70">
        <v>5</v>
      </c>
      <c r="I59" s="71">
        <v>278001</v>
      </c>
      <c r="J59" s="34">
        <f>SUM(F59,I59)</f>
        <v>278001</v>
      </c>
      <c r="K59" s="7"/>
      <c r="L59" s="3"/>
      <c r="M59" s="164"/>
      <c r="N59" s="135"/>
      <c r="O59" s="138"/>
      <c r="P59" s="141"/>
    </row>
    <row r="60" spans="1:16" ht="9.9499999999999993" customHeight="1">
      <c r="A60" s="3"/>
      <c r="B60" s="124"/>
      <c r="C60" s="124"/>
      <c r="D60" s="16"/>
      <c r="E60" s="16"/>
      <c r="F60" s="16"/>
      <c r="G60" s="26"/>
      <c r="H60" s="26"/>
      <c r="I60" s="26"/>
      <c r="J60" s="5"/>
      <c r="K60" s="3"/>
      <c r="L60" s="3"/>
      <c r="M60" s="3"/>
      <c r="N60" s="3"/>
      <c r="O60" s="3"/>
      <c r="P60" s="95"/>
    </row>
    <row r="61" spans="1:16" ht="9.9499999999999993" customHeight="1">
      <c r="A61" s="3"/>
      <c r="B61" s="124"/>
      <c r="C61" s="124"/>
      <c r="D61" s="16"/>
      <c r="E61" s="16"/>
      <c r="F61" s="16"/>
      <c r="G61" s="26"/>
      <c r="H61" s="26"/>
      <c r="I61" s="26"/>
      <c r="J61" s="3"/>
      <c r="K61" s="3"/>
      <c r="L61" s="3"/>
      <c r="M61" s="3"/>
      <c r="N61" s="3"/>
      <c r="O61" s="3"/>
      <c r="P61" s="95"/>
    </row>
    <row r="62" spans="1:16" ht="9.9499999999999993" customHeight="1">
      <c r="A62" s="3"/>
      <c r="B62" s="124"/>
      <c r="C62" s="124"/>
      <c r="D62" s="16"/>
      <c r="E62" s="16"/>
      <c r="F62" s="16"/>
      <c r="G62" s="26"/>
      <c r="H62" s="26"/>
      <c r="I62" s="26"/>
      <c r="J62" s="3"/>
      <c r="K62" s="3"/>
      <c r="L62" s="3"/>
      <c r="M62" s="3"/>
      <c r="N62" s="3"/>
      <c r="O62" s="3"/>
      <c r="P62" s="95"/>
    </row>
    <row r="63" spans="1:16" ht="9.9499999999999993" customHeight="1">
      <c r="A63" s="3"/>
      <c r="B63" s="3"/>
      <c r="C63" s="3"/>
      <c r="D63" s="16"/>
      <c r="E63" s="16"/>
      <c r="F63" s="16"/>
      <c r="G63" s="26"/>
      <c r="H63" s="26"/>
      <c r="I63" s="26"/>
      <c r="J63" s="3"/>
      <c r="K63" s="3"/>
      <c r="L63" s="3"/>
      <c r="M63" s="3"/>
      <c r="N63" s="3"/>
      <c r="O63" s="3"/>
      <c r="P63" s="95"/>
    </row>
    <row r="64" spans="1:16" ht="9.9499999999999993" customHeight="1">
      <c r="A64" s="3"/>
      <c r="B64" s="3"/>
      <c r="C64" s="3"/>
      <c r="D64" s="16"/>
      <c r="E64" s="16"/>
      <c r="F64" s="16"/>
      <c r="G64" s="26"/>
      <c r="H64" s="26"/>
      <c r="I64" s="26"/>
      <c r="J64" s="3"/>
      <c r="K64" s="3"/>
      <c r="L64" s="3"/>
      <c r="M64" s="3"/>
      <c r="N64" s="3"/>
      <c r="O64" s="3"/>
      <c r="P64" s="95"/>
    </row>
    <row r="65" spans="1:16" ht="9.9499999999999993" customHeight="1">
      <c r="A65" s="3"/>
      <c r="B65" s="3"/>
      <c r="C65" s="3"/>
      <c r="D65" s="16"/>
      <c r="E65" s="16"/>
      <c r="F65" s="16"/>
      <c r="G65" s="26"/>
      <c r="H65" s="26"/>
      <c r="I65" s="26"/>
      <c r="J65" s="3"/>
      <c r="K65" s="3"/>
      <c r="L65" s="3"/>
      <c r="M65" s="3"/>
      <c r="N65" s="3"/>
      <c r="O65" s="3"/>
      <c r="P65" s="95"/>
    </row>
    <row r="66" spans="1:16" ht="9.9499999999999993" customHeight="1">
      <c r="P66" s="96"/>
    </row>
    <row r="67" spans="1:16" ht="9.9499999999999993" customHeight="1">
      <c r="P67" s="96"/>
    </row>
    <row r="68" spans="1:16" ht="9.9499999999999993" customHeight="1" thickBot="1">
      <c r="P68" s="96"/>
    </row>
    <row r="69" spans="1:16" ht="9.9499999999999993" customHeight="1" thickBot="1">
      <c r="B69" s="156" t="s">
        <v>84</v>
      </c>
      <c r="C69" s="157"/>
      <c r="D69" s="158">
        <f>SUM(F3:F65)</f>
        <v>-11496334</v>
      </c>
      <c r="E69" s="158"/>
      <c r="F69" s="158"/>
      <c r="G69" s="159">
        <f>SUM(I3:I65)</f>
        <v>20001675</v>
      </c>
      <c r="H69" s="160"/>
      <c r="I69" s="161"/>
      <c r="J69" s="94">
        <f>SUM(J3:J68)</f>
        <v>8505341</v>
      </c>
      <c r="M69" s="92">
        <f>SUM(M3:M59)</f>
        <v>3296485</v>
      </c>
      <c r="N69" s="91">
        <f>SUM(N3:N59)</f>
        <v>2423721</v>
      </c>
      <c r="O69" s="93">
        <f>SUM(O3:O59)</f>
        <v>2785135</v>
      </c>
      <c r="P69" s="125">
        <f>SUM(P3:P59)</f>
        <v>8505341</v>
      </c>
    </row>
    <row r="70" spans="1:16" ht="9.9499999999999993" customHeight="1">
      <c r="J70" s="11"/>
    </row>
  </sheetData>
  <mergeCells count="75">
    <mergeCell ref="M1:P1"/>
    <mergeCell ref="G1:I1"/>
    <mergeCell ref="D1:F1"/>
    <mergeCell ref="J1:J2"/>
    <mergeCell ref="C1:C2"/>
    <mergeCell ref="B1:B2"/>
    <mergeCell ref="A1:A2"/>
    <mergeCell ref="K1:L2"/>
    <mergeCell ref="A3:A6"/>
    <mergeCell ref="A7:A12"/>
    <mergeCell ref="A55:A56"/>
    <mergeCell ref="B69:C69"/>
    <mergeCell ref="D69:F69"/>
    <mergeCell ref="G69:I69"/>
    <mergeCell ref="M3:M6"/>
    <mergeCell ref="M13:M16"/>
    <mergeCell ref="M26:M35"/>
    <mergeCell ref="M45:M49"/>
    <mergeCell ref="M57:M59"/>
    <mergeCell ref="A26:A35"/>
    <mergeCell ref="A17:A25"/>
    <mergeCell ref="A36:A44"/>
    <mergeCell ref="A45:A49"/>
    <mergeCell ref="A50:A52"/>
    <mergeCell ref="A53:A54"/>
    <mergeCell ref="A13:A16"/>
    <mergeCell ref="N3:N6"/>
    <mergeCell ref="O3:O6"/>
    <mergeCell ref="P3:P6"/>
    <mergeCell ref="M7:M12"/>
    <mergeCell ref="N7:N12"/>
    <mergeCell ref="O7:O12"/>
    <mergeCell ref="P7:P12"/>
    <mergeCell ref="N13:N16"/>
    <mergeCell ref="O13:O16"/>
    <mergeCell ref="P13:P16"/>
    <mergeCell ref="M17:M25"/>
    <mergeCell ref="N17:N25"/>
    <mergeCell ref="O17:O25"/>
    <mergeCell ref="P17:P25"/>
    <mergeCell ref="N26:N35"/>
    <mergeCell ref="O26:O35"/>
    <mergeCell ref="P26:P35"/>
    <mergeCell ref="M36:M44"/>
    <mergeCell ref="N36:N44"/>
    <mergeCell ref="O36:O44"/>
    <mergeCell ref="P36:P44"/>
    <mergeCell ref="N45:N49"/>
    <mergeCell ref="O45:O49"/>
    <mergeCell ref="P45:P49"/>
    <mergeCell ref="M50:M52"/>
    <mergeCell ref="N50:N52"/>
    <mergeCell ref="O50:O52"/>
    <mergeCell ref="P50:P52"/>
    <mergeCell ref="P57:P59"/>
    <mergeCell ref="K3:L6"/>
    <mergeCell ref="K7:L12"/>
    <mergeCell ref="K13:L16"/>
    <mergeCell ref="K17:L25"/>
    <mergeCell ref="K26:L35"/>
    <mergeCell ref="K36:L44"/>
    <mergeCell ref="K45:L49"/>
    <mergeCell ref="N53:N54"/>
    <mergeCell ref="M53:M54"/>
    <mergeCell ref="O53:O54"/>
    <mergeCell ref="P53:P54"/>
    <mergeCell ref="P55:P56"/>
    <mergeCell ref="O55:O56"/>
    <mergeCell ref="N55:N56"/>
    <mergeCell ref="M55:M56"/>
    <mergeCell ref="K50:L52"/>
    <mergeCell ref="K53:L54"/>
    <mergeCell ref="K55:L56"/>
    <mergeCell ref="N57:N59"/>
    <mergeCell ref="O57:O59"/>
  </mergeCells>
  <conditionalFormatting sqref="J3:J59">
    <cfRule type="colorScale" priority="1">
      <colorScale>
        <cfvo type="num" val="-150000"/>
        <cfvo type="num" val="0"/>
        <cfvo type="max" val="0"/>
        <color theme="5" tint="0.59999389629810485"/>
        <color rgb="FFFFEB84"/>
        <color rgb="FF00B050"/>
      </colorScale>
    </cfRule>
    <cfRule type="iconSet" priority="2">
      <iconSet iconSet="5Rating">
        <cfvo type="percent" val="0"/>
        <cfvo type="num" val="0"/>
        <cfvo type="num" val="150000"/>
        <cfvo type="num" val="250000"/>
        <cfvo type="num" val="500000"/>
      </iconSet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DuDakrew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Dhjaz</dc:creator>
  <cp:lastModifiedBy>Dhjaz</cp:lastModifiedBy>
  <dcterms:created xsi:type="dcterms:W3CDTF">2013-03-11T01:09:43Z</dcterms:created>
  <dcterms:modified xsi:type="dcterms:W3CDTF">2013-03-12T02:30:21Z</dcterms:modified>
</cp:coreProperties>
</file>