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Dragonshard" sheetId="1" r:id="rId1"/>
    <sheet name="Cimegard" sheetId="2" r:id="rId2"/>
    <sheet name="Utgard" sheetId="3" r:id="rId3"/>
    <sheet name="Dungard" sheetId="4" r:id="rId4"/>
    <sheet name="Elgard" sheetId="5" r:id="rId5"/>
    <sheet name="Ville-6" sheetId="6" r:id="rId6"/>
    <sheet name="Puits" sheetId="7" r:id="rId7"/>
  </sheets>
  <calcPr calcId="124519"/>
</workbook>
</file>

<file path=xl/calcChain.xml><?xml version="1.0" encoding="utf-8"?>
<calcChain xmlns="http://schemas.openxmlformats.org/spreadsheetml/2006/main">
  <c r="A102" i="1"/>
  <c r="E24" s="1"/>
  <c r="A103"/>
  <c r="A104"/>
  <c r="E26" s="1"/>
  <c r="A105"/>
  <c r="A106"/>
  <c r="E28" s="1"/>
  <c r="A107"/>
  <c r="E29" s="1"/>
  <c r="A108"/>
  <c r="B108"/>
  <c r="E30" s="1"/>
  <c r="B102"/>
  <c r="B103"/>
  <c r="B104"/>
  <c r="B105"/>
  <c r="B106"/>
  <c r="B107"/>
  <c r="D24"/>
  <c r="D25"/>
  <c r="D26"/>
  <c r="D27"/>
  <c r="D28"/>
  <c r="D29"/>
  <c r="D30"/>
  <c r="E25"/>
  <c r="E27"/>
  <c r="I6" i="7"/>
  <c r="I10" s="1"/>
  <c r="I12" s="1"/>
  <c r="H6"/>
  <c r="H10" s="1"/>
  <c r="H12" s="1"/>
  <c r="G6"/>
  <c r="G10" s="1"/>
  <c r="G12" s="1"/>
  <c r="F6"/>
  <c r="F10" s="1"/>
  <c r="F12" s="1"/>
  <c r="E6"/>
  <c r="E10" s="1"/>
  <c r="E12" s="1"/>
  <c r="D6"/>
  <c r="D10" s="1"/>
  <c r="D12" s="1"/>
  <c r="C6"/>
  <c r="C10" s="1"/>
  <c r="C12" s="1"/>
  <c r="B6"/>
  <c r="B10" s="1"/>
  <c r="B12" s="1"/>
  <c r="I10" i="6"/>
  <c r="I12" s="1"/>
  <c r="G10"/>
  <c r="G12" s="1"/>
  <c r="E10"/>
  <c r="E12" s="1"/>
  <c r="C10"/>
  <c r="C12" s="1"/>
  <c r="I6"/>
  <c r="H6"/>
  <c r="H10" s="1"/>
  <c r="H12" s="1"/>
  <c r="G6"/>
  <c r="F6"/>
  <c r="F10" s="1"/>
  <c r="F12" s="1"/>
  <c r="E6"/>
  <c r="D6"/>
  <c r="D10" s="1"/>
  <c r="D12" s="1"/>
  <c r="C6"/>
  <c r="B6"/>
  <c r="B10" s="1"/>
  <c r="B12" s="1"/>
  <c r="K12" s="1"/>
  <c r="K14" s="1"/>
  <c r="H10" i="5"/>
  <c r="H12" s="1"/>
  <c r="F10"/>
  <c r="F12" s="1"/>
  <c r="D10"/>
  <c r="D12" s="1"/>
  <c r="B10"/>
  <c r="B12" s="1"/>
  <c r="K12" s="1"/>
  <c r="K14" s="1"/>
  <c r="I6"/>
  <c r="I10" s="1"/>
  <c r="I12" s="1"/>
  <c r="H6"/>
  <c r="G6"/>
  <c r="G10" s="1"/>
  <c r="G12" s="1"/>
  <c r="F6"/>
  <c r="E6"/>
  <c r="E10" s="1"/>
  <c r="E12" s="1"/>
  <c r="D6"/>
  <c r="C6"/>
  <c r="C10" s="1"/>
  <c r="C12" s="1"/>
  <c r="B6"/>
  <c r="K6" s="1"/>
  <c r="I10" i="4"/>
  <c r="I12" s="1"/>
  <c r="G10"/>
  <c r="G12" s="1"/>
  <c r="E10"/>
  <c r="E12" s="1"/>
  <c r="C10"/>
  <c r="C12" s="1"/>
  <c r="I6"/>
  <c r="H6"/>
  <c r="H10" s="1"/>
  <c r="H12" s="1"/>
  <c r="G6"/>
  <c r="F6"/>
  <c r="F10" s="1"/>
  <c r="F12" s="1"/>
  <c r="E6"/>
  <c r="D6"/>
  <c r="D10" s="1"/>
  <c r="D12" s="1"/>
  <c r="C6"/>
  <c r="B6"/>
  <c r="B10" s="1"/>
  <c r="B12" s="1"/>
  <c r="K12" s="1"/>
  <c r="K14" s="1"/>
  <c r="I6" i="3"/>
  <c r="I10" s="1"/>
  <c r="I12" s="1"/>
  <c r="H6"/>
  <c r="H10" s="1"/>
  <c r="H12" s="1"/>
  <c r="G6"/>
  <c r="G10" s="1"/>
  <c r="G12" s="1"/>
  <c r="F6"/>
  <c r="F10" s="1"/>
  <c r="F12" s="1"/>
  <c r="E6"/>
  <c r="E10" s="1"/>
  <c r="E12" s="1"/>
  <c r="D6"/>
  <c r="D10" s="1"/>
  <c r="D12" s="1"/>
  <c r="C6"/>
  <c r="C10" s="1"/>
  <c r="C12" s="1"/>
  <c r="B6"/>
  <c r="B10" s="1"/>
  <c r="B12" s="1"/>
  <c r="K12" s="1"/>
  <c r="K14" s="1"/>
  <c r="I6" i="2"/>
  <c r="I10" s="1"/>
  <c r="I12" s="1"/>
  <c r="H6"/>
  <c r="H10" s="1"/>
  <c r="H12" s="1"/>
  <c r="G6"/>
  <c r="G10" s="1"/>
  <c r="G12" s="1"/>
  <c r="F6"/>
  <c r="F10" s="1"/>
  <c r="F12" s="1"/>
  <c r="E6"/>
  <c r="E10" s="1"/>
  <c r="E12" s="1"/>
  <c r="D6"/>
  <c r="D10" s="1"/>
  <c r="D12" s="1"/>
  <c r="C6"/>
  <c r="C10" s="1"/>
  <c r="C12" s="1"/>
  <c r="B6"/>
  <c r="B10" s="1"/>
  <c r="B12" s="1"/>
  <c r="I10" i="1"/>
  <c r="I12" s="1"/>
  <c r="C6"/>
  <c r="C10" s="1"/>
  <c r="C12" s="1"/>
  <c r="D6"/>
  <c r="D10" s="1"/>
  <c r="D12" s="1"/>
  <c r="E6"/>
  <c r="E10" s="1"/>
  <c r="E12" s="1"/>
  <c r="F6"/>
  <c r="F10" s="1"/>
  <c r="F12" s="1"/>
  <c r="G6"/>
  <c r="G10" s="1"/>
  <c r="G12" s="1"/>
  <c r="H6"/>
  <c r="H10" s="1"/>
  <c r="H12" s="1"/>
  <c r="I6"/>
  <c r="B6"/>
  <c r="B10" s="1"/>
  <c r="B12" s="1"/>
  <c r="K12" i="7" l="1"/>
  <c r="K14" s="1"/>
  <c r="K6"/>
  <c r="K6" i="6"/>
  <c r="K6" i="4"/>
  <c r="K6" i="3"/>
  <c r="K12" i="2"/>
  <c r="K14" s="1"/>
  <c r="K6"/>
  <c r="K12" i="1"/>
  <c r="K14" s="1"/>
  <c r="K6"/>
</calcChain>
</file>

<file path=xl/sharedStrings.xml><?xml version="1.0" encoding="utf-8"?>
<sst xmlns="http://schemas.openxmlformats.org/spreadsheetml/2006/main" count="149" uniqueCount="40">
  <si>
    <t>Porteur</t>
  </si>
  <si>
    <t>Guerrier</t>
  </si>
  <si>
    <t>Cavalier</t>
  </si>
  <si>
    <t>Volants</t>
  </si>
  <si>
    <t>Archer</t>
  </si>
  <si>
    <t>Soigneur</t>
  </si>
  <si>
    <t>Mercenaires</t>
  </si>
  <si>
    <t>Mage</t>
  </si>
  <si>
    <t>Salaires</t>
  </si>
  <si>
    <t>Nombre</t>
  </si>
  <si>
    <t>Total</t>
  </si>
  <si>
    <t>Réduction</t>
  </si>
  <si>
    <t>Troupes</t>
  </si>
  <si>
    <t>Trésorie</t>
  </si>
  <si>
    <t>Total/heure</t>
  </si>
  <si>
    <t>Sous-Total</t>
  </si>
  <si>
    <t>Héro Maitre</t>
  </si>
  <si>
    <t>Calculateur D'entretien</t>
  </si>
  <si>
    <t>Comptoir du commerce</t>
  </si>
  <si>
    <t>Niveau</t>
  </si>
  <si>
    <t>Parfait</t>
  </si>
  <si>
    <t>Ville</t>
  </si>
  <si>
    <t>Village</t>
  </si>
  <si>
    <t>Prod / H</t>
  </si>
  <si>
    <t>Pop</t>
  </si>
  <si>
    <t>Race</t>
  </si>
  <si>
    <t>Démon</t>
  </si>
  <si>
    <t>Elfe Sombre</t>
  </si>
  <si>
    <t>Chevalier</t>
  </si>
  <si>
    <t>Elfe lumineux</t>
  </si>
  <si>
    <t>Comptoir Commerce</t>
  </si>
  <si>
    <t>Production</t>
  </si>
  <si>
    <t>Population</t>
  </si>
  <si>
    <t>Prod Village</t>
  </si>
  <si>
    <t>Technologie de Production</t>
  </si>
  <si>
    <t>Terrain</t>
  </si>
  <si>
    <t>Plaine</t>
  </si>
  <si>
    <t>Désert</t>
  </si>
  <si>
    <t>Forêt</t>
  </si>
  <si>
    <t>Montagne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</si>
</sst>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0" xfId="0" applyBorder="1"/>
    <xf numFmtId="3" fontId="1" fillId="0" borderId="0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8"/>
  <sheetViews>
    <sheetView tabSelected="1" workbookViewId="0">
      <selection activeCell="W4" sqref="W4"/>
    </sheetView>
  </sheetViews>
  <sheetFormatPr baseColWidth="10" defaultRowHeight="15"/>
  <cols>
    <col min="8" max="8" width="12" bestFit="1" customWidth="1"/>
    <col min="17" max="17" width="10.28515625" customWidth="1"/>
    <col min="18" max="18" width="10.85546875" customWidth="1"/>
    <col min="19" max="19" width="13.140625" customWidth="1"/>
    <col min="20" max="20" width="13" customWidth="1"/>
    <col min="22" max="22" width="13.28515625" bestFit="1" customWidth="1"/>
  </cols>
  <sheetData>
    <row r="1" spans="1:23">
      <c r="A1" s="10"/>
      <c r="B1" s="11"/>
      <c r="C1" s="20" t="s">
        <v>17</v>
      </c>
      <c r="D1" s="21"/>
      <c r="E1" s="21"/>
      <c r="F1" s="21"/>
      <c r="G1" s="21"/>
      <c r="H1" s="21"/>
      <c r="I1" s="21"/>
      <c r="J1" s="21"/>
      <c r="K1" s="22"/>
      <c r="L1" s="11"/>
      <c r="M1" s="12"/>
      <c r="R1" s="24" t="s">
        <v>34</v>
      </c>
      <c r="S1" s="19"/>
      <c r="T1" s="3">
        <v>0.01</v>
      </c>
      <c r="V1" s="18" t="s">
        <v>25</v>
      </c>
      <c r="W1" s="19"/>
    </row>
    <row r="2" spans="1:23">
      <c r="A2" s="1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4"/>
      <c r="V2" s="1" t="s">
        <v>26</v>
      </c>
      <c r="W2" s="1"/>
    </row>
    <row r="3" spans="1:23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4"/>
      <c r="K3" s="4"/>
      <c r="L3" s="4"/>
      <c r="M3" s="14"/>
      <c r="V3" s="1" t="s">
        <v>27</v>
      </c>
      <c r="W3" s="1"/>
    </row>
    <row r="4" spans="1:23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  <c r="J4" s="4"/>
      <c r="K4" s="4"/>
      <c r="L4" s="4"/>
      <c r="M4" s="14"/>
      <c r="V4" s="1" t="s">
        <v>28</v>
      </c>
      <c r="W4" s="1"/>
    </row>
    <row r="5" spans="1:23">
      <c r="A5" s="2" t="s">
        <v>9</v>
      </c>
      <c r="B5" s="2">
        <v>1000</v>
      </c>
      <c r="C5" s="2">
        <v>600</v>
      </c>
      <c r="D5" s="2">
        <v>210</v>
      </c>
      <c r="E5" s="2">
        <v>300</v>
      </c>
      <c r="F5" s="2">
        <v>190</v>
      </c>
      <c r="G5" s="2">
        <v>140</v>
      </c>
      <c r="H5" s="2">
        <v>5000</v>
      </c>
      <c r="I5" s="2">
        <v>224</v>
      </c>
      <c r="J5" s="4"/>
      <c r="K5" s="1" t="s">
        <v>14</v>
      </c>
      <c r="L5" s="4"/>
      <c r="M5" s="14"/>
      <c r="V5" s="1" t="s">
        <v>29</v>
      </c>
      <c r="W5" s="1"/>
    </row>
    <row r="6" spans="1:23">
      <c r="A6" s="2" t="s">
        <v>10</v>
      </c>
      <c r="B6" s="2">
        <f>B5*B4</f>
        <v>100</v>
      </c>
      <c r="C6" s="2">
        <f t="shared" ref="C6:I6" si="0">C5*C4</f>
        <v>240</v>
      </c>
      <c r="D6" s="2">
        <f t="shared" si="0"/>
        <v>126</v>
      </c>
      <c r="E6" s="2">
        <f t="shared" si="0"/>
        <v>210</v>
      </c>
      <c r="F6" s="2">
        <f t="shared" si="0"/>
        <v>171</v>
      </c>
      <c r="G6" s="2">
        <f t="shared" si="0"/>
        <v>854</v>
      </c>
      <c r="H6" s="2">
        <f t="shared" si="0"/>
        <v>500</v>
      </c>
      <c r="I6" s="2">
        <f t="shared" si="0"/>
        <v>873.6</v>
      </c>
      <c r="J6" s="4"/>
      <c r="K6" s="1">
        <f>SUM(B6:J6)</f>
        <v>3074.6</v>
      </c>
      <c r="L6" s="4"/>
      <c r="M6" s="14"/>
    </row>
    <row r="7" spans="1:23">
      <c r="A7" s="1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4"/>
      <c r="V7" s="18" t="s">
        <v>35</v>
      </c>
      <c r="W7" s="19"/>
    </row>
    <row r="8" spans="1:23">
      <c r="A8" s="13" t="s">
        <v>11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4"/>
      <c r="V8" s="27" t="s">
        <v>36</v>
      </c>
      <c r="W8" s="27"/>
    </row>
    <row r="9" spans="1:23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  <c r="J9" s="4"/>
      <c r="K9" s="4"/>
      <c r="L9" s="4"/>
      <c r="M9" s="14"/>
      <c r="V9" s="27" t="s">
        <v>37</v>
      </c>
      <c r="W9" s="27"/>
    </row>
    <row r="10" spans="1:23">
      <c r="A10" s="2" t="s">
        <v>15</v>
      </c>
      <c r="B10" s="2">
        <f>B6-(B6*B9)</f>
        <v>70</v>
      </c>
      <c r="C10" s="2">
        <f t="shared" ref="C10:I10" si="1">C6-(C6*C9)</f>
        <v>168</v>
      </c>
      <c r="D10" s="2">
        <f t="shared" si="1"/>
        <v>88.2</v>
      </c>
      <c r="E10" s="2">
        <f t="shared" si="1"/>
        <v>147</v>
      </c>
      <c r="F10" s="2">
        <f t="shared" si="1"/>
        <v>119.7</v>
      </c>
      <c r="G10" s="2">
        <f t="shared" si="1"/>
        <v>597.79999999999995</v>
      </c>
      <c r="H10" s="2">
        <f t="shared" si="1"/>
        <v>350</v>
      </c>
      <c r="I10" s="2">
        <f t="shared" si="1"/>
        <v>611.52</v>
      </c>
      <c r="J10" s="4"/>
      <c r="K10" s="4"/>
      <c r="L10" s="4"/>
      <c r="M10" s="14"/>
      <c r="V10" s="27" t="s">
        <v>38</v>
      </c>
      <c r="W10" s="27"/>
    </row>
    <row r="11" spans="1:23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J11" s="4"/>
      <c r="K11" s="4"/>
      <c r="L11" s="4"/>
      <c r="M11" s="14"/>
      <c r="V11" s="27" t="s">
        <v>39</v>
      </c>
      <c r="W11" s="27"/>
    </row>
    <row r="12" spans="1:23">
      <c r="A12" s="2" t="s">
        <v>10</v>
      </c>
      <c r="B12" s="2">
        <f>B10-(B10*B11)</f>
        <v>64.400000000000006</v>
      </c>
      <c r="C12" s="2">
        <f t="shared" ref="C12:I12" si="2">C10-(C10*C11)</f>
        <v>154.56</v>
      </c>
      <c r="D12" s="2">
        <f t="shared" si="2"/>
        <v>81.144000000000005</v>
      </c>
      <c r="E12" s="2">
        <f t="shared" si="2"/>
        <v>135.24</v>
      </c>
      <c r="F12" s="2">
        <f t="shared" si="2"/>
        <v>110.124</v>
      </c>
      <c r="G12" s="2">
        <f t="shared" si="2"/>
        <v>549.976</v>
      </c>
      <c r="H12" s="2">
        <f t="shared" si="2"/>
        <v>322</v>
      </c>
      <c r="I12" s="2">
        <f t="shared" si="2"/>
        <v>562.59839999999997</v>
      </c>
      <c r="J12" s="4"/>
      <c r="K12" s="1">
        <f>SUM(B12:J12)</f>
        <v>1980.0423999999998</v>
      </c>
      <c r="L12" s="4"/>
      <c r="M12" s="14"/>
    </row>
    <row r="13" spans="1:23" ht="15" customHeight="1" thickBot="1">
      <c r="A13" s="13"/>
      <c r="B13" s="4"/>
      <c r="C13" s="4"/>
      <c r="D13" s="4"/>
      <c r="E13" s="4"/>
      <c r="F13" s="4"/>
      <c r="G13" s="4"/>
      <c r="H13" s="4"/>
      <c r="I13" s="4"/>
      <c r="J13" s="4"/>
      <c r="K13" s="4"/>
      <c r="L13" s="5"/>
      <c r="M13" s="14"/>
    </row>
    <row r="14" spans="1:23" ht="15" customHeight="1">
      <c r="A14" s="13"/>
      <c r="B14" s="4"/>
      <c r="C14" s="4"/>
      <c r="D14" s="4"/>
      <c r="E14" s="4"/>
      <c r="F14" s="4"/>
      <c r="G14" s="4"/>
      <c r="H14" s="4"/>
      <c r="I14" s="4"/>
      <c r="J14" s="4"/>
      <c r="K14" s="6">
        <f>K12+1</f>
        <v>1981.0423999999998</v>
      </c>
      <c r="L14" s="7"/>
      <c r="M14" s="14"/>
    </row>
    <row r="15" spans="1:23" ht="15.75" thickBot="1">
      <c r="A15" s="13"/>
      <c r="B15" s="4"/>
      <c r="C15" s="4"/>
      <c r="D15" s="4"/>
      <c r="E15" s="4"/>
      <c r="F15" s="4"/>
      <c r="G15" s="4"/>
      <c r="H15" s="4"/>
      <c r="I15" s="4"/>
      <c r="J15" s="4"/>
      <c r="K15" s="8"/>
      <c r="L15" s="9"/>
      <c r="M15" s="14"/>
    </row>
    <row r="16" spans="1:23">
      <c r="A16" s="1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4"/>
    </row>
    <row r="17" spans="1:1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</row>
    <row r="22" spans="1:13">
      <c r="A22" t="s">
        <v>18</v>
      </c>
    </row>
    <row r="23" spans="1:13">
      <c r="A23" s="23" t="s">
        <v>19</v>
      </c>
      <c r="B23" s="23" t="s">
        <v>21</v>
      </c>
      <c r="C23" s="23" t="s">
        <v>22</v>
      </c>
      <c r="D23" s="23" t="s">
        <v>24</v>
      </c>
      <c r="E23" s="23" t="s">
        <v>23</v>
      </c>
    </row>
    <row r="24" spans="1:13">
      <c r="A24" s="23">
        <v>1</v>
      </c>
      <c r="D24">
        <f t="shared" ref="D24:D29" si="3">(C102*B24)+(C102*C24)</f>
        <v>0</v>
      </c>
      <c r="E24">
        <f t="shared" ref="E24:E29" si="4">(B24*A102)+((A102*1.3)*C24)</f>
        <v>0</v>
      </c>
    </row>
    <row r="25" spans="1:13">
      <c r="A25" s="23">
        <v>2</v>
      </c>
      <c r="D25">
        <f t="shared" si="3"/>
        <v>0</v>
      </c>
      <c r="E25">
        <f t="shared" si="4"/>
        <v>0</v>
      </c>
    </row>
    <row r="26" spans="1:13">
      <c r="A26" s="23">
        <v>3</v>
      </c>
      <c r="D26">
        <f t="shared" si="3"/>
        <v>0</v>
      </c>
      <c r="E26">
        <f t="shared" si="4"/>
        <v>0</v>
      </c>
    </row>
    <row r="27" spans="1:13">
      <c r="A27" s="23">
        <v>4</v>
      </c>
      <c r="D27">
        <f t="shared" si="3"/>
        <v>0</v>
      </c>
      <c r="E27">
        <f t="shared" si="4"/>
        <v>0</v>
      </c>
    </row>
    <row r="28" spans="1:13">
      <c r="A28" s="23">
        <v>5</v>
      </c>
      <c r="D28">
        <f t="shared" si="3"/>
        <v>0</v>
      </c>
      <c r="E28">
        <f t="shared" si="4"/>
        <v>0</v>
      </c>
    </row>
    <row r="29" spans="1:13">
      <c r="A29" s="23">
        <v>6</v>
      </c>
      <c r="D29">
        <f t="shared" si="3"/>
        <v>0</v>
      </c>
      <c r="E29">
        <f t="shared" si="4"/>
        <v>0</v>
      </c>
    </row>
    <row r="30" spans="1:13">
      <c r="A30" s="23">
        <v>7</v>
      </c>
      <c r="B30">
        <v>0</v>
      </c>
      <c r="C30">
        <v>17</v>
      </c>
      <c r="D30">
        <f>(C108*B30)+(C108*C30)</f>
        <v>510</v>
      </c>
      <c r="E30">
        <f>(A108*B30)+(B108*C30)</f>
        <v>476</v>
      </c>
    </row>
    <row r="31" spans="1:13">
      <c r="A31" s="23" t="s">
        <v>20</v>
      </c>
    </row>
    <row r="100" spans="1:3">
      <c r="A100" s="24" t="s">
        <v>30</v>
      </c>
      <c r="B100" s="24"/>
      <c r="C100" s="24"/>
    </row>
    <row r="101" spans="1:3">
      <c r="A101" s="1" t="s">
        <v>31</v>
      </c>
      <c r="B101" s="1" t="s">
        <v>33</v>
      </c>
      <c r="C101" s="1" t="s">
        <v>32</v>
      </c>
    </row>
    <row r="102" spans="1:3">
      <c r="A102" s="25">
        <f>ROUNDDOWN(10*(1+T1),0)</f>
        <v>10</v>
      </c>
      <c r="B102" s="26">
        <f>ROUNDDOWN((A102*1.3)*(1+T1),0)</f>
        <v>13</v>
      </c>
      <c r="C102" s="25"/>
    </row>
    <row r="103" spans="1:3">
      <c r="A103" s="2">
        <f>ROUNDDOWN(12*(1+T1),0)</f>
        <v>12</v>
      </c>
      <c r="B103" s="26">
        <f>ROUNDDOWN((A103*1.3)*(1+T1),0)</f>
        <v>15</v>
      </c>
      <c r="C103" s="2"/>
    </row>
    <row r="104" spans="1:3">
      <c r="A104" s="2">
        <f>ROUNDDOWN(14*(1+T1),0)</f>
        <v>14</v>
      </c>
      <c r="B104" s="26">
        <f>ROUNDDOWN((A104*1.3)*(1+T1),0)</f>
        <v>18</v>
      </c>
      <c r="C104" s="2"/>
    </row>
    <row r="105" spans="1:3">
      <c r="A105" s="2">
        <f>ROUNDDOWN(16*(1+T1),0)</f>
        <v>16</v>
      </c>
      <c r="B105" s="26">
        <f>ROUNDDOWN((A105*1.3)*(1+T1),0)</f>
        <v>21</v>
      </c>
      <c r="C105" s="2"/>
    </row>
    <row r="106" spans="1:3">
      <c r="A106" s="2">
        <f>ROUNDDOWN(18*(1+T1),0)</f>
        <v>18</v>
      </c>
      <c r="B106" s="26">
        <f>ROUNDDOWN((A106*1.3)*(1+T1),0)</f>
        <v>23</v>
      </c>
      <c r="C106" s="2"/>
    </row>
    <row r="107" spans="1:3">
      <c r="A107" s="2">
        <f>ROUNDDOWN(20*(1+T1),0)</f>
        <v>20</v>
      </c>
      <c r="B107" s="26">
        <f>ROUNDDOWN((A107*1.3)*(1+T1),0)</f>
        <v>26</v>
      </c>
      <c r="C107" s="2">
        <v>25</v>
      </c>
    </row>
    <row r="108" spans="1:3">
      <c r="A108" s="2">
        <f>ROUNDDOWN(22*(1+T1),0)</f>
        <v>22</v>
      </c>
      <c r="B108" s="26">
        <f>ROUNDDOWN((A108*1.3)*(1+T1),0)</f>
        <v>28</v>
      </c>
      <c r="C108" s="2">
        <v>30</v>
      </c>
    </row>
  </sheetData>
  <mergeCells count="6">
    <mergeCell ref="K14:L15"/>
    <mergeCell ref="C1:K1"/>
    <mergeCell ref="V1:W1"/>
    <mergeCell ref="A100:C100"/>
    <mergeCell ref="R1:S1"/>
    <mergeCell ref="V7:W7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activeCell="D15" sqref="D15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5000</v>
      </c>
      <c r="I5" s="2">
        <v>0</v>
      </c>
      <c r="K5" s="1" t="s">
        <v>14</v>
      </c>
    </row>
    <row r="6" spans="1:12">
      <c r="A6" s="2" t="s">
        <v>10</v>
      </c>
      <c r="B6" s="2">
        <f>B5*B4</f>
        <v>0</v>
      </c>
      <c r="C6" s="2">
        <f t="shared" ref="C6:I6" si="0">C5*C4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2">
        <f t="shared" si="0"/>
        <v>500</v>
      </c>
      <c r="I6" s="2">
        <f t="shared" si="0"/>
        <v>0</v>
      </c>
      <c r="K6" s="1">
        <f>SUM(B6:J6)</f>
        <v>500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0</v>
      </c>
      <c r="C10" s="2">
        <f t="shared" ref="C10:I10" si="1">C6-(C6*C9)</f>
        <v>0</v>
      </c>
      <c r="D10" s="2">
        <f t="shared" si="1"/>
        <v>0</v>
      </c>
      <c r="E10" s="2">
        <f t="shared" si="1"/>
        <v>0</v>
      </c>
      <c r="F10" s="2">
        <f t="shared" si="1"/>
        <v>0</v>
      </c>
      <c r="G10" s="2">
        <f t="shared" si="1"/>
        <v>0</v>
      </c>
      <c r="H10" s="2">
        <f t="shared" si="1"/>
        <v>350</v>
      </c>
      <c r="I10" s="2">
        <f t="shared" si="1"/>
        <v>0</v>
      </c>
    </row>
    <row r="11" spans="1:12">
      <c r="A11" s="2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K11" s="4"/>
    </row>
    <row r="12" spans="1:12">
      <c r="A12" s="2" t="s">
        <v>10</v>
      </c>
      <c r="B12" s="2">
        <f>B10-(B10*B11)</f>
        <v>0</v>
      </c>
      <c r="C12" s="2">
        <f t="shared" ref="C12:I12" si="2">C10-(C10*C11)</f>
        <v>0</v>
      </c>
      <c r="D12" s="2">
        <f t="shared" si="2"/>
        <v>0</v>
      </c>
      <c r="E12" s="2">
        <f t="shared" si="2"/>
        <v>0</v>
      </c>
      <c r="F12" s="2">
        <f t="shared" si="2"/>
        <v>0</v>
      </c>
      <c r="G12" s="2">
        <f t="shared" si="2"/>
        <v>0</v>
      </c>
      <c r="H12" s="2">
        <f t="shared" si="2"/>
        <v>350</v>
      </c>
      <c r="I12" s="2">
        <f t="shared" si="2"/>
        <v>0</v>
      </c>
      <c r="K12" s="1">
        <f>SUM(B12:J12)</f>
        <v>350</v>
      </c>
    </row>
    <row r="13" spans="1:12" ht="21.75" thickBot="1">
      <c r="K13" s="4"/>
      <c r="L13" s="5"/>
    </row>
    <row r="14" spans="1:12">
      <c r="K14" s="6">
        <f>K12+1</f>
        <v>351</v>
      </c>
      <c r="L14" s="7"/>
    </row>
    <row r="15" spans="1:12" ht="15.75" thickBot="1">
      <c r="K15" s="8"/>
      <c r="L15" s="9"/>
    </row>
  </sheetData>
  <mergeCells count="1">
    <mergeCell ref="K14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sqref="A1:L15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6">
        <f>K12+1</f>
        <v>14684.2</v>
      </c>
      <c r="L14" s="7"/>
    </row>
    <row r="15" spans="1:12" ht="15.75" thickBot="1">
      <c r="K15" s="8"/>
      <c r="L15" s="9"/>
    </row>
  </sheetData>
  <mergeCells count="1">
    <mergeCell ref="K14:L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sqref="A1:L15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6">
        <f>K12+1</f>
        <v>14684.2</v>
      </c>
      <c r="L14" s="7"/>
    </row>
    <row r="15" spans="1:12" ht="15.75" thickBot="1">
      <c r="K15" s="8"/>
      <c r="L15" s="9"/>
    </row>
  </sheetData>
  <mergeCells count="1">
    <mergeCell ref="K14:L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sqref="A1:L15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6">
        <f>K12+1</f>
        <v>14684.2</v>
      </c>
      <c r="L14" s="7"/>
    </row>
    <row r="15" spans="1:12" ht="15.75" thickBot="1">
      <c r="K15" s="8"/>
      <c r="L15" s="9"/>
    </row>
  </sheetData>
  <mergeCells count="1">
    <mergeCell ref="K14:L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sqref="A1:L15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6">
        <f>K12+1</f>
        <v>14684.2</v>
      </c>
      <c r="L14" s="7"/>
    </row>
    <row r="15" spans="1:12" ht="15.75" thickBot="1">
      <c r="K15" s="8"/>
      <c r="L15" s="9"/>
    </row>
  </sheetData>
  <mergeCells count="1">
    <mergeCell ref="K14:L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L15"/>
  <sheetViews>
    <sheetView workbookViewId="0">
      <selection sqref="A1:L15"/>
    </sheetView>
  </sheetViews>
  <sheetFormatPr baseColWidth="10" defaultRowHeight="15"/>
  <sheetData>
    <row r="3" spans="1:12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2">
      <c r="A4" s="2" t="s">
        <v>8</v>
      </c>
      <c r="B4" s="2">
        <v>0.1</v>
      </c>
      <c r="C4" s="2">
        <v>0.4</v>
      </c>
      <c r="D4" s="2">
        <v>0.6</v>
      </c>
      <c r="E4" s="2">
        <v>0.7</v>
      </c>
      <c r="F4" s="2">
        <v>0.9</v>
      </c>
      <c r="G4" s="2">
        <v>6.1</v>
      </c>
      <c r="H4" s="2">
        <v>0.1</v>
      </c>
      <c r="I4" s="2">
        <v>3.9</v>
      </c>
    </row>
    <row r="5" spans="1:12">
      <c r="A5" s="2" t="s">
        <v>9</v>
      </c>
      <c r="B5" s="2">
        <v>10000</v>
      </c>
      <c r="C5" s="2">
        <v>2000</v>
      </c>
      <c r="D5" s="2">
        <v>2000</v>
      </c>
      <c r="E5" s="2">
        <v>2000</v>
      </c>
      <c r="F5" s="2">
        <v>2000</v>
      </c>
      <c r="G5" s="2">
        <v>2000</v>
      </c>
      <c r="H5" s="2">
        <v>5000</v>
      </c>
      <c r="I5" s="2">
        <v>1000</v>
      </c>
      <c r="K5" s="1" t="s">
        <v>14</v>
      </c>
    </row>
    <row r="6" spans="1:12">
      <c r="A6" s="2" t="s">
        <v>10</v>
      </c>
      <c r="B6" s="2">
        <f>B5*B4</f>
        <v>1000</v>
      </c>
      <c r="C6" s="2">
        <f t="shared" ref="C6:I6" si="0">C5*C4</f>
        <v>800</v>
      </c>
      <c r="D6" s="2">
        <f t="shared" si="0"/>
        <v>1200</v>
      </c>
      <c r="E6" s="2">
        <f t="shared" si="0"/>
        <v>1400</v>
      </c>
      <c r="F6" s="2">
        <f t="shared" si="0"/>
        <v>1800</v>
      </c>
      <c r="G6" s="2">
        <f t="shared" si="0"/>
        <v>12200</v>
      </c>
      <c r="H6" s="2">
        <f t="shared" si="0"/>
        <v>500</v>
      </c>
      <c r="I6" s="2">
        <f t="shared" si="0"/>
        <v>3900</v>
      </c>
      <c r="K6" s="1">
        <f>SUM(B6:J6)</f>
        <v>22800</v>
      </c>
    </row>
    <row r="8" spans="1:12">
      <c r="A8" t="s">
        <v>11</v>
      </c>
    </row>
    <row r="9" spans="1:12">
      <c r="A9" s="2" t="s">
        <v>13</v>
      </c>
      <c r="B9" s="3">
        <v>0.3</v>
      </c>
      <c r="C9" s="3">
        <v>0.3</v>
      </c>
      <c r="D9" s="3">
        <v>0.3</v>
      </c>
      <c r="E9" s="3">
        <v>0.3</v>
      </c>
      <c r="F9" s="3">
        <v>0.3</v>
      </c>
      <c r="G9" s="3">
        <v>0.3</v>
      </c>
      <c r="H9" s="3">
        <v>0.3</v>
      </c>
      <c r="I9" s="3">
        <v>0.3</v>
      </c>
    </row>
    <row r="10" spans="1:12">
      <c r="A10" s="2" t="s">
        <v>15</v>
      </c>
      <c r="B10" s="2">
        <f>B6-(B6*B9)</f>
        <v>700</v>
      </c>
      <c r="C10" s="2">
        <f t="shared" ref="C10:I10" si="1">C6-(C6*C9)</f>
        <v>560</v>
      </c>
      <c r="D10" s="2">
        <f t="shared" si="1"/>
        <v>840</v>
      </c>
      <c r="E10" s="2">
        <f t="shared" si="1"/>
        <v>980</v>
      </c>
      <c r="F10" s="2">
        <f t="shared" si="1"/>
        <v>1260</v>
      </c>
      <c r="G10" s="2">
        <f t="shared" si="1"/>
        <v>8540</v>
      </c>
      <c r="H10" s="2">
        <f t="shared" si="1"/>
        <v>350</v>
      </c>
      <c r="I10" s="2">
        <f t="shared" si="1"/>
        <v>2730</v>
      </c>
    </row>
    <row r="11" spans="1:12">
      <c r="A11" s="2" t="s">
        <v>16</v>
      </c>
      <c r="B11" s="3">
        <v>0.08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K11" s="4"/>
    </row>
    <row r="12" spans="1:12">
      <c r="A12" s="2" t="s">
        <v>10</v>
      </c>
      <c r="B12" s="2">
        <f>B10-(B10*B11)</f>
        <v>644</v>
      </c>
      <c r="C12" s="2">
        <f t="shared" ref="C12:I12" si="2">C10-(C10*C11)</f>
        <v>515.20000000000005</v>
      </c>
      <c r="D12" s="2">
        <f t="shared" si="2"/>
        <v>772.8</v>
      </c>
      <c r="E12" s="2">
        <f t="shared" si="2"/>
        <v>901.6</v>
      </c>
      <c r="F12" s="2">
        <f t="shared" si="2"/>
        <v>1159.2</v>
      </c>
      <c r="G12" s="2">
        <f t="shared" si="2"/>
        <v>7856.8</v>
      </c>
      <c r="H12" s="2">
        <f t="shared" si="2"/>
        <v>322</v>
      </c>
      <c r="I12" s="2">
        <f t="shared" si="2"/>
        <v>2511.6</v>
      </c>
      <c r="K12" s="1">
        <f>SUM(B12:J12)</f>
        <v>14683.2</v>
      </c>
    </row>
    <row r="13" spans="1:12" ht="21.75" thickBot="1">
      <c r="K13" s="4"/>
      <c r="L13" s="5"/>
    </row>
    <row r="14" spans="1:12">
      <c r="K14" s="6">
        <f>K12+1</f>
        <v>14684.2</v>
      </c>
      <c r="L14" s="7"/>
    </row>
    <row r="15" spans="1:12" ht="15.75" thickBot="1">
      <c r="K15" s="8"/>
      <c r="L15" s="9"/>
    </row>
  </sheetData>
  <mergeCells count="1">
    <mergeCell ref="K14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Dragonshard</vt:lpstr>
      <vt:lpstr>Cimegard</vt:lpstr>
      <vt:lpstr>Utgard</vt:lpstr>
      <vt:lpstr>Dungard</vt:lpstr>
      <vt:lpstr>Elgard</vt:lpstr>
      <vt:lpstr>Ville-6</vt:lpstr>
      <vt:lpstr>Puits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schouppe</dc:creator>
  <cp:lastModifiedBy>schouppe</cp:lastModifiedBy>
  <dcterms:created xsi:type="dcterms:W3CDTF">2013-03-15T14:45:12Z</dcterms:created>
  <dcterms:modified xsi:type="dcterms:W3CDTF">2013-03-15T22:06:25Z</dcterms:modified>
</cp:coreProperties>
</file>