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95" windowHeight="8190" activeTab="1"/>
  </bookViews>
  <sheets>
    <sheet name="Données" sheetId="2" r:id="rId1"/>
    <sheet name="Enoncé" sheetId="6" r:id="rId2"/>
    <sheet name="Calculs" sheetId="4" r:id="rId3"/>
    <sheet name="Rédaction" sheetId="5" r:id="rId4"/>
  </sheets>
  <definedNames>
    <definedName name="_xlnm.Print_Area" localSheetId="2">Calculs!#REF!</definedName>
  </definedNames>
  <calcPr calcId="145621"/>
</workbook>
</file>

<file path=xl/calcChain.xml><?xml version="1.0" encoding="utf-8"?>
<calcChain xmlns="http://schemas.openxmlformats.org/spreadsheetml/2006/main">
  <c r="E32" i="4" l="1"/>
  <c r="E22" i="4"/>
  <c r="E21" i="4"/>
  <c r="H6" i="4"/>
  <c r="E6" i="4"/>
  <c r="H5" i="4"/>
  <c r="E5" i="4"/>
  <c r="E9" i="4" s="1"/>
  <c r="F5" i="4" l="1"/>
  <c r="E14" i="4"/>
  <c r="E11" i="4"/>
  <c r="E28" i="4"/>
  <c r="E31" i="4"/>
  <c r="E29" i="4" l="1"/>
  <c r="E33" i="4" s="1"/>
  <c r="E15" i="4"/>
  <c r="E12" i="4"/>
  <c r="E35" i="4" l="1"/>
  <c r="E36" i="4" s="1"/>
</calcChain>
</file>

<file path=xl/sharedStrings.xml><?xml version="1.0" encoding="utf-8"?>
<sst xmlns="http://schemas.openxmlformats.org/spreadsheetml/2006/main" count="31" uniqueCount="23">
  <si>
    <t>tobs</t>
  </si>
  <si>
    <t>Réalisation variance empirique corrigée</t>
  </si>
  <si>
    <t>Taille échantillons</t>
  </si>
  <si>
    <t>De A</t>
  </si>
  <si>
    <t>de A</t>
  </si>
  <si>
    <t>De B</t>
  </si>
  <si>
    <t>de B</t>
  </si>
  <si>
    <t>Tableau B11.5 cas 2</t>
  </si>
  <si>
    <t>Réalisation moyenne empirique</t>
  </si>
  <si>
    <t>ddl Student</t>
  </si>
  <si>
    <t>Valeur critique</t>
  </si>
  <si>
    <t>A avec adoucisseur</t>
  </si>
  <si>
    <t>B sans adoucisseur</t>
  </si>
  <si>
    <t>Comparaison de variances avec espérances inconnues (échantillons gaussiens)</t>
  </si>
  <si>
    <t>Probabilité critique</t>
  </si>
  <si>
    <t>Seuil (test variances)</t>
  </si>
  <si>
    <t>Conclusion  (région critique)</t>
  </si>
  <si>
    <t>Conclusion  (proba critique)</t>
  </si>
  <si>
    <t>Comparaison de moyennes avec variances supposées égales (échantillon gaussien)</t>
  </si>
  <si>
    <t xml:space="preserve">Tableau B11.2 cas 2 </t>
  </si>
  <si>
    <t>Réalisation variance de pool</t>
  </si>
  <si>
    <t>Seuil (test moyennes)</t>
  </si>
  <si>
    <t>Conclusion (région critique)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</si>
</sst>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.00000"/>
    <numFmt numFmtId="165" formatCode="0.0000"/>
    <numFmt numFmtId="166" formatCode="_-* #,##0.0000\ _€_-;\-* #,##0.0000\ _€_-;_-* &quot;-&quot;??\ _€_-;_-@_-"/>
    <numFmt numFmtId="167" formatCode="#,##0.0000_ ;\-#,##0.0000\ 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i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4" fillId="0" borderId="0" xfId="0" applyFont="1" applyFill="1"/>
    <xf numFmtId="0" fontId="6" fillId="0" borderId="1" xfId="0" applyFont="1" applyFill="1" applyBorder="1" applyAlignment="1">
      <alignment horizontal="left" vertical="center" wrapText="1" readingOrder="1"/>
    </xf>
    <xf numFmtId="0" fontId="6" fillId="0" borderId="2" xfId="0" applyFont="1" applyFill="1" applyBorder="1" applyAlignment="1">
      <alignment horizontal="left" vertical="center" wrapText="1" readingOrder="1"/>
    </xf>
    <xf numFmtId="0" fontId="6" fillId="0" borderId="3" xfId="0" applyFont="1" applyFill="1" applyBorder="1" applyAlignment="1">
      <alignment horizontal="left" vertical="center" wrapText="1" readingOrder="1"/>
    </xf>
    <xf numFmtId="0" fontId="5" fillId="0" borderId="0" xfId="0" applyFont="1" applyFill="1" applyAlignment="1">
      <alignment vertical="center" wrapText="1"/>
    </xf>
    <xf numFmtId="165" fontId="2" fillId="0" borderId="0" xfId="0" applyNumberFormat="1" applyFont="1" applyFill="1"/>
    <xf numFmtId="0" fontId="2" fillId="0" borderId="0" xfId="0" applyFont="1" applyFill="1"/>
    <xf numFmtId="164" fontId="0" fillId="0" borderId="0" xfId="0" applyNumberFormat="1" applyFill="1"/>
    <xf numFmtId="165" fontId="0" fillId="0" borderId="0" xfId="0" applyNumberFormat="1" applyFill="1"/>
    <xf numFmtId="0" fontId="3" fillId="0" borderId="0" xfId="1" applyFont="1"/>
    <xf numFmtId="0" fontId="7" fillId="4" borderId="0" xfId="1" applyFont="1" applyFill="1" applyAlignment="1">
      <alignment vertical="center"/>
    </xf>
    <xf numFmtId="0" fontId="3" fillId="4" borderId="0" xfId="1" applyFont="1" applyFill="1"/>
    <xf numFmtId="0" fontId="1" fillId="0" borderId="0" xfId="1"/>
    <xf numFmtId="0" fontId="3" fillId="0" borderId="0" xfId="1" applyFont="1" applyFill="1"/>
    <xf numFmtId="0" fontId="7" fillId="4" borderId="0" xfId="1" applyFont="1" applyFill="1"/>
    <xf numFmtId="0" fontId="1" fillId="4" borderId="0" xfId="1" applyFill="1"/>
    <xf numFmtId="0" fontId="1" fillId="0" borderId="0" xfId="1" applyFill="1"/>
    <xf numFmtId="0" fontId="1" fillId="0" borderId="0" xfId="1" applyFill="1" applyBorder="1" applyAlignment="1"/>
    <xf numFmtId="166" fontId="3" fillId="2" borderId="0" xfId="2" applyNumberFormat="1" applyFont="1" applyFill="1"/>
    <xf numFmtId="0" fontId="1" fillId="3" borderId="0" xfId="1" applyFill="1"/>
    <xf numFmtId="0" fontId="1" fillId="2" borderId="0" xfId="1" applyFill="1"/>
    <xf numFmtId="167" fontId="3" fillId="3" borderId="0" xfId="2" applyNumberFormat="1" applyFont="1" applyFill="1" applyAlignment="1"/>
    <xf numFmtId="0" fontId="1" fillId="5" borderId="0" xfId="1" applyFill="1"/>
    <xf numFmtId="165" fontId="1" fillId="5" borderId="0" xfId="1" applyNumberFormat="1" applyFont="1" applyFill="1"/>
    <xf numFmtId="165" fontId="1" fillId="3" borderId="0" xfId="1" applyNumberFormat="1" applyFill="1"/>
    <xf numFmtId="167" fontId="1" fillId="0" borderId="0" xfId="1" applyNumberFormat="1"/>
    <xf numFmtId="165" fontId="1" fillId="2" borderId="0" xfId="1" applyNumberFormat="1" applyFill="1"/>
    <xf numFmtId="0" fontId="8" fillId="4" borderId="0" xfId="1" applyFont="1" applyFill="1"/>
    <xf numFmtId="165" fontId="1" fillId="0" borderId="0" xfId="1" applyNumberFormat="1"/>
    <xf numFmtId="0" fontId="1" fillId="0" borderId="0" xfId="1" applyFill="1" applyBorder="1"/>
    <xf numFmtId="0" fontId="9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wrapText="1"/>
    </xf>
    <xf numFmtId="165" fontId="1" fillId="0" borderId="0" xfId="1" applyNumberFormat="1" applyFill="1" applyBorder="1"/>
    <xf numFmtId="167" fontId="1" fillId="0" borderId="0" xfId="1" applyNumberFormat="1" applyFill="1" applyBorder="1"/>
  </cellXfs>
  <cellStyles count="3">
    <cellStyle name="Millier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13" Type="http://schemas.openxmlformats.org/officeDocument/2006/relationships/image" Target="../media/image22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2" Type="http://schemas.openxmlformats.org/officeDocument/2006/relationships/image" Target="../media/image11.png"/><Relationship Id="rId16" Type="http://schemas.openxmlformats.org/officeDocument/2006/relationships/image" Target="../media/image25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5" Type="http://schemas.openxmlformats.org/officeDocument/2006/relationships/image" Target="../media/image14.png"/><Relationship Id="rId15" Type="http://schemas.openxmlformats.org/officeDocument/2006/relationships/image" Target="../media/image24.png"/><Relationship Id="rId10" Type="http://schemas.openxmlformats.org/officeDocument/2006/relationships/image" Target="../media/image19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714375</xdr:colOff>
      <xdr:row>17</xdr:row>
      <xdr:rowOff>180975</xdr:rowOff>
    </xdr:to>
    <xdr:sp macro="" textlink="">
      <xdr:nvSpPr>
        <xdr:cNvPr id="2" name="ZoneTexte 1"/>
        <xdr:cNvSpPr txBox="1"/>
      </xdr:nvSpPr>
      <xdr:spPr>
        <a:xfrm>
          <a:off x="762000" y="190500"/>
          <a:ext cx="6048375" cy="3228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/>
            <a:t>Enoncé Défi : 62 millions de consommateurs première partie</a:t>
          </a:r>
        </a:p>
        <a:p>
          <a:r>
            <a:rPr lang="fr-FR" sz="1400"/>
            <a:t>Enoncé complet pages</a:t>
          </a:r>
          <a:r>
            <a:rPr lang="fr-FR" sz="1400" baseline="0"/>
            <a:t> 544 et 545</a:t>
          </a:r>
        </a:p>
        <a:p>
          <a:endParaRPr lang="fr-FR" sz="1400"/>
        </a:p>
        <a:p>
          <a:r>
            <a:rPr lang="fr-FR" sz="1400"/>
            <a:t>Les consommations</a:t>
          </a:r>
          <a:r>
            <a:rPr lang="fr-FR" sz="1400" baseline="0"/>
            <a:t> en  électricité de la machine à laver TX100 sont consignées  en colonne A pour les machines équipées d'un adoucisseur d'eau, en colonne B pour les machines non équipées.</a:t>
          </a:r>
        </a:p>
        <a:p>
          <a:r>
            <a:rPr lang="fr-FR" sz="1400" baseline="0"/>
            <a:t>Sachant qu'une étude préalable a permis de montrer  que la consommation est gaussienne :</a:t>
          </a:r>
        </a:p>
        <a:p>
          <a:r>
            <a:rPr lang="fr-FR" sz="1400" baseline="0"/>
            <a:t>1) Tester au seuil de 5% l'égalité de la dispersion des consommations en électricité</a:t>
          </a:r>
        </a:p>
        <a:p>
          <a:r>
            <a:rPr lang="fr-FR" sz="1400" baseline="0"/>
            <a:t>2) Tester au seuil de 5% l'égalité des consommations moyennes</a:t>
          </a:r>
        </a:p>
        <a:p>
          <a:endParaRPr lang="fr-FR" sz="1400" baseline="0"/>
        </a:p>
        <a:p>
          <a:r>
            <a:rPr lang="fr-FR" sz="1400" baseline="0"/>
            <a:t>L'adoucisseur d'eau est-il efficace pour réduire la consommation d'électricité ?</a:t>
          </a:r>
          <a:endParaRPr lang="fr-FR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30</xdr:row>
      <xdr:rowOff>9525</xdr:rowOff>
    </xdr:from>
    <xdr:to>
      <xdr:col>2</xdr:col>
      <xdr:colOff>1724025</xdr:colOff>
      <xdr:row>31</xdr:row>
      <xdr:rowOff>123825</xdr:rowOff>
    </xdr:to>
    <xdr:sp macro="" textlink="">
      <xdr:nvSpPr>
        <xdr:cNvPr id="4" name="ZoneTexte 3"/>
        <xdr:cNvSpPr txBox="1"/>
      </xdr:nvSpPr>
      <xdr:spPr>
        <a:xfrm>
          <a:off x="2943225" y="6619875"/>
          <a:ext cx="160020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>
    <xdr:from>
      <xdr:col>2</xdr:col>
      <xdr:colOff>85725</xdr:colOff>
      <xdr:row>25</xdr:row>
      <xdr:rowOff>152400</xdr:rowOff>
    </xdr:from>
    <xdr:to>
      <xdr:col>2</xdr:col>
      <xdr:colOff>1733550</xdr:colOff>
      <xdr:row>29</xdr:row>
      <xdr:rowOff>114300</xdr:rowOff>
    </xdr:to>
    <xdr:sp macro="" textlink="">
      <xdr:nvSpPr>
        <xdr:cNvPr id="5" name="ZoneTexte 4"/>
        <xdr:cNvSpPr txBox="1"/>
      </xdr:nvSpPr>
      <xdr:spPr>
        <a:xfrm>
          <a:off x="2905125" y="5800725"/>
          <a:ext cx="164782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20</xdr:row>
          <xdr:rowOff>0</xdr:rowOff>
        </xdr:from>
        <xdr:to>
          <xdr:col>2</xdr:col>
          <xdr:colOff>1543050</xdr:colOff>
          <xdr:row>23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31</xdr:row>
          <xdr:rowOff>133350</xdr:rowOff>
        </xdr:from>
        <xdr:to>
          <xdr:col>2</xdr:col>
          <xdr:colOff>1590675</xdr:colOff>
          <xdr:row>33</xdr:row>
          <xdr:rowOff>104775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0</xdr:row>
          <xdr:rowOff>28575</xdr:rowOff>
        </xdr:from>
        <xdr:to>
          <xdr:col>2</xdr:col>
          <xdr:colOff>1590675</xdr:colOff>
          <xdr:row>1</xdr:row>
          <xdr:rowOff>66675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10</xdr:row>
          <xdr:rowOff>152400</xdr:rowOff>
        </xdr:from>
        <xdr:to>
          <xdr:col>2</xdr:col>
          <xdr:colOff>1790700</xdr:colOff>
          <xdr:row>12</xdr:row>
          <xdr:rowOff>104775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1828800</xdr:colOff>
      <xdr:row>18</xdr:row>
      <xdr:rowOff>9525</xdr:rowOff>
    </xdr:from>
    <xdr:to>
      <xdr:col>9</xdr:col>
      <xdr:colOff>0</xdr:colOff>
      <xdr:row>18</xdr:row>
      <xdr:rowOff>9525</xdr:rowOff>
    </xdr:to>
    <xdr:cxnSp macro="">
      <xdr:nvCxnSpPr>
        <xdr:cNvPr id="11" name="Connecteur droit 10"/>
        <xdr:cNvCxnSpPr/>
      </xdr:nvCxnSpPr>
      <xdr:spPr>
        <a:xfrm>
          <a:off x="4648200" y="4305300"/>
          <a:ext cx="15211425" cy="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13</xdr:row>
          <xdr:rowOff>47625</xdr:rowOff>
        </xdr:from>
        <xdr:to>
          <xdr:col>2</xdr:col>
          <xdr:colOff>1714500</xdr:colOff>
          <xdr:row>15</xdr:row>
          <xdr:rowOff>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34</xdr:row>
          <xdr:rowOff>57150</xdr:rowOff>
        </xdr:from>
        <xdr:to>
          <xdr:col>2</xdr:col>
          <xdr:colOff>1609725</xdr:colOff>
          <xdr:row>36</xdr:row>
          <xdr:rowOff>28575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</xdr:col>
      <xdr:colOff>0</xdr:colOff>
      <xdr:row>44</xdr:row>
      <xdr:rowOff>0</xdr:rowOff>
    </xdr:from>
    <xdr:to>
      <xdr:col>9</xdr:col>
      <xdr:colOff>0</xdr:colOff>
      <xdr:row>44</xdr:row>
      <xdr:rowOff>0</xdr:rowOff>
    </xdr:to>
    <xdr:cxnSp macro="">
      <xdr:nvCxnSpPr>
        <xdr:cNvPr id="18" name="Connecteur droit 17"/>
        <xdr:cNvCxnSpPr/>
      </xdr:nvCxnSpPr>
      <xdr:spPr>
        <a:xfrm>
          <a:off x="4657725" y="9296400"/>
          <a:ext cx="15211425" cy="0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66676</xdr:colOff>
      <xdr:row>3</xdr:row>
      <xdr:rowOff>66675</xdr:rowOff>
    </xdr:from>
    <xdr:to>
      <xdr:col>2</xdr:col>
      <xdr:colOff>1800226</xdr:colOff>
      <xdr:row>7</xdr:row>
      <xdr:rowOff>0</xdr:rowOff>
    </xdr:to>
    <xdr:sp macro="" textlink="">
      <xdr:nvSpPr>
        <xdr:cNvPr id="19" name="ZoneTexte 18"/>
        <xdr:cNvSpPr txBox="1"/>
      </xdr:nvSpPr>
      <xdr:spPr>
        <a:xfrm>
          <a:off x="2886076" y="1447800"/>
          <a:ext cx="1733550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3</xdr:row>
          <xdr:rowOff>133350</xdr:rowOff>
        </xdr:from>
        <xdr:to>
          <xdr:col>2</xdr:col>
          <xdr:colOff>1819275</xdr:colOff>
          <xdr:row>6</xdr:row>
          <xdr:rowOff>76200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171450</xdr:colOff>
          <xdr:row>26</xdr:row>
          <xdr:rowOff>0</xdr:rowOff>
        </xdr:from>
        <xdr:to>
          <xdr:col>2</xdr:col>
          <xdr:colOff>1657350</xdr:colOff>
          <xdr:row>29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29</xdr:row>
          <xdr:rowOff>152400</xdr:rowOff>
        </xdr:from>
        <xdr:to>
          <xdr:col>2</xdr:col>
          <xdr:colOff>1352550</xdr:colOff>
          <xdr:row>31</xdr:row>
          <xdr:rowOff>95250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18</xdr:row>
      <xdr:rowOff>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6</xdr:col>
      <xdr:colOff>0</xdr:colOff>
      <xdr:row>37</xdr:row>
      <xdr:rowOff>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1950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6</xdr:col>
      <xdr:colOff>0</xdr:colOff>
      <xdr:row>56</xdr:row>
      <xdr:rowOff>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23900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6</xdr:col>
      <xdr:colOff>0</xdr:colOff>
      <xdr:row>75</xdr:row>
      <xdr:rowOff>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85850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6</xdr:col>
      <xdr:colOff>0</xdr:colOff>
      <xdr:row>94</xdr:row>
      <xdr:rowOff>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447800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6</xdr:col>
      <xdr:colOff>0</xdr:colOff>
      <xdr:row>113</xdr:row>
      <xdr:rowOff>0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809750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6</xdr:col>
      <xdr:colOff>0</xdr:colOff>
      <xdr:row>132</xdr:row>
      <xdr:rowOff>0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171700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6</xdr:col>
      <xdr:colOff>0</xdr:colOff>
      <xdr:row>151</xdr:row>
      <xdr:rowOff>0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533650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6</xdr:col>
      <xdr:colOff>0</xdr:colOff>
      <xdr:row>170</xdr:row>
      <xdr:rowOff>0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895600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13</xdr:col>
      <xdr:colOff>0</xdr:colOff>
      <xdr:row>18</xdr:row>
      <xdr:rowOff>0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34000" y="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13</xdr:col>
      <xdr:colOff>0</xdr:colOff>
      <xdr:row>37</xdr:row>
      <xdr:rowOff>0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334000" y="361950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13</xdr:col>
      <xdr:colOff>0</xdr:colOff>
      <xdr:row>56</xdr:row>
      <xdr:rowOff>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334000" y="723900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13</xdr:col>
      <xdr:colOff>0</xdr:colOff>
      <xdr:row>75</xdr:row>
      <xdr:rowOff>0</xdr:rowOff>
    </xdr:to>
    <xdr:pic>
      <xdr:nvPicPr>
        <xdr:cNvPr id="14" name="Image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334000" y="1085850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76</xdr:row>
      <xdr:rowOff>0</xdr:rowOff>
    </xdr:from>
    <xdr:to>
      <xdr:col>13</xdr:col>
      <xdr:colOff>0</xdr:colOff>
      <xdr:row>94</xdr:row>
      <xdr:rowOff>0</xdr:rowOff>
    </xdr:to>
    <xdr:pic>
      <xdr:nvPicPr>
        <xdr:cNvPr id="15" name="Image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334000" y="1447800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13</xdr:col>
      <xdr:colOff>0</xdr:colOff>
      <xdr:row>113</xdr:row>
      <xdr:rowOff>0</xdr:rowOff>
    </xdr:to>
    <xdr:pic>
      <xdr:nvPicPr>
        <xdr:cNvPr id="16" name="Image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334000" y="18097500"/>
          <a:ext cx="4572000" cy="3429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114</xdr:row>
      <xdr:rowOff>0</xdr:rowOff>
    </xdr:from>
    <xdr:to>
      <xdr:col>13</xdr:col>
      <xdr:colOff>0</xdr:colOff>
      <xdr:row>132</xdr:row>
      <xdr:rowOff>0</xdr:rowOff>
    </xdr:to>
    <xdr:pic>
      <xdr:nvPicPr>
        <xdr:cNvPr id="17" name="Image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334000" y="21717000"/>
          <a:ext cx="4572000" cy="342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C28" sqref="C28"/>
    </sheetView>
  </sheetViews>
  <sheetFormatPr baseColWidth="10" defaultRowHeight="15" x14ac:dyDescent="0.25"/>
  <cols>
    <col min="1" max="1" width="12" style="2" customWidth="1"/>
    <col min="2" max="2" width="11.42578125" style="2"/>
    <col min="4" max="4" width="13.7109375" customWidth="1"/>
  </cols>
  <sheetData>
    <row r="1" spans="1:11" ht="45.75" thickBot="1" x14ac:dyDescent="0.3">
      <c r="A1" s="6" t="s">
        <v>11</v>
      </c>
      <c r="B1" s="6" t="s">
        <v>12</v>
      </c>
      <c r="D1" s="8"/>
      <c r="E1" s="1"/>
      <c r="F1" s="1"/>
      <c r="G1" s="1"/>
      <c r="H1" s="8"/>
      <c r="I1" s="1"/>
      <c r="J1" s="1"/>
      <c r="K1" s="1"/>
    </row>
    <row r="2" spans="1:11" ht="15.75" thickBot="1" x14ac:dyDescent="0.3">
      <c r="A2" s="3">
        <v>1.07</v>
      </c>
      <c r="B2" s="3">
        <v>1.01</v>
      </c>
      <c r="D2" s="1"/>
      <c r="E2" s="1"/>
      <c r="F2" s="1"/>
      <c r="G2" s="1"/>
      <c r="H2" s="9"/>
      <c r="I2" s="1"/>
      <c r="J2" s="1"/>
      <c r="K2" s="1"/>
    </row>
    <row r="3" spans="1:11" ht="16.5" thickTop="1" thickBot="1" x14ac:dyDescent="0.3">
      <c r="A3" s="3">
        <v>0.79</v>
      </c>
      <c r="B3" s="3">
        <v>0.9</v>
      </c>
      <c r="D3" s="10"/>
      <c r="E3" s="10"/>
      <c r="F3" s="1"/>
      <c r="G3" s="9"/>
      <c r="H3" s="9"/>
      <c r="I3" s="1"/>
      <c r="J3" s="1"/>
      <c r="K3" s="1"/>
    </row>
    <row r="4" spans="1:11" ht="16.5" thickTop="1" thickBot="1" x14ac:dyDescent="0.3">
      <c r="A4" s="3">
        <v>0.66</v>
      </c>
      <c r="B4" s="3">
        <v>0.81</v>
      </c>
      <c r="D4" s="1"/>
      <c r="E4" s="10"/>
      <c r="F4" s="1"/>
      <c r="G4" s="1"/>
      <c r="H4" s="9"/>
      <c r="I4" s="1"/>
      <c r="J4" s="1"/>
      <c r="K4" s="1"/>
    </row>
    <row r="5" spans="1:11" ht="16.5" thickTop="1" thickBot="1" x14ac:dyDescent="0.3">
      <c r="A5" s="3">
        <v>0.59</v>
      </c>
      <c r="B5" s="3">
        <v>0.93</v>
      </c>
      <c r="D5" s="1"/>
      <c r="E5" s="10"/>
      <c r="F5" s="1"/>
      <c r="G5" s="10"/>
      <c r="H5" s="1"/>
      <c r="I5" s="1"/>
      <c r="J5" s="1"/>
      <c r="K5" s="1"/>
    </row>
    <row r="6" spans="1:11" ht="16.5" thickTop="1" thickBot="1" x14ac:dyDescent="0.3">
      <c r="A6" s="3">
        <v>0.83</v>
      </c>
      <c r="B6" s="3">
        <v>0.89</v>
      </c>
      <c r="D6" s="1"/>
      <c r="E6" s="1"/>
      <c r="F6" s="1"/>
      <c r="G6" s="1"/>
      <c r="H6" s="1"/>
      <c r="I6" s="1"/>
      <c r="J6" s="1"/>
      <c r="K6" s="1"/>
    </row>
    <row r="7" spans="1:11" ht="16.5" thickTop="1" thickBot="1" x14ac:dyDescent="0.3">
      <c r="A7" s="3">
        <v>0.8</v>
      </c>
      <c r="B7" s="3">
        <v>0.9</v>
      </c>
      <c r="D7" s="10"/>
      <c r="E7" s="10"/>
      <c r="F7" s="1"/>
      <c r="G7" s="1"/>
      <c r="H7" s="1"/>
      <c r="I7" s="1"/>
      <c r="J7" s="1"/>
      <c r="K7" s="1"/>
    </row>
    <row r="8" spans="1:11" ht="16.5" thickTop="1" thickBot="1" x14ac:dyDescent="0.3">
      <c r="A8" s="3">
        <v>0.87</v>
      </c>
      <c r="B8" s="3">
        <v>0.88</v>
      </c>
      <c r="D8" s="1"/>
      <c r="E8" s="1"/>
      <c r="F8" s="1"/>
      <c r="G8" s="1"/>
      <c r="H8" s="1"/>
      <c r="I8" s="1"/>
      <c r="J8" s="1"/>
      <c r="K8" s="1"/>
    </row>
    <row r="9" spans="1:11" ht="16.5" thickTop="1" thickBot="1" x14ac:dyDescent="0.3">
      <c r="A9" s="3">
        <v>0.93</v>
      </c>
      <c r="B9" s="3">
        <v>1.07</v>
      </c>
      <c r="D9" s="8"/>
      <c r="E9" s="1"/>
      <c r="F9" s="1"/>
      <c r="G9" s="1"/>
      <c r="H9" s="1"/>
      <c r="I9" s="1"/>
      <c r="J9" s="8"/>
      <c r="K9" s="1"/>
    </row>
    <row r="10" spans="1:11" ht="16.5" thickTop="1" thickBot="1" x14ac:dyDescent="0.3">
      <c r="A10" s="3">
        <v>0.75</v>
      </c>
      <c r="B10" s="3">
        <v>1.04</v>
      </c>
      <c r="D10" s="1"/>
      <c r="E10" s="1"/>
      <c r="F10" s="1"/>
      <c r="G10" s="1"/>
      <c r="H10" s="8"/>
      <c r="I10" s="1"/>
      <c r="J10" s="1"/>
      <c r="K10" s="1"/>
    </row>
    <row r="11" spans="1:11" ht="16.5" thickTop="1" thickBot="1" x14ac:dyDescent="0.3">
      <c r="A11" s="3">
        <v>0.78</v>
      </c>
      <c r="B11" s="3">
        <v>0.77</v>
      </c>
      <c r="D11" s="10"/>
      <c r="E11" s="10"/>
      <c r="F11" s="1"/>
      <c r="G11" s="1"/>
      <c r="H11" s="7"/>
      <c r="I11" s="1"/>
      <c r="J11" s="1"/>
      <c r="K11" s="1"/>
    </row>
    <row r="12" spans="1:11" ht="16.5" thickTop="1" thickBot="1" x14ac:dyDescent="0.3">
      <c r="A12" s="4">
        <v>0.68</v>
      </c>
      <c r="B12" s="4">
        <v>0.92</v>
      </c>
      <c r="D12" s="1"/>
      <c r="E12" s="1"/>
      <c r="F12" s="1"/>
      <c r="G12" s="1"/>
      <c r="H12" s="1"/>
      <c r="I12" s="1"/>
      <c r="J12" s="1"/>
      <c r="K12" s="1"/>
    </row>
    <row r="13" spans="1:11" ht="16.5" thickTop="1" thickBot="1" x14ac:dyDescent="0.3">
      <c r="A13" s="4">
        <v>0.71</v>
      </c>
      <c r="B13" s="4">
        <v>0.82</v>
      </c>
    </row>
    <row r="14" spans="1:11" ht="16.5" thickTop="1" thickBot="1" x14ac:dyDescent="0.3">
      <c r="A14" s="4">
        <v>0.82</v>
      </c>
      <c r="B14" s="4">
        <v>0.67</v>
      </c>
    </row>
    <row r="15" spans="1:11" ht="16.5" thickTop="1" thickBot="1" x14ac:dyDescent="0.3">
      <c r="A15" s="4">
        <v>0.76</v>
      </c>
      <c r="B15" s="4">
        <v>0.9</v>
      </c>
    </row>
    <row r="16" spans="1:11" ht="16.5" thickTop="1" thickBot="1" x14ac:dyDescent="0.3">
      <c r="A16" s="4">
        <v>0.93</v>
      </c>
      <c r="B16" s="4">
        <v>0.81</v>
      </c>
    </row>
    <row r="17" spans="1:2" ht="16.5" thickTop="1" thickBot="1" x14ac:dyDescent="0.3">
      <c r="A17" s="4">
        <v>0.82</v>
      </c>
      <c r="B17" s="4">
        <v>0.93</v>
      </c>
    </row>
    <row r="18" spans="1:2" ht="16.5" thickTop="1" thickBot="1" x14ac:dyDescent="0.3">
      <c r="A18" s="4">
        <v>0.74</v>
      </c>
      <c r="B18" s="4">
        <v>0.88</v>
      </c>
    </row>
    <row r="19" spans="1:2" ht="16.5" thickTop="1" thickBot="1" x14ac:dyDescent="0.3">
      <c r="A19" s="4">
        <v>0.77</v>
      </c>
      <c r="B19" s="4">
        <v>0.87</v>
      </c>
    </row>
    <row r="20" spans="1:2" ht="16.5" thickTop="1" thickBot="1" x14ac:dyDescent="0.3">
      <c r="A20" s="4">
        <v>0.81</v>
      </c>
      <c r="B20" s="4">
        <v>0.95</v>
      </c>
    </row>
    <row r="21" spans="1:2" ht="16.5" thickTop="1" thickBot="1" x14ac:dyDescent="0.3">
      <c r="A21" s="4">
        <v>0.89</v>
      </c>
      <c r="B21" s="4">
        <v>0.91</v>
      </c>
    </row>
    <row r="22" spans="1:2" ht="15.75" thickBot="1" x14ac:dyDescent="0.3">
      <c r="A22" s="5">
        <v>0.91</v>
      </c>
      <c r="B22" s="5">
        <v>0.92</v>
      </c>
    </row>
    <row r="23" spans="1:2" ht="15.75" thickBot="1" x14ac:dyDescent="0.3">
      <c r="A23" s="5">
        <v>1.1100000000000001</v>
      </c>
      <c r="B23" s="5">
        <v>0.83</v>
      </c>
    </row>
    <row r="24" spans="1:2" ht="15.75" thickBot="1" x14ac:dyDescent="0.3">
      <c r="A24" s="5">
        <v>0.78</v>
      </c>
      <c r="B24" s="5">
        <v>0.91</v>
      </c>
    </row>
    <row r="25" spans="1:2" ht="15.75" thickBot="1" x14ac:dyDescent="0.3">
      <c r="A25" s="5">
        <v>0.79</v>
      </c>
      <c r="B25" s="5">
        <v>0.93</v>
      </c>
    </row>
    <row r="26" spans="1:2" ht="15.75" thickBot="1" x14ac:dyDescent="0.3">
      <c r="A26" s="5">
        <v>0.79</v>
      </c>
      <c r="B26" s="5">
        <v>0.75</v>
      </c>
    </row>
    <row r="27" spans="1:2" ht="15.75" thickBot="1" x14ac:dyDescent="0.3">
      <c r="A27" s="5">
        <v>0.95</v>
      </c>
      <c r="B27" s="5">
        <v>0.87</v>
      </c>
    </row>
    <row r="28" spans="1:2" ht="15.75" thickBot="1" x14ac:dyDescent="0.3">
      <c r="A28" s="5">
        <v>0.77</v>
      </c>
      <c r="B28" s="5">
        <v>1.06</v>
      </c>
    </row>
    <row r="29" spans="1:2" ht="15.75" thickBot="1" x14ac:dyDescent="0.3">
      <c r="A29" s="5">
        <v>0.94</v>
      </c>
      <c r="B29" s="5">
        <v>0.89</v>
      </c>
    </row>
    <row r="30" spans="1:2" ht="15.75" thickBot="1" x14ac:dyDescent="0.3">
      <c r="A30" s="5">
        <v>0.7</v>
      </c>
      <c r="B30" s="5">
        <v>0.9</v>
      </c>
    </row>
    <row r="31" spans="1:2" ht="15.75" thickBot="1" x14ac:dyDescent="0.3">
      <c r="A31" s="5">
        <v>0.77</v>
      </c>
      <c r="B31" s="5">
        <v>0.68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E25" sqref="E2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5"/>
  <sheetViews>
    <sheetView topLeftCell="A7" workbookViewId="0">
      <selection activeCell="E32" sqref="E32"/>
    </sheetView>
  </sheetViews>
  <sheetFormatPr baseColWidth="10" defaultRowHeight="15.75" x14ac:dyDescent="0.25"/>
  <cols>
    <col min="1" max="1" width="12" style="2" customWidth="1"/>
    <col min="2" max="2" width="11.42578125" style="2"/>
    <col min="3" max="3" width="27.5703125" style="14" customWidth="1"/>
    <col min="4" max="4" width="29.5703125" style="14" customWidth="1"/>
    <col min="5" max="5" width="20.42578125" style="14" bestFit="1" customWidth="1"/>
    <col min="6" max="6" width="21.42578125" style="14" customWidth="1"/>
    <col min="7" max="7" width="22.42578125" style="14" customWidth="1"/>
    <col min="8" max="8" width="11.42578125" style="14"/>
    <col min="9" max="9" width="14" style="18" customWidth="1"/>
    <col min="10" max="10" width="11.42578125" style="18"/>
    <col min="11" max="16384" width="11.42578125" style="14"/>
  </cols>
  <sheetData>
    <row r="1" spans="1:10" s="11" customFormat="1" ht="45.75" thickBot="1" x14ac:dyDescent="0.3">
      <c r="A1" s="6" t="s">
        <v>11</v>
      </c>
      <c r="B1" s="6" t="s">
        <v>12</v>
      </c>
      <c r="D1" s="12" t="s">
        <v>13</v>
      </c>
      <c r="E1" s="13"/>
      <c r="F1" s="13"/>
      <c r="G1" s="13"/>
      <c r="J1" s="15"/>
    </row>
    <row r="2" spans="1:10" ht="16.5" thickBot="1" x14ac:dyDescent="0.3">
      <c r="A2" s="3">
        <v>1.07</v>
      </c>
      <c r="B2" s="3">
        <v>1.01</v>
      </c>
      <c r="D2" s="16" t="s">
        <v>7</v>
      </c>
      <c r="E2" s="17"/>
      <c r="F2" s="17"/>
      <c r="G2" s="17"/>
    </row>
    <row r="3" spans="1:10" ht="16.5" thickTop="1" thickBot="1" x14ac:dyDescent="0.25">
      <c r="A3" s="3">
        <v>0.79</v>
      </c>
      <c r="B3" s="3">
        <v>0.9</v>
      </c>
    </row>
    <row r="4" spans="1:10" ht="17.25" thickTop="1" thickBot="1" x14ac:dyDescent="0.3">
      <c r="A4" s="3">
        <v>0.66</v>
      </c>
      <c r="B4" s="3">
        <v>0.81</v>
      </c>
      <c r="D4" s="11" t="s">
        <v>1</v>
      </c>
      <c r="E4" s="11"/>
      <c r="F4" s="11"/>
      <c r="G4" s="11" t="s">
        <v>2</v>
      </c>
      <c r="H4" s="11"/>
    </row>
    <row r="5" spans="1:10" ht="17.25" thickTop="1" thickBot="1" x14ac:dyDescent="0.3">
      <c r="A5" s="3">
        <v>0.59</v>
      </c>
      <c r="B5" s="3">
        <v>0.93</v>
      </c>
      <c r="D5" s="14" t="s">
        <v>3</v>
      </c>
      <c r="E5" s="20">
        <f>_xlfn.VAR.S(A2:A2000)</f>
        <v>1.2787241379310399E-2</v>
      </c>
      <c r="F5" s="21" t="str">
        <f>IF($E$5&gt;$E$6,"OK, test bien posé","Attention, inverser role de A et B")</f>
        <v>OK, test bien posé</v>
      </c>
      <c r="G5" s="14" t="s">
        <v>4</v>
      </c>
      <c r="H5" s="22">
        <f>COUNT(A2:A2000)</f>
        <v>30</v>
      </c>
    </row>
    <row r="6" spans="1:10" ht="17.25" thickTop="1" thickBot="1" x14ac:dyDescent="0.3">
      <c r="A6" s="3">
        <v>0.83</v>
      </c>
      <c r="B6" s="3">
        <v>0.89</v>
      </c>
      <c r="D6" s="14" t="s">
        <v>5</v>
      </c>
      <c r="E6" s="20">
        <f>_xlfn.VAR.S(B2:B2000)</f>
        <v>8.8988505747128119E-3</v>
      </c>
      <c r="G6" s="14" t="s">
        <v>6</v>
      </c>
      <c r="H6" s="22">
        <f>COUNT(B2:B2000)</f>
        <v>30</v>
      </c>
    </row>
    <row r="7" spans="1:10" ht="16.5" thickTop="1" thickBot="1" x14ac:dyDescent="0.25">
      <c r="A7" s="3">
        <v>0.8</v>
      </c>
      <c r="B7" s="3">
        <v>0.9</v>
      </c>
    </row>
    <row r="8" spans="1:10" ht="16.5" thickTop="1" thickBot="1" x14ac:dyDescent="0.25">
      <c r="A8" s="3">
        <v>0.87</v>
      </c>
      <c r="B8" s="3">
        <v>0.88</v>
      </c>
    </row>
    <row r="9" spans="1:10" ht="17.25" thickTop="1" thickBot="1" x14ac:dyDescent="0.3">
      <c r="A9" s="3">
        <v>0.93</v>
      </c>
      <c r="B9" s="3">
        <v>1.07</v>
      </c>
      <c r="D9" s="21" t="s">
        <v>0</v>
      </c>
      <c r="E9" s="23">
        <f>$E$5/$E$6</f>
        <v>1.4369542753810174</v>
      </c>
    </row>
    <row r="10" spans="1:10" ht="16.5" thickTop="1" thickBot="1" x14ac:dyDescent="0.25">
      <c r="A10" s="3">
        <v>0.75</v>
      </c>
      <c r="B10" s="3">
        <v>1.04</v>
      </c>
      <c r="D10" s="24" t="s">
        <v>15</v>
      </c>
      <c r="E10" s="25">
        <v>0.05</v>
      </c>
    </row>
    <row r="11" spans="1:10" ht="16.5" thickTop="1" thickBot="1" x14ac:dyDescent="0.25">
      <c r="A11" s="3">
        <v>0.78</v>
      </c>
      <c r="B11" s="3">
        <v>0.77</v>
      </c>
      <c r="D11" s="21" t="s">
        <v>10</v>
      </c>
      <c r="E11" s="26">
        <f>_xlfn.F.INV(1-$E$10,H5-1,H6-1)</f>
        <v>1.8608114354760761</v>
      </c>
    </row>
    <row r="12" spans="1:10" ht="16.5" thickTop="1" thickBot="1" x14ac:dyDescent="0.25">
      <c r="A12" s="4">
        <v>0.68</v>
      </c>
      <c r="B12" s="4">
        <v>0.92</v>
      </c>
      <c r="D12" s="21" t="s">
        <v>16</v>
      </c>
      <c r="E12" s="21" t="str">
        <f>IF($E$9&gt;$E$11,"rejet de H0, la variance de A est supérieure à celle de B","Garde H0, les variances sont égales")</f>
        <v>Garde H0, les variances sont égales</v>
      </c>
      <c r="F12" s="21"/>
    </row>
    <row r="13" spans="1:10" ht="16.5" thickTop="1" thickBot="1" x14ac:dyDescent="0.25">
      <c r="A13" s="4">
        <v>0.71</v>
      </c>
      <c r="B13" s="4">
        <v>0.82</v>
      </c>
    </row>
    <row r="14" spans="1:10" ht="16.5" thickTop="1" thickBot="1" x14ac:dyDescent="0.25">
      <c r="A14" s="4">
        <v>0.82</v>
      </c>
      <c r="B14" s="4">
        <v>0.67</v>
      </c>
      <c r="D14" s="14" t="s">
        <v>14</v>
      </c>
      <c r="E14" s="27">
        <f>1-_xlfn.F.DIST(E9,$H$5-1,$H$6-1,TRUE)</f>
        <v>0.16723580087028578</v>
      </c>
    </row>
    <row r="15" spans="1:10" ht="16.5" thickTop="1" thickBot="1" x14ac:dyDescent="0.25">
      <c r="A15" s="4">
        <v>0.76</v>
      </c>
      <c r="B15" s="4">
        <v>0.9</v>
      </c>
      <c r="D15" s="21" t="s">
        <v>17</v>
      </c>
      <c r="E15" s="21" t="str">
        <f>IF($E$14&lt;$E$10,"rejet de H0, la variance de A est supérieure à celle de B","Garde H0, les variances sont égales")</f>
        <v>Garde H0, les variances sont égales</v>
      </c>
      <c r="F15" s="21"/>
    </row>
    <row r="16" spans="1:10" ht="16.5" thickTop="1" thickBot="1" x14ac:dyDescent="0.25">
      <c r="A16" s="4">
        <v>0.93</v>
      </c>
      <c r="B16" s="4">
        <v>0.81</v>
      </c>
    </row>
    <row r="17" spans="1:7" ht="16.5" thickTop="1" thickBot="1" x14ac:dyDescent="0.25">
      <c r="A17" s="4">
        <v>0.82</v>
      </c>
      <c r="B17" s="4">
        <v>0.93</v>
      </c>
    </row>
    <row r="18" spans="1:7" ht="16.5" thickTop="1" thickBot="1" x14ac:dyDescent="0.25">
      <c r="A18" s="4">
        <v>0.74</v>
      </c>
      <c r="B18" s="4">
        <v>0.88</v>
      </c>
    </row>
    <row r="19" spans="1:7" ht="16.5" thickTop="1" thickBot="1" x14ac:dyDescent="0.25">
      <c r="A19" s="4">
        <v>0.77</v>
      </c>
      <c r="B19" s="4">
        <v>0.87</v>
      </c>
    </row>
    <row r="20" spans="1:7" ht="17.25" thickTop="1" thickBot="1" x14ac:dyDescent="0.3">
      <c r="A20" s="4">
        <v>0.81</v>
      </c>
      <c r="B20" s="4">
        <v>0.95</v>
      </c>
      <c r="D20" s="11" t="s">
        <v>8</v>
      </c>
    </row>
    <row r="21" spans="1:7" ht="16.5" thickTop="1" thickBot="1" x14ac:dyDescent="0.25">
      <c r="A21" s="4">
        <v>0.89</v>
      </c>
      <c r="B21" s="4">
        <v>0.91</v>
      </c>
      <c r="D21" s="14" t="s">
        <v>3</v>
      </c>
      <c r="E21" s="28">
        <f>AVERAGE(A2:A2000)</f>
        <v>0.81699999999999995</v>
      </c>
    </row>
    <row r="22" spans="1:7" thickBot="1" x14ac:dyDescent="0.25">
      <c r="A22" s="5">
        <v>0.91</v>
      </c>
      <c r="B22" s="5">
        <v>0.92</v>
      </c>
      <c r="D22" s="14" t="s">
        <v>5</v>
      </c>
      <c r="E22" s="28">
        <f>AVERAGE(B2:B2000)</f>
        <v>0.8866666666666666</v>
      </c>
    </row>
    <row r="23" spans="1:7" thickBot="1" x14ac:dyDescent="0.25">
      <c r="A23" s="5">
        <v>1.1100000000000001</v>
      </c>
      <c r="B23" s="5">
        <v>0.83</v>
      </c>
    </row>
    <row r="24" spans="1:7" thickBot="1" x14ac:dyDescent="0.25">
      <c r="A24" s="5">
        <v>0.78</v>
      </c>
      <c r="B24" s="5">
        <v>0.91</v>
      </c>
    </row>
    <row r="25" spans="1:7" ht="16.5" thickBot="1" x14ac:dyDescent="0.3">
      <c r="A25" s="5">
        <v>0.79</v>
      </c>
      <c r="B25" s="5">
        <v>0.93</v>
      </c>
      <c r="D25" s="16" t="s">
        <v>18</v>
      </c>
      <c r="E25" s="29"/>
      <c r="F25" s="29"/>
      <c r="G25" s="29"/>
    </row>
    <row r="26" spans="1:7" ht="16.5" thickBot="1" x14ac:dyDescent="0.3">
      <c r="A26" s="5">
        <v>0.79</v>
      </c>
      <c r="B26" s="5">
        <v>0.75</v>
      </c>
      <c r="D26" s="16" t="s">
        <v>19</v>
      </c>
      <c r="E26" s="17"/>
      <c r="F26" s="17"/>
      <c r="G26" s="17"/>
    </row>
    <row r="27" spans="1:7" thickBot="1" x14ac:dyDescent="0.25">
      <c r="A27" s="5">
        <v>0.95</v>
      </c>
      <c r="B27" s="5">
        <v>0.87</v>
      </c>
    </row>
    <row r="28" spans="1:7" thickBot="1" x14ac:dyDescent="0.25">
      <c r="A28" s="5">
        <v>0.77</v>
      </c>
      <c r="B28" s="5">
        <v>1.06</v>
      </c>
      <c r="D28" s="14" t="s">
        <v>20</v>
      </c>
      <c r="E28" s="30">
        <f>((H5-1)*E5+(H6-1)*E6)/(H5+H6-2)</f>
        <v>1.0843045977011604E-2</v>
      </c>
    </row>
    <row r="29" spans="1:7" thickBot="1" x14ac:dyDescent="0.25">
      <c r="A29" s="5">
        <v>0.94</v>
      </c>
      <c r="B29" s="5">
        <v>0.89</v>
      </c>
      <c r="D29" s="21" t="s">
        <v>0</v>
      </c>
      <c r="E29" s="26">
        <f>($E$21-$E$22)/(($E$28/$H$5)+($E$28/$H$6))^0.5</f>
        <v>-2.5911646565764972</v>
      </c>
    </row>
    <row r="30" spans="1:7" thickBot="1" x14ac:dyDescent="0.25">
      <c r="A30" s="5">
        <v>0.7</v>
      </c>
      <c r="B30" s="5">
        <v>0.9</v>
      </c>
      <c r="D30" s="24" t="s">
        <v>21</v>
      </c>
      <c r="E30" s="24">
        <v>0.05</v>
      </c>
    </row>
    <row r="31" spans="1:7" ht="16.5" thickBot="1" x14ac:dyDescent="0.3">
      <c r="A31" s="5">
        <v>0.77</v>
      </c>
      <c r="B31" s="5">
        <v>0.68</v>
      </c>
      <c r="D31" s="14" t="s">
        <v>9</v>
      </c>
      <c r="E31" s="14">
        <f>$H$5+$H$6-2</f>
        <v>58</v>
      </c>
      <c r="F31" s="11"/>
    </row>
    <row r="32" spans="1:7" x14ac:dyDescent="0.25">
      <c r="D32" s="21" t="s">
        <v>10</v>
      </c>
      <c r="E32" s="26">
        <f>_xlfn.T.INV(E30,E31)</f>
        <v>-1.671552762454859</v>
      </c>
      <c r="F32" s="11"/>
    </row>
    <row r="33" spans="4:9" x14ac:dyDescent="0.25">
      <c r="D33" s="21" t="s">
        <v>22</v>
      </c>
      <c r="E33" s="21" t="str">
        <f>IF($E$29&lt;$E$32,"Rejet de H0","garde H0")</f>
        <v>Rejet de H0</v>
      </c>
      <c r="F33" s="21"/>
    </row>
    <row r="35" spans="4:9" x14ac:dyDescent="0.25">
      <c r="D35" s="14" t="s">
        <v>14</v>
      </c>
      <c r="E35" s="27">
        <f>_xlfn.T.DIST(E29,$E$31,TRUE)</f>
        <v>6.039985428992479E-3</v>
      </c>
      <c r="G35" s="18"/>
    </row>
    <row r="36" spans="4:9" x14ac:dyDescent="0.25">
      <c r="D36" s="21" t="s">
        <v>17</v>
      </c>
      <c r="E36" s="21" t="str">
        <f>IF($E$35&lt;$E$30,"rejet de H0","Garde H0")</f>
        <v>rejet de H0</v>
      </c>
      <c r="F36" s="21"/>
      <c r="G36" s="18"/>
    </row>
    <row r="46" spans="4:9" x14ac:dyDescent="0.25">
      <c r="D46" s="31"/>
      <c r="E46" s="31"/>
      <c r="F46" s="31"/>
      <c r="G46" s="31"/>
      <c r="H46" s="31"/>
      <c r="I46" s="31"/>
    </row>
    <row r="47" spans="4:9" x14ac:dyDescent="0.25">
      <c r="D47" s="31"/>
      <c r="E47" s="31"/>
      <c r="F47" s="31"/>
      <c r="G47" s="31"/>
      <c r="H47" s="31"/>
      <c r="I47" s="31"/>
    </row>
    <row r="48" spans="4:9" x14ac:dyDescent="0.25">
      <c r="D48" s="31"/>
      <c r="E48" s="31"/>
      <c r="F48" s="31"/>
      <c r="G48" s="31"/>
      <c r="H48" s="31"/>
      <c r="I48" s="31"/>
    </row>
    <row r="49" spans="4:9" x14ac:dyDescent="0.25">
      <c r="D49" s="31"/>
      <c r="E49" s="31"/>
      <c r="F49" s="31"/>
      <c r="G49" s="31"/>
      <c r="H49" s="31"/>
      <c r="I49" s="31"/>
    </row>
    <row r="50" spans="4:9" x14ac:dyDescent="0.25">
      <c r="D50" s="31"/>
      <c r="E50" s="31"/>
      <c r="F50" s="31"/>
      <c r="G50" s="31"/>
      <c r="H50" s="31"/>
      <c r="I50" s="31"/>
    </row>
    <row r="51" spans="4:9" x14ac:dyDescent="0.25">
      <c r="D51" s="31"/>
      <c r="E51" s="31"/>
      <c r="F51" s="31"/>
      <c r="G51" s="31"/>
      <c r="H51" s="31"/>
      <c r="I51" s="31"/>
    </row>
    <row r="52" spans="4:9" x14ac:dyDescent="0.25">
      <c r="D52" s="32"/>
      <c r="E52" s="33"/>
      <c r="F52" s="33"/>
      <c r="G52" s="31"/>
      <c r="H52" s="31"/>
      <c r="I52" s="31"/>
    </row>
    <row r="53" spans="4:9" x14ac:dyDescent="0.25">
      <c r="D53" s="19"/>
      <c r="E53" s="19"/>
      <c r="F53" s="19"/>
      <c r="G53" s="31"/>
      <c r="H53" s="31"/>
      <c r="I53" s="31"/>
    </row>
    <row r="54" spans="4:9" x14ac:dyDescent="0.25">
      <c r="D54" s="19"/>
      <c r="E54" s="19"/>
      <c r="F54" s="19"/>
      <c r="G54" s="31"/>
      <c r="H54" s="31"/>
      <c r="I54" s="31"/>
    </row>
    <row r="55" spans="4:9" x14ac:dyDescent="0.25">
      <c r="D55" s="19"/>
      <c r="E55" s="19"/>
      <c r="F55" s="19"/>
      <c r="G55" s="31"/>
      <c r="H55" s="31"/>
      <c r="I55" s="31"/>
    </row>
    <row r="56" spans="4:9" x14ac:dyDescent="0.25">
      <c r="D56" s="19"/>
      <c r="E56" s="19"/>
      <c r="F56" s="31"/>
      <c r="G56" s="19"/>
      <c r="H56" s="34"/>
      <c r="I56" s="31"/>
    </row>
    <row r="57" spans="4:9" x14ac:dyDescent="0.25">
      <c r="D57" s="19"/>
      <c r="E57" s="19"/>
      <c r="F57" s="19"/>
      <c r="G57" s="31"/>
      <c r="H57" s="31"/>
      <c r="I57" s="31"/>
    </row>
    <row r="58" spans="4:9" x14ac:dyDescent="0.25">
      <c r="D58" s="19"/>
      <c r="E58" s="19"/>
      <c r="F58" s="19"/>
      <c r="G58" s="31"/>
      <c r="H58" s="31"/>
      <c r="I58" s="31"/>
    </row>
    <row r="59" spans="4:9" x14ac:dyDescent="0.25">
      <c r="D59" s="19"/>
      <c r="E59" s="19"/>
      <c r="F59" s="31"/>
      <c r="G59" s="19"/>
      <c r="H59" s="34"/>
      <c r="I59" s="31"/>
    </row>
    <row r="60" spans="4:9" x14ac:dyDescent="0.25">
      <c r="D60" s="19"/>
      <c r="E60" s="19"/>
      <c r="F60" s="31"/>
      <c r="G60" s="19"/>
      <c r="H60" s="35"/>
      <c r="I60" s="31"/>
    </row>
    <row r="61" spans="4:9" x14ac:dyDescent="0.25">
      <c r="D61" s="19"/>
      <c r="E61" s="19"/>
      <c r="F61" s="31"/>
      <c r="G61" s="19"/>
      <c r="H61" s="34"/>
      <c r="I61" s="31"/>
    </row>
    <row r="62" spans="4:9" x14ac:dyDescent="0.25">
      <c r="D62" s="19"/>
      <c r="E62" s="19"/>
      <c r="F62" s="19"/>
      <c r="G62" s="31"/>
      <c r="H62" s="31"/>
      <c r="I62" s="31"/>
    </row>
    <row r="63" spans="4:9" x14ac:dyDescent="0.25">
      <c r="D63" s="19"/>
      <c r="E63" s="19"/>
      <c r="F63" s="19"/>
      <c r="G63" s="31"/>
      <c r="H63" s="31"/>
      <c r="I63" s="31"/>
    </row>
    <row r="64" spans="4:9" x14ac:dyDescent="0.25">
      <c r="D64" s="31"/>
      <c r="E64" s="31"/>
      <c r="F64" s="31"/>
      <c r="G64" s="31"/>
      <c r="H64" s="31"/>
      <c r="I64" s="31"/>
    </row>
    <row r="65" spans="4:9" x14ac:dyDescent="0.25">
      <c r="D65" s="31"/>
      <c r="E65" s="31"/>
      <c r="F65" s="31"/>
      <c r="G65" s="31"/>
      <c r="H65" s="31"/>
      <c r="I65" s="3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&amp;F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3073" r:id="rId4">
          <objectPr defaultSize="0" autoPict="0" r:id="rId5">
            <anchor moveWithCells="1">
              <from>
                <xdr:col>2</xdr:col>
                <xdr:colOff>276225</xdr:colOff>
                <xdr:row>20</xdr:row>
                <xdr:rowOff>0</xdr:rowOff>
              </from>
              <to>
                <xdr:col>2</xdr:col>
                <xdr:colOff>1543050</xdr:colOff>
                <xdr:row>23</xdr:row>
                <xdr:rowOff>9525</xdr:rowOff>
              </to>
            </anchor>
          </objectPr>
        </oleObject>
      </mc:Choice>
      <mc:Fallback>
        <oleObject progId="Equation.3" shapeId="3073" r:id="rId4"/>
      </mc:Fallback>
    </mc:AlternateContent>
    <mc:AlternateContent xmlns:mc="http://schemas.openxmlformats.org/markup-compatibility/2006">
      <mc:Choice Requires="x14">
        <oleObject progId="Equation.3" shapeId="3074" r:id="rId6">
          <objectPr defaultSize="0" autoPict="0" r:id="rId7">
            <anchor moveWithCells="1">
              <from>
                <xdr:col>2</xdr:col>
                <xdr:colOff>295275</xdr:colOff>
                <xdr:row>31</xdr:row>
                <xdr:rowOff>133350</xdr:rowOff>
              </from>
              <to>
                <xdr:col>2</xdr:col>
                <xdr:colOff>1590675</xdr:colOff>
                <xdr:row>33</xdr:row>
                <xdr:rowOff>104775</xdr:rowOff>
              </to>
            </anchor>
          </objectPr>
        </oleObject>
      </mc:Choice>
      <mc:Fallback>
        <oleObject progId="Equation.3" shapeId="3074" r:id="rId6"/>
      </mc:Fallback>
    </mc:AlternateContent>
    <mc:AlternateContent xmlns:mc="http://schemas.openxmlformats.org/markup-compatibility/2006">
      <mc:Choice Requires="x14">
        <oleObject progId="Equation.3" shapeId="3075" r:id="rId8">
          <objectPr defaultSize="0" autoPict="0" r:id="rId9">
            <anchor moveWithCells="1">
              <from>
                <xdr:col>2</xdr:col>
                <xdr:colOff>323850</xdr:colOff>
                <xdr:row>0</xdr:row>
                <xdr:rowOff>28575</xdr:rowOff>
              </from>
              <to>
                <xdr:col>2</xdr:col>
                <xdr:colOff>1590675</xdr:colOff>
                <xdr:row>1</xdr:row>
                <xdr:rowOff>66675</xdr:rowOff>
              </to>
            </anchor>
          </objectPr>
        </oleObject>
      </mc:Choice>
      <mc:Fallback>
        <oleObject progId="Equation.3" shapeId="3075" r:id="rId8"/>
      </mc:Fallback>
    </mc:AlternateContent>
    <mc:AlternateContent xmlns:mc="http://schemas.openxmlformats.org/markup-compatibility/2006">
      <mc:Choice Requires="x14">
        <oleObject progId="Equation.3" shapeId="3076" r:id="rId10">
          <objectPr defaultSize="0" autoPict="0" r:id="rId11">
            <anchor moveWithCells="1">
              <from>
                <xdr:col>2</xdr:col>
                <xdr:colOff>495300</xdr:colOff>
                <xdr:row>10</xdr:row>
                <xdr:rowOff>152400</xdr:rowOff>
              </from>
              <to>
                <xdr:col>2</xdr:col>
                <xdr:colOff>1790700</xdr:colOff>
                <xdr:row>12</xdr:row>
                <xdr:rowOff>104775</xdr:rowOff>
              </to>
            </anchor>
          </objectPr>
        </oleObject>
      </mc:Choice>
      <mc:Fallback>
        <oleObject progId="Equation.3" shapeId="3076" r:id="rId10"/>
      </mc:Fallback>
    </mc:AlternateContent>
    <mc:AlternateContent xmlns:mc="http://schemas.openxmlformats.org/markup-compatibility/2006">
      <mc:Choice Requires="x14">
        <oleObject progId="Equation.3" shapeId="3078" r:id="rId12">
          <objectPr defaultSize="0" autoPict="0" r:id="rId13">
            <anchor moveWithCells="1">
              <from>
                <xdr:col>2</xdr:col>
                <xdr:colOff>323850</xdr:colOff>
                <xdr:row>13</xdr:row>
                <xdr:rowOff>47625</xdr:rowOff>
              </from>
              <to>
                <xdr:col>2</xdr:col>
                <xdr:colOff>1714500</xdr:colOff>
                <xdr:row>15</xdr:row>
                <xdr:rowOff>0</xdr:rowOff>
              </to>
            </anchor>
          </objectPr>
        </oleObject>
      </mc:Choice>
      <mc:Fallback>
        <oleObject progId="Equation.3" shapeId="3078" r:id="rId12"/>
      </mc:Fallback>
    </mc:AlternateContent>
    <mc:AlternateContent xmlns:mc="http://schemas.openxmlformats.org/markup-compatibility/2006">
      <mc:Choice Requires="x14">
        <oleObject progId="Equation.3" shapeId="3079" r:id="rId14">
          <objectPr defaultSize="0" autoPict="0" r:id="rId15">
            <anchor moveWithCells="1">
              <from>
                <xdr:col>2</xdr:col>
                <xdr:colOff>219075</xdr:colOff>
                <xdr:row>34</xdr:row>
                <xdr:rowOff>57150</xdr:rowOff>
              </from>
              <to>
                <xdr:col>2</xdr:col>
                <xdr:colOff>1609725</xdr:colOff>
                <xdr:row>36</xdr:row>
                <xdr:rowOff>28575</xdr:rowOff>
              </to>
            </anchor>
          </objectPr>
        </oleObject>
      </mc:Choice>
      <mc:Fallback>
        <oleObject progId="Equation.3" shapeId="3079" r:id="rId14"/>
      </mc:Fallback>
    </mc:AlternateContent>
    <mc:AlternateContent xmlns:mc="http://schemas.openxmlformats.org/markup-compatibility/2006">
      <mc:Choice Requires="x14">
        <oleObject progId="Equation.DSMT4" shapeId="3081" r:id="rId16">
          <objectPr defaultSize="0" autoPict="0" r:id="rId17">
            <anchor moveWithCells="1" sizeWithCells="1">
              <from>
                <xdr:col>2</xdr:col>
                <xdr:colOff>85725</xdr:colOff>
                <xdr:row>3</xdr:row>
                <xdr:rowOff>133350</xdr:rowOff>
              </from>
              <to>
                <xdr:col>2</xdr:col>
                <xdr:colOff>1819275</xdr:colOff>
                <xdr:row>6</xdr:row>
                <xdr:rowOff>76200</xdr:rowOff>
              </to>
            </anchor>
          </objectPr>
        </oleObject>
      </mc:Choice>
      <mc:Fallback>
        <oleObject progId="Equation.DSMT4" shapeId="3081" r:id="rId16"/>
      </mc:Fallback>
    </mc:AlternateContent>
    <mc:AlternateContent xmlns:mc="http://schemas.openxmlformats.org/markup-compatibility/2006">
      <mc:Choice Requires="x14">
        <oleObject progId="Equation.DSMT4" shapeId="3082" r:id="rId18">
          <objectPr defaultSize="0" autoPict="0" r:id="rId19">
            <anchor moveWithCells="1" sizeWithCells="1">
              <from>
                <xdr:col>2</xdr:col>
                <xdr:colOff>171450</xdr:colOff>
                <xdr:row>26</xdr:row>
                <xdr:rowOff>0</xdr:rowOff>
              </from>
              <to>
                <xdr:col>2</xdr:col>
                <xdr:colOff>1657350</xdr:colOff>
                <xdr:row>29</xdr:row>
                <xdr:rowOff>38100</xdr:rowOff>
              </to>
            </anchor>
          </objectPr>
        </oleObject>
      </mc:Choice>
      <mc:Fallback>
        <oleObject progId="Equation.DSMT4" shapeId="3082" r:id="rId18"/>
      </mc:Fallback>
    </mc:AlternateContent>
    <mc:AlternateContent xmlns:mc="http://schemas.openxmlformats.org/markup-compatibility/2006">
      <mc:Choice Requires="x14">
        <oleObject progId="Equation.DSMT4" shapeId="3083" r:id="rId20">
          <objectPr defaultSize="0" autoPict="0" r:id="rId21">
            <anchor moveWithCells="1" sizeWithCells="1">
              <from>
                <xdr:col>2</xdr:col>
                <xdr:colOff>285750</xdr:colOff>
                <xdr:row>29</xdr:row>
                <xdr:rowOff>152400</xdr:rowOff>
              </from>
              <to>
                <xdr:col>2</xdr:col>
                <xdr:colOff>1352550</xdr:colOff>
                <xdr:row>31</xdr:row>
                <xdr:rowOff>95250</xdr:rowOff>
              </to>
            </anchor>
          </objectPr>
        </oleObject>
      </mc:Choice>
      <mc:Fallback>
        <oleObject progId="Equation.DSMT4" shapeId="3083" r:id="rId20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88" workbookViewId="0">
      <selection activeCell="O96" sqref="O9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Données</vt:lpstr>
      <vt:lpstr>Enoncé</vt:lpstr>
      <vt:lpstr>Calculs</vt:lpstr>
      <vt:lpstr>Rédaction</vt:lpstr>
    </vt:vector>
  </TitlesOfParts>
  <Company>UDS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 Strasbourg</dc:creator>
  <cp:lastModifiedBy>Tribout Brgitte</cp:lastModifiedBy>
  <dcterms:created xsi:type="dcterms:W3CDTF">2011-11-17T16:13:50Z</dcterms:created>
  <dcterms:modified xsi:type="dcterms:W3CDTF">2013-03-05T17:36:57Z</dcterms:modified>
</cp:coreProperties>
</file>