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75" windowWidth="24315" windowHeight="10635" activeTab="1"/>
  </bookViews>
  <sheets>
    <sheet name="Données source" sheetId="23" r:id="rId1"/>
    <sheet name="Enoncé" sheetId="24" r:id="rId2"/>
    <sheet name="Echantillons gaussien mA dif mu" sheetId="19" r:id="rId3"/>
  </sheets>
  <definedNames>
    <definedName name="_xlnm.Print_Area" localSheetId="2">'Echantillons gaussien mA dif mu'!#REF!</definedName>
  </definedNames>
  <calcPr calcId="145621"/>
</workbook>
</file>

<file path=xl/calcChain.xml><?xml version="1.0" encoding="utf-8"?>
<calcChain xmlns="http://schemas.openxmlformats.org/spreadsheetml/2006/main">
  <c r="K30" i="19" l="1"/>
  <c r="K33" i="19" s="1"/>
  <c r="E21" i="19"/>
  <c r="H5" i="19"/>
  <c r="E5" i="19"/>
  <c r="K29" i="19" l="1"/>
  <c r="K34" i="19" s="1"/>
  <c r="E9" i="19"/>
  <c r="E16" i="19" s="1"/>
  <c r="E29" i="19"/>
  <c r="E31" i="19"/>
  <c r="E11" i="19"/>
  <c r="E12" i="19"/>
  <c r="E32" i="19"/>
  <c r="K40" i="19" l="1"/>
  <c r="K41" i="19" s="1"/>
  <c r="E33" i="19"/>
  <c r="E13" i="19"/>
  <c r="E17" i="19"/>
  <c r="E37" i="19"/>
  <c r="E38" i="19" l="1"/>
</calcChain>
</file>

<file path=xl/sharedStrings.xml><?xml version="1.0" encoding="utf-8"?>
<sst xmlns="http://schemas.openxmlformats.org/spreadsheetml/2006/main" count="38" uniqueCount="30">
  <si>
    <t>tobs</t>
  </si>
  <si>
    <t>De A</t>
  </si>
  <si>
    <t>Test d'égalité des variances (F-Test)</t>
  </si>
  <si>
    <t>ddl Student</t>
  </si>
  <si>
    <t>Réalisation variance empirique corrigée</t>
  </si>
  <si>
    <t>Réalisation moyenne empirique</t>
  </si>
  <si>
    <t>Seuil (test variances)</t>
  </si>
  <si>
    <t>Seuil (test moyennes)</t>
  </si>
  <si>
    <t>Conclusion  (région critique)</t>
  </si>
  <si>
    <t>Conclusion  (proba critique)</t>
  </si>
  <si>
    <t>Conclusion (région critique)</t>
  </si>
  <si>
    <t>Valeur critique positive</t>
  </si>
  <si>
    <t xml:space="preserve">Probabilité critique choisie </t>
  </si>
  <si>
    <t>Tableau B11.4 cas 2</t>
  </si>
  <si>
    <t>Probabilité critique choisie</t>
  </si>
  <si>
    <t>Taille de l'échantillon</t>
  </si>
  <si>
    <t>n</t>
  </si>
  <si>
    <t>Sigma zéro</t>
  </si>
  <si>
    <t>Valeur critique 1</t>
  </si>
  <si>
    <t>Valeur critique 2</t>
  </si>
  <si>
    <t>Conformité de variance avec espérance inconnue (échantillons gaussiens)</t>
  </si>
  <si>
    <t>Conformité de moyenne avec variance inconnue (échantillon gaussien)</t>
  </si>
  <si>
    <t xml:space="preserve">Tableau B11.1 cas 2 </t>
  </si>
  <si>
    <t>Mu zéro</t>
  </si>
  <si>
    <t>Tableau B11.2 cas 1</t>
  </si>
  <si>
    <t>Conformité de moyennes avec variance CONNUE (échantillon gaussien)</t>
  </si>
  <si>
    <t>Ecart type connu</t>
  </si>
  <si>
    <t>Valeur critique  positive</t>
  </si>
  <si>
    <t xml:space="preserve">Conclusion  (proba critique) </t>
  </si>
  <si>
    <t>Montants ventes Nice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</si>
</sst>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00\ _€_-;\-* #,##0.0000\ _€_-;_-* &quot;-&quot;??\ _€_-;_-@_-"/>
    <numFmt numFmtId="165" formatCode="0.0000"/>
    <numFmt numFmtId="166" formatCode="#,##0.0000_ ;\-#,##0.0000\ "/>
  </numFmts>
  <fonts count="6" x14ac:knownFonts="1">
    <font>
      <sz val="12"/>
      <color theme="1"/>
      <name val="Arial"/>
      <family val="2"/>
    </font>
    <font>
      <b/>
      <sz val="12"/>
      <color theme="1"/>
      <name val="Arial"/>
      <family val="2"/>
    </font>
    <font>
      <i/>
      <sz val="12"/>
      <color theme="1"/>
      <name val="Arial"/>
      <family val="2"/>
    </font>
    <font>
      <sz val="12"/>
      <color theme="1"/>
      <name val="Arial"/>
      <family val="2"/>
    </font>
    <font>
      <b/>
      <sz val="12"/>
      <color theme="0"/>
      <name val="Arial"/>
      <family val="2"/>
    </font>
    <font>
      <sz val="12"/>
      <color theme="0"/>
      <name val="Arial"/>
      <family val="2"/>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s>
  <borders count="1">
    <border>
      <left/>
      <right/>
      <top/>
      <bottom/>
      <diagonal/>
    </border>
  </borders>
  <cellStyleXfs count="2">
    <xf numFmtId="0" fontId="0" fillId="0" borderId="0"/>
    <xf numFmtId="43" fontId="3" fillId="0" borderId="0" applyFont="0" applyFill="0" applyBorder="0" applyAlignment="0" applyProtection="0"/>
  </cellStyleXfs>
  <cellXfs count="33">
    <xf numFmtId="0" fontId="0" fillId="0" borderId="0" xfId="0"/>
    <xf numFmtId="0" fontId="1" fillId="0" borderId="0" xfId="0" applyFont="1"/>
    <xf numFmtId="0" fontId="0" fillId="0" borderId="0" xfId="0" applyFill="1" applyBorder="1" applyAlignment="1"/>
    <xf numFmtId="1" fontId="0" fillId="0" borderId="0" xfId="0" applyNumberFormat="1"/>
    <xf numFmtId="0" fontId="0" fillId="2" borderId="0" xfId="0" applyFill="1"/>
    <xf numFmtId="0" fontId="0" fillId="0" borderId="0" xfId="0" applyFill="1"/>
    <xf numFmtId="166" fontId="1" fillId="2" borderId="0" xfId="1" applyNumberFormat="1" applyFont="1" applyFill="1" applyAlignment="1"/>
    <xf numFmtId="0" fontId="1" fillId="0" borderId="0" xfId="0" applyFont="1" applyAlignment="1">
      <alignment wrapText="1"/>
    </xf>
    <xf numFmtId="164" fontId="1" fillId="3" borderId="0" xfId="1" applyNumberFormat="1" applyFont="1" applyFill="1"/>
    <xf numFmtId="165" fontId="0" fillId="3" borderId="0" xfId="0" applyNumberFormat="1" applyFill="1"/>
    <xf numFmtId="0" fontId="0" fillId="4" borderId="0" xfId="0" applyFill="1"/>
    <xf numFmtId="0" fontId="1" fillId="5" borderId="0" xfId="0" applyFont="1" applyFill="1"/>
    <xf numFmtId="0" fontId="0" fillId="3" borderId="0" xfId="0" applyFill="1"/>
    <xf numFmtId="165" fontId="0" fillId="4" borderId="0" xfId="0" applyNumberFormat="1" applyFont="1" applyFill="1"/>
    <xf numFmtId="165" fontId="0" fillId="2" borderId="0" xfId="0" applyNumberFormat="1" applyFill="1"/>
    <xf numFmtId="0" fontId="0" fillId="5" borderId="0" xfId="0" applyFill="1"/>
    <xf numFmtId="0" fontId="1" fillId="0" borderId="0" xfId="0" applyFont="1" applyFill="1"/>
    <xf numFmtId="165" fontId="0" fillId="0" borderId="0" xfId="0" applyNumberFormat="1" applyFill="1"/>
    <xf numFmtId="0" fontId="5" fillId="5" borderId="0" xfId="0" applyFont="1" applyFill="1"/>
    <xf numFmtId="0" fontId="4" fillId="5" borderId="0" xfId="0" applyFont="1" applyFill="1" applyAlignment="1">
      <alignment vertical="center"/>
    </xf>
    <xf numFmtId="0" fontId="4" fillId="5" borderId="0" xfId="0" applyFont="1" applyFill="1"/>
    <xf numFmtId="166" fontId="0" fillId="0" borderId="0" xfId="0" applyNumberFormat="1"/>
    <xf numFmtId="165" fontId="0" fillId="0" borderId="0" xfId="0" applyNumberFormat="1" applyFill="1" applyBorder="1" applyAlignment="1"/>
    <xf numFmtId="165" fontId="1" fillId="0" borderId="0" xfId="0" applyNumberFormat="1" applyFont="1" applyFill="1" applyBorder="1" applyAlignment="1"/>
    <xf numFmtId="166" fontId="0" fillId="0" borderId="0" xfId="0" applyNumberFormat="1" applyFill="1"/>
    <xf numFmtId="0" fontId="1" fillId="0" borderId="0" xfId="0" applyFont="1" applyFill="1" applyBorder="1"/>
    <xf numFmtId="0" fontId="0" fillId="0" borderId="0" xfId="0" applyFill="1" applyBorder="1"/>
    <xf numFmtId="0" fontId="2" fillId="0" borderId="0" xfId="0" applyFont="1" applyFill="1" applyBorder="1" applyAlignment="1">
      <alignment horizontal="center"/>
    </xf>
    <xf numFmtId="0" fontId="2" fillId="0" borderId="0" xfId="0" applyFont="1" applyFill="1" applyBorder="1" applyAlignment="1">
      <alignment horizontal="center" wrapText="1"/>
    </xf>
    <xf numFmtId="166" fontId="0" fillId="0" borderId="0" xfId="0" applyNumberFormat="1" applyFill="1" applyBorder="1"/>
    <xf numFmtId="165" fontId="0" fillId="0" borderId="0" xfId="0" applyNumberFormat="1" applyFill="1" applyBorder="1"/>
    <xf numFmtId="164" fontId="1" fillId="0" borderId="0" xfId="1" applyNumberFormat="1" applyFont="1" applyFill="1"/>
    <xf numFmtId="165" fontId="0" fillId="4" borderId="0" xfId="0" applyNumberFormat="1" applyFill="1"/>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0</xdr:col>
      <xdr:colOff>857250</xdr:colOff>
      <xdr:row>2</xdr:row>
      <xdr:rowOff>57150</xdr:rowOff>
    </xdr:from>
    <xdr:to>
      <xdr:col>8</xdr:col>
      <xdr:colOff>504825</xdr:colOff>
      <xdr:row>23</xdr:row>
      <xdr:rowOff>76200</xdr:rowOff>
    </xdr:to>
    <xdr:sp macro="" textlink="">
      <xdr:nvSpPr>
        <xdr:cNvPr id="2" name="ZoneTexte 1"/>
        <xdr:cNvSpPr txBox="1"/>
      </xdr:nvSpPr>
      <xdr:spPr>
        <a:xfrm>
          <a:off x="857250" y="438150"/>
          <a:ext cx="7572375" cy="401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TP11.1</a:t>
          </a:r>
        </a:p>
        <a:p>
          <a:endParaRPr lang="fr-FR" sz="1100"/>
        </a:p>
        <a:p>
          <a:pPr hangingPunct="0"/>
          <a:r>
            <a:rPr lang="fr-FR" sz="1400" b="1">
              <a:solidFill>
                <a:schemeClr val="dk1"/>
              </a:solidFill>
              <a:effectLst/>
              <a:latin typeface="+mn-lt"/>
              <a:ea typeface="+mn-ea"/>
              <a:cs typeface="+mn-cs"/>
            </a:rPr>
            <a:t>TP11.1	Prix moyen du mètre carré de l’immobilier à Nice</a:t>
          </a:r>
        </a:p>
        <a:p>
          <a:pPr lvl="0" fontAlgn="auto" hangingPunct="0"/>
          <a:r>
            <a:rPr lang="fr-FR" sz="1400">
              <a:solidFill>
                <a:schemeClr val="dk1"/>
              </a:solidFill>
              <a:effectLst/>
              <a:latin typeface="+mn-lt"/>
              <a:ea typeface="+mn-ea"/>
              <a:cs typeface="+mn-cs"/>
            </a:rPr>
            <a:t>Notions statistique : test de conformité de la moyenne, test de conformité de l’écart type, tests bilatéraux.</a:t>
          </a:r>
        </a:p>
        <a:p>
          <a:pPr lvl="0" fontAlgn="auto" hangingPunct="0"/>
          <a:r>
            <a:rPr lang="fr-FR" sz="1400">
              <a:solidFill>
                <a:schemeClr val="dk1"/>
              </a:solidFill>
              <a:effectLst/>
              <a:latin typeface="+mn-lt"/>
              <a:ea typeface="+mn-ea"/>
              <a:cs typeface="+mn-cs"/>
            </a:rPr>
            <a:t>Notions Excel : fonction VAR.S, fonction LOI.KHIDEUX.INVERSE, fonction MOYENNE, fonction LOI.STUDENT.INVERSE.N, éventuellement fonction SI et fonction MIN.</a:t>
          </a:r>
        </a:p>
        <a:p>
          <a:pPr hangingPunct="0"/>
          <a:r>
            <a:rPr lang="fr-FR" sz="1400">
              <a:solidFill>
                <a:schemeClr val="dk1"/>
              </a:solidFill>
              <a:effectLst/>
              <a:latin typeface="+mn-lt"/>
              <a:ea typeface="+mn-ea"/>
              <a:cs typeface="+mn-cs"/>
            </a:rPr>
            <a:t>		Un agent immobilier prétend, lors d’une interview, que le prix moyen des transactions immobilières à Nice est de 4 500 euros du mètre carré avec un écart type de 380 euros. Le journaliste chargé du dossier à paraître dans une revue spécialisée décide de vérifier les affirmations de l’agent immobilier. Les montants des 175 dernières transactions effectuées par les agences Niçoises sont consignés dans la feuille « Données source ». Par ailleurs la chambre notariale informe le journaliste qu’une étude effectuée l’année précédente a montré que le prix de vente au mètre carré suit une loi de Gauss. </a:t>
          </a:r>
        </a:p>
        <a:p>
          <a:pPr lvl="0" hangingPunct="0"/>
          <a:r>
            <a:rPr lang="fr-FR" sz="1400">
              <a:solidFill>
                <a:schemeClr val="dk1"/>
              </a:solidFill>
              <a:effectLst/>
              <a:latin typeface="+mn-lt"/>
              <a:ea typeface="+mn-ea"/>
              <a:cs typeface="+mn-cs"/>
            </a:rPr>
            <a:t>1) Testez au seuil              l’affirmation de l’agent immobilier concernant l’écart type des prix. Pour la conclusion de ce test bilatéral les deux raisonnements (avec la région critique et avec la probabilité critique) sont demandés.</a:t>
          </a:r>
        </a:p>
        <a:p>
          <a:pPr lvl="0" hangingPunct="0"/>
          <a:r>
            <a:rPr lang="fr-FR" sz="1400">
              <a:solidFill>
                <a:schemeClr val="dk1"/>
              </a:solidFill>
              <a:effectLst/>
              <a:latin typeface="+mn-lt"/>
              <a:ea typeface="+mn-ea"/>
              <a:cs typeface="+mn-cs"/>
            </a:rPr>
            <a:t>2) Utilisez le résultat de la question 1 pour tester au seuil                la valeur du prix moyen au mètre carré des transactions. Le test à construire est bilatéral et les deux raisonnements (région critique et probabilité critique) sont demandés. </a:t>
          </a:r>
        </a:p>
        <a:p>
          <a:endParaRPr lang="fr-FR" sz="1400"/>
        </a:p>
      </xdr:txBody>
    </xdr:sp>
    <xdr:clientData/>
  </xdr:twoCellAnchor>
  <mc:AlternateContent xmlns:mc="http://schemas.openxmlformats.org/markup-compatibility/2006">
    <mc:Choice xmlns:a14="http://schemas.microsoft.com/office/drawing/2010/main" Requires="a14">
      <xdr:twoCellAnchor>
        <xdr:from>
          <xdr:col>2</xdr:col>
          <xdr:colOff>228600</xdr:colOff>
          <xdr:row>18</xdr:row>
          <xdr:rowOff>0</xdr:rowOff>
        </xdr:from>
        <xdr:to>
          <xdr:col>2</xdr:col>
          <xdr:colOff>685800</xdr:colOff>
          <xdr:row>18</xdr:row>
          <xdr:rowOff>180975</xdr:rowOff>
        </xdr:to>
        <xdr:sp macro="" textlink="">
          <xdr:nvSpPr>
            <xdr:cNvPr id="24577" name="Object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xdr:row>
          <xdr:rowOff>104775</xdr:rowOff>
        </xdr:from>
        <xdr:to>
          <xdr:col>5</xdr:col>
          <xdr:colOff>695325</xdr:colOff>
          <xdr:row>22</xdr:row>
          <xdr:rowOff>95250</xdr:rowOff>
        </xdr:to>
        <xdr:sp macro="" textlink="">
          <xdr:nvSpPr>
            <xdr:cNvPr id="24578" name="Object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1428750</xdr:colOff>
      <xdr:row>30</xdr:row>
      <xdr:rowOff>114300</xdr:rowOff>
    </xdr:from>
    <xdr:to>
      <xdr:col>7</xdr:col>
      <xdr:colOff>942975</xdr:colOff>
      <xdr:row>31</xdr:row>
      <xdr:rowOff>171450</xdr:rowOff>
    </xdr:to>
    <xdr:sp macro="" textlink="">
      <xdr:nvSpPr>
        <xdr:cNvPr id="2" name="ZoneTexte 1"/>
        <xdr:cNvSpPr txBox="1"/>
      </xdr:nvSpPr>
      <xdr:spPr>
        <a:xfrm>
          <a:off x="10944225" y="5924550"/>
          <a:ext cx="10096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6</xdr:col>
      <xdr:colOff>1457325</xdr:colOff>
      <xdr:row>25</xdr:row>
      <xdr:rowOff>161925</xdr:rowOff>
    </xdr:from>
    <xdr:to>
      <xdr:col>8</xdr:col>
      <xdr:colOff>733425</xdr:colOff>
      <xdr:row>30</xdr:row>
      <xdr:rowOff>0</xdr:rowOff>
    </xdr:to>
    <xdr:sp macro="" textlink="">
      <xdr:nvSpPr>
        <xdr:cNvPr id="3" name="ZoneTexte 2"/>
        <xdr:cNvSpPr txBox="1"/>
      </xdr:nvSpPr>
      <xdr:spPr>
        <a:xfrm>
          <a:off x="10972800" y="5010150"/>
          <a:ext cx="176212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2</xdr:col>
      <xdr:colOff>123825</xdr:colOff>
      <xdr:row>30</xdr:row>
      <xdr:rowOff>9525</xdr:rowOff>
    </xdr:from>
    <xdr:to>
      <xdr:col>2</xdr:col>
      <xdr:colOff>1724025</xdr:colOff>
      <xdr:row>31</xdr:row>
      <xdr:rowOff>123825</xdr:rowOff>
    </xdr:to>
    <xdr:sp macro="" textlink="">
      <xdr:nvSpPr>
        <xdr:cNvPr id="4" name="ZoneTexte 3"/>
        <xdr:cNvSpPr txBox="1"/>
      </xdr:nvSpPr>
      <xdr:spPr>
        <a:xfrm>
          <a:off x="2943225" y="6619875"/>
          <a:ext cx="16002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1</xdr:col>
      <xdr:colOff>1381126</xdr:colOff>
      <xdr:row>24</xdr:row>
      <xdr:rowOff>180975</xdr:rowOff>
    </xdr:from>
    <xdr:to>
      <xdr:col>2</xdr:col>
      <xdr:colOff>1733551</xdr:colOff>
      <xdr:row>29</xdr:row>
      <xdr:rowOff>114300</xdr:rowOff>
    </xdr:to>
    <xdr:sp macro="" textlink="">
      <xdr:nvSpPr>
        <xdr:cNvPr id="5" name="ZoneTexte 4"/>
        <xdr:cNvSpPr txBox="1"/>
      </xdr:nvSpPr>
      <xdr:spPr>
        <a:xfrm>
          <a:off x="2838451" y="5229225"/>
          <a:ext cx="18097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mc:AlternateContent xmlns:mc="http://schemas.openxmlformats.org/markup-compatibility/2006">
    <mc:Choice xmlns:a14="http://schemas.microsoft.com/office/drawing/2010/main" Requires="a14">
      <xdr:twoCellAnchor editAs="oneCell">
        <xdr:from>
          <xdr:col>2</xdr:col>
          <xdr:colOff>276225</xdr:colOff>
          <xdr:row>20</xdr:row>
          <xdr:rowOff>0</xdr:rowOff>
        </xdr:from>
        <xdr:to>
          <xdr:col>2</xdr:col>
          <xdr:colOff>1543050</xdr:colOff>
          <xdr:row>23</xdr:row>
          <xdr:rowOff>47625</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133350</xdr:rowOff>
        </xdr:from>
        <xdr:to>
          <xdr:col>3</xdr:col>
          <xdr:colOff>28575</xdr:colOff>
          <xdr:row>33</xdr:row>
          <xdr:rowOff>114300</xdr:rowOff>
        </xdr:to>
        <xdr:sp macro="" textlink="">
          <xdr:nvSpPr>
            <xdr:cNvPr id="18434" name="Object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0</xdr:row>
          <xdr:rowOff>28575</xdr:rowOff>
        </xdr:from>
        <xdr:to>
          <xdr:col>2</xdr:col>
          <xdr:colOff>1590675</xdr:colOff>
          <xdr:row>2</xdr:row>
          <xdr:rowOff>47625</xdr:rowOff>
        </xdr:to>
        <xdr:sp macro="" textlink="">
          <xdr:nvSpPr>
            <xdr:cNvPr id="18435" name="Object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152400</xdr:rowOff>
        </xdr:from>
        <xdr:to>
          <xdr:col>2</xdr:col>
          <xdr:colOff>1790700</xdr:colOff>
          <xdr:row>12</xdr:row>
          <xdr:rowOff>142875</xdr:rowOff>
        </xdr:to>
        <xdr:sp macro="" textlink="">
          <xdr:nvSpPr>
            <xdr:cNvPr id="18436" name="Object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xdr:twoCellAnchor>
    <xdr:from>
      <xdr:col>2</xdr:col>
      <xdr:colOff>1828800</xdr:colOff>
      <xdr:row>18</xdr:row>
      <xdr:rowOff>9525</xdr:rowOff>
    </xdr:from>
    <xdr:to>
      <xdr:col>13</xdr:col>
      <xdr:colOff>9525</xdr:colOff>
      <xdr:row>18</xdr:row>
      <xdr:rowOff>9525</xdr:rowOff>
    </xdr:to>
    <xdr:cxnSp macro="">
      <xdr:nvCxnSpPr>
        <xdr:cNvPr id="11" name="Connecteur droit 10"/>
        <xdr:cNvCxnSpPr/>
      </xdr:nvCxnSpPr>
      <xdr:spPr>
        <a:xfrm>
          <a:off x="4648200" y="4305300"/>
          <a:ext cx="15211425" cy="0"/>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1828800</xdr:colOff>
          <xdr:row>33</xdr:row>
          <xdr:rowOff>66675</xdr:rowOff>
        </xdr:from>
        <xdr:to>
          <xdr:col>3</xdr:col>
          <xdr:colOff>1381125</xdr:colOff>
          <xdr:row>35</xdr:row>
          <xdr:rowOff>57150</xdr:rowOff>
        </xdr:to>
        <xdr:sp macro="" textlink="">
          <xdr:nvSpPr>
            <xdr:cNvPr id="18439" name="Object 7" hidden="1">
              <a:extLst>
                <a:ext uri="{63B3BB69-23CF-44E3-9099-C40C66FF867C}">
                  <a14:compatExt spid="_x0000_s18439"/>
                </a:ext>
              </a:extLst>
            </xdr:cNvPr>
            <xdr:cNvSpPr/>
          </xdr:nvSpPr>
          <xdr:spPr>
            <a:xfrm>
              <a:off x="0" y="0"/>
              <a:ext cx="0" cy="0"/>
            </a:xfrm>
            <a:prstGeom prst="rect">
              <a:avLst/>
            </a:prstGeom>
          </xdr:spPr>
        </xdr:sp>
        <xdr:clientData/>
      </xdr:twoCellAnchor>
    </mc:Choice>
    <mc:Fallback/>
  </mc:AlternateContent>
  <xdr:twoCellAnchor>
    <xdr:from>
      <xdr:col>8</xdr:col>
      <xdr:colOff>2324100</xdr:colOff>
      <xdr:row>0</xdr:row>
      <xdr:rowOff>9525</xdr:rowOff>
    </xdr:from>
    <xdr:to>
      <xdr:col>12</xdr:col>
      <xdr:colOff>238125</xdr:colOff>
      <xdr:row>0</xdr:row>
      <xdr:rowOff>390525</xdr:rowOff>
    </xdr:to>
    <xdr:sp macro="" textlink="">
      <xdr:nvSpPr>
        <xdr:cNvPr id="15" name="ZoneTexte 14"/>
        <xdr:cNvSpPr txBox="1"/>
      </xdr:nvSpPr>
      <xdr:spPr>
        <a:xfrm>
          <a:off x="12839700" y="9525"/>
          <a:ext cx="625792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Rien Avec l'utilitaire d'analyse</a:t>
          </a:r>
        </a:p>
      </xdr:txBody>
    </xdr:sp>
    <xdr:clientData/>
  </xdr:twoCellAnchor>
  <xdr:twoCellAnchor>
    <xdr:from>
      <xdr:col>3</xdr:col>
      <xdr:colOff>0</xdr:colOff>
      <xdr:row>44</xdr:row>
      <xdr:rowOff>0</xdr:rowOff>
    </xdr:from>
    <xdr:to>
      <xdr:col>13</xdr:col>
      <xdr:colOff>19050</xdr:colOff>
      <xdr:row>44</xdr:row>
      <xdr:rowOff>0</xdr:rowOff>
    </xdr:to>
    <xdr:cxnSp macro="">
      <xdr:nvCxnSpPr>
        <xdr:cNvPr id="18" name="Connecteur droit 17"/>
        <xdr:cNvCxnSpPr/>
      </xdr:nvCxnSpPr>
      <xdr:spPr>
        <a:xfrm>
          <a:off x="4657725" y="9296400"/>
          <a:ext cx="15211425" cy="0"/>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66676</xdr:colOff>
      <xdr:row>3</xdr:row>
      <xdr:rowOff>66675</xdr:rowOff>
    </xdr:from>
    <xdr:to>
      <xdr:col>2</xdr:col>
      <xdr:colOff>1800226</xdr:colOff>
      <xdr:row>7</xdr:row>
      <xdr:rowOff>0</xdr:rowOff>
    </xdr:to>
    <xdr:sp macro="" textlink="">
      <xdr:nvSpPr>
        <xdr:cNvPr id="19" name="ZoneTexte 18"/>
        <xdr:cNvSpPr txBox="1"/>
      </xdr:nvSpPr>
      <xdr:spPr>
        <a:xfrm>
          <a:off x="2886076" y="1447800"/>
          <a:ext cx="17335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mc:AlternateContent xmlns:mc="http://schemas.openxmlformats.org/markup-compatibility/2006">
    <mc:Choice xmlns:a14="http://schemas.microsoft.com/office/drawing/2010/main" Requires="a14">
      <xdr:twoCellAnchor>
        <xdr:from>
          <xdr:col>2</xdr:col>
          <xdr:colOff>85725</xdr:colOff>
          <xdr:row>3</xdr:row>
          <xdr:rowOff>133350</xdr:rowOff>
        </xdr:from>
        <xdr:to>
          <xdr:col>2</xdr:col>
          <xdr:colOff>1819275</xdr:colOff>
          <xdr:row>6</xdr:row>
          <xdr:rowOff>76200</xdr:rowOff>
        </xdr:to>
        <xdr:sp macro="" textlink="">
          <xdr:nvSpPr>
            <xdr:cNvPr id="18441" name="Object 9" hidden="1">
              <a:extLst>
                <a:ext uri="{63B3BB69-23CF-44E3-9099-C40C66FF867C}">
                  <a14:compatExt spid="_x0000_s1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25</xdr:row>
          <xdr:rowOff>19050</xdr:rowOff>
        </xdr:from>
        <xdr:to>
          <xdr:col>2</xdr:col>
          <xdr:colOff>1609725</xdr:colOff>
          <xdr:row>29</xdr:row>
          <xdr:rowOff>76200</xdr:rowOff>
        </xdr:to>
        <xdr:sp macro="" textlink="">
          <xdr:nvSpPr>
            <xdr:cNvPr id="18442" name="Object 10" hidden="1">
              <a:extLst>
                <a:ext uri="{63B3BB69-23CF-44E3-9099-C40C66FF867C}">
                  <a14:compatExt spid="_x0000_s1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29</xdr:row>
          <xdr:rowOff>152400</xdr:rowOff>
        </xdr:from>
        <xdr:to>
          <xdr:col>2</xdr:col>
          <xdr:colOff>1352550</xdr:colOff>
          <xdr:row>31</xdr:row>
          <xdr:rowOff>95250</xdr:rowOff>
        </xdr:to>
        <xdr:sp macro="" textlink="">
          <xdr:nvSpPr>
            <xdr:cNvPr id="18443" name="Object 11" hidden="1">
              <a:extLst>
                <a:ext uri="{63B3BB69-23CF-44E3-9099-C40C66FF867C}">
                  <a14:compatExt spid="_x0000_s1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30</xdr:row>
          <xdr:rowOff>85725</xdr:rowOff>
        </xdr:from>
        <xdr:to>
          <xdr:col>7</xdr:col>
          <xdr:colOff>895350</xdr:colOff>
          <xdr:row>31</xdr:row>
          <xdr:rowOff>171450</xdr:rowOff>
        </xdr:to>
        <xdr:sp macro="" textlink="">
          <xdr:nvSpPr>
            <xdr:cNvPr id="18445" name="Object 13" hidden="1">
              <a:extLst>
                <a:ext uri="{63B3BB69-23CF-44E3-9099-C40C66FF867C}">
                  <a14:compatExt spid="_x0000_s1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33</xdr:row>
          <xdr:rowOff>85725</xdr:rowOff>
        </xdr:from>
        <xdr:to>
          <xdr:col>5</xdr:col>
          <xdr:colOff>371475</xdr:colOff>
          <xdr:row>35</xdr:row>
          <xdr:rowOff>76200</xdr:rowOff>
        </xdr:to>
        <xdr:sp macro="" textlink="">
          <xdr:nvSpPr>
            <xdr:cNvPr id="18446" name="Object 14" hidden="1">
              <a:extLst>
                <a:ext uri="{63B3BB69-23CF-44E3-9099-C40C66FF867C}">
                  <a14:compatExt spid="_x0000_s18446"/>
                </a:ext>
              </a:extLst>
            </xdr:cNvPr>
            <xdr:cNvSpPr/>
          </xdr:nvSpPr>
          <xdr:spPr>
            <a:xfrm>
              <a:off x="0" y="0"/>
              <a:ext cx="0" cy="0"/>
            </a:xfrm>
            <a:prstGeom prst="rect">
              <a:avLst/>
            </a:prstGeom>
          </xdr:spPr>
        </xdr:sp>
        <xdr:clientData/>
      </xdr:twoCellAnchor>
    </mc:Choice>
    <mc:Fallback/>
  </mc:AlternateContent>
  <xdr:twoCellAnchor>
    <xdr:from>
      <xdr:col>3</xdr:col>
      <xdr:colOff>1514475</xdr:colOff>
      <xdr:row>33</xdr:row>
      <xdr:rowOff>85724</xdr:rowOff>
    </xdr:from>
    <xdr:to>
      <xdr:col>4</xdr:col>
      <xdr:colOff>257175</xdr:colOff>
      <xdr:row>35</xdr:row>
      <xdr:rowOff>19049</xdr:rowOff>
    </xdr:to>
    <xdr:sp macro="" textlink="">
      <xdr:nvSpPr>
        <xdr:cNvPr id="6" name="ZoneTexte 5"/>
        <xdr:cNvSpPr txBox="1"/>
      </xdr:nvSpPr>
      <xdr:spPr>
        <a:xfrm>
          <a:off x="6172200" y="7286624"/>
          <a:ext cx="7143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ou bien</a:t>
          </a:r>
        </a:p>
      </xdr:txBody>
    </xdr:sp>
    <xdr:clientData/>
  </xdr:twoCellAnchor>
  <mc:AlternateContent xmlns:mc="http://schemas.openxmlformats.org/markup-compatibility/2006">
    <mc:Choice xmlns:a14="http://schemas.microsoft.com/office/drawing/2010/main" Requires="a14">
      <xdr:twoCellAnchor editAs="oneCell">
        <xdr:from>
          <xdr:col>6</xdr:col>
          <xdr:colOff>1438275</xdr:colOff>
          <xdr:row>32</xdr:row>
          <xdr:rowOff>47625</xdr:rowOff>
        </xdr:from>
        <xdr:to>
          <xdr:col>8</xdr:col>
          <xdr:colOff>752475</xdr:colOff>
          <xdr:row>34</xdr:row>
          <xdr:rowOff>38100</xdr:rowOff>
        </xdr:to>
        <xdr:sp macro="" textlink="">
          <xdr:nvSpPr>
            <xdr:cNvPr id="18447" name="Object 15" hidden="1">
              <a:extLst>
                <a:ext uri="{63B3BB69-23CF-44E3-9099-C40C66FF867C}">
                  <a14:compatExt spid="_x0000_s18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36</xdr:row>
          <xdr:rowOff>95250</xdr:rowOff>
        </xdr:from>
        <xdr:to>
          <xdr:col>9</xdr:col>
          <xdr:colOff>1438275</xdr:colOff>
          <xdr:row>38</xdr:row>
          <xdr:rowOff>85725</xdr:rowOff>
        </xdr:to>
        <xdr:sp macro="" textlink="">
          <xdr:nvSpPr>
            <xdr:cNvPr id="18448" name="Object 16" hidden="1">
              <a:extLst>
                <a:ext uri="{63B3BB69-23CF-44E3-9099-C40C66FF867C}">
                  <a14:compatExt spid="_x0000_s18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2476500</xdr:colOff>
          <xdr:row>36</xdr:row>
          <xdr:rowOff>161925</xdr:rowOff>
        </xdr:from>
        <xdr:to>
          <xdr:col>10</xdr:col>
          <xdr:colOff>485775</xdr:colOff>
          <xdr:row>38</xdr:row>
          <xdr:rowOff>152400</xdr:rowOff>
        </xdr:to>
        <xdr:sp macro="" textlink="">
          <xdr:nvSpPr>
            <xdr:cNvPr id="18449" name="Object 17" hidden="1">
              <a:extLst>
                <a:ext uri="{63B3BB69-23CF-44E3-9099-C40C66FF867C}">
                  <a14:compatExt spid="_x0000_s18449"/>
                </a:ext>
              </a:extLst>
            </xdr:cNvPr>
            <xdr:cNvSpPr/>
          </xdr:nvSpPr>
          <xdr:spPr>
            <a:xfrm>
              <a:off x="0" y="0"/>
              <a:ext cx="0" cy="0"/>
            </a:xfrm>
            <a:prstGeom prst="rect">
              <a:avLst/>
            </a:prstGeom>
          </xdr:spPr>
        </xdr:sp>
        <xdr:clientData/>
      </xdr:twoCellAnchor>
    </mc:Choice>
    <mc:Fallback/>
  </mc:AlternateContent>
  <xdr:twoCellAnchor>
    <xdr:from>
      <xdr:col>9</xdr:col>
      <xdr:colOff>1609726</xdr:colOff>
      <xdr:row>37</xdr:row>
      <xdr:rowOff>9524</xdr:rowOff>
    </xdr:from>
    <xdr:to>
      <xdr:col>9</xdr:col>
      <xdr:colOff>2371726</xdr:colOff>
      <xdr:row>38</xdr:row>
      <xdr:rowOff>133349</xdr:rowOff>
    </xdr:to>
    <xdr:sp macro="" textlink="">
      <xdr:nvSpPr>
        <xdr:cNvPr id="30" name="ZoneTexte 29"/>
        <xdr:cNvSpPr txBox="1"/>
      </xdr:nvSpPr>
      <xdr:spPr>
        <a:xfrm>
          <a:off x="14449426" y="7972424"/>
          <a:ext cx="7620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ou bien</a:t>
          </a:r>
        </a:p>
      </xdr:txBody>
    </xdr:sp>
    <xdr:clientData/>
  </xdr:twoCellAnchor>
  <mc:AlternateContent xmlns:mc="http://schemas.openxmlformats.org/markup-compatibility/2006">
    <mc:Choice xmlns:a14="http://schemas.microsoft.com/office/drawing/2010/main" Requires="a14">
      <xdr:twoCellAnchor editAs="oneCell">
        <xdr:from>
          <xdr:col>4</xdr:col>
          <xdr:colOff>314325</xdr:colOff>
          <xdr:row>13</xdr:row>
          <xdr:rowOff>19050</xdr:rowOff>
        </xdr:from>
        <xdr:to>
          <xdr:col>5</xdr:col>
          <xdr:colOff>342900</xdr:colOff>
          <xdr:row>15</xdr:row>
          <xdr:rowOff>9525</xdr:rowOff>
        </xdr:to>
        <xdr:sp macro="" textlink="">
          <xdr:nvSpPr>
            <xdr:cNvPr id="18452" name="Object 20" hidden="1">
              <a:extLst>
                <a:ext uri="{63B3BB69-23CF-44E3-9099-C40C66FF867C}">
                  <a14:compatExt spid="_x0000_s18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26</xdr:row>
          <xdr:rowOff>66675</xdr:rowOff>
        </xdr:from>
        <xdr:to>
          <xdr:col>8</xdr:col>
          <xdr:colOff>561975</xdr:colOff>
          <xdr:row>30</xdr:row>
          <xdr:rowOff>133350</xdr:rowOff>
        </xdr:to>
        <xdr:sp macro="" textlink="">
          <xdr:nvSpPr>
            <xdr:cNvPr id="18453" name="Object 21" hidden="1">
              <a:extLst>
                <a:ext uri="{63B3BB69-23CF-44E3-9099-C40C66FF867C}">
                  <a14:compatExt spid="_x0000_s18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28575</xdr:rowOff>
        </xdr:from>
        <xdr:to>
          <xdr:col>3</xdr:col>
          <xdr:colOff>1495425</xdr:colOff>
          <xdr:row>15</xdr:row>
          <xdr:rowOff>19050</xdr:rowOff>
        </xdr:to>
        <xdr:sp macro="" textlink="">
          <xdr:nvSpPr>
            <xdr:cNvPr id="18454" name="Object 22" hidden="1">
              <a:extLst>
                <a:ext uri="{63B3BB69-23CF-44E3-9099-C40C66FF867C}">
                  <a14:compatExt spid="_x0000_s18454"/>
                </a:ext>
              </a:extLst>
            </xdr:cNvPr>
            <xdr:cNvSpPr/>
          </xdr:nvSpPr>
          <xdr:spPr>
            <a:xfrm>
              <a:off x="0" y="0"/>
              <a:ext cx="0" cy="0"/>
            </a:xfrm>
            <a:prstGeom prst="rect">
              <a:avLst/>
            </a:prstGeom>
          </xdr:spPr>
        </xdr:sp>
        <xdr:clientData/>
      </xdr:twoCellAnchor>
    </mc:Choice>
    <mc:Fallback/>
  </mc:AlternateContent>
  <xdr:twoCellAnchor>
    <xdr:from>
      <xdr:col>3</xdr:col>
      <xdr:colOff>1533525</xdr:colOff>
      <xdr:row>13</xdr:row>
      <xdr:rowOff>47625</xdr:rowOff>
    </xdr:from>
    <xdr:to>
      <xdr:col>4</xdr:col>
      <xdr:colOff>276225</xdr:colOff>
      <xdr:row>14</xdr:row>
      <xdr:rowOff>171450</xdr:rowOff>
    </xdr:to>
    <xdr:sp macro="" textlink="">
      <xdr:nvSpPr>
        <xdr:cNvPr id="28" name="ZoneTexte 27"/>
        <xdr:cNvSpPr txBox="1"/>
      </xdr:nvSpPr>
      <xdr:spPr>
        <a:xfrm>
          <a:off x="6286500" y="2790825"/>
          <a:ext cx="7143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ou bien</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18" Type="http://schemas.openxmlformats.org/officeDocument/2006/relationships/oleObject" Target="../embeddings/oleObject10.bin"/><Relationship Id="rId26" Type="http://schemas.openxmlformats.org/officeDocument/2006/relationships/oleObject" Target="../embeddings/oleObject14.bin"/><Relationship Id="rId3" Type="http://schemas.openxmlformats.org/officeDocument/2006/relationships/vmlDrawing" Target="../drawings/vmlDrawing2.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oleObject" Target="../embeddings/oleObject7.bin"/><Relationship Id="rId17" Type="http://schemas.openxmlformats.org/officeDocument/2006/relationships/image" Target="../media/image9.emf"/><Relationship Id="rId25" Type="http://schemas.openxmlformats.org/officeDocument/2006/relationships/image" Target="../media/image13.emf"/><Relationship Id="rId2" Type="http://schemas.openxmlformats.org/officeDocument/2006/relationships/drawing" Target="../drawings/drawing2.xml"/><Relationship Id="rId16" Type="http://schemas.openxmlformats.org/officeDocument/2006/relationships/oleObject" Target="../embeddings/oleObject9.bin"/><Relationship Id="rId20" Type="http://schemas.openxmlformats.org/officeDocument/2006/relationships/oleObject" Target="../embeddings/oleObject11.bin"/><Relationship Id="rId29" Type="http://schemas.openxmlformats.org/officeDocument/2006/relationships/oleObject" Target="../embeddings/oleObject17.bin"/><Relationship Id="rId1" Type="http://schemas.openxmlformats.org/officeDocument/2006/relationships/printerSettings" Target="../printerSettings/printerSettings2.bin"/><Relationship Id="rId6" Type="http://schemas.openxmlformats.org/officeDocument/2006/relationships/oleObject" Target="../embeddings/oleObject4.bin"/><Relationship Id="rId11" Type="http://schemas.openxmlformats.org/officeDocument/2006/relationships/image" Target="../media/image6.emf"/><Relationship Id="rId24" Type="http://schemas.openxmlformats.org/officeDocument/2006/relationships/oleObject" Target="../embeddings/oleObject13.bin"/><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oleObject" Target="../embeddings/oleObject16.bin"/><Relationship Id="rId10" Type="http://schemas.openxmlformats.org/officeDocument/2006/relationships/oleObject" Target="../embeddings/oleObject6.bin"/><Relationship Id="rId19" Type="http://schemas.openxmlformats.org/officeDocument/2006/relationships/image" Target="../media/image10.emf"/><Relationship Id="rId31" Type="http://schemas.openxmlformats.org/officeDocument/2006/relationships/oleObject" Target="../embeddings/oleObject18.bin"/><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 Id="rId22" Type="http://schemas.openxmlformats.org/officeDocument/2006/relationships/oleObject" Target="../embeddings/oleObject12.bin"/><Relationship Id="rId27" Type="http://schemas.openxmlformats.org/officeDocument/2006/relationships/oleObject" Target="../embeddings/oleObject15.bin"/><Relationship Id="rId30" Type="http://schemas.openxmlformats.org/officeDocument/2006/relationships/image" Target="../media/image1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5"/>
  <sheetViews>
    <sheetView workbookViewId="0">
      <selection sqref="A1:A175"/>
    </sheetView>
  </sheetViews>
  <sheetFormatPr baseColWidth="10" defaultRowHeight="15" x14ac:dyDescent="0.2"/>
  <sheetData>
    <row r="1" spans="1:1" x14ac:dyDescent="0.2">
      <c r="A1">
        <v>3452</v>
      </c>
    </row>
    <row r="2" spans="1:1" x14ac:dyDescent="0.2">
      <c r="A2">
        <v>4932</v>
      </c>
    </row>
    <row r="3" spans="1:1" x14ac:dyDescent="0.2">
      <c r="A3">
        <v>4724</v>
      </c>
    </row>
    <row r="4" spans="1:1" x14ac:dyDescent="0.2">
      <c r="A4">
        <v>4538</v>
      </c>
    </row>
    <row r="5" spans="1:1" x14ac:dyDescent="0.2">
      <c r="A5">
        <v>4948</v>
      </c>
    </row>
    <row r="6" spans="1:1" x14ac:dyDescent="0.2">
      <c r="A6">
        <v>4588</v>
      </c>
    </row>
    <row r="7" spans="1:1" x14ac:dyDescent="0.2">
      <c r="A7">
        <v>4452</v>
      </c>
    </row>
    <row r="8" spans="1:1" x14ac:dyDescent="0.2">
      <c r="A8">
        <v>4803</v>
      </c>
    </row>
    <row r="9" spans="1:1" x14ac:dyDescent="0.2">
      <c r="A9">
        <v>4343</v>
      </c>
    </row>
    <row r="10" spans="1:1" x14ac:dyDescent="0.2">
      <c r="A10">
        <v>4552</v>
      </c>
    </row>
    <row r="11" spans="1:1" x14ac:dyDescent="0.2">
      <c r="A11">
        <v>4165</v>
      </c>
    </row>
    <row r="12" spans="1:1" x14ac:dyDescent="0.2">
      <c r="A12">
        <v>4879</v>
      </c>
    </row>
    <row r="13" spans="1:1" x14ac:dyDescent="0.2">
      <c r="A13">
        <v>4399</v>
      </c>
    </row>
    <row r="14" spans="1:1" x14ac:dyDescent="0.2">
      <c r="A14">
        <v>3770</v>
      </c>
    </row>
    <row r="15" spans="1:1" x14ac:dyDescent="0.2">
      <c r="A15">
        <v>5228</v>
      </c>
    </row>
    <row r="16" spans="1:1" x14ac:dyDescent="0.2">
      <c r="A16">
        <v>4539</v>
      </c>
    </row>
    <row r="17" spans="1:1" x14ac:dyDescent="0.2">
      <c r="A17">
        <v>4969</v>
      </c>
    </row>
    <row r="18" spans="1:1" x14ac:dyDescent="0.2">
      <c r="A18">
        <v>5008</v>
      </c>
    </row>
    <row r="19" spans="1:1" x14ac:dyDescent="0.2">
      <c r="A19">
        <v>4209</v>
      </c>
    </row>
    <row r="20" spans="1:1" x14ac:dyDescent="0.2">
      <c r="A20">
        <v>4918</v>
      </c>
    </row>
    <row r="21" spans="1:1" x14ac:dyDescent="0.2">
      <c r="A21">
        <v>4353</v>
      </c>
    </row>
    <row r="22" spans="1:1" x14ac:dyDescent="0.2">
      <c r="A22">
        <v>4987</v>
      </c>
    </row>
    <row r="23" spans="1:1" x14ac:dyDescent="0.2">
      <c r="A23">
        <v>4568</v>
      </c>
    </row>
    <row r="24" spans="1:1" x14ac:dyDescent="0.2">
      <c r="A24">
        <v>4228</v>
      </c>
    </row>
    <row r="25" spans="1:1" x14ac:dyDescent="0.2">
      <c r="A25">
        <v>4460</v>
      </c>
    </row>
    <row r="26" spans="1:1" x14ac:dyDescent="0.2">
      <c r="A26">
        <v>4699</v>
      </c>
    </row>
    <row r="27" spans="1:1" x14ac:dyDescent="0.2">
      <c r="A27">
        <v>4182</v>
      </c>
    </row>
    <row r="28" spans="1:1" x14ac:dyDescent="0.2">
      <c r="A28">
        <v>3994</v>
      </c>
    </row>
    <row r="29" spans="1:1" x14ac:dyDescent="0.2">
      <c r="A29">
        <v>4962</v>
      </c>
    </row>
    <row r="30" spans="1:1" x14ac:dyDescent="0.2">
      <c r="A30">
        <v>4241</v>
      </c>
    </row>
    <row r="31" spans="1:1" x14ac:dyDescent="0.2">
      <c r="A31">
        <v>4272</v>
      </c>
    </row>
    <row r="32" spans="1:1" x14ac:dyDescent="0.2">
      <c r="A32">
        <v>4325</v>
      </c>
    </row>
    <row r="33" spans="1:1" x14ac:dyDescent="0.2">
      <c r="A33">
        <v>4904</v>
      </c>
    </row>
    <row r="34" spans="1:1" x14ac:dyDescent="0.2">
      <c r="A34">
        <v>4117</v>
      </c>
    </row>
    <row r="35" spans="1:1" x14ac:dyDescent="0.2">
      <c r="A35">
        <v>4587</v>
      </c>
    </row>
    <row r="36" spans="1:1" x14ac:dyDescent="0.2">
      <c r="A36">
        <v>4559</v>
      </c>
    </row>
    <row r="37" spans="1:1" x14ac:dyDescent="0.2">
      <c r="A37">
        <v>4857</v>
      </c>
    </row>
    <row r="38" spans="1:1" x14ac:dyDescent="0.2">
      <c r="A38">
        <v>4230</v>
      </c>
    </row>
    <row r="39" spans="1:1" x14ac:dyDescent="0.2">
      <c r="A39">
        <v>4644</v>
      </c>
    </row>
    <row r="40" spans="1:1" x14ac:dyDescent="0.2">
      <c r="A40">
        <v>4568</v>
      </c>
    </row>
    <row r="41" spans="1:1" x14ac:dyDescent="0.2">
      <c r="A41">
        <v>4864</v>
      </c>
    </row>
    <row r="42" spans="1:1" x14ac:dyDescent="0.2">
      <c r="A42">
        <v>4257</v>
      </c>
    </row>
    <row r="43" spans="1:1" x14ac:dyDescent="0.2">
      <c r="A43">
        <v>3926</v>
      </c>
    </row>
    <row r="44" spans="1:1" x14ac:dyDescent="0.2">
      <c r="A44">
        <v>4322</v>
      </c>
    </row>
    <row r="45" spans="1:1" x14ac:dyDescent="0.2">
      <c r="A45">
        <v>4079</v>
      </c>
    </row>
    <row r="46" spans="1:1" x14ac:dyDescent="0.2">
      <c r="A46">
        <v>4641</v>
      </c>
    </row>
    <row r="47" spans="1:1" x14ac:dyDescent="0.2">
      <c r="A47">
        <v>4545</v>
      </c>
    </row>
    <row r="48" spans="1:1" x14ac:dyDescent="0.2">
      <c r="A48">
        <v>4519</v>
      </c>
    </row>
    <row r="49" spans="1:1" x14ac:dyDescent="0.2">
      <c r="A49">
        <v>4494</v>
      </c>
    </row>
    <row r="50" spans="1:1" x14ac:dyDescent="0.2">
      <c r="A50">
        <v>4945</v>
      </c>
    </row>
    <row r="51" spans="1:1" x14ac:dyDescent="0.2">
      <c r="A51">
        <v>4343</v>
      </c>
    </row>
    <row r="52" spans="1:1" x14ac:dyDescent="0.2">
      <c r="A52">
        <v>4782</v>
      </c>
    </row>
    <row r="53" spans="1:1" x14ac:dyDescent="0.2">
      <c r="A53">
        <v>4606</v>
      </c>
    </row>
    <row r="54" spans="1:1" x14ac:dyDescent="0.2">
      <c r="A54">
        <v>4577</v>
      </c>
    </row>
    <row r="55" spans="1:1" x14ac:dyDescent="0.2">
      <c r="A55">
        <v>4481</v>
      </c>
    </row>
    <row r="56" spans="1:1" x14ac:dyDescent="0.2">
      <c r="A56">
        <v>4438</v>
      </c>
    </row>
    <row r="57" spans="1:1" x14ac:dyDescent="0.2">
      <c r="A57">
        <v>4146</v>
      </c>
    </row>
    <row r="58" spans="1:1" x14ac:dyDescent="0.2">
      <c r="A58">
        <v>4389</v>
      </c>
    </row>
    <row r="59" spans="1:1" x14ac:dyDescent="0.2">
      <c r="A59">
        <v>4597</v>
      </c>
    </row>
    <row r="60" spans="1:1" x14ac:dyDescent="0.2">
      <c r="A60">
        <v>4464</v>
      </c>
    </row>
    <row r="61" spans="1:1" x14ac:dyDescent="0.2">
      <c r="A61">
        <v>4001</v>
      </c>
    </row>
    <row r="62" spans="1:1" x14ac:dyDescent="0.2">
      <c r="A62">
        <v>4740</v>
      </c>
    </row>
    <row r="63" spans="1:1" x14ac:dyDescent="0.2">
      <c r="A63">
        <v>4529</v>
      </c>
    </row>
    <row r="64" spans="1:1" x14ac:dyDescent="0.2">
      <c r="A64">
        <v>4005</v>
      </c>
    </row>
    <row r="65" spans="1:1" x14ac:dyDescent="0.2">
      <c r="A65">
        <v>4372</v>
      </c>
    </row>
    <row r="66" spans="1:1" x14ac:dyDescent="0.2">
      <c r="A66">
        <v>4572</v>
      </c>
    </row>
    <row r="67" spans="1:1" x14ac:dyDescent="0.2">
      <c r="A67">
        <v>4806</v>
      </c>
    </row>
    <row r="68" spans="1:1" x14ac:dyDescent="0.2">
      <c r="A68">
        <v>4679</v>
      </c>
    </row>
    <row r="69" spans="1:1" x14ac:dyDescent="0.2">
      <c r="A69">
        <v>3598</v>
      </c>
    </row>
    <row r="70" spans="1:1" x14ac:dyDescent="0.2">
      <c r="A70">
        <v>4613</v>
      </c>
    </row>
    <row r="71" spans="1:1" x14ac:dyDescent="0.2">
      <c r="A71">
        <v>4258</v>
      </c>
    </row>
    <row r="72" spans="1:1" x14ac:dyDescent="0.2">
      <c r="A72">
        <v>3923</v>
      </c>
    </row>
    <row r="73" spans="1:1" x14ac:dyDescent="0.2">
      <c r="A73">
        <v>4830</v>
      </c>
    </row>
    <row r="74" spans="1:1" x14ac:dyDescent="0.2">
      <c r="A74">
        <v>4951</v>
      </c>
    </row>
    <row r="75" spans="1:1" x14ac:dyDescent="0.2">
      <c r="A75">
        <v>3793</v>
      </c>
    </row>
    <row r="76" spans="1:1" x14ac:dyDescent="0.2">
      <c r="A76">
        <v>4456</v>
      </c>
    </row>
    <row r="77" spans="1:1" x14ac:dyDescent="0.2">
      <c r="A77">
        <v>4837</v>
      </c>
    </row>
    <row r="78" spans="1:1" x14ac:dyDescent="0.2">
      <c r="A78">
        <v>3964</v>
      </c>
    </row>
    <row r="79" spans="1:1" x14ac:dyDescent="0.2">
      <c r="A79">
        <v>4596</v>
      </c>
    </row>
    <row r="80" spans="1:1" x14ac:dyDescent="0.2">
      <c r="A80">
        <v>4651</v>
      </c>
    </row>
    <row r="81" spans="1:1" x14ac:dyDescent="0.2">
      <c r="A81">
        <v>4673</v>
      </c>
    </row>
    <row r="82" spans="1:1" x14ac:dyDescent="0.2">
      <c r="A82">
        <v>4658</v>
      </c>
    </row>
    <row r="83" spans="1:1" x14ac:dyDescent="0.2">
      <c r="A83">
        <v>4069</v>
      </c>
    </row>
    <row r="84" spans="1:1" x14ac:dyDescent="0.2">
      <c r="A84">
        <v>4501</v>
      </c>
    </row>
    <row r="85" spans="1:1" x14ac:dyDescent="0.2">
      <c r="A85">
        <v>4118</v>
      </c>
    </row>
    <row r="86" spans="1:1" x14ac:dyDescent="0.2">
      <c r="A86">
        <v>4584</v>
      </c>
    </row>
    <row r="87" spans="1:1" x14ac:dyDescent="0.2">
      <c r="A87">
        <v>4227</v>
      </c>
    </row>
    <row r="88" spans="1:1" x14ac:dyDescent="0.2">
      <c r="A88">
        <v>4559</v>
      </c>
    </row>
    <row r="89" spans="1:1" x14ac:dyDescent="0.2">
      <c r="A89">
        <v>4745</v>
      </c>
    </row>
    <row r="90" spans="1:1" x14ac:dyDescent="0.2">
      <c r="A90">
        <v>4307</v>
      </c>
    </row>
    <row r="91" spans="1:1" x14ac:dyDescent="0.2">
      <c r="A91">
        <v>4418</v>
      </c>
    </row>
    <row r="92" spans="1:1" x14ac:dyDescent="0.2">
      <c r="A92">
        <v>4343</v>
      </c>
    </row>
    <row r="93" spans="1:1" x14ac:dyDescent="0.2">
      <c r="A93">
        <v>3733</v>
      </c>
    </row>
    <row r="94" spans="1:1" x14ac:dyDescent="0.2">
      <c r="A94">
        <v>4354</v>
      </c>
    </row>
    <row r="95" spans="1:1" x14ac:dyDescent="0.2">
      <c r="A95">
        <v>4540</v>
      </c>
    </row>
    <row r="96" spans="1:1" x14ac:dyDescent="0.2">
      <c r="A96">
        <v>4927</v>
      </c>
    </row>
    <row r="97" spans="1:1" x14ac:dyDescent="0.2">
      <c r="A97">
        <v>5133</v>
      </c>
    </row>
    <row r="98" spans="1:1" x14ac:dyDescent="0.2">
      <c r="A98">
        <v>4973</v>
      </c>
    </row>
    <row r="99" spans="1:1" x14ac:dyDescent="0.2">
      <c r="A99">
        <v>4551</v>
      </c>
    </row>
    <row r="100" spans="1:1" x14ac:dyDescent="0.2">
      <c r="A100">
        <v>4605</v>
      </c>
    </row>
    <row r="101" spans="1:1" x14ac:dyDescent="0.2">
      <c r="A101">
        <v>4551</v>
      </c>
    </row>
    <row r="102" spans="1:1" x14ac:dyDescent="0.2">
      <c r="A102">
        <v>4523</v>
      </c>
    </row>
    <row r="103" spans="1:1" x14ac:dyDescent="0.2">
      <c r="A103">
        <v>4346</v>
      </c>
    </row>
    <row r="104" spans="1:1" x14ac:dyDescent="0.2">
      <c r="A104">
        <v>4028</v>
      </c>
    </row>
    <row r="105" spans="1:1" x14ac:dyDescent="0.2">
      <c r="A105">
        <v>4967</v>
      </c>
    </row>
    <row r="106" spans="1:1" x14ac:dyDescent="0.2">
      <c r="A106">
        <v>4822</v>
      </c>
    </row>
    <row r="107" spans="1:1" x14ac:dyDescent="0.2">
      <c r="A107">
        <v>4470</v>
      </c>
    </row>
    <row r="108" spans="1:1" x14ac:dyDescent="0.2">
      <c r="A108">
        <v>4410</v>
      </c>
    </row>
    <row r="109" spans="1:1" x14ac:dyDescent="0.2">
      <c r="A109">
        <v>4481</v>
      </c>
    </row>
    <row r="110" spans="1:1" x14ac:dyDescent="0.2">
      <c r="A110">
        <v>4655</v>
      </c>
    </row>
    <row r="111" spans="1:1" x14ac:dyDescent="0.2">
      <c r="A111">
        <v>4049</v>
      </c>
    </row>
    <row r="112" spans="1:1" x14ac:dyDescent="0.2">
      <c r="A112">
        <v>4399</v>
      </c>
    </row>
    <row r="113" spans="1:1" x14ac:dyDescent="0.2">
      <c r="A113">
        <v>4530</v>
      </c>
    </row>
    <row r="114" spans="1:1" x14ac:dyDescent="0.2">
      <c r="A114">
        <v>4407</v>
      </c>
    </row>
    <row r="115" spans="1:1" x14ac:dyDescent="0.2">
      <c r="A115">
        <v>4392</v>
      </c>
    </row>
    <row r="116" spans="1:1" x14ac:dyDescent="0.2">
      <c r="A116">
        <v>4775</v>
      </c>
    </row>
    <row r="117" spans="1:1" x14ac:dyDescent="0.2">
      <c r="A117">
        <v>4847</v>
      </c>
    </row>
    <row r="118" spans="1:1" x14ac:dyDescent="0.2">
      <c r="A118">
        <v>4367</v>
      </c>
    </row>
    <row r="119" spans="1:1" x14ac:dyDescent="0.2">
      <c r="A119">
        <v>4811</v>
      </c>
    </row>
    <row r="120" spans="1:1" x14ac:dyDescent="0.2">
      <c r="A120">
        <v>4828</v>
      </c>
    </row>
    <row r="121" spans="1:1" x14ac:dyDescent="0.2">
      <c r="A121">
        <v>5015</v>
      </c>
    </row>
    <row r="122" spans="1:1" x14ac:dyDescent="0.2">
      <c r="A122">
        <v>4686</v>
      </c>
    </row>
    <row r="123" spans="1:1" x14ac:dyDescent="0.2">
      <c r="A123">
        <v>4051</v>
      </c>
    </row>
    <row r="124" spans="1:1" x14ac:dyDescent="0.2">
      <c r="A124">
        <v>4373</v>
      </c>
    </row>
    <row r="125" spans="1:1" x14ac:dyDescent="0.2">
      <c r="A125">
        <v>5000</v>
      </c>
    </row>
    <row r="126" spans="1:1" x14ac:dyDescent="0.2">
      <c r="A126">
        <v>4605</v>
      </c>
    </row>
    <row r="127" spans="1:1" x14ac:dyDescent="0.2">
      <c r="A127">
        <v>4620</v>
      </c>
    </row>
    <row r="128" spans="1:1" x14ac:dyDescent="0.2">
      <c r="A128">
        <v>5158</v>
      </c>
    </row>
    <row r="129" spans="1:1" x14ac:dyDescent="0.2">
      <c r="A129">
        <v>4266</v>
      </c>
    </row>
    <row r="130" spans="1:1" x14ac:dyDescent="0.2">
      <c r="A130">
        <v>4706</v>
      </c>
    </row>
    <row r="131" spans="1:1" x14ac:dyDescent="0.2">
      <c r="A131">
        <v>4330</v>
      </c>
    </row>
    <row r="132" spans="1:1" x14ac:dyDescent="0.2">
      <c r="A132">
        <v>4180</v>
      </c>
    </row>
    <row r="133" spans="1:1" x14ac:dyDescent="0.2">
      <c r="A133">
        <v>4225</v>
      </c>
    </row>
    <row r="134" spans="1:1" x14ac:dyDescent="0.2">
      <c r="A134">
        <v>3850</v>
      </c>
    </row>
    <row r="135" spans="1:1" x14ac:dyDescent="0.2">
      <c r="A135">
        <v>4824</v>
      </c>
    </row>
    <row r="136" spans="1:1" x14ac:dyDescent="0.2">
      <c r="A136">
        <v>4226</v>
      </c>
    </row>
    <row r="137" spans="1:1" x14ac:dyDescent="0.2">
      <c r="A137">
        <v>4773</v>
      </c>
    </row>
    <row r="138" spans="1:1" x14ac:dyDescent="0.2">
      <c r="A138">
        <v>4204</v>
      </c>
    </row>
    <row r="139" spans="1:1" x14ac:dyDescent="0.2">
      <c r="A139">
        <v>3907</v>
      </c>
    </row>
    <row r="140" spans="1:1" x14ac:dyDescent="0.2">
      <c r="A140">
        <v>4420</v>
      </c>
    </row>
    <row r="141" spans="1:1" x14ac:dyDescent="0.2">
      <c r="A141">
        <v>4519</v>
      </c>
    </row>
    <row r="142" spans="1:1" x14ac:dyDescent="0.2">
      <c r="A142">
        <v>4338</v>
      </c>
    </row>
    <row r="143" spans="1:1" x14ac:dyDescent="0.2">
      <c r="A143">
        <v>4740</v>
      </c>
    </row>
    <row r="144" spans="1:1" x14ac:dyDescent="0.2">
      <c r="A144">
        <v>4725</v>
      </c>
    </row>
    <row r="145" spans="1:1" x14ac:dyDescent="0.2">
      <c r="A145">
        <v>4045</v>
      </c>
    </row>
    <row r="146" spans="1:1" x14ac:dyDescent="0.2">
      <c r="A146">
        <v>4068</v>
      </c>
    </row>
    <row r="147" spans="1:1" x14ac:dyDescent="0.2">
      <c r="A147">
        <v>4258</v>
      </c>
    </row>
    <row r="148" spans="1:1" x14ac:dyDescent="0.2">
      <c r="A148">
        <v>4556</v>
      </c>
    </row>
    <row r="149" spans="1:1" x14ac:dyDescent="0.2">
      <c r="A149">
        <v>4208</v>
      </c>
    </row>
    <row r="150" spans="1:1" x14ac:dyDescent="0.2">
      <c r="A150">
        <v>4658</v>
      </c>
    </row>
    <row r="151" spans="1:1" x14ac:dyDescent="0.2">
      <c r="A151">
        <v>3967</v>
      </c>
    </row>
    <row r="152" spans="1:1" x14ac:dyDescent="0.2">
      <c r="A152">
        <v>3940</v>
      </c>
    </row>
    <row r="153" spans="1:1" x14ac:dyDescent="0.2">
      <c r="A153">
        <v>4384</v>
      </c>
    </row>
    <row r="154" spans="1:1" x14ac:dyDescent="0.2">
      <c r="A154">
        <v>4746</v>
      </c>
    </row>
    <row r="155" spans="1:1" x14ac:dyDescent="0.2">
      <c r="A155">
        <v>4491</v>
      </c>
    </row>
    <row r="156" spans="1:1" x14ac:dyDescent="0.2">
      <c r="A156">
        <v>4404</v>
      </c>
    </row>
    <row r="157" spans="1:1" x14ac:dyDescent="0.2">
      <c r="A157">
        <v>4535</v>
      </c>
    </row>
    <row r="158" spans="1:1" x14ac:dyDescent="0.2">
      <c r="A158">
        <v>4624</v>
      </c>
    </row>
    <row r="159" spans="1:1" x14ac:dyDescent="0.2">
      <c r="A159">
        <v>4993</v>
      </c>
    </row>
    <row r="160" spans="1:1" x14ac:dyDescent="0.2">
      <c r="A160">
        <v>4220</v>
      </c>
    </row>
    <row r="161" spans="1:1" x14ac:dyDescent="0.2">
      <c r="A161">
        <v>4796</v>
      </c>
    </row>
    <row r="162" spans="1:1" x14ac:dyDescent="0.2">
      <c r="A162">
        <v>4512</v>
      </c>
    </row>
    <row r="163" spans="1:1" x14ac:dyDescent="0.2">
      <c r="A163">
        <v>4826</v>
      </c>
    </row>
    <row r="164" spans="1:1" x14ac:dyDescent="0.2">
      <c r="A164">
        <v>4397</v>
      </c>
    </row>
    <row r="165" spans="1:1" x14ac:dyDescent="0.2">
      <c r="A165">
        <v>4233</v>
      </c>
    </row>
    <row r="166" spans="1:1" x14ac:dyDescent="0.2">
      <c r="A166">
        <v>4648</v>
      </c>
    </row>
    <row r="167" spans="1:1" x14ac:dyDescent="0.2">
      <c r="A167">
        <v>4425</v>
      </c>
    </row>
    <row r="168" spans="1:1" x14ac:dyDescent="0.2">
      <c r="A168">
        <v>4599</v>
      </c>
    </row>
    <row r="169" spans="1:1" x14ac:dyDescent="0.2">
      <c r="A169">
        <v>4154</v>
      </c>
    </row>
    <row r="170" spans="1:1" x14ac:dyDescent="0.2">
      <c r="A170">
        <v>4117</v>
      </c>
    </row>
    <row r="171" spans="1:1" x14ac:dyDescent="0.2">
      <c r="A171">
        <v>4689</v>
      </c>
    </row>
    <row r="172" spans="1:1" x14ac:dyDescent="0.2">
      <c r="A172">
        <v>4950</v>
      </c>
    </row>
    <row r="173" spans="1:1" x14ac:dyDescent="0.2">
      <c r="A173">
        <v>5132</v>
      </c>
    </row>
    <row r="174" spans="1:1" x14ac:dyDescent="0.2">
      <c r="A174">
        <v>4276</v>
      </c>
    </row>
    <row r="175" spans="1:1" x14ac:dyDescent="0.2">
      <c r="A175">
        <v>4018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workbookViewId="0">
      <selection activeCell="D30" sqref="D30"/>
    </sheetView>
  </sheetViews>
  <sheetFormatPr baseColWidth="10" defaultRowHeight="15" x14ac:dyDescent="0.2"/>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24577" r:id="rId4">
          <objectPr defaultSize="0" autoPict="0" r:id="rId5">
            <anchor moveWithCells="1" sizeWithCells="1">
              <from>
                <xdr:col>2</xdr:col>
                <xdr:colOff>228600</xdr:colOff>
                <xdr:row>18</xdr:row>
                <xdr:rowOff>0</xdr:rowOff>
              </from>
              <to>
                <xdr:col>2</xdr:col>
                <xdr:colOff>685800</xdr:colOff>
                <xdr:row>18</xdr:row>
                <xdr:rowOff>180975</xdr:rowOff>
              </to>
            </anchor>
          </objectPr>
        </oleObject>
      </mc:Choice>
      <mc:Fallback>
        <oleObject progId="Equation.DSMT4" shapeId="24577" r:id="rId4"/>
      </mc:Fallback>
    </mc:AlternateContent>
    <mc:AlternateContent xmlns:mc="http://schemas.openxmlformats.org/markup-compatibility/2006">
      <mc:Choice Requires="x14">
        <oleObject progId="Equation.DSMT4" shapeId="24578" r:id="rId6">
          <objectPr defaultSize="0" autoPict="0" r:id="rId7">
            <anchor moveWithCells="1" sizeWithCells="1">
              <from>
                <xdr:col>5</xdr:col>
                <xdr:colOff>171450</xdr:colOff>
                <xdr:row>21</xdr:row>
                <xdr:rowOff>104775</xdr:rowOff>
              </from>
              <to>
                <xdr:col>5</xdr:col>
                <xdr:colOff>695325</xdr:colOff>
                <xdr:row>22</xdr:row>
                <xdr:rowOff>95250</xdr:rowOff>
              </to>
            </anchor>
          </objectPr>
        </oleObject>
      </mc:Choice>
      <mc:Fallback>
        <oleObject progId="Equation.DSMT4" shapeId="2457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76"/>
  <sheetViews>
    <sheetView topLeftCell="C7" workbookViewId="0">
      <selection activeCell="E30" sqref="E30"/>
    </sheetView>
  </sheetViews>
  <sheetFormatPr baseColWidth="10" defaultRowHeight="15" x14ac:dyDescent="0.2"/>
  <cols>
    <col min="1" max="2" width="17" customWidth="1"/>
    <col min="3" max="3" width="21.44140625" customWidth="1"/>
    <col min="4" max="4" width="23" customWidth="1"/>
    <col min="5" max="5" width="15.88671875" bestFit="1" customWidth="1"/>
    <col min="6" max="6" width="16.6640625" customWidth="1"/>
    <col min="7" max="7" width="17.44140625" customWidth="1"/>
    <col min="9" max="9" width="10.88671875" style="5" customWidth="1"/>
    <col min="10" max="10" width="39.44140625" style="5" customWidth="1"/>
    <col min="11" max="11" width="15.33203125" style="5" customWidth="1"/>
    <col min="12" max="12" width="15.44140625" style="5" customWidth="1"/>
    <col min="13" max="13" width="33.5546875" style="5" customWidth="1"/>
    <col min="14" max="16" width="11.5546875" style="5"/>
  </cols>
  <sheetData>
    <row r="1" spans="1:16" s="1" customFormat="1" ht="31.5" x14ac:dyDescent="0.25">
      <c r="A1" s="7" t="s">
        <v>29</v>
      </c>
      <c r="C1"/>
      <c r="D1" s="19" t="s">
        <v>20</v>
      </c>
      <c r="E1" s="11"/>
      <c r="F1" s="11"/>
      <c r="G1" s="11"/>
      <c r="J1" t="s">
        <v>2</v>
      </c>
      <c r="K1"/>
      <c r="L1"/>
      <c r="M1" s="16"/>
      <c r="N1" s="16"/>
      <c r="O1" s="16"/>
      <c r="P1" s="16"/>
    </row>
    <row r="2" spans="1:16" ht="15.75" x14ac:dyDescent="0.25">
      <c r="A2">
        <v>3452</v>
      </c>
      <c r="B2" s="3"/>
      <c r="D2" s="20" t="s">
        <v>13</v>
      </c>
      <c r="E2" s="15"/>
      <c r="F2" s="15"/>
      <c r="G2" s="15"/>
      <c r="J2"/>
      <c r="K2"/>
      <c r="L2"/>
    </row>
    <row r="3" spans="1:16" x14ac:dyDescent="0.2">
      <c r="A3">
        <v>4932</v>
      </c>
      <c r="J3" s="27"/>
      <c r="K3" s="28"/>
      <c r="L3" s="28"/>
      <c r="M3" s="26"/>
      <c r="N3" s="26"/>
    </row>
    <row r="4" spans="1:16" ht="15.75" x14ac:dyDescent="0.25">
      <c r="A4">
        <v>4724</v>
      </c>
      <c r="D4" s="1" t="s">
        <v>4</v>
      </c>
      <c r="E4" s="1"/>
      <c r="F4" s="1"/>
      <c r="G4" s="1" t="s">
        <v>15</v>
      </c>
      <c r="H4" s="1"/>
      <c r="J4" s="2"/>
      <c r="K4" s="2"/>
      <c r="L4" s="2"/>
      <c r="M4" s="26"/>
      <c r="N4" s="26"/>
    </row>
    <row r="5" spans="1:16" ht="15.75" x14ac:dyDescent="0.25">
      <c r="A5">
        <v>4538</v>
      </c>
      <c r="D5" t="s">
        <v>1</v>
      </c>
      <c r="E5" s="8">
        <f>_xlfn.VAR.S(A2:A2000)</f>
        <v>108593.27146141217</v>
      </c>
      <c r="F5" s="4"/>
      <c r="G5" t="s">
        <v>16</v>
      </c>
      <c r="H5" s="12">
        <f>COUNT(A2:A2000)</f>
        <v>175</v>
      </c>
      <c r="J5" s="2"/>
      <c r="K5" s="2"/>
      <c r="L5" s="2"/>
      <c r="M5" s="26"/>
      <c r="N5" s="26"/>
    </row>
    <row r="6" spans="1:16" ht="15.75" x14ac:dyDescent="0.25">
      <c r="A6">
        <v>4948</v>
      </c>
      <c r="E6" s="31"/>
      <c r="H6" s="5"/>
      <c r="J6" s="2"/>
      <c r="K6" s="2"/>
      <c r="L6" s="2"/>
      <c r="M6" s="26"/>
      <c r="N6" s="26"/>
    </row>
    <row r="7" spans="1:16" x14ac:dyDescent="0.2">
      <c r="A7">
        <v>4588</v>
      </c>
      <c r="J7" s="2"/>
      <c r="K7" s="2"/>
      <c r="L7" s="2"/>
      <c r="M7" s="26"/>
      <c r="N7" s="26"/>
    </row>
    <row r="8" spans="1:16" ht="15.75" x14ac:dyDescent="0.25">
      <c r="A8">
        <v>4452</v>
      </c>
      <c r="D8" s="10" t="s">
        <v>17</v>
      </c>
      <c r="E8" s="10">
        <v>380</v>
      </c>
      <c r="J8" s="2"/>
      <c r="K8" s="23"/>
      <c r="L8" s="26"/>
      <c r="M8" s="2"/>
      <c r="N8" s="29"/>
    </row>
    <row r="9" spans="1:16" ht="15.75" x14ac:dyDescent="0.25">
      <c r="A9">
        <v>4803</v>
      </c>
      <c r="D9" s="4" t="s">
        <v>0</v>
      </c>
      <c r="E9" s="6">
        <f>($H$5-1)*$E$5/($E$8^2)</f>
        <v>130.85338804907005</v>
      </c>
      <c r="J9" s="2"/>
      <c r="K9" s="22"/>
      <c r="L9" s="26"/>
      <c r="M9" s="2"/>
      <c r="N9" s="30"/>
    </row>
    <row r="10" spans="1:16" x14ac:dyDescent="0.2">
      <c r="A10">
        <v>4343</v>
      </c>
      <c r="D10" s="10" t="s">
        <v>6</v>
      </c>
      <c r="E10" s="13">
        <v>0.05</v>
      </c>
      <c r="J10" s="2"/>
      <c r="K10" s="22"/>
      <c r="L10" s="26"/>
      <c r="M10" s="2"/>
      <c r="N10" s="30"/>
    </row>
    <row r="11" spans="1:16" x14ac:dyDescent="0.2">
      <c r="A11">
        <v>4552</v>
      </c>
      <c r="D11" s="4" t="s">
        <v>18</v>
      </c>
      <c r="E11" s="14">
        <f>_xlfn.CHISQ.INV($E$10/2,$H$5-1)</f>
        <v>139.3668670716394</v>
      </c>
      <c r="J11" s="26"/>
      <c r="K11" s="26"/>
      <c r="L11" s="26"/>
      <c r="M11" s="26"/>
      <c r="N11" s="26"/>
    </row>
    <row r="12" spans="1:16" x14ac:dyDescent="0.2">
      <c r="A12">
        <v>4165</v>
      </c>
      <c r="D12" s="4" t="s">
        <v>19</v>
      </c>
      <c r="E12" s="14">
        <f>_xlfn.CHISQ.INV(1-$E$10/2,$H$5-1)</f>
        <v>212.41860076389437</v>
      </c>
      <c r="F12" s="5"/>
      <c r="J12" s="26"/>
      <c r="K12" s="26"/>
      <c r="L12" s="26"/>
      <c r="M12" s="26"/>
      <c r="N12" s="26"/>
    </row>
    <row r="13" spans="1:16" x14ac:dyDescent="0.2">
      <c r="A13">
        <v>4879</v>
      </c>
      <c r="D13" s="4" t="s">
        <v>8</v>
      </c>
      <c r="E13" s="4" t="str">
        <f>IF(AND($E$9&gt;$E$11,$E$9&lt;$E$12),"Garde H0","Rejet de H0")</f>
        <v>Rejet de H0</v>
      </c>
      <c r="J13" s="26"/>
      <c r="K13" s="26"/>
      <c r="L13" s="26"/>
      <c r="M13" s="26"/>
      <c r="N13" s="26"/>
    </row>
    <row r="14" spans="1:16" x14ac:dyDescent="0.2">
      <c r="A14">
        <v>4399</v>
      </c>
      <c r="E14" s="21"/>
    </row>
    <row r="15" spans="1:16" x14ac:dyDescent="0.2">
      <c r="A15">
        <v>3770</v>
      </c>
      <c r="F15" s="5"/>
    </row>
    <row r="16" spans="1:16" x14ac:dyDescent="0.2">
      <c r="A16">
        <v>5228</v>
      </c>
      <c r="D16" t="s">
        <v>14</v>
      </c>
      <c r="E16">
        <f>MIN(2*_xlfn.CHISQ.DIST($E$9,$H$5-1,TRUE),2*(1-_xlfn.CHISQ.DIST($E$9,$H$5-1,TRUE)))</f>
        <v>1.2381777988348523E-2</v>
      </c>
    </row>
    <row r="17" spans="1:13" x14ac:dyDescent="0.2">
      <c r="A17">
        <v>4539</v>
      </c>
      <c r="D17" s="4" t="s">
        <v>9</v>
      </c>
      <c r="E17" s="4" t="str">
        <f>IF($E$16&lt;$E$10,"Rejet de H0","Garde H0 ")</f>
        <v>Rejet de H0</v>
      </c>
      <c r="F17" s="4"/>
    </row>
    <row r="18" spans="1:13" x14ac:dyDescent="0.2">
      <c r="A18">
        <v>4969</v>
      </c>
    </row>
    <row r="19" spans="1:13" x14ac:dyDescent="0.2">
      <c r="A19">
        <v>5008</v>
      </c>
    </row>
    <row r="20" spans="1:13" ht="15.75" x14ac:dyDescent="0.25">
      <c r="A20">
        <v>4209</v>
      </c>
      <c r="D20" s="1" t="s">
        <v>5</v>
      </c>
    </row>
    <row r="21" spans="1:13" x14ac:dyDescent="0.2">
      <c r="A21">
        <v>4918</v>
      </c>
      <c r="D21" t="s">
        <v>1</v>
      </c>
      <c r="E21" s="9">
        <f>AVERAGE(A2:A2000)</f>
        <v>4485.8742857142861</v>
      </c>
    </row>
    <row r="22" spans="1:13" x14ac:dyDescent="0.2">
      <c r="A22">
        <v>4353</v>
      </c>
      <c r="D22" s="5"/>
      <c r="E22" s="17"/>
    </row>
    <row r="23" spans="1:13" x14ac:dyDescent="0.2">
      <c r="A23">
        <v>4987</v>
      </c>
    </row>
    <row r="24" spans="1:13" x14ac:dyDescent="0.2">
      <c r="A24">
        <v>4568</v>
      </c>
    </row>
    <row r="25" spans="1:13" ht="15.75" x14ac:dyDescent="0.25">
      <c r="A25">
        <v>4228</v>
      </c>
      <c r="D25" s="20" t="s">
        <v>21</v>
      </c>
      <c r="E25" s="18"/>
      <c r="F25" s="18"/>
      <c r="G25" s="18"/>
      <c r="J25" s="20" t="s">
        <v>25</v>
      </c>
      <c r="K25" s="18"/>
      <c r="L25" s="18"/>
      <c r="M25" s="18"/>
    </row>
    <row r="26" spans="1:13" ht="15.75" x14ac:dyDescent="0.25">
      <c r="A26">
        <v>4460</v>
      </c>
      <c r="D26" s="20" t="s">
        <v>22</v>
      </c>
      <c r="E26" s="15"/>
      <c r="F26" s="15"/>
      <c r="G26" s="15"/>
      <c r="J26" s="20" t="s">
        <v>24</v>
      </c>
      <c r="K26" s="15"/>
      <c r="L26" s="15"/>
      <c r="M26" s="15"/>
    </row>
    <row r="27" spans="1:13" x14ac:dyDescent="0.2">
      <c r="A27">
        <v>4699</v>
      </c>
      <c r="J27" s="10" t="s">
        <v>23</v>
      </c>
      <c r="K27" s="32">
        <v>4500</v>
      </c>
    </row>
    <row r="28" spans="1:13" x14ac:dyDescent="0.2">
      <c r="A28">
        <v>4182</v>
      </c>
      <c r="D28" s="10" t="s">
        <v>23</v>
      </c>
      <c r="E28" s="32">
        <v>4500</v>
      </c>
      <c r="J28" s="10" t="s">
        <v>26</v>
      </c>
      <c r="K28" s="10">
        <v>380</v>
      </c>
    </row>
    <row r="29" spans="1:13" x14ac:dyDescent="0.2">
      <c r="A29">
        <v>3994</v>
      </c>
      <c r="D29" s="4" t="s">
        <v>0</v>
      </c>
      <c r="E29" s="14">
        <f>($E$21-$E$28)/($E$5/$H$5)^0.5</f>
        <v>-0.56705865528699717</v>
      </c>
      <c r="J29" s="4" t="s">
        <v>0</v>
      </c>
      <c r="K29" s="14">
        <f>($E$21-$K$27)/(K28/($H$5^0.5))</f>
        <v>-0.49175167225199207</v>
      </c>
    </row>
    <row r="30" spans="1:13" x14ac:dyDescent="0.2">
      <c r="A30">
        <v>4962</v>
      </c>
      <c r="D30" s="10" t="s">
        <v>7</v>
      </c>
      <c r="E30" s="10">
        <v>0.1</v>
      </c>
      <c r="J30" s="10" t="s">
        <v>7</v>
      </c>
      <c r="K30" s="10">
        <f>E30</f>
        <v>0.1</v>
      </c>
    </row>
    <row r="31" spans="1:13" ht="15.75" x14ac:dyDescent="0.25">
      <c r="A31">
        <v>4241</v>
      </c>
      <c r="D31" t="s">
        <v>3</v>
      </c>
      <c r="E31">
        <f>H5-1</f>
        <v>174</v>
      </c>
      <c r="F31" s="1"/>
      <c r="J31"/>
      <c r="K31"/>
      <c r="L31"/>
    </row>
    <row r="32" spans="1:13" ht="15.75" x14ac:dyDescent="0.25">
      <c r="A32">
        <v>4272</v>
      </c>
      <c r="D32" s="4" t="s">
        <v>11</v>
      </c>
      <c r="E32" s="14">
        <f>_xlfn.T.INV(1-(E30/2),E31)</f>
        <v>1.6536580165162231</v>
      </c>
      <c r="F32" s="1"/>
    </row>
    <row r="33" spans="1:14" x14ac:dyDescent="0.2">
      <c r="A33">
        <v>4325</v>
      </c>
      <c r="D33" s="4" t="s">
        <v>10</v>
      </c>
      <c r="E33" s="4" t="str">
        <f>IF(AND(-$E$32&lt;$E$29,$E$29&lt;$E$32),"Garde H0","Rejet de H0")</f>
        <v>Garde H0</v>
      </c>
      <c r="F33" s="4"/>
      <c r="J33" s="4" t="s">
        <v>27</v>
      </c>
      <c r="K33" s="14">
        <f>_xlfn.NORM.INV(1-$K$30/2,0,1)</f>
        <v>1.6448536269514715</v>
      </c>
    </row>
    <row r="34" spans="1:14" x14ac:dyDescent="0.2">
      <c r="A34">
        <v>4904</v>
      </c>
      <c r="J34" s="4" t="s">
        <v>10</v>
      </c>
      <c r="K34" s="4" t="str">
        <f>IF(AND(-$K$33&lt;$K$29,$K$29&lt;$K$33),"Garde H0 ","Rejet de H0")</f>
        <v xml:space="preserve">Garde H0 </v>
      </c>
      <c r="L34" s="4"/>
    </row>
    <row r="35" spans="1:14" x14ac:dyDescent="0.2">
      <c r="A35">
        <v>4117</v>
      </c>
      <c r="E35" s="21"/>
      <c r="G35" s="5"/>
      <c r="J35"/>
    </row>
    <row r="36" spans="1:14" x14ac:dyDescent="0.2">
      <c r="A36">
        <v>4587</v>
      </c>
      <c r="E36" s="21"/>
      <c r="G36" s="5"/>
      <c r="K36" s="17"/>
    </row>
    <row r="37" spans="1:14" x14ac:dyDescent="0.2">
      <c r="A37">
        <v>4559</v>
      </c>
      <c r="D37" t="s">
        <v>12</v>
      </c>
      <c r="E37">
        <f>IF($E$29&lt;0,2*_xlfn.T.DIST($E$29,$E$31,TRUE),2*(1-_xlfn.T.DIST($E$29,$E$31,TRUE)))</f>
        <v>0.57140514359718819</v>
      </c>
    </row>
    <row r="38" spans="1:14" x14ac:dyDescent="0.2">
      <c r="A38">
        <v>4857</v>
      </c>
      <c r="D38" s="4" t="s">
        <v>9</v>
      </c>
      <c r="E38" s="4" t="str">
        <f>IF($E$37&lt;$E$30,"Rejet de H0","Garde H0 ")</f>
        <v xml:space="preserve">Garde H0 </v>
      </c>
      <c r="F38" s="4"/>
    </row>
    <row r="39" spans="1:14" x14ac:dyDescent="0.2">
      <c r="A39">
        <v>4230</v>
      </c>
      <c r="M39"/>
      <c r="N39" s="21"/>
    </row>
    <row r="40" spans="1:14" x14ac:dyDescent="0.2">
      <c r="A40">
        <v>4644</v>
      </c>
      <c r="E40" s="21"/>
      <c r="J40" t="s">
        <v>14</v>
      </c>
      <c r="K40">
        <f>IF($E$29&lt;0,2*_xlfn.NORM.DIST($K$29,0,1,TRUE),2*(1-_xlfn.NORM.DIST($K$29,0,1,TRUE)))</f>
        <v>0.62289490464734554</v>
      </c>
      <c r="M40"/>
      <c r="N40" s="21"/>
    </row>
    <row r="41" spans="1:14" x14ac:dyDescent="0.2">
      <c r="A41">
        <v>4568</v>
      </c>
      <c r="J41" s="4" t="s">
        <v>28</v>
      </c>
      <c r="K41" s="4" t="str">
        <f>IF($K$40&lt;$K$30,"Rejet de H0","Garde H0")</f>
        <v>Garde H0</v>
      </c>
      <c r="M41"/>
      <c r="N41" s="21"/>
    </row>
    <row r="42" spans="1:14" x14ac:dyDescent="0.2">
      <c r="A42">
        <v>4864</v>
      </c>
    </row>
    <row r="43" spans="1:14" x14ac:dyDescent="0.2">
      <c r="A43">
        <v>4257</v>
      </c>
    </row>
    <row r="44" spans="1:14" x14ac:dyDescent="0.2">
      <c r="A44">
        <v>3926</v>
      </c>
    </row>
    <row r="45" spans="1:14" x14ac:dyDescent="0.2">
      <c r="A45">
        <v>4322</v>
      </c>
      <c r="K45" s="24"/>
    </row>
    <row r="46" spans="1:14" x14ac:dyDescent="0.2">
      <c r="A46">
        <v>4079</v>
      </c>
      <c r="D46" s="26"/>
      <c r="E46" s="26"/>
      <c r="F46" s="26"/>
      <c r="G46" s="26"/>
      <c r="H46" s="26"/>
      <c r="I46" s="26"/>
      <c r="J46" s="26"/>
      <c r="K46" s="26"/>
      <c r="L46" s="26"/>
      <c r="M46" s="26"/>
      <c r="N46" s="26"/>
    </row>
    <row r="47" spans="1:14" x14ac:dyDescent="0.2">
      <c r="A47">
        <v>4641</v>
      </c>
      <c r="D47" s="26"/>
      <c r="E47" s="26"/>
      <c r="F47" s="26"/>
      <c r="G47" s="26"/>
      <c r="H47" s="26"/>
      <c r="I47" s="26"/>
      <c r="J47" s="26"/>
      <c r="K47" s="26"/>
      <c r="L47" s="26"/>
      <c r="M47" s="26"/>
      <c r="N47" s="26"/>
    </row>
    <row r="48" spans="1:14" x14ac:dyDescent="0.2">
      <c r="A48">
        <v>4545</v>
      </c>
      <c r="D48" s="26"/>
      <c r="E48" s="26"/>
      <c r="F48" s="26"/>
      <c r="G48" s="26"/>
      <c r="H48" s="26"/>
      <c r="I48" s="26"/>
      <c r="J48" s="26"/>
      <c r="K48" s="26"/>
      <c r="L48" s="26"/>
      <c r="M48" s="26"/>
      <c r="N48" s="26"/>
    </row>
    <row r="49" spans="1:14" x14ac:dyDescent="0.2">
      <c r="A49">
        <v>4519</v>
      </c>
      <c r="D49" s="26"/>
      <c r="E49" s="26"/>
      <c r="F49" s="26"/>
      <c r="G49" s="26"/>
      <c r="H49" s="26"/>
      <c r="I49" s="26"/>
      <c r="J49" s="26"/>
      <c r="K49" s="26"/>
      <c r="L49" s="26"/>
      <c r="M49" s="26"/>
      <c r="N49" s="26"/>
    </row>
    <row r="50" spans="1:14" x14ac:dyDescent="0.2">
      <c r="A50">
        <v>4494</v>
      </c>
      <c r="D50" s="26"/>
      <c r="E50" s="26"/>
      <c r="F50" s="26"/>
      <c r="G50" s="26"/>
      <c r="H50" s="26"/>
      <c r="I50" s="26"/>
      <c r="J50" s="26"/>
      <c r="K50" s="26"/>
      <c r="L50" s="26"/>
      <c r="M50" s="26"/>
      <c r="N50" s="26"/>
    </row>
    <row r="51" spans="1:14" x14ac:dyDescent="0.2">
      <c r="A51">
        <v>4945</v>
      </c>
      <c r="D51" s="26"/>
      <c r="E51" s="26"/>
      <c r="F51" s="26"/>
      <c r="G51" s="26"/>
      <c r="H51" s="26"/>
      <c r="I51" s="26"/>
      <c r="J51" s="26"/>
      <c r="K51" s="26"/>
      <c r="L51" s="26"/>
      <c r="M51" s="26"/>
      <c r="N51" s="26"/>
    </row>
    <row r="52" spans="1:14" x14ac:dyDescent="0.2">
      <c r="A52">
        <v>4343</v>
      </c>
      <c r="D52" s="27"/>
      <c r="E52" s="28"/>
      <c r="F52" s="28"/>
      <c r="G52" s="26"/>
      <c r="H52" s="26"/>
      <c r="I52" s="26"/>
      <c r="J52" s="27"/>
      <c r="K52" s="28"/>
      <c r="L52" s="28"/>
      <c r="M52" s="26"/>
      <c r="N52" s="26"/>
    </row>
    <row r="53" spans="1:14" x14ac:dyDescent="0.2">
      <c r="A53">
        <v>4782</v>
      </c>
      <c r="D53" s="2"/>
      <c r="E53" s="2"/>
      <c r="F53" s="2"/>
      <c r="G53" s="26"/>
      <c r="H53" s="26"/>
      <c r="I53" s="26"/>
      <c r="J53" s="2"/>
      <c r="K53" s="2"/>
      <c r="L53" s="2"/>
      <c r="M53" s="26"/>
      <c r="N53" s="26"/>
    </row>
    <row r="54" spans="1:14" x14ac:dyDescent="0.2">
      <c r="A54">
        <v>4606</v>
      </c>
      <c r="D54" s="2"/>
      <c r="E54" s="2"/>
      <c r="F54" s="2"/>
      <c r="G54" s="26"/>
      <c r="H54" s="26"/>
      <c r="I54" s="26"/>
      <c r="J54" s="2"/>
      <c r="K54" s="2"/>
      <c r="L54" s="2"/>
      <c r="M54" s="26"/>
      <c r="N54" s="26"/>
    </row>
    <row r="55" spans="1:14" ht="15.75" x14ac:dyDescent="0.25">
      <c r="A55">
        <v>4577</v>
      </c>
      <c r="D55" s="2"/>
      <c r="E55" s="2"/>
      <c r="F55" s="2"/>
      <c r="G55" s="26"/>
      <c r="H55" s="25"/>
      <c r="I55" s="26"/>
      <c r="J55" s="2"/>
      <c r="K55" s="2"/>
      <c r="L55" s="2"/>
      <c r="M55" s="26"/>
      <c r="N55" s="26"/>
    </row>
    <row r="56" spans="1:14" ht="15.75" x14ac:dyDescent="0.25">
      <c r="A56">
        <v>4481</v>
      </c>
      <c r="D56" s="2"/>
      <c r="E56" s="2"/>
      <c r="F56" s="26"/>
      <c r="G56" s="2"/>
      <c r="H56" s="30"/>
      <c r="I56" s="26"/>
      <c r="J56" s="2"/>
      <c r="K56" s="2"/>
      <c r="L56" s="2"/>
      <c r="M56" s="26"/>
      <c r="N56" s="25"/>
    </row>
    <row r="57" spans="1:14" x14ac:dyDescent="0.2">
      <c r="A57">
        <v>4438</v>
      </c>
      <c r="D57" s="2"/>
      <c r="E57" s="2"/>
      <c r="F57" s="2"/>
      <c r="G57" s="26"/>
      <c r="H57" s="26"/>
      <c r="I57" s="26"/>
      <c r="J57" s="2"/>
      <c r="K57" s="2"/>
      <c r="L57" s="26"/>
      <c r="M57" s="2"/>
      <c r="N57" s="26"/>
    </row>
    <row r="58" spans="1:14" x14ac:dyDescent="0.2">
      <c r="A58">
        <v>4146</v>
      </c>
      <c r="D58" s="2"/>
      <c r="E58" s="2"/>
      <c r="F58" s="2"/>
      <c r="G58" s="26"/>
      <c r="H58" s="26"/>
      <c r="I58" s="26"/>
      <c r="J58" s="2"/>
      <c r="K58" s="2"/>
      <c r="L58" s="26"/>
      <c r="M58" s="2"/>
      <c r="N58" s="30"/>
    </row>
    <row r="59" spans="1:14" x14ac:dyDescent="0.2">
      <c r="A59">
        <v>4389</v>
      </c>
      <c r="D59" s="2"/>
      <c r="E59" s="2"/>
      <c r="F59" s="26"/>
      <c r="G59" s="2"/>
      <c r="H59" s="30"/>
      <c r="I59" s="26"/>
      <c r="J59" s="2"/>
      <c r="K59" s="2"/>
      <c r="L59" s="26"/>
      <c r="M59" s="2"/>
      <c r="N59" s="29"/>
    </row>
    <row r="60" spans="1:14" x14ac:dyDescent="0.2">
      <c r="A60">
        <v>4597</v>
      </c>
      <c r="D60" s="2"/>
      <c r="E60" s="2"/>
      <c r="F60" s="26"/>
      <c r="G60" s="2"/>
      <c r="H60" s="29"/>
      <c r="I60" s="26"/>
      <c r="J60" s="2"/>
      <c r="K60" s="2"/>
      <c r="L60" s="26"/>
      <c r="M60" s="2"/>
      <c r="N60" s="30"/>
    </row>
    <row r="61" spans="1:14" x14ac:dyDescent="0.2">
      <c r="A61">
        <v>4464</v>
      </c>
      <c r="D61" s="2"/>
      <c r="E61" s="2"/>
      <c r="F61" s="26"/>
      <c r="G61" s="2"/>
      <c r="H61" s="30"/>
      <c r="I61" s="26"/>
      <c r="J61" s="2"/>
      <c r="K61" s="2"/>
      <c r="L61" s="2"/>
      <c r="M61" s="26"/>
      <c r="N61" s="26"/>
    </row>
    <row r="62" spans="1:14" x14ac:dyDescent="0.2">
      <c r="A62">
        <v>4001</v>
      </c>
      <c r="D62" s="2"/>
      <c r="E62" s="2"/>
      <c r="F62" s="2"/>
      <c r="G62" s="26"/>
      <c r="H62" s="26"/>
      <c r="I62" s="26"/>
      <c r="J62" s="2"/>
      <c r="K62" s="2"/>
      <c r="L62" s="2"/>
      <c r="M62" s="26"/>
      <c r="N62" s="30"/>
    </row>
    <row r="63" spans="1:14" x14ac:dyDescent="0.2">
      <c r="A63">
        <v>4740</v>
      </c>
      <c r="D63" s="2"/>
      <c r="E63" s="2"/>
      <c r="F63" s="2"/>
      <c r="G63" s="26"/>
      <c r="H63" s="30"/>
      <c r="I63" s="26"/>
      <c r="J63" s="26"/>
      <c r="K63" s="26"/>
      <c r="L63" s="26"/>
      <c r="M63" s="26"/>
      <c r="N63" s="26"/>
    </row>
    <row r="64" spans="1:14" x14ac:dyDescent="0.2">
      <c r="A64">
        <v>4529</v>
      </c>
      <c r="D64" s="26"/>
      <c r="E64" s="26"/>
      <c r="F64" s="26"/>
      <c r="G64" s="26"/>
      <c r="H64" s="26"/>
      <c r="I64" s="26"/>
      <c r="J64" s="26"/>
      <c r="K64" s="26"/>
      <c r="L64" s="26"/>
      <c r="M64" s="26"/>
      <c r="N64" s="26"/>
    </row>
    <row r="65" spans="1:14" x14ac:dyDescent="0.2">
      <c r="A65">
        <v>4005</v>
      </c>
      <c r="D65" s="26"/>
      <c r="E65" s="26"/>
      <c r="F65" s="26"/>
      <c r="G65" s="26"/>
      <c r="H65" s="26"/>
      <c r="I65" s="26"/>
      <c r="J65" s="26"/>
      <c r="K65" s="26"/>
      <c r="L65" s="26"/>
      <c r="M65" s="26"/>
      <c r="N65" s="26"/>
    </row>
    <row r="66" spans="1:14" x14ac:dyDescent="0.2">
      <c r="A66">
        <v>4372</v>
      </c>
    </row>
    <row r="67" spans="1:14" x14ac:dyDescent="0.2">
      <c r="A67">
        <v>4572</v>
      </c>
    </row>
    <row r="68" spans="1:14" x14ac:dyDescent="0.2">
      <c r="A68">
        <v>4806</v>
      </c>
    </row>
    <row r="69" spans="1:14" x14ac:dyDescent="0.2">
      <c r="A69">
        <v>4679</v>
      </c>
    </row>
    <row r="70" spans="1:14" x14ac:dyDescent="0.2">
      <c r="A70">
        <v>3598</v>
      </c>
    </row>
    <row r="71" spans="1:14" x14ac:dyDescent="0.2">
      <c r="A71">
        <v>4613</v>
      </c>
    </row>
    <row r="72" spans="1:14" x14ac:dyDescent="0.2">
      <c r="A72">
        <v>4258</v>
      </c>
    </row>
    <row r="73" spans="1:14" x14ac:dyDescent="0.2">
      <c r="A73">
        <v>3923</v>
      </c>
    </row>
    <row r="74" spans="1:14" x14ac:dyDescent="0.2">
      <c r="A74">
        <v>4830</v>
      </c>
    </row>
    <row r="75" spans="1:14" x14ac:dyDescent="0.2">
      <c r="A75">
        <v>4951</v>
      </c>
    </row>
    <row r="76" spans="1:14" x14ac:dyDescent="0.2">
      <c r="A76">
        <v>3793</v>
      </c>
    </row>
    <row r="77" spans="1:14" x14ac:dyDescent="0.2">
      <c r="A77">
        <v>4456</v>
      </c>
    </row>
    <row r="78" spans="1:14" x14ac:dyDescent="0.2">
      <c r="A78">
        <v>4837</v>
      </c>
    </row>
    <row r="79" spans="1:14" x14ac:dyDescent="0.2">
      <c r="A79">
        <v>3964</v>
      </c>
    </row>
    <row r="80" spans="1:14" x14ac:dyDescent="0.2">
      <c r="A80">
        <v>4596</v>
      </c>
    </row>
    <row r="81" spans="1:1" x14ac:dyDescent="0.2">
      <c r="A81">
        <v>4651</v>
      </c>
    </row>
    <row r="82" spans="1:1" x14ac:dyDescent="0.2">
      <c r="A82">
        <v>4673</v>
      </c>
    </row>
    <row r="83" spans="1:1" x14ac:dyDescent="0.2">
      <c r="A83">
        <v>4658</v>
      </c>
    </row>
    <row r="84" spans="1:1" x14ac:dyDescent="0.2">
      <c r="A84">
        <v>4069</v>
      </c>
    </row>
    <row r="85" spans="1:1" x14ac:dyDescent="0.2">
      <c r="A85">
        <v>4501</v>
      </c>
    </row>
    <row r="86" spans="1:1" x14ac:dyDescent="0.2">
      <c r="A86">
        <v>4118</v>
      </c>
    </row>
    <row r="87" spans="1:1" x14ac:dyDescent="0.2">
      <c r="A87">
        <v>4584</v>
      </c>
    </row>
    <row r="88" spans="1:1" x14ac:dyDescent="0.2">
      <c r="A88">
        <v>4227</v>
      </c>
    </row>
    <row r="89" spans="1:1" x14ac:dyDescent="0.2">
      <c r="A89">
        <v>4559</v>
      </c>
    </row>
    <row r="90" spans="1:1" x14ac:dyDescent="0.2">
      <c r="A90">
        <v>4745</v>
      </c>
    </row>
    <row r="91" spans="1:1" x14ac:dyDescent="0.2">
      <c r="A91">
        <v>4307</v>
      </c>
    </row>
    <row r="92" spans="1:1" x14ac:dyDescent="0.2">
      <c r="A92">
        <v>4418</v>
      </c>
    </row>
    <row r="93" spans="1:1" x14ac:dyDescent="0.2">
      <c r="A93">
        <v>4343</v>
      </c>
    </row>
    <row r="94" spans="1:1" x14ac:dyDescent="0.2">
      <c r="A94">
        <v>3733</v>
      </c>
    </row>
    <row r="95" spans="1:1" x14ac:dyDescent="0.2">
      <c r="A95">
        <v>4354</v>
      </c>
    </row>
    <row r="96" spans="1:1" x14ac:dyDescent="0.2">
      <c r="A96">
        <v>4540</v>
      </c>
    </row>
    <row r="97" spans="1:1" x14ac:dyDescent="0.2">
      <c r="A97">
        <v>4927</v>
      </c>
    </row>
    <row r="98" spans="1:1" x14ac:dyDescent="0.2">
      <c r="A98">
        <v>5133</v>
      </c>
    </row>
    <row r="99" spans="1:1" x14ac:dyDescent="0.2">
      <c r="A99">
        <v>4973</v>
      </c>
    </row>
    <row r="100" spans="1:1" x14ac:dyDescent="0.2">
      <c r="A100">
        <v>4551</v>
      </c>
    </row>
    <row r="101" spans="1:1" x14ac:dyDescent="0.2">
      <c r="A101">
        <v>4605</v>
      </c>
    </row>
    <row r="102" spans="1:1" x14ac:dyDescent="0.2">
      <c r="A102">
        <v>4551</v>
      </c>
    </row>
    <row r="103" spans="1:1" x14ac:dyDescent="0.2">
      <c r="A103">
        <v>4523</v>
      </c>
    </row>
    <row r="104" spans="1:1" x14ac:dyDescent="0.2">
      <c r="A104">
        <v>4346</v>
      </c>
    </row>
    <row r="105" spans="1:1" x14ac:dyDescent="0.2">
      <c r="A105">
        <v>4028</v>
      </c>
    </row>
    <row r="106" spans="1:1" x14ac:dyDescent="0.2">
      <c r="A106">
        <v>4967</v>
      </c>
    </row>
    <row r="107" spans="1:1" x14ac:dyDescent="0.2">
      <c r="A107">
        <v>4822</v>
      </c>
    </row>
    <row r="108" spans="1:1" x14ac:dyDescent="0.2">
      <c r="A108">
        <v>4470</v>
      </c>
    </row>
    <row r="109" spans="1:1" x14ac:dyDescent="0.2">
      <c r="A109">
        <v>4410</v>
      </c>
    </row>
    <row r="110" spans="1:1" x14ac:dyDescent="0.2">
      <c r="A110">
        <v>4481</v>
      </c>
    </row>
    <row r="111" spans="1:1" x14ac:dyDescent="0.2">
      <c r="A111">
        <v>4655</v>
      </c>
    </row>
    <row r="112" spans="1:1" x14ac:dyDescent="0.2">
      <c r="A112">
        <v>4049</v>
      </c>
    </row>
    <row r="113" spans="1:1" x14ac:dyDescent="0.2">
      <c r="A113">
        <v>4399</v>
      </c>
    </row>
    <row r="114" spans="1:1" x14ac:dyDescent="0.2">
      <c r="A114">
        <v>4530</v>
      </c>
    </row>
    <row r="115" spans="1:1" x14ac:dyDescent="0.2">
      <c r="A115">
        <v>4407</v>
      </c>
    </row>
    <row r="116" spans="1:1" x14ac:dyDescent="0.2">
      <c r="A116">
        <v>4392</v>
      </c>
    </row>
    <row r="117" spans="1:1" x14ac:dyDescent="0.2">
      <c r="A117">
        <v>4775</v>
      </c>
    </row>
    <row r="118" spans="1:1" x14ac:dyDescent="0.2">
      <c r="A118">
        <v>4847</v>
      </c>
    </row>
    <row r="119" spans="1:1" x14ac:dyDescent="0.2">
      <c r="A119">
        <v>4367</v>
      </c>
    </row>
    <row r="120" spans="1:1" x14ac:dyDescent="0.2">
      <c r="A120">
        <v>4811</v>
      </c>
    </row>
    <row r="121" spans="1:1" x14ac:dyDescent="0.2">
      <c r="A121">
        <v>4828</v>
      </c>
    </row>
    <row r="122" spans="1:1" x14ac:dyDescent="0.2">
      <c r="A122">
        <v>5015</v>
      </c>
    </row>
    <row r="123" spans="1:1" x14ac:dyDescent="0.2">
      <c r="A123">
        <v>4686</v>
      </c>
    </row>
    <row r="124" spans="1:1" x14ac:dyDescent="0.2">
      <c r="A124">
        <v>4051</v>
      </c>
    </row>
    <row r="125" spans="1:1" x14ac:dyDescent="0.2">
      <c r="A125">
        <v>4373</v>
      </c>
    </row>
    <row r="126" spans="1:1" x14ac:dyDescent="0.2">
      <c r="A126">
        <v>5000</v>
      </c>
    </row>
    <row r="127" spans="1:1" x14ac:dyDescent="0.2">
      <c r="A127">
        <v>4605</v>
      </c>
    </row>
    <row r="128" spans="1:1" x14ac:dyDescent="0.2">
      <c r="A128">
        <v>4620</v>
      </c>
    </row>
    <row r="129" spans="1:1" x14ac:dyDescent="0.2">
      <c r="A129">
        <v>5158</v>
      </c>
    </row>
    <row r="130" spans="1:1" x14ac:dyDescent="0.2">
      <c r="A130">
        <v>4266</v>
      </c>
    </row>
    <row r="131" spans="1:1" x14ac:dyDescent="0.2">
      <c r="A131">
        <v>4706</v>
      </c>
    </row>
    <row r="132" spans="1:1" x14ac:dyDescent="0.2">
      <c r="A132">
        <v>4330</v>
      </c>
    </row>
    <row r="133" spans="1:1" x14ac:dyDescent="0.2">
      <c r="A133">
        <v>4180</v>
      </c>
    </row>
    <row r="134" spans="1:1" x14ac:dyDescent="0.2">
      <c r="A134">
        <v>4225</v>
      </c>
    </row>
    <row r="135" spans="1:1" x14ac:dyDescent="0.2">
      <c r="A135">
        <v>3850</v>
      </c>
    </row>
    <row r="136" spans="1:1" x14ac:dyDescent="0.2">
      <c r="A136">
        <v>4824</v>
      </c>
    </row>
    <row r="137" spans="1:1" x14ac:dyDescent="0.2">
      <c r="A137">
        <v>4226</v>
      </c>
    </row>
    <row r="138" spans="1:1" x14ac:dyDescent="0.2">
      <c r="A138">
        <v>4773</v>
      </c>
    </row>
    <row r="139" spans="1:1" x14ac:dyDescent="0.2">
      <c r="A139">
        <v>4204</v>
      </c>
    </row>
    <row r="140" spans="1:1" x14ac:dyDescent="0.2">
      <c r="A140">
        <v>3907</v>
      </c>
    </row>
    <row r="141" spans="1:1" x14ac:dyDescent="0.2">
      <c r="A141">
        <v>4420</v>
      </c>
    </row>
    <row r="142" spans="1:1" x14ac:dyDescent="0.2">
      <c r="A142">
        <v>4519</v>
      </c>
    </row>
    <row r="143" spans="1:1" x14ac:dyDescent="0.2">
      <c r="A143">
        <v>4338</v>
      </c>
    </row>
    <row r="144" spans="1:1" x14ac:dyDescent="0.2">
      <c r="A144">
        <v>4740</v>
      </c>
    </row>
    <row r="145" spans="1:1" x14ac:dyDescent="0.2">
      <c r="A145">
        <v>4725</v>
      </c>
    </row>
    <row r="146" spans="1:1" x14ac:dyDescent="0.2">
      <c r="A146">
        <v>4045</v>
      </c>
    </row>
    <row r="147" spans="1:1" x14ac:dyDescent="0.2">
      <c r="A147">
        <v>4068</v>
      </c>
    </row>
    <row r="148" spans="1:1" x14ac:dyDescent="0.2">
      <c r="A148">
        <v>4258</v>
      </c>
    </row>
    <row r="149" spans="1:1" x14ac:dyDescent="0.2">
      <c r="A149">
        <v>4556</v>
      </c>
    </row>
    <row r="150" spans="1:1" x14ac:dyDescent="0.2">
      <c r="A150">
        <v>4208</v>
      </c>
    </row>
    <row r="151" spans="1:1" x14ac:dyDescent="0.2">
      <c r="A151">
        <v>4658</v>
      </c>
    </row>
    <row r="152" spans="1:1" x14ac:dyDescent="0.2">
      <c r="A152">
        <v>3967</v>
      </c>
    </row>
    <row r="153" spans="1:1" x14ac:dyDescent="0.2">
      <c r="A153">
        <v>3940</v>
      </c>
    </row>
    <row r="154" spans="1:1" x14ac:dyDescent="0.2">
      <c r="A154">
        <v>4384</v>
      </c>
    </row>
    <row r="155" spans="1:1" x14ac:dyDescent="0.2">
      <c r="A155">
        <v>4746</v>
      </c>
    </row>
    <row r="156" spans="1:1" x14ac:dyDescent="0.2">
      <c r="A156">
        <v>4491</v>
      </c>
    </row>
    <row r="157" spans="1:1" x14ac:dyDescent="0.2">
      <c r="A157">
        <v>4404</v>
      </c>
    </row>
    <row r="158" spans="1:1" x14ac:dyDescent="0.2">
      <c r="A158">
        <v>4535</v>
      </c>
    </row>
    <row r="159" spans="1:1" x14ac:dyDescent="0.2">
      <c r="A159">
        <v>4624</v>
      </c>
    </row>
    <row r="160" spans="1:1" x14ac:dyDescent="0.2">
      <c r="A160">
        <v>4993</v>
      </c>
    </row>
    <row r="161" spans="1:1" x14ac:dyDescent="0.2">
      <c r="A161">
        <v>4220</v>
      </c>
    </row>
    <row r="162" spans="1:1" x14ac:dyDescent="0.2">
      <c r="A162">
        <v>4796</v>
      </c>
    </row>
    <row r="163" spans="1:1" x14ac:dyDescent="0.2">
      <c r="A163">
        <v>4512</v>
      </c>
    </row>
    <row r="164" spans="1:1" x14ac:dyDescent="0.2">
      <c r="A164">
        <v>4826</v>
      </c>
    </row>
    <row r="165" spans="1:1" x14ac:dyDescent="0.2">
      <c r="A165">
        <v>4397</v>
      </c>
    </row>
    <row r="166" spans="1:1" x14ac:dyDescent="0.2">
      <c r="A166">
        <v>4233</v>
      </c>
    </row>
    <row r="167" spans="1:1" x14ac:dyDescent="0.2">
      <c r="A167">
        <v>4648</v>
      </c>
    </row>
    <row r="168" spans="1:1" x14ac:dyDescent="0.2">
      <c r="A168">
        <v>4425</v>
      </c>
    </row>
    <row r="169" spans="1:1" x14ac:dyDescent="0.2">
      <c r="A169">
        <v>4599</v>
      </c>
    </row>
    <row r="170" spans="1:1" x14ac:dyDescent="0.2">
      <c r="A170">
        <v>4154</v>
      </c>
    </row>
    <row r="171" spans="1:1" x14ac:dyDescent="0.2">
      <c r="A171">
        <v>4117</v>
      </c>
    </row>
    <row r="172" spans="1:1" x14ac:dyDescent="0.2">
      <c r="A172">
        <v>4689</v>
      </c>
    </row>
    <row r="173" spans="1:1" x14ac:dyDescent="0.2">
      <c r="A173">
        <v>4950</v>
      </c>
    </row>
    <row r="174" spans="1:1" x14ac:dyDescent="0.2">
      <c r="A174">
        <v>5132</v>
      </c>
    </row>
    <row r="175" spans="1:1" x14ac:dyDescent="0.2">
      <c r="A175">
        <v>4276</v>
      </c>
    </row>
    <row r="176" spans="1:1" x14ac:dyDescent="0.2">
      <c r="A176">
        <v>4018</v>
      </c>
    </row>
  </sheetData>
  <pageMargins left="0.70866141732283472" right="0.70866141732283472" top="0.74803149606299213" bottom="0.74803149606299213" header="0.31496062992125984" footer="0.31496062992125984"/>
  <pageSetup paperSize="9" orientation="portrait" r:id="rId1"/>
  <headerFooter>
    <oddFooter>&amp;F</oddFooter>
  </headerFooter>
  <drawing r:id="rId2"/>
  <legacyDrawing r:id="rId3"/>
  <oleObjects>
    <mc:AlternateContent xmlns:mc="http://schemas.openxmlformats.org/markup-compatibility/2006">
      <mc:Choice Requires="x14">
        <oleObject progId="Equation.3" shapeId="18433" r:id="rId4">
          <objectPr defaultSize="0" autoPict="0" r:id="rId5">
            <anchor moveWithCells="1">
              <from>
                <xdr:col>2</xdr:col>
                <xdr:colOff>276225</xdr:colOff>
                <xdr:row>20</xdr:row>
                <xdr:rowOff>0</xdr:rowOff>
              </from>
              <to>
                <xdr:col>2</xdr:col>
                <xdr:colOff>1543050</xdr:colOff>
                <xdr:row>23</xdr:row>
                <xdr:rowOff>47625</xdr:rowOff>
              </to>
            </anchor>
          </objectPr>
        </oleObject>
      </mc:Choice>
      <mc:Fallback>
        <oleObject progId="Equation.3" shapeId="18433" r:id="rId4"/>
      </mc:Fallback>
    </mc:AlternateContent>
    <mc:AlternateContent xmlns:mc="http://schemas.openxmlformats.org/markup-compatibility/2006">
      <mc:Choice Requires="x14">
        <oleObject progId="Equation.3" shapeId="18434" r:id="rId6">
          <objectPr defaultSize="0" autoPict="0" r:id="rId7">
            <anchor moveWithCells="1">
              <from>
                <xdr:col>2</xdr:col>
                <xdr:colOff>66675</xdr:colOff>
                <xdr:row>31</xdr:row>
                <xdr:rowOff>133350</xdr:rowOff>
              </from>
              <to>
                <xdr:col>3</xdr:col>
                <xdr:colOff>28575</xdr:colOff>
                <xdr:row>33</xdr:row>
                <xdr:rowOff>114300</xdr:rowOff>
              </to>
            </anchor>
          </objectPr>
        </oleObject>
      </mc:Choice>
      <mc:Fallback>
        <oleObject progId="Equation.3" shapeId="18434" r:id="rId6"/>
      </mc:Fallback>
    </mc:AlternateContent>
    <mc:AlternateContent xmlns:mc="http://schemas.openxmlformats.org/markup-compatibility/2006">
      <mc:Choice Requires="x14">
        <oleObject progId="Equation.3" shapeId="18435" r:id="rId8">
          <objectPr defaultSize="0" autoPict="0" r:id="rId9">
            <anchor moveWithCells="1">
              <from>
                <xdr:col>2</xdr:col>
                <xdr:colOff>323850</xdr:colOff>
                <xdr:row>0</xdr:row>
                <xdr:rowOff>28575</xdr:rowOff>
              </from>
              <to>
                <xdr:col>2</xdr:col>
                <xdr:colOff>1590675</xdr:colOff>
                <xdr:row>2</xdr:row>
                <xdr:rowOff>47625</xdr:rowOff>
              </to>
            </anchor>
          </objectPr>
        </oleObject>
      </mc:Choice>
      <mc:Fallback>
        <oleObject progId="Equation.3" shapeId="18435" r:id="rId8"/>
      </mc:Fallback>
    </mc:AlternateContent>
    <mc:AlternateContent xmlns:mc="http://schemas.openxmlformats.org/markup-compatibility/2006">
      <mc:Choice Requires="x14">
        <oleObject progId="Equation.3" shapeId="18436" r:id="rId10">
          <objectPr defaultSize="0" autoPict="0" r:id="rId11">
            <anchor moveWithCells="1">
              <from>
                <xdr:col>2</xdr:col>
                <xdr:colOff>495300</xdr:colOff>
                <xdr:row>10</xdr:row>
                <xdr:rowOff>152400</xdr:rowOff>
              </from>
              <to>
                <xdr:col>2</xdr:col>
                <xdr:colOff>1790700</xdr:colOff>
                <xdr:row>12</xdr:row>
                <xdr:rowOff>142875</xdr:rowOff>
              </to>
            </anchor>
          </objectPr>
        </oleObject>
      </mc:Choice>
      <mc:Fallback>
        <oleObject progId="Equation.3" shapeId="18436" r:id="rId10"/>
      </mc:Fallback>
    </mc:AlternateContent>
    <mc:AlternateContent xmlns:mc="http://schemas.openxmlformats.org/markup-compatibility/2006">
      <mc:Choice Requires="x14">
        <oleObject progId="Equation.3" shapeId="18439" r:id="rId12">
          <objectPr defaultSize="0" autoPict="0" r:id="rId13">
            <anchor moveWithCells="1">
              <from>
                <xdr:col>2</xdr:col>
                <xdr:colOff>1828800</xdr:colOff>
                <xdr:row>33</xdr:row>
                <xdr:rowOff>66675</xdr:rowOff>
              </from>
              <to>
                <xdr:col>3</xdr:col>
                <xdr:colOff>1381125</xdr:colOff>
                <xdr:row>35</xdr:row>
                <xdr:rowOff>57150</xdr:rowOff>
              </to>
            </anchor>
          </objectPr>
        </oleObject>
      </mc:Choice>
      <mc:Fallback>
        <oleObject progId="Equation.3" shapeId="18439" r:id="rId12"/>
      </mc:Fallback>
    </mc:AlternateContent>
    <mc:AlternateContent xmlns:mc="http://schemas.openxmlformats.org/markup-compatibility/2006">
      <mc:Choice Requires="x14">
        <oleObject progId="Equation.DSMT4" shapeId="18441" r:id="rId14">
          <objectPr defaultSize="0" autoPict="0" r:id="rId15">
            <anchor moveWithCells="1" sizeWithCells="1">
              <from>
                <xdr:col>2</xdr:col>
                <xdr:colOff>85725</xdr:colOff>
                <xdr:row>3</xdr:row>
                <xdr:rowOff>133350</xdr:rowOff>
              </from>
              <to>
                <xdr:col>2</xdr:col>
                <xdr:colOff>1819275</xdr:colOff>
                <xdr:row>6</xdr:row>
                <xdr:rowOff>76200</xdr:rowOff>
              </to>
            </anchor>
          </objectPr>
        </oleObject>
      </mc:Choice>
      <mc:Fallback>
        <oleObject progId="Equation.DSMT4" shapeId="18441" r:id="rId14"/>
      </mc:Fallback>
    </mc:AlternateContent>
    <mc:AlternateContent xmlns:mc="http://schemas.openxmlformats.org/markup-compatibility/2006">
      <mc:Choice Requires="x14">
        <oleObject progId="Equation.DSMT4" shapeId="18442" r:id="rId16">
          <objectPr defaultSize="0" autoPict="0" r:id="rId17">
            <anchor moveWithCells="1" sizeWithCells="1">
              <from>
                <xdr:col>2</xdr:col>
                <xdr:colOff>123825</xdr:colOff>
                <xdr:row>25</xdr:row>
                <xdr:rowOff>19050</xdr:rowOff>
              </from>
              <to>
                <xdr:col>2</xdr:col>
                <xdr:colOff>1609725</xdr:colOff>
                <xdr:row>29</xdr:row>
                <xdr:rowOff>76200</xdr:rowOff>
              </to>
            </anchor>
          </objectPr>
        </oleObject>
      </mc:Choice>
      <mc:Fallback>
        <oleObject progId="Equation.DSMT4" shapeId="18442" r:id="rId16"/>
      </mc:Fallback>
    </mc:AlternateContent>
    <mc:AlternateContent xmlns:mc="http://schemas.openxmlformats.org/markup-compatibility/2006">
      <mc:Choice Requires="x14">
        <oleObject progId="Equation.DSMT4" shapeId="18443" r:id="rId18">
          <objectPr defaultSize="0" autoPict="0" r:id="rId19">
            <anchor moveWithCells="1" sizeWithCells="1">
              <from>
                <xdr:col>2</xdr:col>
                <xdr:colOff>285750</xdr:colOff>
                <xdr:row>29</xdr:row>
                <xdr:rowOff>152400</xdr:rowOff>
              </from>
              <to>
                <xdr:col>2</xdr:col>
                <xdr:colOff>1352550</xdr:colOff>
                <xdr:row>31</xdr:row>
                <xdr:rowOff>95250</xdr:rowOff>
              </to>
            </anchor>
          </objectPr>
        </oleObject>
      </mc:Choice>
      <mc:Fallback>
        <oleObject progId="Equation.DSMT4" shapeId="18443" r:id="rId18"/>
      </mc:Fallback>
    </mc:AlternateContent>
    <mc:AlternateContent xmlns:mc="http://schemas.openxmlformats.org/markup-compatibility/2006">
      <mc:Choice Requires="x14">
        <oleObject progId="Equation.DSMT4" shapeId="18445" r:id="rId20">
          <objectPr defaultSize="0" autoPict="0" r:id="rId21">
            <anchor moveWithCells="1" sizeWithCells="1">
              <from>
                <xdr:col>7</xdr:col>
                <xdr:colOff>47625</xdr:colOff>
                <xdr:row>30</xdr:row>
                <xdr:rowOff>85725</xdr:rowOff>
              </from>
              <to>
                <xdr:col>7</xdr:col>
                <xdr:colOff>895350</xdr:colOff>
                <xdr:row>31</xdr:row>
                <xdr:rowOff>171450</xdr:rowOff>
              </to>
            </anchor>
          </objectPr>
        </oleObject>
      </mc:Choice>
      <mc:Fallback>
        <oleObject progId="Equation.DSMT4" shapeId="18445" r:id="rId20"/>
      </mc:Fallback>
    </mc:AlternateContent>
    <mc:AlternateContent xmlns:mc="http://schemas.openxmlformats.org/markup-compatibility/2006">
      <mc:Choice Requires="x14">
        <oleObject progId="Equation.3" shapeId="18446" r:id="rId22">
          <objectPr defaultSize="0" autoPict="0" r:id="rId23">
            <anchor moveWithCells="1">
              <from>
                <xdr:col>4</xdr:col>
                <xdr:colOff>342900</xdr:colOff>
                <xdr:row>33</xdr:row>
                <xdr:rowOff>85725</xdr:rowOff>
              </from>
              <to>
                <xdr:col>5</xdr:col>
                <xdr:colOff>371475</xdr:colOff>
                <xdr:row>35</xdr:row>
                <xdr:rowOff>76200</xdr:rowOff>
              </to>
            </anchor>
          </objectPr>
        </oleObject>
      </mc:Choice>
      <mc:Fallback>
        <oleObject progId="Equation.3" shapeId="18446" r:id="rId22"/>
      </mc:Fallback>
    </mc:AlternateContent>
    <mc:AlternateContent xmlns:mc="http://schemas.openxmlformats.org/markup-compatibility/2006">
      <mc:Choice Requires="x14">
        <oleObject progId="Equation.3" shapeId="18447" r:id="rId24">
          <objectPr defaultSize="0" autoPict="0" r:id="rId25">
            <anchor moveWithCells="1">
              <from>
                <xdr:col>6</xdr:col>
                <xdr:colOff>1438275</xdr:colOff>
                <xdr:row>32</xdr:row>
                <xdr:rowOff>47625</xdr:rowOff>
              </from>
              <to>
                <xdr:col>8</xdr:col>
                <xdr:colOff>752475</xdr:colOff>
                <xdr:row>34</xdr:row>
                <xdr:rowOff>38100</xdr:rowOff>
              </to>
            </anchor>
          </objectPr>
        </oleObject>
      </mc:Choice>
      <mc:Fallback>
        <oleObject progId="Equation.3" shapeId="18447" r:id="rId24"/>
      </mc:Fallback>
    </mc:AlternateContent>
    <mc:AlternateContent xmlns:mc="http://schemas.openxmlformats.org/markup-compatibility/2006">
      <mc:Choice Requires="x14">
        <oleObject progId="Equation.3" shapeId="18448" r:id="rId26">
          <objectPr defaultSize="0" autoPict="0" r:id="rId13">
            <anchor moveWithCells="1">
              <from>
                <xdr:col>9</xdr:col>
                <xdr:colOff>47625</xdr:colOff>
                <xdr:row>36</xdr:row>
                <xdr:rowOff>95250</xdr:rowOff>
              </from>
              <to>
                <xdr:col>9</xdr:col>
                <xdr:colOff>1438275</xdr:colOff>
                <xdr:row>38</xdr:row>
                <xdr:rowOff>85725</xdr:rowOff>
              </to>
            </anchor>
          </objectPr>
        </oleObject>
      </mc:Choice>
      <mc:Fallback>
        <oleObject progId="Equation.3" shapeId="18448" r:id="rId26"/>
      </mc:Fallback>
    </mc:AlternateContent>
    <mc:AlternateContent xmlns:mc="http://schemas.openxmlformats.org/markup-compatibility/2006">
      <mc:Choice Requires="x14">
        <oleObject progId="Equation.3" shapeId="18449" r:id="rId27">
          <objectPr defaultSize="0" autoPict="0" r:id="rId23">
            <anchor moveWithCells="1">
              <from>
                <xdr:col>9</xdr:col>
                <xdr:colOff>2476500</xdr:colOff>
                <xdr:row>36</xdr:row>
                <xdr:rowOff>161925</xdr:rowOff>
              </from>
              <to>
                <xdr:col>10</xdr:col>
                <xdr:colOff>485775</xdr:colOff>
                <xdr:row>38</xdr:row>
                <xdr:rowOff>152400</xdr:rowOff>
              </to>
            </anchor>
          </objectPr>
        </oleObject>
      </mc:Choice>
      <mc:Fallback>
        <oleObject progId="Equation.3" shapeId="18449" r:id="rId27"/>
      </mc:Fallback>
    </mc:AlternateContent>
    <mc:AlternateContent xmlns:mc="http://schemas.openxmlformats.org/markup-compatibility/2006">
      <mc:Choice Requires="x14">
        <oleObject progId="Equation.3" shapeId="18452" r:id="rId28">
          <objectPr defaultSize="0" autoPict="0" r:id="rId23">
            <anchor moveWithCells="1">
              <from>
                <xdr:col>4</xdr:col>
                <xdr:colOff>314325</xdr:colOff>
                <xdr:row>13</xdr:row>
                <xdr:rowOff>19050</xdr:rowOff>
              </from>
              <to>
                <xdr:col>5</xdr:col>
                <xdr:colOff>342900</xdr:colOff>
                <xdr:row>15</xdr:row>
                <xdr:rowOff>9525</xdr:rowOff>
              </to>
            </anchor>
          </objectPr>
        </oleObject>
      </mc:Choice>
      <mc:Fallback>
        <oleObject progId="Equation.3" shapeId="18452" r:id="rId28"/>
      </mc:Fallback>
    </mc:AlternateContent>
    <mc:AlternateContent xmlns:mc="http://schemas.openxmlformats.org/markup-compatibility/2006">
      <mc:Choice Requires="x14">
        <oleObject progId="Equation.DSMT4" shapeId="18453" r:id="rId29">
          <objectPr defaultSize="0" autoPict="0" r:id="rId30">
            <anchor moveWithCells="1" sizeWithCells="1">
              <from>
                <xdr:col>7</xdr:col>
                <xdr:colOff>66675</xdr:colOff>
                <xdr:row>26</xdr:row>
                <xdr:rowOff>66675</xdr:rowOff>
              </from>
              <to>
                <xdr:col>8</xdr:col>
                <xdr:colOff>561975</xdr:colOff>
                <xdr:row>30</xdr:row>
                <xdr:rowOff>133350</xdr:rowOff>
              </to>
            </anchor>
          </objectPr>
        </oleObject>
      </mc:Choice>
      <mc:Fallback>
        <oleObject progId="Equation.DSMT4" shapeId="18453" r:id="rId29"/>
      </mc:Fallback>
    </mc:AlternateContent>
    <mc:AlternateContent xmlns:mc="http://schemas.openxmlformats.org/markup-compatibility/2006">
      <mc:Choice Requires="x14">
        <oleObject progId="Equation.3" shapeId="18454" r:id="rId31">
          <objectPr defaultSize="0" autoPict="0" r:id="rId13">
            <anchor moveWithCells="1">
              <from>
                <xdr:col>3</xdr:col>
                <xdr:colOff>104775</xdr:colOff>
                <xdr:row>13</xdr:row>
                <xdr:rowOff>28575</xdr:rowOff>
              </from>
              <to>
                <xdr:col>3</xdr:col>
                <xdr:colOff>1495425</xdr:colOff>
                <xdr:row>15</xdr:row>
                <xdr:rowOff>19050</xdr:rowOff>
              </to>
            </anchor>
          </objectPr>
        </oleObject>
      </mc:Choice>
      <mc:Fallback>
        <oleObject progId="Equation.3" shapeId="18454" r:id="rId3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Données source</vt:lpstr>
      <vt:lpstr>Enoncé</vt:lpstr>
      <vt:lpstr>Echantillons gaussien mA dif mu</vt:lpstr>
    </vt:vector>
  </TitlesOfParts>
  <Company>URS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Tribout Brgitte</dc:creator>
  <cp:lastModifiedBy>Tribout Brgitte</cp:lastModifiedBy>
  <cp:lastPrinted>2012-01-18T18:43:06Z</cp:lastPrinted>
  <dcterms:created xsi:type="dcterms:W3CDTF">2011-01-23T09:30:38Z</dcterms:created>
  <dcterms:modified xsi:type="dcterms:W3CDTF">2013-01-03T13:32:29Z</dcterms:modified>
</cp:coreProperties>
</file>