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54.bin" ContentType="application/vnd.ms-office.activeX"/>
  <Override PartName="/xl/activeX/activeX148.xml" ContentType="application/vnd.ms-office.activeX+xml"/>
  <Override PartName="/xl/activeX/activeX195.xml" ContentType="application/vnd.ms-office.activeX+xml"/>
  <Override PartName="/xl/activeX/activeX211.xml" ContentType="application/vnd.ms-office.activeX+xml"/>
  <Override PartName="/xl/activeX/activeX248.bin" ContentType="application/vnd.ms-office.activeX"/>
  <Override PartName="/xl/activeX/activeX295.bin" ContentType="application/vnd.ms-office.activeX"/>
  <Override PartName="/xl/activeX/activeX311.bin" ContentType="application/vnd.ms-office.activeX"/>
  <Override PartName="/xl/styles.xml" ContentType="application/vnd.openxmlformats-officedocument.spreadsheetml.styles+xml"/>
  <Override PartName="/xl/activeX/activeX32.bin" ContentType="application/vnd.ms-office.activeX"/>
  <Override PartName="/xl/activeX/activeX77.xml" ContentType="application/vnd.ms-office.activeX+xml"/>
  <Override PartName="/xl/activeX/activeX103.bin" ContentType="application/vnd.ms-office.activeX"/>
  <Override PartName="/xl/activeX/activeX150.bin" ContentType="application/vnd.ms-office.activeX"/>
  <Override PartName="/xl/activeX/activeX334.xml" ContentType="application/vnd.ms-office.activeX+xml"/>
  <Override PartName="/xl/activeX/activeX5.xml" ContentType="application/vnd.ms-office.activeX+xml"/>
  <Override PartName="/xl/activeX/activeX55.xml" ContentType="application/vnd.ms-office.activeX+xml"/>
  <Override PartName="/xl/activeX/activeX126.xml" ContentType="application/vnd.ms-office.activeX+xml"/>
  <Override PartName="/xl/activeX/activeX173.xml" ContentType="application/vnd.ms-office.activeX+xml"/>
  <Override PartName="/xl/activeX/activeX226.bin" ContentType="application/vnd.ms-office.activeX"/>
  <Override PartName="/xl/activeX/activeX273.bin" ContentType="application/vnd.ms-office.activeX"/>
  <Override PartName="/xl/activeX/activeX312.xml" ContentType="application/vnd.ms-office.activeX+xml"/>
  <Default Extension="xml" ContentType="application/xml"/>
  <Override PartName="/xl/activeX/activeX10.bin" ContentType="application/vnd.ms-office.activeX"/>
  <Override PartName="/xl/activeX/activeX104.xml" ContentType="application/vnd.ms-office.activeX+xml"/>
  <Override PartName="/xl/activeX/activeX151.xml" ContentType="application/vnd.ms-office.activeX+xml"/>
  <Override PartName="/xl/activeX/activeX204.bin" ContentType="application/vnd.ms-office.activeX"/>
  <Override PartName="/xl/activeX/activeX249.xml" ContentType="application/vnd.ms-office.activeX+xml"/>
  <Override PartName="/xl/activeX/activeX251.bin" ContentType="application/vnd.ms-office.activeX"/>
  <Override PartName="/xl/activeX/activeX296.xml" ContentType="application/vnd.ms-office.activeX+xml"/>
  <Override PartName="/xl/activeX/activeX349.bin" ContentType="application/vnd.ms-office.activeX"/>
  <Override PartName="/xl/activeX/activeX33.xml" ContentType="application/vnd.ms-office.activeX+xml"/>
  <Override PartName="/xl/activeX/activeX80.xml" ContentType="application/vnd.ms-office.activeX+xml"/>
  <Override PartName="/xl/activeX/activeX188.bin" ContentType="application/vnd.ms-office.activeX"/>
  <Override PartName="/xl/activeX/activeX227.xml" ContentType="application/vnd.ms-office.activeX+xml"/>
  <Override PartName="/xl/activeX/activeX274.xml" ContentType="application/vnd.ms-office.activeX+xml"/>
  <Override PartName="/xl/activeX/activeX11.xml" ContentType="application/vnd.ms-office.activeX+xml"/>
  <Override PartName="/xl/activeX/activeX327.bin" ContentType="application/vnd.ms-office.activeX"/>
  <Override PartName="/xl/activeX/activeX48.bin" ContentType="application/vnd.ms-office.activeX"/>
  <Override PartName="/xl/activeX/activeX95.bin" ContentType="application/vnd.ms-office.activeX"/>
  <Override PartName="/xl/activeX/activeX119.bin" ContentType="application/vnd.ms-office.activeX"/>
  <Override PartName="/xl/activeX/activeX166.bin" ContentType="application/vnd.ms-office.activeX"/>
  <Override PartName="/xl/activeX/activeX205.xml" ContentType="application/vnd.ms-office.activeX+xml"/>
  <Override PartName="/xl/activeX/activeX252.xml" ContentType="application/vnd.ms-office.activeX+xml"/>
  <Override PartName="/xl/activeX/activeX305.bin" ContentType="application/vnd.ms-office.activeX"/>
  <Override PartName="/xl/activeX/activeX352.bin" ContentType="application/vnd.ms-office.activeX"/>
  <Override PartName="/xl/activeX/activeX144.bin" ContentType="application/vnd.ms-office.activeX"/>
  <Override PartName="/xl/activeX/activeX189.xml" ContentType="application/vnd.ms-office.activeX+xml"/>
  <Override PartName="/xl/activeX/activeX191.bin" ContentType="application/vnd.ms-office.activeX"/>
  <Override PartName="/xl/activeX/activeX230.xml" ContentType="application/vnd.ms-office.activeX+xml"/>
  <Override PartName="/xl/activeX/activeX289.bin" ContentType="application/vnd.ms-office.activeX"/>
  <Override PartName="/xl/activeX/activeX328.xml" ContentType="application/vnd.ms-office.activeX+xml"/>
  <Override PartName="/xl/activeX/activeX26.bin" ContentType="application/vnd.ms-office.activeX"/>
  <Override PartName="/xl/activeX/activeX73.bin" ContentType="application/vnd.ms-office.activeX"/>
  <Override PartName="/xl/activeX/activeX167.xml" ContentType="application/vnd.ms-office.activeX+xml"/>
  <Override PartName="/xl/activeX/activeX267.bin" ContentType="application/vnd.ms-office.activeX"/>
  <Override PartName="/xl/activeX/activeX330.bin" ContentType="application/vnd.ms-office.activeX"/>
  <Override PartName="/xl/activeX/activeX1.bin" ContentType="application/vnd.ms-office.activeX"/>
  <Override PartName="/xl/activeX/activeX49.xml" ContentType="application/vnd.ms-office.activeX+xml"/>
  <Override PartName="/xl/activeX/activeX51.bin" ContentType="application/vnd.ms-office.activeX"/>
  <Override PartName="/xl/activeX/activeX96.xml" ContentType="application/vnd.ms-office.activeX+xml"/>
  <Override PartName="/xl/activeX/activeX122.bin" ContentType="application/vnd.ms-office.activeX"/>
  <Override PartName="/xl/activeX/activeX306.xml" ContentType="application/vnd.ms-office.activeX+xml"/>
  <Override PartName="/xl/activeX/activeX353.xml" ContentType="application/vnd.ms-office.activeX+xml"/>
  <Override PartName="/xl/activeX/activeX27.xml" ContentType="application/vnd.ms-office.activeX+xml"/>
  <Override PartName="/xl/activeX/activeX74.xml" ContentType="application/vnd.ms-office.activeX+xml"/>
  <Override PartName="/xl/activeX/activeX100.bin" ContentType="application/vnd.ms-office.activeX"/>
  <Override PartName="/xl/activeX/activeX145.xml" ContentType="application/vnd.ms-office.activeX+xml"/>
  <Override PartName="/xl/activeX/activeX192.xml" ContentType="application/vnd.ms-office.activeX+xml"/>
  <Override PartName="/xl/activeX/activeX245.bin" ContentType="application/vnd.ms-office.activeX"/>
  <Override PartName="/xl/activeX/activeX292.bin" ContentType="application/vnd.ms-office.activeX"/>
  <Override PartName="/xl/activeX/activeX331.xml" ContentType="application/vnd.ms-office.activeX+xml"/>
  <Default Extension="emf" ContentType="image/x-emf"/>
  <Override PartName="/xl/activeX/activeX2.xml" ContentType="application/vnd.ms-office.activeX+xml"/>
  <Override PartName="/xl/activeX/activeX123.xml" ContentType="application/vnd.ms-office.activeX+xml"/>
  <Override PartName="/xl/activeX/activeX170.xml" ContentType="application/vnd.ms-office.activeX+xml"/>
  <Override PartName="/xl/activeX/activeX223.bin" ContentType="application/vnd.ms-office.activeX"/>
  <Override PartName="/xl/activeX/activeX268.xml" ContentType="application/vnd.ms-office.activeX+xml"/>
  <Override PartName="/xl/activeX/activeX270.bin" ContentType="application/vnd.ms-office.activeX"/>
  <Override PartName="/xl/activeX/activeX52.xml" ContentType="application/vnd.ms-office.activeX+xml"/>
  <Override PartName="/xl/activeX/activeX89.bin" ContentType="application/vnd.ms-office.activeX"/>
  <Override PartName="/xl/activeX/activeX246.xml" ContentType="application/vnd.ms-office.activeX+xml"/>
  <Override PartName="/xl/activeX/activeX293.xml" ContentType="application/vnd.ms-office.activeX+xml"/>
  <Override PartName="/xl/activeX/activeX346.bin" ContentType="application/vnd.ms-office.activeX"/>
  <Override PartName="/xl/activeX/activeX30.xml" ContentType="application/vnd.ms-office.activeX+xml"/>
  <Override PartName="/xl/activeX/activeX101.xml" ContentType="application/vnd.ms-office.activeX+xml"/>
  <Override PartName="/xl/activeX/activeX138.bin" ContentType="application/vnd.ms-office.activeX"/>
  <Override PartName="/xl/activeX/activeX185.bin" ContentType="application/vnd.ms-office.activeX"/>
  <Override PartName="/xl/activeX/activeX201.bin" ContentType="application/vnd.ms-office.activeX"/>
  <Override PartName="/xl/calcChain.xml" ContentType="application/vnd.openxmlformats-officedocument.spreadsheetml.calcChain+xml"/>
  <Override PartName="/xl/activeX/activeX67.bin" ContentType="application/vnd.ms-office.activeX"/>
  <Override PartName="/xl/activeX/activeX224.xml" ContentType="application/vnd.ms-office.activeX+xml"/>
  <Override PartName="/xl/activeX/activeX271.xml" ContentType="application/vnd.ms-office.activeX+xml"/>
  <Override PartName="/xl/activeX/activeX324.bin" ContentType="application/vnd.ms-office.activeX"/>
  <Override PartName="/xl/activeX/activeX45.bin" ContentType="application/vnd.ms-office.activeX"/>
  <Override PartName="/xl/activeX/activeX92.bin" ContentType="application/vnd.ms-office.activeX"/>
  <Override PartName="/xl/activeX/activeX116.bin" ContentType="application/vnd.ms-office.activeX"/>
  <Override PartName="/xl/activeX/activeX163.bin" ContentType="application/vnd.ms-office.activeX"/>
  <Override PartName="/xl/activeX/activeX202.xml" ContentType="application/vnd.ms-office.activeX+xml"/>
  <Override PartName="/xl/activeX/activeX347.xml" ContentType="application/vnd.ms-office.activeX+xml"/>
  <Override PartName="/xl/activeX/activeX68.xml" ContentType="application/vnd.ms-office.activeX+xml"/>
  <Override PartName="/xl/activeX/activeX139.xml" ContentType="application/vnd.ms-office.activeX+xml"/>
  <Override PartName="/xl/activeX/activeX186.xml" ContentType="application/vnd.ms-office.activeX+xml"/>
  <Override PartName="/xl/activeX/activeX239.bin" ContentType="application/vnd.ms-office.activeX"/>
  <Override PartName="/xl/activeX/activeX286.bin" ContentType="application/vnd.ms-office.activeX"/>
  <Override PartName="/xl/activeX/activeX302.bin" ContentType="application/vnd.ms-office.activeX"/>
  <Override PartName="/xl/activeX/activeX23.bin" ContentType="application/vnd.ms-office.activeX"/>
  <Override PartName="/xl/activeX/activeX70.bin" ContentType="application/vnd.ms-office.activeX"/>
  <Override PartName="/xl/activeX/activeX141.bin" ContentType="application/vnd.ms-office.activeX"/>
  <Override PartName="/xl/activeX/activeX325.xml" ContentType="application/vnd.ms-office.activeX+xml"/>
  <Override PartName="/xl/activeX/activeX46.xml" ContentType="application/vnd.ms-office.activeX+xml"/>
  <Override PartName="/xl/activeX/activeX93.xml" ContentType="application/vnd.ms-office.activeX+xml"/>
  <Override PartName="/xl/activeX/activeX117.xml" ContentType="application/vnd.ms-office.activeX+xml"/>
  <Override PartName="/xl/activeX/activeX164.xml" ContentType="application/vnd.ms-office.activeX+xml"/>
  <Override PartName="/xl/activeX/activeX217.bin" ContentType="application/vnd.ms-office.activeX"/>
  <Override PartName="/xl/activeX/activeX264.bin" ContentType="application/vnd.ms-office.activeX"/>
  <Override PartName="/xl/activeX/activeX303.xml" ContentType="application/vnd.ms-office.activeX+xml"/>
  <Override PartName="/xl/activeX/activeX350.xml" ContentType="application/vnd.ms-office.activeX+xml"/>
  <Override PartName="/xl/worksheets/sheet5.xml" ContentType="application/vnd.openxmlformats-officedocument.spreadsheetml.worksheet+xml"/>
  <Override PartName="/xl/activeX/activeX24.xml" ContentType="application/vnd.ms-office.activeX+xml"/>
  <Override PartName="/xl/activeX/activeX142.xml" ContentType="application/vnd.ms-office.activeX+xml"/>
  <Override PartName="/xl/activeX/activeX242.bin" ContentType="application/vnd.ms-office.activeX"/>
  <Override PartName="/xl/activeX/activeX287.xml" ContentType="application/vnd.ms-office.activeX+xml"/>
  <Override PartName="/xl/activeX/activeX71.xml" ContentType="application/vnd.ms-office.activeX+xml"/>
  <Override PartName="/xl/activeX/activeX179.bin" ContentType="application/vnd.ms-office.activeX"/>
  <Override PartName="/xl/activeX/activeX218.xml" ContentType="application/vnd.ms-office.activeX+xml"/>
  <Override PartName="/xl/activeX/activeX265.xml" ContentType="application/vnd.ms-office.activeX+xml"/>
  <Override PartName="/xl/activeX/activeX318.bin" ContentType="application/vnd.ms-office.activeX"/>
  <Override PartName="/xl/activeX/activeX120.xml" ContentType="application/vnd.ms-office.activeX+xml"/>
  <Override PartName="/xl/activeX/activeX157.bin" ContentType="application/vnd.ms-office.activeX"/>
  <Override PartName="/xl/activeX/activeX220.bin" ContentType="application/vnd.ms-office.activeX"/>
  <Override PartName="/xl/activeX/activeX39.bin" ContentType="application/vnd.ms-office.activeX"/>
  <Override PartName="/xl/activeX/activeX86.bin" ContentType="application/vnd.ms-office.activeX"/>
  <Override PartName="/xl/activeX/activeX243.xml" ContentType="application/vnd.ms-office.activeX+xml"/>
  <Override PartName="/xl/activeX/activeX290.xml" ContentType="application/vnd.ms-office.activeX+xml"/>
  <Override PartName="/xl/activeX/activeX343.bin" ContentType="application/vnd.ms-office.activeX"/>
  <Override PartName="/xl/activeX/activeX17.bin" ContentType="application/vnd.ms-office.activeX"/>
  <Override PartName="/xl/activeX/activeX64.bin" ContentType="application/vnd.ms-office.activeX"/>
  <Override PartName="/xl/activeX/activeX135.bin" ContentType="application/vnd.ms-office.activeX"/>
  <Override PartName="/xl/activeX/activeX182.bin" ContentType="application/vnd.ms-office.activeX"/>
  <Override PartName="/xl/activeX/activeX221.xml" ContentType="application/vnd.ms-office.activeX+xml"/>
  <Override PartName="/xl/activeX/activeX319.xml" ContentType="application/vnd.ms-office.activeX+xml"/>
  <Override PartName="/xl/activeX/activeX321.bin" ContentType="application/vnd.ms-office.activeX"/>
  <Override PartName="/xl/activeX/activeX87.xml" ContentType="application/vnd.ms-office.activeX+xml"/>
  <Override PartName="/xl/activeX/activeX113.bin" ContentType="application/vnd.ms-office.activeX"/>
  <Override PartName="/xl/activeX/activeX158.xml" ContentType="application/vnd.ms-office.activeX+xml"/>
  <Override PartName="/xl/activeX/activeX160.bin" ContentType="application/vnd.ms-office.activeX"/>
  <Override PartName="/xl/activeX/activeX258.bin" ContentType="application/vnd.ms-office.activeX"/>
  <Override PartName="/xl/activeX/activeX344.xml" ContentType="application/vnd.ms-office.activeX+xml"/>
  <Override PartName="/xl/activeX/activeX42.bin" ContentType="application/vnd.ms-office.activeX"/>
  <Override PartName="/xl/activeX/activeX136.xml" ContentType="application/vnd.ms-office.activeX+xml"/>
  <Override PartName="/xl/activeX/activeX183.xml" ContentType="application/vnd.ms-office.activeX+xml"/>
  <Override PartName="/xl/activeX/activeX18.xml" ContentType="application/vnd.ms-office.activeX+xml"/>
  <Override PartName="/xl/activeX/activeX20.bin" ContentType="application/vnd.ms-office.activeX"/>
  <Override PartName="/xl/activeX/activeX65.xml" ContentType="application/vnd.ms-office.activeX+xml"/>
  <Override PartName="/xl/activeX/activeX236.bin" ContentType="application/vnd.ms-office.activeX"/>
  <Override PartName="/xl/activeX/activeX283.bin" ContentType="application/vnd.ms-office.activeX"/>
  <Override PartName="/xl/activeX/activeX322.xml" ContentType="application/vnd.ms-office.activeX+xml"/>
  <Override PartName="/xl/activeX/activeX43.xml" ContentType="application/vnd.ms-office.activeX+xml"/>
  <Override PartName="/xl/activeX/activeX90.xml" ContentType="application/vnd.ms-office.activeX+xml"/>
  <Override PartName="/xl/activeX/activeX114.xml" ContentType="application/vnd.ms-office.activeX+xml"/>
  <Override PartName="/xl/activeX/activeX161.xml" ContentType="application/vnd.ms-office.activeX+xml"/>
  <Override PartName="/xl/activeX/activeX214.bin" ContentType="application/vnd.ms-office.activeX"/>
  <Override PartName="/xl/activeX/activeX259.xml" ContentType="application/vnd.ms-office.activeX+xml"/>
  <Override PartName="/xl/activeX/activeX261.bin" ContentType="application/vnd.ms-office.activeX"/>
  <Override PartName="/xl/activeX/activeX300.xml" ContentType="application/vnd.ms-office.activeX+xml"/>
  <Override PartName="/xl/worksheets/sheet2.xml" ContentType="application/vnd.openxmlformats-officedocument.spreadsheetml.worksheet+xml"/>
  <Override PartName="/xl/activeX/activeX198.bin" ContentType="application/vnd.ms-office.activeX"/>
  <Override PartName="/xl/activeX/activeX237.xml" ContentType="application/vnd.ms-office.activeX+xml"/>
  <Override PartName="/xl/activeX/activeX284.xml" ContentType="application/vnd.ms-office.activeX+xml"/>
  <Override PartName="/xl/activeX/activeX337.bin" ContentType="application/vnd.ms-office.activeX"/>
  <Override PartName="/xl/activeX/activeX21.xml" ContentType="application/vnd.ms-office.activeX+xml"/>
  <Override PartName="/xl/activeX/activeX129.bin" ContentType="application/vnd.ms-office.activeX"/>
  <Override PartName="/xl/activeX/activeX176.bin" ContentType="application/vnd.ms-office.activeX"/>
  <Override PartName="/xl/activeX/activeX8.bin" ContentType="application/vnd.ms-office.activeX"/>
  <Override PartName="/xl/activeX/activeX58.bin" ContentType="application/vnd.ms-office.activeX"/>
  <Override PartName="/xl/activeX/activeX199.xml" ContentType="application/vnd.ms-office.activeX+xml"/>
  <Override PartName="/xl/activeX/activeX215.xml" ContentType="application/vnd.ms-office.activeX+xml"/>
  <Override PartName="/xl/activeX/activeX262.xml" ContentType="application/vnd.ms-office.activeX+xml"/>
  <Override PartName="/xl/activeX/activeX299.bin" ContentType="application/vnd.ms-office.activeX"/>
  <Override PartName="/xl/activeX/activeX315.bin" ContentType="application/vnd.ms-office.activeX"/>
  <Override PartName="/xl/activeX/activeX36.bin" ContentType="application/vnd.ms-office.activeX"/>
  <Override PartName="/xl/activeX/activeX83.bin" ContentType="application/vnd.ms-office.activeX"/>
  <Override PartName="/xl/activeX/activeX107.bin" ContentType="application/vnd.ms-office.activeX"/>
  <Override PartName="/xl/activeX/activeX154.bin" ContentType="application/vnd.ms-office.activeX"/>
  <Override PartName="/xl/activeX/activeX240.xml" ContentType="application/vnd.ms-office.activeX+xml"/>
  <Override PartName="/xl/activeX/activeX338.xml" ContentType="application/vnd.ms-office.activeX+xml"/>
  <Override PartName="/xl/activeX/activeX340.bin" ContentType="application/vnd.ms-office.activeX"/>
  <Override PartName="/xl/activeX/activeX9.xml" ContentType="application/vnd.ms-office.activeX+xml"/>
  <Override PartName="/xl/activeX/activeX59.xml" ContentType="application/vnd.ms-office.activeX+xml"/>
  <Override PartName="/xl/activeX/activeX132.bin" ContentType="application/vnd.ms-office.activeX"/>
  <Override PartName="/xl/activeX/activeX177.xml" ContentType="application/vnd.ms-office.activeX+xml"/>
  <Override PartName="/xl/activeX/activeX277.bin" ContentType="application/vnd.ms-office.activeX"/>
  <Override PartName="/xl/activeX/activeX316.xml" ContentType="application/vnd.ms-office.activeX+xml"/>
  <Override PartName="/xl/activeX/activeX14.bin" ContentType="application/vnd.ms-office.activeX"/>
  <Override PartName="/xl/activeX/activeX61.bin" ContentType="application/vnd.ms-office.activeX"/>
  <Override PartName="/xl/activeX/activeX108.xml" ContentType="application/vnd.ms-office.activeX+xml"/>
  <Override PartName="/xl/activeX/activeX155.xml" ContentType="application/vnd.ms-office.activeX+xml"/>
  <Override PartName="/xl/activeX/activeX208.bin" ContentType="application/vnd.ms-office.activeX"/>
  <Override PartName="/xl/activeX/activeX37.xml" ContentType="application/vnd.ms-office.activeX+xml"/>
  <Override PartName="/xl/activeX/activeX84.xml" ContentType="application/vnd.ms-office.activeX+xml"/>
  <Override PartName="/xl/activeX/activeX110.bin" ContentType="application/vnd.ms-office.activeX"/>
  <Override PartName="/xl/activeX/activeX255.bin" ContentType="application/vnd.ms-office.activeX"/>
  <Override PartName="/xl/activeX/activeX278.xml" ContentType="application/vnd.ms-office.activeX+xml"/>
  <Override PartName="/xl/activeX/activeX341.xml" ContentType="application/vnd.ms-office.activeX+xml"/>
  <Override PartName="/xl/activeX/activeX15.xml" ContentType="application/vnd.ms-office.activeX+xml"/>
  <Override PartName="/xl/activeX/activeX62.xml" ContentType="application/vnd.ms-office.activeX+xml"/>
  <Override PartName="/xl/activeX/activeX133.xml" ContentType="application/vnd.ms-office.activeX+xml"/>
  <Override PartName="/xl/activeX/activeX180.xml" ContentType="application/vnd.ms-office.activeX+xml"/>
  <Override PartName="/xl/activeX/activeX233.bin" ContentType="application/vnd.ms-office.activeX"/>
  <Override PartName="/xl/activeX/activeX280.bin" ContentType="application/vnd.ms-office.activeX"/>
  <Override PartName="/xl/activeX/activeX99.bin" ContentType="application/vnd.ms-office.activeX"/>
  <Override PartName="/xl/activeX/activeX111.xml" ContentType="application/vnd.ms-office.activeX+xml"/>
  <Override PartName="/xl/activeX/activeX209.xml" ContentType="application/vnd.ms-office.activeX+xml"/>
  <Override PartName="/xl/activeX/activeX256.xml" ContentType="application/vnd.ms-office.activeX+xml"/>
  <Override PartName="/xl/activeX/activeX309.bin" ContentType="application/vnd.ms-office.activeX"/>
  <Override PartName="/xl/activeX/activeX356.bin" ContentType="application/vnd.ms-office.activeX"/>
  <Override PartName="/xl/activeX/activeX40.xml" ContentType="application/vnd.ms-office.activeX+xml"/>
  <Override PartName="/xl/activeX/activeX148.bin" ContentType="application/vnd.ms-office.activeX"/>
  <Override PartName="/xl/activeX/activeX195.bin" ContentType="application/vnd.ms-office.activeX"/>
  <Override PartName="/xl/activeX/activeX211.bin" ContentType="application/vnd.ms-office.activeX"/>
  <Override PartName="/xl/activeX/activeX77.bin" ContentType="application/vnd.ms-office.activeX"/>
  <Override PartName="/xl/activeX/activeX234.xml" ContentType="application/vnd.ms-office.activeX+xml"/>
  <Override PartName="/xl/activeX/activeX281.xml" ContentType="application/vnd.ms-office.activeX+xml"/>
  <Override PartName="/xl/activeX/activeX334.bin" ContentType="application/vnd.ms-office.activeX"/>
  <Override PartName="/xl/activeX/activeX5.bin" ContentType="application/vnd.ms-office.activeX"/>
  <Override PartName="/xl/activeX/activeX55.bin" ContentType="application/vnd.ms-office.activeX"/>
  <Override PartName="/xl/activeX/activeX126.bin" ContentType="application/vnd.ms-office.activeX"/>
  <Override PartName="/xl/activeX/activeX173.bin" ContentType="application/vnd.ms-office.activeX"/>
  <Override PartName="/xl/activeX/activeX212.xml" ContentType="application/vnd.ms-office.activeX+xml"/>
  <Override PartName="/xl/activeX/activeX312.bin" ContentType="application/vnd.ms-office.activeX"/>
  <Override PartName="/xl/activeX/activeX357.xml" ContentType="application/vnd.ms-office.activeX+xml"/>
  <Default Extension="bin" ContentType="application/vnd.openxmlformats-officedocument.spreadsheetml.printerSettings"/>
  <Override PartName="/xl/activeX/activeX78.xml" ContentType="application/vnd.ms-office.activeX+xml"/>
  <Override PartName="/xl/activeX/activeX104.bin" ContentType="application/vnd.ms-office.activeX"/>
  <Override PartName="/xl/activeX/activeX149.xml" ContentType="application/vnd.ms-office.activeX+xml"/>
  <Override PartName="/xl/activeX/activeX151.bin" ContentType="application/vnd.ms-office.activeX"/>
  <Override PartName="/xl/activeX/activeX196.xml" ContentType="application/vnd.ms-office.activeX+xml"/>
  <Override PartName="/xl/activeX/activeX249.bin" ContentType="application/vnd.ms-office.activeX"/>
  <Override PartName="/xl/activeX/activeX296.bin" ContentType="application/vnd.ms-office.activeX"/>
  <Override PartName="/xl/activeX/activeX335.xml" ContentType="application/vnd.ms-office.activeX+xml"/>
  <Override PartName="/xl/activeX/activeX33.bin" ContentType="application/vnd.ms-office.activeX"/>
  <Override PartName="/xl/activeX/activeX80.bin" ContentType="application/vnd.ms-office.activeX"/>
  <Override PartName="/xl/activeX/activeX127.xml" ContentType="application/vnd.ms-office.activeX+xml"/>
  <Override PartName="/xl/activeX/activeX174.xml" ContentType="application/vnd.ms-office.activeX+xml"/>
  <Override PartName="/xl/activeX/activeX227.bin" ContentType="application/vnd.ms-office.activeX"/>
  <Override PartName="/xl/activeX/activeX274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56.xml" ContentType="application/vnd.ms-office.activeX+xml"/>
  <Override PartName="/xl/activeX/activeX297.xml" ContentType="application/vnd.ms-office.activeX+xml"/>
  <Override PartName="/xl/activeX/activeX313.xml" ContentType="application/vnd.ms-office.activeX+xml"/>
  <Override PartName="/xl/activeX/activeX34.xml" ContentType="application/vnd.ms-office.activeX+xml"/>
  <Override PartName="/xl/activeX/activeX81.xml" ContentType="application/vnd.ms-office.activeX+xml"/>
  <Override PartName="/xl/activeX/activeX105.xml" ContentType="application/vnd.ms-office.activeX+xml"/>
  <Override PartName="/xl/activeX/activeX152.xml" ContentType="application/vnd.ms-office.activeX+xml"/>
  <Override PartName="/xl/activeX/activeX205.bin" ContentType="application/vnd.ms-office.activeX"/>
  <Override PartName="/xl/activeX/activeX252.bin" ContentType="application/vnd.ms-office.activeX"/>
  <Override PartName="/xl/activeX/activeX130.xml" ContentType="application/vnd.ms-office.activeX+xml"/>
  <Override PartName="/xl/activeX/activeX189.bin" ContentType="application/vnd.ms-office.activeX"/>
  <Override PartName="/xl/activeX/activeX228.xml" ContentType="application/vnd.ms-office.activeX+xml"/>
  <Override PartName="/xl/activeX/activeX230.bin" ContentType="application/vnd.ms-office.activeX"/>
  <Override PartName="/xl/activeX/activeX275.xml" ContentType="application/vnd.ms-office.activeX+xml"/>
  <Override PartName="/xl/activeX/activeX328.bin" ContentType="application/vnd.ms-office.activeX"/>
  <Override PartName="/xl/activeX/activeX12.xml" ContentType="application/vnd.ms-office.activeX+xml"/>
  <Override PartName="/xl/activeX/activeX167.bin" ContentType="application/vnd.ms-office.activeX"/>
  <Override PartName="/xl/activeX/activeX206.xml" ContentType="application/vnd.ms-office.activeX+xml"/>
  <Override PartName="/xl/activeX/activeX253.xml" ContentType="application/vnd.ms-office.activeX+xml"/>
  <Override PartName="/xl/activeX/activeX49.bin" ContentType="application/vnd.ms-office.activeX"/>
  <Override PartName="/xl/activeX/activeX96.bin" ContentType="application/vnd.ms-office.activeX"/>
  <Override PartName="/xl/activeX/activeX306.bin" ContentType="application/vnd.ms-office.activeX"/>
  <Override PartName="/xl/activeX/activeX353.bin" ContentType="application/vnd.ms-office.activeX"/>
  <Override PartName="/xl/activeX/activeX27.bin" ContentType="application/vnd.ms-office.activeX"/>
  <Override PartName="/xl/activeX/activeX74.bin" ContentType="application/vnd.ms-office.activeX"/>
  <Override PartName="/xl/activeX/activeX145.bin" ContentType="application/vnd.ms-office.activeX"/>
  <Override PartName="/xl/activeX/activeX192.bin" ContentType="application/vnd.ms-office.activeX"/>
  <Override PartName="/xl/activeX/activeX231.xml" ContentType="application/vnd.ms-office.activeX+xml"/>
  <Override PartName="/xl/activeX/activeX329.xml" ContentType="application/vnd.ms-office.activeX+xml"/>
  <Override PartName="/xl/activeX/activeX331.bin" ContentType="application/vnd.ms-office.activeX"/>
  <Override PartName="/xl/activeX/activeX2.bin" ContentType="application/vnd.ms-office.activeX"/>
  <Override PartName="/xl/activeX/activeX97.xml" ContentType="application/vnd.ms-office.activeX+xml"/>
  <Override PartName="/xl/activeX/activeX123.bin" ContentType="application/vnd.ms-office.activeX"/>
  <Override PartName="/xl/activeX/activeX168.xml" ContentType="application/vnd.ms-office.activeX+xml"/>
  <Override PartName="/xl/activeX/activeX170.bin" ContentType="application/vnd.ms-office.activeX"/>
  <Override PartName="/xl/activeX/activeX268.bin" ContentType="application/vnd.ms-office.activeX"/>
  <Override PartName="/xl/activeX/activeX307.xml" ContentType="application/vnd.ms-office.activeX+xml"/>
  <Override PartName="/xl/activeX/activeX354.xml" ContentType="application/vnd.ms-office.activeX+xml"/>
  <Override PartName="/xl/theme/theme1.xml" ContentType="application/vnd.openxmlformats-officedocument.theme+xml"/>
  <Override PartName="/xl/activeX/activeX52.bin" ContentType="application/vnd.ms-office.activeX"/>
  <Override PartName="/xl/activeX/activeX146.xml" ContentType="application/vnd.ms-office.activeX+xml"/>
  <Override PartName="/xl/activeX/activeX193.xml" ContentType="application/vnd.ms-office.activeX+xml"/>
  <Override PartName="/xl/activeX/activeX246.bin" ContentType="application/vnd.ms-office.activeX"/>
  <Override PartName="/xl/activeX/activeX293.bin" ContentType="application/vnd.ms-office.activeX"/>
  <Override PartName="/xl/activeX/activeX28.xml" ContentType="application/vnd.ms-office.activeX+xml"/>
  <Override PartName="/xl/activeX/activeX30.bin" ContentType="application/vnd.ms-office.activeX"/>
  <Override PartName="/xl/activeX/activeX75.xml" ContentType="application/vnd.ms-office.activeX+xml"/>
  <Override PartName="/xl/activeX/activeX101.bin" ContentType="application/vnd.ms-office.activeX"/>
  <Override PartName="/xl/activeX/activeX269.xml" ContentType="application/vnd.ms-office.activeX+xml"/>
  <Override PartName="/xl/activeX/activeX332.xml" ContentType="application/vnd.ms-office.activeX+xml"/>
  <Override PartName="/xl/activeX/activeX3.xml" ContentType="application/vnd.ms-office.activeX+xml"/>
  <Override PartName="/xl/activeX/activeX53.xml" ContentType="application/vnd.ms-office.activeX+xml"/>
  <Override PartName="/xl/activeX/activeX124.xml" ContentType="application/vnd.ms-office.activeX+xml"/>
  <Override PartName="/xl/activeX/activeX171.xml" ContentType="application/vnd.ms-office.activeX+xml"/>
  <Override PartName="/xl/activeX/activeX224.bin" ContentType="application/vnd.ms-office.activeX"/>
  <Override PartName="/xl/activeX/activeX271.bin" ContentType="application/vnd.ms-office.activeX"/>
  <Override PartName="/xl/activeX/activeX310.xml" ContentType="application/vnd.ms-office.activeX+xml"/>
  <Override PartName="/xl/activeX/activeX102.xml" ContentType="application/vnd.ms-office.activeX+xml"/>
  <Override PartName="/xl/activeX/activeX202.bin" ContentType="application/vnd.ms-office.activeX"/>
  <Override PartName="/xl/activeX/activeX247.xml" ContentType="application/vnd.ms-office.activeX+xml"/>
  <Override PartName="/xl/activeX/activeX294.xml" ContentType="application/vnd.ms-office.activeX+xml"/>
  <Override PartName="/xl/activeX/activeX347.bin" ContentType="application/vnd.ms-office.activeX"/>
  <Override PartName="/xl/activeX/activeX31.xml" ContentType="application/vnd.ms-office.activeX+xml"/>
  <Override PartName="/xl/activeX/activeX68.bin" ContentType="application/vnd.ms-office.activeX"/>
  <Override PartName="/xl/activeX/activeX139.bin" ContentType="application/vnd.ms-office.activeX"/>
  <Override PartName="/xl/activeX/activeX186.bin" ContentType="application/vnd.ms-office.activeX"/>
  <Override PartName="/xl/activeX/activeX225.xml" ContentType="application/vnd.ms-office.activeX+xml"/>
  <Override PartName="/xl/activeX/activeX272.xml" ContentType="application/vnd.ms-office.activeX+xml"/>
  <Override PartName="/xl/activeX/activeX325.bin" ContentType="application/vnd.ms-office.activeX"/>
  <Override PartName="/xl/activeX/activeX46.bin" ContentType="application/vnd.ms-office.activeX"/>
  <Override PartName="/xl/activeX/activeX93.bin" ContentType="application/vnd.ms-office.activeX"/>
  <Override PartName="/xl/activeX/activeX117.bin" ContentType="application/vnd.ms-office.activeX"/>
  <Override PartName="/xl/activeX/activeX164.bin" ContentType="application/vnd.ms-office.activeX"/>
  <Override PartName="/xl/activeX/activeX203.xml" ContentType="application/vnd.ms-office.activeX+xml"/>
  <Override PartName="/xl/activeX/activeX250.xml" ContentType="application/vnd.ms-office.activeX+xml"/>
  <Override PartName="/xl/activeX/activeX303.bin" ContentType="application/vnd.ms-office.activeX"/>
  <Override PartName="/xl/activeX/activeX348.xml" ContentType="application/vnd.ms-office.activeX+xml"/>
  <Override PartName="/xl/activeX/activeX350.bin" ContentType="application/vnd.ms-office.activeX"/>
  <Override PartName="/xl/activeX/activeX69.xml" ContentType="application/vnd.ms-office.activeX+xml"/>
  <Override PartName="/xl/activeX/activeX142.bin" ContentType="application/vnd.ms-office.activeX"/>
  <Override PartName="/xl/activeX/activeX187.xml" ContentType="application/vnd.ms-office.activeX+xml"/>
  <Override PartName="/xl/activeX/activeX287.bin" ContentType="application/vnd.ms-office.activeX"/>
  <Override PartName="/xl/activeX/activeX326.xml" ContentType="application/vnd.ms-office.activeX+xml"/>
  <Override PartName="/xl/activeX/activeX24.bin" ContentType="application/vnd.ms-office.activeX"/>
  <Override PartName="/xl/activeX/activeX47.xml" ContentType="application/vnd.ms-office.activeX+xml"/>
  <Override PartName="/xl/activeX/activeX71.bin" ContentType="application/vnd.ms-office.activeX"/>
  <Override PartName="/xl/activeX/activeX118.xml" ContentType="application/vnd.ms-office.activeX+xml"/>
  <Override PartName="/xl/activeX/activeX165.xml" ContentType="application/vnd.ms-office.activeX+xml"/>
  <Override PartName="/xl/activeX/activeX218.bin" ContentType="application/vnd.ms-office.activeX"/>
  <Override PartName="/xl/activeX/activeX265.bin" ContentType="application/vnd.ms-office.activeX"/>
  <Override PartName="/xl/worksheets/sheet6.xml" ContentType="application/vnd.openxmlformats-officedocument.spreadsheetml.worksheet+xml"/>
  <Override PartName="/xl/activeX/activeX94.xml" ContentType="application/vnd.ms-office.activeX+xml"/>
  <Override PartName="/xl/activeX/activeX120.bin" ContentType="application/vnd.ms-office.activeX"/>
  <Override PartName="/xl/activeX/activeX288.xml" ContentType="application/vnd.ms-office.activeX+xml"/>
  <Override PartName="/xl/activeX/activeX304.xml" ContentType="application/vnd.ms-office.activeX+xml"/>
  <Override PartName="/xl/activeX/activeX351.xml" ContentType="application/vnd.ms-office.activeX+xml"/>
  <Override PartName="/xl/activeX/activeX25.xml" ContentType="application/vnd.ms-office.activeX+xml"/>
  <Override PartName="/xl/activeX/activeX72.xml" ContentType="application/vnd.ms-office.activeX+xml"/>
  <Override PartName="/xl/activeX/activeX132.xml" ContentType="application/vnd.ms-office.activeX+xml"/>
  <Override PartName="/xl/activeX/activeX143.xml" ContentType="application/vnd.ms-office.activeX+xml"/>
  <Override PartName="/xl/activeX/activeX190.xml" ContentType="application/vnd.ms-office.activeX+xml"/>
  <Override PartName="/xl/activeX/activeX243.bin" ContentType="application/vnd.ms-office.activeX"/>
  <Override PartName="/xl/activeX/activeX277.xml" ContentType="application/vnd.ms-office.activeX+xml"/>
  <Override PartName="/xl/activeX/activeX290.bin" ContentType="application/vnd.ms-office.activeX"/>
  <Override PartName="/xl/activeX/activeX14.xml" ContentType="application/vnd.ms-office.activeX+xml"/>
  <Override PartName="/xl/activeX/activeX61.xml" ContentType="application/vnd.ms-office.activeX+xml"/>
  <Override PartName="/xl/activeX/activeX121.xml" ContentType="application/vnd.ms-office.activeX+xml"/>
  <Override PartName="/xl/activeX/activeX169.bin" ContentType="application/vnd.ms-office.activeX"/>
  <Override PartName="/xl/activeX/activeX208.xml" ContentType="application/vnd.ms-office.activeX+xml"/>
  <Override PartName="/xl/activeX/activeX219.xml" ContentType="application/vnd.ms-office.activeX+xml"/>
  <Override PartName="/xl/activeX/activeX221.bin" ContentType="application/vnd.ms-office.activeX"/>
  <Override PartName="/xl/activeX/activeX232.bin" ContentType="application/vnd.ms-office.activeX"/>
  <Override PartName="/xl/activeX/activeX255.xml" ContentType="application/vnd.ms-office.activeX+xml"/>
  <Override PartName="/xl/activeX/activeX266.xml" ContentType="application/vnd.ms-office.activeX+xml"/>
  <Override PartName="/xl/activeX/activeX319.bin" ContentType="application/vnd.ms-office.activeX"/>
  <Override PartName="/xl/activeX/activeX50.xml" ContentType="application/vnd.ms-office.activeX+xml"/>
  <Override PartName="/xl/activeX/activeX87.bin" ContentType="application/vnd.ms-office.activeX"/>
  <Override PartName="/xl/activeX/activeX98.bin" ContentType="application/vnd.ms-office.activeX"/>
  <Override PartName="/xl/activeX/activeX110.xml" ContentType="application/vnd.ms-office.activeX+xml"/>
  <Override PartName="/xl/activeX/activeX158.bin" ContentType="application/vnd.ms-office.activeX"/>
  <Override PartName="/xl/activeX/activeX210.bin" ContentType="application/vnd.ms-office.activeX"/>
  <Override PartName="/xl/activeX/activeX244.xml" ContentType="application/vnd.ms-office.activeX+xml"/>
  <Override PartName="/xl/activeX/activeX291.xml" ContentType="application/vnd.ms-office.activeX+xml"/>
  <Override PartName="/xl/activeX/activeX308.bin" ContentType="application/vnd.ms-office.activeX"/>
  <Override PartName="/xl/activeX/activeX344.bin" ContentType="application/vnd.ms-office.activeX"/>
  <Override PartName="/xl/activeX/activeX355.bin" ContentType="application/vnd.ms-office.activeX"/>
  <Override PartName="/xl/activeX/activeX29.bin" ContentType="application/vnd.ms-office.activeX"/>
  <Override PartName="/xl/activeX/activeX76.bin" ContentType="application/vnd.ms-office.activeX"/>
  <Override PartName="/xl/activeX/activeX136.bin" ContentType="application/vnd.ms-office.activeX"/>
  <Override PartName="/xl/activeX/activeX147.bin" ContentType="application/vnd.ms-office.activeX"/>
  <Override PartName="/xl/activeX/activeX183.bin" ContentType="application/vnd.ms-office.activeX"/>
  <Override PartName="/xl/activeX/activeX194.bin" ContentType="application/vnd.ms-office.activeX"/>
  <Override PartName="/xl/activeX/activeX233.xml" ContentType="application/vnd.ms-office.activeX+xml"/>
  <Override PartName="/xl/activeX/activeX280.xml" ContentType="application/vnd.ms-office.activeX+xml"/>
  <Override PartName="/xl/activeX/activeX333.bin" ContentType="application/vnd.ms-office.activeX"/>
  <Override PartName="/xl/activeX/activeX18.bin" ContentType="application/vnd.ms-office.activeX"/>
  <Override PartName="/xl/activeX/activeX65.bin" ContentType="application/vnd.ms-office.activeX"/>
  <Override PartName="/xl/activeX/activeX99.xml" ContentType="application/vnd.ms-office.activeX+xml"/>
  <Override PartName="/xl/activeX/activeX125.bin" ContentType="application/vnd.ms-office.activeX"/>
  <Override PartName="/xl/activeX/activeX159.xml" ContentType="application/vnd.ms-office.activeX+xml"/>
  <Override PartName="/xl/activeX/activeX172.bin" ContentType="application/vnd.ms-office.activeX"/>
  <Override PartName="/xl/activeX/activeX222.xml" ContentType="application/vnd.ms-office.activeX+xml"/>
  <Override PartName="/xl/activeX/activeX309.xml" ContentType="application/vnd.ms-office.activeX+xml"/>
  <Override PartName="/xl/activeX/activeX322.bin" ContentType="application/vnd.ms-office.activeX"/>
  <Override PartName="/xl/activeX/activeX356.xml" ContentType="application/vnd.ms-office.activeX+xml"/>
  <Override PartName="/xl/activeX/activeX43.bin" ContentType="application/vnd.ms-office.activeX"/>
  <Override PartName="/xl/activeX/activeX88.xml" ContentType="application/vnd.ms-office.activeX+xml"/>
  <Override PartName="/xl/activeX/activeX90.bin" ContentType="application/vnd.ms-office.activeX"/>
  <Override PartName="/xl/activeX/activeX114.bin" ContentType="application/vnd.ms-office.activeX"/>
  <Override PartName="/xl/activeX/activeX161.bin" ContentType="application/vnd.ms-office.activeX"/>
  <Override PartName="/xl/activeX/activeX200.xml" ContentType="application/vnd.ms-office.activeX+xml"/>
  <Override PartName="/xl/activeX/activeX259.bin" ContentType="application/vnd.ms-office.activeX"/>
  <Override PartName="/xl/activeX/activeX300.bin" ContentType="application/vnd.ms-office.activeX"/>
  <Override PartName="/xl/activeX/activeX345.xml" ContentType="application/vnd.ms-office.activeX+xml"/>
  <Override PartName="/xl/activeX/activeX19.xml" ContentType="application/vnd.ms-office.activeX+xml"/>
  <Override PartName="/xl/activeX/activeX66.xml" ContentType="application/vnd.ms-office.activeX+xml"/>
  <Override PartName="/xl/activeX/activeX137.xml" ContentType="application/vnd.ms-office.activeX+xml"/>
  <Override PartName="/xl/activeX/activeX184.xml" ContentType="application/vnd.ms-office.activeX+xml"/>
  <Override PartName="/xl/activeX/activeX237.bin" ContentType="application/vnd.ms-office.activeX"/>
  <Override PartName="/xl/activeX/activeX284.bin" ContentType="application/vnd.ms-office.activeX"/>
  <Override PartName="/xl/activeX/activeX323.xml" ContentType="application/vnd.ms-office.activeX+xml"/>
  <Override PartName="/xl/activeX/activeX21.bin" ContentType="application/vnd.ms-office.activeX"/>
  <Override PartName="/xl/activeX/activeX115.xml" ContentType="application/vnd.ms-office.activeX+xml"/>
  <Override PartName="/xl/activeX/activeX162.xml" ContentType="application/vnd.ms-office.activeX+xml"/>
  <Override PartName="/xl/activeX/activeX44.xml" ContentType="application/vnd.ms-office.activeX+xml"/>
  <Override PartName="/xl/activeX/activeX91.xml" ContentType="application/vnd.ms-office.activeX+xml"/>
  <Override PartName="/xl/activeX/activeX199.bin" ContentType="application/vnd.ms-office.activeX"/>
  <Override PartName="/xl/activeX/activeX215.bin" ContentType="application/vnd.ms-office.activeX"/>
  <Override PartName="/xl/activeX/activeX262.bin" ContentType="application/vnd.ms-office.activeX"/>
  <Override PartName="/xl/activeX/activeX301.xml" ContentType="application/vnd.ms-office.activeX+xml"/>
  <Override PartName="/xl/worksheets/sheet3.xml" ContentType="application/vnd.openxmlformats-officedocument.spreadsheetml.worksheet+xml"/>
  <Override PartName="/xl/activeX/activeX22.xml" ContentType="application/vnd.ms-office.activeX+xml"/>
  <Override PartName="/xl/activeX/activeX140.xml" ContentType="application/vnd.ms-office.activeX+xml"/>
  <Override PartName="/xl/activeX/activeX238.xml" ContentType="application/vnd.ms-office.activeX+xml"/>
  <Override PartName="/xl/activeX/activeX240.bin" ContentType="application/vnd.ms-office.activeX"/>
  <Override PartName="/xl/activeX/activeX285.xml" ContentType="application/vnd.ms-office.activeX+xml"/>
  <Override PartName="/xl/activeX/activeX338.bin" ContentType="application/vnd.ms-office.activeX"/>
  <Override PartName="/xl/activeX/activeX9.bin" ContentType="application/vnd.ms-office.activeX"/>
  <Override PartName="/xl/activeX/activeX59.bin" ContentType="application/vnd.ms-office.activeX"/>
  <Override PartName="/xl/activeX/activeX177.bin" ContentType="application/vnd.ms-office.activeX"/>
  <Override PartName="/xl/activeX/activeX216.xml" ContentType="application/vnd.ms-office.activeX+xml"/>
  <Override PartName="/xl/activeX/activeX263.xml" ContentType="application/vnd.ms-office.activeX+xml"/>
  <Override PartName="/xl/activeX/activeX316.bin" ContentType="application/vnd.ms-office.activeX"/>
  <Override PartName="/xl/activeX/activeX108.bin" ContentType="application/vnd.ms-office.activeX"/>
  <Override PartName="/xl/activeX/activeX155.bin" ContentType="application/vnd.ms-office.activeX"/>
  <Override PartName="/xl/activeX/activeX339.xml" ContentType="application/vnd.ms-office.activeX+xml"/>
  <Override PartName="/xl/activeX/activeX37.bin" ContentType="application/vnd.ms-office.activeX"/>
  <Override PartName="/xl/activeX/activeX84.bin" ContentType="application/vnd.ms-office.activeX"/>
  <Override PartName="/xl/activeX/activeX178.xml" ContentType="application/vnd.ms-office.activeX+xml"/>
  <Override PartName="/xl/activeX/activeX241.xml" ContentType="application/vnd.ms-office.activeX+xml"/>
  <Override PartName="/xl/activeX/activeX278.bin" ContentType="application/vnd.ms-office.activeX"/>
  <Override PartName="/xl/activeX/activeX341.bin" ContentType="application/vnd.ms-office.activeX"/>
  <Override PartName="/xl/activeX/activeX15.bin" ContentType="application/vnd.ms-office.activeX"/>
  <Override PartName="/xl/activeX/activeX62.bin" ContentType="application/vnd.ms-office.activeX"/>
  <Override PartName="/xl/activeX/activeX133.bin" ContentType="application/vnd.ms-office.activeX"/>
  <Override PartName="/xl/activeX/activeX180.bin" ContentType="application/vnd.ms-office.activeX"/>
  <Override PartName="/xl/activeX/activeX317.xml" ContentType="application/vnd.ms-office.activeX+xml"/>
  <Override PartName="/xl/activeX/activeX38.xml" ContentType="application/vnd.ms-office.activeX+xml"/>
  <Override PartName="/xl/activeX/activeX85.xml" ContentType="application/vnd.ms-office.activeX+xml"/>
  <Override PartName="/xl/activeX/activeX109.xml" ContentType="application/vnd.ms-office.activeX+xml"/>
  <Override PartName="/xl/activeX/activeX111.bin" ContentType="application/vnd.ms-office.activeX"/>
  <Override PartName="/xl/activeX/activeX156.xml" ContentType="application/vnd.ms-office.activeX+xml"/>
  <Override PartName="/xl/activeX/activeX209.bin" ContentType="application/vnd.ms-office.activeX"/>
  <Override PartName="/xl/activeX/activeX256.bin" ContentType="application/vnd.ms-office.activeX"/>
  <Override PartName="/xl/activeX/activeX342.xml" ContentType="application/vnd.ms-office.activeX+xml"/>
  <Override PartName="/xl/activeX/activeX40.bin" ContentType="application/vnd.ms-office.activeX"/>
  <Override PartName="/xl/activeX/activeX134.xml" ContentType="application/vnd.ms-office.activeX+xml"/>
  <Override PartName="/xl/activeX/activeX181.xml" ContentType="application/vnd.ms-office.activeX+xml"/>
  <Override PartName="/xl/activeX/activeX279.xml" ContentType="application/vnd.ms-office.activeX+xml"/>
  <Override PartName="/xl/activeX/activeX16.xml" ContentType="application/vnd.ms-office.activeX+xml"/>
  <Override PartName="/xl/activeX/activeX63.xml" ContentType="application/vnd.ms-office.activeX+xml"/>
  <Override PartName="/xl/activeX/activeX234.bin" ContentType="application/vnd.ms-office.activeX"/>
  <Override PartName="/xl/activeX/activeX281.bin" ContentType="application/vnd.ms-office.activeX"/>
  <Override PartName="/xl/activeX/activeX320.xml" ContentType="application/vnd.ms-office.activeX+xml"/>
  <Override PartName="/docProps/app.xml" ContentType="application/vnd.openxmlformats-officedocument.extended-properties+xml"/>
  <Override PartName="/xl/activeX/activeX41.xml" ContentType="application/vnd.ms-office.activeX+xml"/>
  <Override PartName="/xl/activeX/activeX112.xml" ContentType="application/vnd.ms-office.activeX+xml"/>
  <Override PartName="/xl/activeX/activeX212.bin" ContentType="application/vnd.ms-office.activeX"/>
  <Override PartName="/xl/activeX/activeX257.xml" ContentType="application/vnd.ms-office.activeX+xml"/>
  <Override PartName="/xl/activeX/activeX357.bin" ContentType="application/vnd.ms-office.activeX"/>
  <Override PartName="/xl/activeX/activeX78.bin" ContentType="application/vnd.ms-office.activeX"/>
  <Override PartName="/xl/activeX/activeX149.bin" ContentType="application/vnd.ms-office.activeX"/>
  <Override PartName="/xl/activeX/activeX196.bin" ContentType="application/vnd.ms-office.activeX"/>
  <Override PartName="/xl/activeX/activeX235.xml" ContentType="application/vnd.ms-office.activeX+xml"/>
  <Override PartName="/xl/activeX/activeX282.xml" ContentType="application/vnd.ms-office.activeX+xml"/>
  <Override PartName="/xl/activeX/activeX335.bin" ContentType="application/vnd.ms-office.activeX"/>
  <Override PartName="/xl/activeX/activeX127.bin" ContentType="application/vnd.ms-office.activeX"/>
  <Override PartName="/xl/activeX/activeX174.bin" ContentType="application/vnd.ms-office.activeX"/>
  <Override PartName="/xl/activeX/activeX358.xml" ContentType="application/vnd.ms-office.activeX+xml"/>
  <Override PartName="/xl/activeX/activeX6.bin" ContentType="application/vnd.ms-office.activeX"/>
  <Override PartName="/xl/activeX/activeX56.bin" ContentType="application/vnd.ms-office.activeX"/>
  <Override PartName="/xl/activeX/activeX197.xml" ContentType="application/vnd.ms-office.activeX+xml"/>
  <Override PartName="/xl/activeX/activeX213.xml" ContentType="application/vnd.ms-office.activeX+xml"/>
  <Override PartName="/xl/activeX/activeX260.xml" ContentType="application/vnd.ms-office.activeX+xml"/>
  <Override PartName="/xl/activeX/activeX297.bin" ContentType="application/vnd.ms-office.activeX"/>
  <Override PartName="/xl/activeX/activeX313.bin" ContentType="application/vnd.ms-office.activeX"/>
  <Override PartName="/xl/activeX/activeX34.bin" ContentType="application/vnd.ms-office.activeX"/>
  <Override PartName="/xl/activeX/activeX79.xml" ContentType="application/vnd.ms-office.activeX+xml"/>
  <Override PartName="/xl/activeX/activeX81.bin" ContentType="application/vnd.ms-office.activeX"/>
  <Override PartName="/xl/activeX/activeX105.bin" ContentType="application/vnd.ms-office.activeX"/>
  <Override PartName="/xl/activeX/activeX152.bin" ContentType="application/vnd.ms-office.activeX"/>
  <Override PartName="/xl/activeX/activeX336.xml" ContentType="application/vnd.ms-office.activeX+xml"/>
  <Override PartName="/xl/activeX/activeX7.xml" ContentType="application/vnd.ms-office.activeX+xml"/>
  <Override PartName="/xl/activeX/activeX57.xml" ContentType="application/vnd.ms-office.activeX+xml"/>
  <Override PartName="/xl/activeX/activeX128.xml" ContentType="application/vnd.ms-office.activeX+xml"/>
  <Override PartName="/xl/activeX/activeX130.bin" ContentType="application/vnd.ms-office.activeX"/>
  <Override PartName="/xl/activeX/activeX175.xml" ContentType="application/vnd.ms-office.activeX+xml"/>
  <Override PartName="/xl/activeX/activeX228.bin" ContentType="application/vnd.ms-office.activeX"/>
  <Override PartName="/xl/activeX/activeX275.bin" ContentType="application/vnd.ms-office.activeX"/>
  <Override PartName="/xl/activeX/activeX314.xml" ContentType="application/vnd.ms-office.activeX+xml"/>
  <Override PartName="/xl/activeX/activeX12.bin" ContentType="application/vnd.ms-office.activeX"/>
  <Override PartName="/xl/activeX/activeX106.xml" ContentType="application/vnd.ms-office.activeX+xml"/>
  <Override PartName="/xl/activeX/activeX153.xml" ContentType="application/vnd.ms-office.activeX+xml"/>
  <Override PartName="/xl/activeX/activeX206.bin" ContentType="application/vnd.ms-office.activeX"/>
  <Override PartName="/xl/activeX/activeX253.bin" ContentType="application/vnd.ms-office.activeX"/>
  <Override PartName="/xl/activeX/activeX298.xml" ContentType="application/vnd.ms-office.activeX+xml"/>
  <Override PartName="/xl/activeX/activeX35.xml" ContentType="application/vnd.ms-office.activeX+xml"/>
  <Override PartName="/xl/activeX/activeX82.xml" ContentType="application/vnd.ms-office.activeX+xml"/>
  <Override PartName="/xl/activeX/activeX229.xml" ContentType="application/vnd.ms-office.activeX+xml"/>
  <Override PartName="/xl/activeX/activeX276.xml" ContentType="application/vnd.ms-office.activeX+xml"/>
  <Override PartName="/xl/activeX/activeX13.xml" ContentType="application/vnd.ms-office.activeX+xml"/>
  <Override PartName="/xl/activeX/activeX60.xml" ContentType="application/vnd.ms-office.activeX+xml"/>
  <Override PartName="/xl/activeX/activeX131.xml" ContentType="application/vnd.ms-office.activeX+xml"/>
  <Override PartName="/xl/activeX/activeX231.bin" ContentType="application/vnd.ms-office.activeX"/>
  <Override PartName="/xl/activeX/activeX329.bin" ContentType="application/vnd.ms-office.activeX"/>
  <Override PartName="/xl/activeX/activeX97.bin" ContentType="application/vnd.ms-office.activeX"/>
  <Override PartName="/xl/activeX/activeX168.bin" ContentType="application/vnd.ms-office.activeX"/>
  <Override PartName="/xl/activeX/activeX207.xml" ContentType="application/vnd.ms-office.activeX+xml"/>
  <Override PartName="/xl/activeX/activeX254.xml" ContentType="application/vnd.ms-office.activeX+xml"/>
  <Override PartName="/xl/activeX/activeX307.bin" ContentType="application/vnd.ms-office.activeX"/>
  <Override PartName="/xl/activeX/activeX354.bin" ContentType="application/vnd.ms-office.activeX"/>
  <Override PartName="/xl/activeX/activeX146.bin" ContentType="application/vnd.ms-office.activeX"/>
  <Override PartName="/xl/activeX/activeX193.bin" ContentType="application/vnd.ms-office.activeX"/>
  <Override PartName="/xl/activeX/activeX232.xml" ContentType="application/vnd.ms-office.activeX+xml"/>
  <Override PartName="/xl/activeX/activeX28.bin" ContentType="application/vnd.ms-office.activeX"/>
  <Override PartName="/xl/activeX/activeX75.bin" ContentType="application/vnd.ms-office.activeX"/>
  <Override PartName="/xl/activeX/activeX169.xml" ContentType="application/vnd.ms-office.activeX+xml"/>
  <Override PartName="/xl/activeX/activeX269.bin" ContentType="application/vnd.ms-office.activeX"/>
  <Override PartName="/xl/activeX/activeX332.bin" ContentType="application/vnd.ms-office.activeX"/>
  <Override PartName="/xl/activeX/activeX3.bin" ContentType="application/vnd.ms-office.activeX"/>
  <Override PartName="/xl/activeX/activeX53.bin" ContentType="application/vnd.ms-office.activeX"/>
  <Override PartName="/xl/activeX/activeX98.xml" ContentType="application/vnd.ms-office.activeX+xml"/>
  <Override PartName="/xl/activeX/activeX124.bin" ContentType="application/vnd.ms-office.activeX"/>
  <Override PartName="/xl/activeX/activeX171.bin" ContentType="application/vnd.ms-office.activeX"/>
  <Override PartName="/xl/activeX/activeX210.xml" ContentType="application/vnd.ms-office.activeX+xml"/>
  <Override PartName="/xl/activeX/activeX308.xml" ContentType="application/vnd.ms-office.activeX+xml"/>
  <Override PartName="/xl/activeX/activeX310.bin" ContentType="application/vnd.ms-office.activeX"/>
  <Override PartName="/xl/activeX/activeX355.xml" ContentType="application/vnd.ms-office.activeX+xml"/>
  <Override PartName="/xl/activeX/activeX29.xml" ContentType="application/vnd.ms-office.activeX+xml"/>
  <Override PartName="/xl/activeX/activeX76.xml" ContentType="application/vnd.ms-office.activeX+xml"/>
  <Override PartName="/xl/activeX/activeX102.bin" ContentType="application/vnd.ms-office.activeX"/>
  <Override PartName="/xl/activeX/activeX147.xml" ContentType="application/vnd.ms-office.activeX+xml"/>
  <Override PartName="/xl/activeX/activeX194.xml" ContentType="application/vnd.ms-office.activeX+xml"/>
  <Override PartName="/xl/activeX/activeX247.bin" ContentType="application/vnd.ms-office.activeX"/>
  <Override PartName="/xl/activeX/activeX294.bin" ContentType="application/vnd.ms-office.activeX"/>
  <Override PartName="/xl/activeX/activeX333.xml" ContentType="application/vnd.ms-office.activeX+xml"/>
  <Override PartName="/xl/activeX/activeX31.bin" ContentType="application/vnd.ms-office.activeX"/>
  <Override PartName="/xl/activeX/activeX125.xml" ContentType="application/vnd.ms-office.activeX+xml"/>
  <Override PartName="/xl/activeX/activeX172.xml" ContentType="application/vnd.ms-office.activeX+xml"/>
  <Override PartName="/xl/activeX/activeX225.bin" ContentType="application/vnd.ms-office.activeX"/>
  <Override PartName="/xl/activeX/activeX272.bin" ContentType="application/vnd.ms-office.activeX"/>
  <Override PartName="/xl/activeX/activeX4.xml" ContentType="application/vnd.ms-office.activeX+xml"/>
  <Override PartName="/xl/activeX/activeX54.xml" ContentType="application/vnd.ms-office.activeX+xml"/>
  <Override PartName="/xl/activeX/activeX248.xml" ContentType="application/vnd.ms-office.activeX+xml"/>
  <Override PartName="/xl/activeX/activeX295.xml" ContentType="application/vnd.ms-office.activeX+xml"/>
  <Override PartName="/xl/activeX/activeX311.xml" ContentType="application/vnd.ms-office.activeX+xml"/>
  <Override PartName="/xl/activeX/activeX32.xml" ContentType="application/vnd.ms-office.activeX+xml"/>
  <Override PartName="/xl/activeX/activeX103.xml" ContentType="application/vnd.ms-office.activeX+xml"/>
  <Override PartName="/xl/activeX/activeX150.xml" ContentType="application/vnd.ms-office.activeX+xml"/>
  <Override PartName="/xl/activeX/activeX203.bin" ContentType="application/vnd.ms-office.activeX"/>
  <Override PartName="/xl/activeX/activeX250.bin" ContentType="application/vnd.ms-office.activeX"/>
  <Override PartName="/xl/activeX/activeX348.bin" ContentType="application/vnd.ms-office.activeX"/>
  <Override PartName="/xl/activeX/activeX69.bin" ContentType="application/vnd.ms-office.activeX"/>
  <Override PartName="/xl/activeX/activeX187.bin" ContentType="application/vnd.ms-office.activeX"/>
  <Override PartName="/xl/activeX/activeX226.xml" ContentType="application/vnd.ms-office.activeX+xml"/>
  <Override PartName="/xl/activeX/activeX273.xml" ContentType="application/vnd.ms-office.activeX+xml"/>
  <Override PartName="/xl/activeX/activeX326.bin" ContentType="application/vnd.ms-office.activeX"/>
  <Override PartName="/xl/activeX/activeX10.xml" ContentType="application/vnd.ms-office.activeX+xml"/>
  <Override PartName="/xl/activeX/activeX118.bin" ContentType="application/vnd.ms-office.activeX"/>
  <Override PartName="/xl/activeX/activeX165.bin" ContentType="application/vnd.ms-office.activeX"/>
  <Override PartName="/xl/activeX/activeX204.xml" ContentType="application/vnd.ms-office.activeX+xml"/>
  <Override PartName="/xl/activeX/activeX251.xml" ContentType="application/vnd.ms-office.activeX+xml"/>
  <Override PartName="/xl/activeX/activeX349.xml" ContentType="application/vnd.ms-office.activeX+xml"/>
  <Override PartName="/xl/activeX/activeX47.bin" ContentType="application/vnd.ms-office.activeX"/>
  <Override PartName="/xl/activeX/activeX94.bin" ContentType="application/vnd.ms-office.activeX"/>
  <Override PartName="/xl/activeX/activeX188.xml" ContentType="application/vnd.ms-office.activeX+xml"/>
  <Override PartName="/xl/activeX/activeX288.bin" ContentType="application/vnd.ms-office.activeX"/>
  <Override PartName="/xl/activeX/activeX304.bin" ContentType="application/vnd.ms-office.activeX"/>
  <Override PartName="/xl/activeX/activeX351.bin" ContentType="application/vnd.ms-office.activeX"/>
  <Override PartName="/xl/activeX/activeX25.bin" ContentType="application/vnd.ms-office.activeX"/>
  <Override PartName="/xl/activeX/activeX72.bin" ContentType="application/vnd.ms-office.activeX"/>
  <Override PartName="/xl/activeX/activeX143.bin" ContentType="application/vnd.ms-office.activeX"/>
  <Override PartName="/xl/activeX/activeX190.bin" ContentType="application/vnd.ms-office.activeX"/>
  <Override PartName="/xl/activeX/activeX327.xml" ContentType="application/vnd.ms-office.activeX+xml"/>
  <Override PartName="/xl/activeX/activeX48.xml" ContentType="application/vnd.ms-office.activeX+xml"/>
  <Override PartName="/xl/activeX/activeX95.xml" ContentType="application/vnd.ms-office.activeX+xml"/>
  <Override PartName="/xl/activeX/activeX119.xml" ContentType="application/vnd.ms-office.activeX+xml"/>
  <Override PartName="/xl/activeX/activeX121.bin" ContentType="application/vnd.ms-office.activeX"/>
  <Override PartName="/xl/activeX/activeX166.xml" ContentType="application/vnd.ms-office.activeX+xml"/>
  <Override PartName="/xl/activeX/activeX219.bin" ContentType="application/vnd.ms-office.activeX"/>
  <Override PartName="/xl/activeX/activeX266.bin" ContentType="application/vnd.ms-office.activeX"/>
  <Override PartName="/xl/activeX/activeX305.xml" ContentType="application/vnd.ms-office.activeX+xml"/>
  <Override PartName="/xl/activeX/activeX352.xml" ContentType="application/vnd.ms-office.activeX+xml"/>
  <Override PartName="/xl/worksheets/sheet7.xml" ContentType="application/vnd.openxmlformats-officedocument.spreadsheetml.worksheet+xml"/>
  <Override PartName="/xl/activeX/activeX50.bin" ContentType="application/vnd.ms-office.activeX"/>
  <Override PartName="/xl/activeX/activeX144.xml" ContentType="application/vnd.ms-office.activeX+xml"/>
  <Override PartName="/xl/activeX/activeX191.xml" ContentType="application/vnd.ms-office.activeX+xml"/>
  <Override PartName="/xl/activeX/activeX244.bin" ContentType="application/vnd.ms-office.activeX"/>
  <Override PartName="/xl/activeX/activeX289.xml" ContentType="application/vnd.ms-office.activeX+xml"/>
  <Override PartName="/xl/activeX/activeX291.bin" ContentType="application/vnd.ms-office.activeX"/>
  <Override PartName="/xl/activeX/activeX26.xml" ContentType="application/vnd.ms-office.activeX+xml"/>
  <Override PartName="/xl/activeX/activeX73.xml" ContentType="application/vnd.ms-office.activeX+xml"/>
  <Override PartName="/xl/activeX/activeX267.xml" ContentType="application/vnd.ms-office.activeX+xml"/>
  <Override PartName="/xl/activeX/activeX330.xml" ContentType="application/vnd.ms-office.activeX+xml"/>
  <Override PartName="/xl/activeX/activeX1.xml" ContentType="application/vnd.ms-office.activeX+xml"/>
  <Override PartName="/xl/activeX/activeX51.xml" ContentType="application/vnd.ms-office.activeX+xml"/>
  <Override PartName="/xl/activeX/activeX122.xml" ContentType="application/vnd.ms-office.activeX+xml"/>
  <Override PartName="/xl/activeX/activeX159.bin" ContentType="application/vnd.ms-office.activeX"/>
  <Override PartName="/xl/activeX/activeX222.bin" ContentType="application/vnd.ms-office.activeX"/>
  <Override PartName="/xl/activeX/activeX88.bin" ContentType="application/vnd.ms-office.activeX"/>
  <Override PartName="/xl/activeX/activeX100.xml" ContentType="application/vnd.ms-office.activeX+xml"/>
  <Override PartName="/xl/activeX/activeX200.bin" ContentType="application/vnd.ms-office.activeX"/>
  <Override PartName="/xl/activeX/activeX245.xml" ContentType="application/vnd.ms-office.activeX+xml"/>
  <Override PartName="/xl/activeX/activeX292.xml" ContentType="application/vnd.ms-office.activeX+xml"/>
  <Override PartName="/xl/activeX/activeX345.bin" ContentType="application/vnd.ms-office.activeX"/>
  <Override PartName="/xl/sharedStrings.xml" ContentType="application/vnd.openxmlformats-officedocument.spreadsheetml.sharedStrings+xml"/>
  <Override PartName="/xl/activeX/activeX19.bin" ContentType="application/vnd.ms-office.activeX"/>
  <Override PartName="/xl/activeX/activeX66.bin" ContentType="application/vnd.ms-office.activeX"/>
  <Override PartName="/xl/activeX/activeX137.bin" ContentType="application/vnd.ms-office.activeX"/>
  <Override PartName="/xl/activeX/activeX184.bin" ContentType="application/vnd.ms-office.activeX"/>
  <Override PartName="/xl/activeX/activeX223.xml" ContentType="application/vnd.ms-office.activeX+xml"/>
  <Override PartName="/xl/activeX/activeX270.xml" ContentType="application/vnd.ms-office.activeX+xml"/>
  <Override PartName="/xl/activeX/activeX323.bin" ContentType="application/vnd.ms-office.activeX"/>
  <Override PartName="/xl/activeX/activeX89.xml" ContentType="application/vnd.ms-office.activeX+xml"/>
  <Override PartName="/xl/activeX/activeX115.bin" ContentType="application/vnd.ms-office.activeX"/>
  <Override PartName="/xl/activeX/activeX162.bin" ContentType="application/vnd.ms-office.activeX"/>
  <Override PartName="/xl/activeX/activeX346.xml" ContentType="application/vnd.ms-office.activeX+xml"/>
  <Override PartName="/xl/activeX/activeX44.bin" ContentType="application/vnd.ms-office.activeX"/>
  <Override PartName="/xl/activeX/activeX91.bin" ContentType="application/vnd.ms-office.activeX"/>
  <Override PartName="/xl/activeX/activeX138.xml" ContentType="application/vnd.ms-office.activeX+xml"/>
  <Override PartName="/xl/activeX/activeX185.xml" ContentType="application/vnd.ms-office.activeX+xml"/>
  <Override PartName="/xl/activeX/activeX201.xml" ContentType="application/vnd.ms-office.activeX+xml"/>
  <Override PartName="/xl/activeX/activeX301.bin" ContentType="application/vnd.ms-office.activeX"/>
  <Override PartName="/xl/activeX/activeX22.bin" ContentType="application/vnd.ms-office.activeX"/>
  <Override PartName="/xl/activeX/activeX67.xml" ContentType="application/vnd.ms-office.activeX+xml"/>
  <Override PartName="/xl/activeX/activeX140.bin" ContentType="application/vnd.ms-office.activeX"/>
  <Override PartName="/xl/activeX/activeX238.bin" ContentType="application/vnd.ms-office.activeX"/>
  <Override PartName="/xl/activeX/activeX285.bin" ContentType="application/vnd.ms-office.activeX"/>
  <Override PartName="/xl/activeX/activeX324.xml" ContentType="application/vnd.ms-office.activeX+xml"/>
  <Override PartName="/xl/activeX/activeX45.xml" ContentType="application/vnd.ms-office.activeX+xml"/>
  <Override PartName="/xl/activeX/activeX92.xml" ContentType="application/vnd.ms-office.activeX+xml"/>
  <Override PartName="/xl/activeX/activeX116.xml" ContentType="application/vnd.ms-office.activeX+xml"/>
  <Override PartName="/xl/activeX/activeX163.xml" ContentType="application/vnd.ms-office.activeX+xml"/>
  <Override PartName="/xl/activeX/activeX216.bin" ContentType="application/vnd.ms-office.activeX"/>
  <Override PartName="/xl/activeX/activeX263.bin" ContentType="application/vnd.ms-office.activeX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activeX/activeX239.xml" ContentType="application/vnd.ms-office.activeX+xml"/>
  <Override PartName="/xl/activeX/activeX286.xml" ContentType="application/vnd.ms-office.activeX+xml"/>
  <Override PartName="/xl/activeX/activeX302.xml" ContentType="application/vnd.ms-office.activeX+xml"/>
  <Override PartName="/xl/activeX/activeX339.bin" ContentType="application/vnd.ms-office.activeX"/>
  <Override PartName="/xl/activeX/activeX23.xml" ContentType="application/vnd.ms-office.activeX+xml"/>
  <Override PartName="/xl/activeX/activeX70.xml" ContentType="application/vnd.ms-office.activeX+xml"/>
  <Override PartName="/xl/activeX/activeX141.xml" ContentType="application/vnd.ms-office.activeX+xml"/>
  <Override PartName="/xl/activeX/activeX178.bin" ContentType="application/vnd.ms-office.activeX"/>
  <Override PartName="/xl/activeX/activeX241.bin" ContentType="application/vnd.ms-office.activeX"/>
  <Default Extension="vml" ContentType="application/vnd.openxmlformats-officedocument.vmlDrawing"/>
  <Override PartName="/xl/activeX/activeX217.xml" ContentType="application/vnd.ms-office.activeX+xml"/>
  <Override PartName="/xl/activeX/activeX264.xml" ContentType="application/vnd.ms-office.activeX+xml"/>
  <Override PartName="/xl/activeX/activeX317.bin" ContentType="application/vnd.ms-office.activeX"/>
  <Override PartName="/xl/activeX/activeX38.bin" ContentType="application/vnd.ms-office.activeX"/>
  <Override PartName="/xl/activeX/activeX85.bin" ContentType="application/vnd.ms-office.activeX"/>
  <Override PartName="/xl/activeX/activeX109.bin" ContentType="application/vnd.ms-office.activeX"/>
  <Override PartName="/xl/activeX/activeX156.bin" ContentType="application/vnd.ms-office.activeX"/>
  <Override PartName="/xl/activeX/activeX242.xml" ContentType="application/vnd.ms-office.activeX+xml"/>
  <Override PartName="/xl/activeX/activeX342.bin" ContentType="application/vnd.ms-office.activeX"/>
  <Override PartName="/xl/activeX/activeX134.bin" ContentType="application/vnd.ms-office.activeX"/>
  <Override PartName="/xl/activeX/activeX179.xml" ContentType="application/vnd.ms-office.activeX+xml"/>
  <Override PartName="/xl/activeX/activeX181.bin" ContentType="application/vnd.ms-office.activeX"/>
  <Override PartName="/xl/activeX/activeX279.bin" ContentType="application/vnd.ms-office.activeX"/>
  <Override PartName="/xl/activeX/activeX318.xml" ContentType="application/vnd.ms-office.activeX+xml"/>
  <Override PartName="/docProps/core.xml" ContentType="application/vnd.openxmlformats-package.core-properties+xml"/>
  <Override PartName="/xl/activeX/activeX16.bin" ContentType="application/vnd.ms-office.activeX"/>
  <Override PartName="/xl/activeX/activeX63.bin" ContentType="application/vnd.ms-office.activeX"/>
  <Override PartName="/xl/activeX/activeX157.xml" ContentType="application/vnd.ms-office.activeX+xml"/>
  <Override PartName="/xl/activeX/activeX220.xml" ContentType="application/vnd.ms-office.activeX+xml"/>
  <Override PartName="/xl/activeX/activeX320.bin" ContentType="application/vnd.ms-office.activeX"/>
  <Override PartName="/xl/activeX/activeX39.xml" ContentType="application/vnd.ms-office.activeX+xml"/>
  <Override PartName="/xl/activeX/activeX41.bin" ContentType="application/vnd.ms-office.activeX"/>
  <Override PartName="/xl/activeX/activeX86.xml" ContentType="application/vnd.ms-office.activeX+xml"/>
  <Override PartName="/xl/activeX/activeX112.bin" ContentType="application/vnd.ms-office.activeX"/>
  <Override PartName="/xl/activeX/activeX257.bin" ContentType="application/vnd.ms-office.activeX"/>
  <Override PartName="/xl/activeX/activeX343.xml" ContentType="application/vnd.ms-office.activeX+xml"/>
  <Override PartName="/xl/activeX/activeX17.xml" ContentType="application/vnd.ms-office.activeX+xml"/>
  <Override PartName="/xl/activeX/activeX64.xml" ContentType="application/vnd.ms-office.activeX+xml"/>
  <Override PartName="/xl/activeX/activeX135.xml" ContentType="application/vnd.ms-office.activeX+xml"/>
  <Override PartName="/xl/activeX/activeX182.xml" ContentType="application/vnd.ms-office.activeX+xml"/>
  <Override PartName="/xl/activeX/activeX235.bin" ContentType="application/vnd.ms-office.activeX"/>
  <Override PartName="/xl/activeX/activeX282.bin" ContentType="application/vnd.ms-office.activeX"/>
  <Override PartName="/xl/activeX/activeX321.xml" ContentType="application/vnd.ms-office.activeX+xml"/>
  <Default Extension="rels" ContentType="application/vnd.openxmlformats-package.relationships+xml"/>
  <Override PartName="/xl/activeX/activeX113.xml" ContentType="application/vnd.ms-office.activeX+xml"/>
  <Override PartName="/xl/activeX/activeX160.xml" ContentType="application/vnd.ms-office.activeX+xml"/>
  <Override PartName="/xl/activeX/activeX258.xml" ContentType="application/vnd.ms-office.activeX+xml"/>
  <Override PartName="/xl/activeX/activeX358.bin" ContentType="application/vnd.ms-office.activeX"/>
  <Override PartName="/xl/activeX/activeX42.xml" ContentType="application/vnd.ms-office.activeX+xml"/>
  <Override PartName="/xl/activeX/activeX197.bin" ContentType="application/vnd.ms-office.activeX"/>
  <Override PartName="/xl/activeX/activeX213.bin" ContentType="application/vnd.ms-office.activeX"/>
  <Override PartName="/xl/activeX/activeX260.bin" ContentType="application/vnd.ms-office.activeX"/>
  <Override PartName="/xl/worksheets/sheet1.xml" ContentType="application/vnd.openxmlformats-officedocument.spreadsheetml.worksheet+xml"/>
  <Override PartName="/xl/activeX/activeX20.xml" ContentType="application/vnd.ms-office.activeX+xml"/>
  <Override PartName="/xl/activeX/activeX79.bin" ContentType="application/vnd.ms-office.activeX"/>
  <Override PartName="/xl/activeX/activeX236.xml" ContentType="application/vnd.ms-office.activeX+xml"/>
  <Override PartName="/xl/activeX/activeX283.xml" ContentType="application/vnd.ms-office.activeX+xml"/>
  <Override PartName="/xl/activeX/activeX336.bin" ContentType="application/vnd.ms-office.activeX"/>
  <Override PartName="/xl/activeX/activeX7.bin" ContentType="application/vnd.ms-office.activeX"/>
  <Override PartName="/xl/activeX/activeX57.bin" ContentType="application/vnd.ms-office.activeX"/>
  <Override PartName="/xl/activeX/activeX128.bin" ContentType="application/vnd.ms-office.activeX"/>
  <Override PartName="/xl/activeX/activeX175.bin" ContentType="application/vnd.ms-office.activeX"/>
  <Override PartName="/xl/activeX/activeX214.xml" ContentType="application/vnd.ms-office.activeX+xml"/>
  <Override PartName="/xl/activeX/activeX261.xml" ContentType="application/vnd.ms-office.activeX+xml"/>
  <Override PartName="/xl/activeX/activeX314.bin" ContentType="application/vnd.ms-office.activeX"/>
  <Override PartName="/xl/activeX/activeX106.bin" ContentType="application/vnd.ms-office.activeX"/>
  <Override PartName="/xl/activeX/activeX153.bin" ContentType="application/vnd.ms-office.activeX"/>
  <Override PartName="/xl/activeX/activeX198.xml" ContentType="application/vnd.ms-office.activeX+xml"/>
  <Override PartName="/xl/activeX/activeX298.bin" ContentType="application/vnd.ms-office.activeX"/>
  <Override PartName="/xl/activeX/activeX337.xml" ContentType="application/vnd.ms-office.activeX+xml"/>
  <Override PartName="/xl/activeX/activeX35.bin" ContentType="application/vnd.ms-office.activeX"/>
  <Override PartName="/xl/activeX/activeX82.bin" ContentType="application/vnd.ms-office.activeX"/>
  <Override PartName="/xl/activeX/activeX129.xml" ContentType="application/vnd.ms-office.activeX+xml"/>
  <Override PartName="/xl/activeX/activeX176.xml" ContentType="application/vnd.ms-office.activeX+xml"/>
  <Override PartName="/xl/activeX/activeX229.bin" ContentType="application/vnd.ms-office.activeX"/>
  <Override PartName="/xl/activeX/activeX276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58.xml" ContentType="application/vnd.ms-office.activeX+xml"/>
  <Override PartName="/xl/activeX/activeX60.bin" ContentType="application/vnd.ms-office.activeX"/>
  <Override PartName="/xl/activeX/activeX131.bin" ContentType="application/vnd.ms-office.activeX"/>
  <Override PartName="/xl/activeX/activeX299.xml" ContentType="application/vnd.ms-office.activeX+xml"/>
  <Override PartName="/xl/activeX/activeX315.xml" ContentType="application/vnd.ms-office.activeX+xml"/>
  <Override PartName="/xl/activeX/activeX36.xml" ContentType="application/vnd.ms-office.activeX+xml"/>
  <Override PartName="/xl/activeX/activeX83.xml" ContentType="application/vnd.ms-office.activeX+xml"/>
  <Override PartName="/xl/activeX/activeX107.xml" ContentType="application/vnd.ms-office.activeX+xml"/>
  <Override PartName="/xl/activeX/activeX154.xml" ContentType="application/vnd.ms-office.activeX+xml"/>
  <Override PartName="/xl/activeX/activeX207.bin" ContentType="application/vnd.ms-office.activeX"/>
  <Override PartName="/xl/activeX/activeX254.bin" ContentType="application/vnd.ms-office.activeX"/>
  <Override PartName="/xl/activeX/activeX340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230" windowHeight="11850" activeTab="3"/>
  </bookViews>
  <sheets>
    <sheet name="Bilan (2)" sheetId="8" r:id="rId1"/>
    <sheet name="Bilan" sheetId="2" r:id="rId2"/>
    <sheet name="Fonctionnaire" sheetId="1" r:id="rId3"/>
    <sheet name="Mandat maire" sheetId="3" r:id="rId4"/>
    <sheet name="Mandat Bailli-CaC" sheetId="6" r:id="rId5"/>
    <sheet name="Elevage" sheetId="7" r:id="rId6"/>
    <sheet name="Comprendre l'élevage" sheetId="5" r:id="rId7"/>
  </sheets>
  <definedNames>
    <definedName name="_xlnm._FilterDatabase" localSheetId="6" hidden="1">'Comprendre l''élevage'!$B$8:$F$95</definedName>
  </definedNames>
  <calcPr calcId="125725"/>
</workbook>
</file>

<file path=xl/calcChain.xml><?xml version="1.0" encoding="utf-8"?>
<calcChain xmlns="http://schemas.openxmlformats.org/spreadsheetml/2006/main">
  <c r="E9" i="3"/>
  <c r="E15"/>
  <c r="E31"/>
  <c r="G31" s="1"/>
  <c r="C31"/>
  <c r="E21"/>
  <c r="E16"/>
  <c r="E8"/>
  <c r="E7"/>
  <c r="E4"/>
  <c r="G20" i="7"/>
  <c r="H25" s="1"/>
  <c r="H20"/>
  <c r="I25" s="1"/>
  <c r="I20"/>
  <c r="J25" s="1"/>
  <c r="J20"/>
  <c r="K25" s="1"/>
  <c r="K20"/>
  <c r="L25" s="1"/>
  <c r="G21"/>
  <c r="H26" s="1"/>
  <c r="H21"/>
  <c r="I26" s="1"/>
  <c r="I21"/>
  <c r="J26" s="1"/>
  <c r="J21"/>
  <c r="K26" s="1"/>
  <c r="K21"/>
  <c r="L26" s="1"/>
  <c r="G22"/>
  <c r="H27" s="1"/>
  <c r="H22"/>
  <c r="I27" s="1"/>
  <c r="I22"/>
  <c r="J27" s="1"/>
  <c r="J22"/>
  <c r="K27" s="1"/>
  <c r="K22"/>
  <c r="L27" s="1"/>
  <c r="F22"/>
  <c r="G27" s="1"/>
  <c r="F21"/>
  <c r="G26" s="1"/>
  <c r="F20"/>
  <c r="F27"/>
  <c r="F26"/>
  <c r="F25"/>
  <c r="E49" i="8"/>
  <c r="E48"/>
  <c r="H47"/>
  <c r="E47"/>
  <c r="E46"/>
  <c r="E45"/>
  <c r="E44"/>
  <c r="E43"/>
  <c r="E42"/>
  <c r="E41"/>
  <c r="E40"/>
  <c r="E39"/>
  <c r="E38"/>
  <c r="E37"/>
  <c r="H36"/>
  <c r="E36"/>
  <c r="E35"/>
  <c r="E34"/>
  <c r="E33"/>
  <c r="E32"/>
  <c r="E31"/>
  <c r="E30"/>
  <c r="J29"/>
  <c r="E29"/>
  <c r="E28"/>
  <c r="E27"/>
  <c r="E26"/>
  <c r="E25"/>
  <c r="J24"/>
  <c r="E24"/>
  <c r="E23"/>
  <c r="E22"/>
  <c r="E21"/>
  <c r="E20"/>
  <c r="E19"/>
  <c r="E18"/>
  <c r="E17"/>
  <c r="E16"/>
  <c r="E15"/>
  <c r="E14"/>
  <c r="E13"/>
  <c r="J12"/>
  <c r="E12"/>
  <c r="J11"/>
  <c r="E11"/>
  <c r="J10"/>
  <c r="J13" s="1"/>
  <c r="J26" s="1"/>
  <c r="E10"/>
  <c r="E9"/>
  <c r="E8"/>
  <c r="E7"/>
  <c r="E6"/>
  <c r="J5"/>
  <c r="E5"/>
  <c r="E50" s="1"/>
  <c r="J23" s="1"/>
  <c r="J4"/>
  <c r="J6" s="1"/>
  <c r="J25" s="1"/>
  <c r="E4"/>
  <c r="P17" i="6"/>
  <c r="E5" i="3"/>
  <c r="E6"/>
  <c r="E10"/>
  <c r="E12"/>
  <c r="E13"/>
  <c r="E20"/>
  <c r="E28"/>
  <c r="E29"/>
  <c r="E30"/>
  <c r="P6" i="6"/>
  <c r="P7"/>
  <c r="P8"/>
  <c r="P9"/>
  <c r="P10"/>
  <c r="P11"/>
  <c r="P12"/>
  <c r="P13"/>
  <c r="P14"/>
  <c r="G25" i="7"/>
  <c r="F14"/>
  <c r="G14"/>
  <c r="H14"/>
  <c r="I14"/>
  <c r="J14"/>
  <c r="K14"/>
  <c r="L14"/>
  <c r="F15"/>
  <c r="G15"/>
  <c r="H15"/>
  <c r="I15"/>
  <c r="J15"/>
  <c r="K15"/>
  <c r="L15"/>
  <c r="F16"/>
  <c r="G16"/>
  <c r="H16"/>
  <c r="I16"/>
  <c r="J16"/>
  <c r="K16"/>
  <c r="L16"/>
  <c r="E16"/>
  <c r="E15"/>
  <c r="E14"/>
  <c r="E38" i="2"/>
  <c r="H47"/>
  <c r="J29" s="1"/>
  <c r="J11"/>
  <c r="J12"/>
  <c r="J10"/>
  <c r="J5"/>
  <c r="J4"/>
  <c r="H36"/>
  <c r="J24" s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9"/>
  <c r="E40"/>
  <c r="E41"/>
  <c r="E42"/>
  <c r="E43"/>
  <c r="E44"/>
  <c r="E45"/>
  <c r="E46"/>
  <c r="E47"/>
  <c r="E48"/>
  <c r="E49"/>
  <c r="E4"/>
  <c r="O14" i="6"/>
  <c r="O25"/>
  <c r="P25" s="1"/>
  <c r="Q25" s="1"/>
  <c r="O24"/>
  <c r="P24" s="1"/>
  <c r="Q24" s="1"/>
  <c r="O23"/>
  <c r="P23" s="1"/>
  <c r="Q23" s="1"/>
  <c r="O22"/>
  <c r="O21"/>
  <c r="P21" s="1"/>
  <c r="Q21" s="1"/>
  <c r="O20"/>
  <c r="P20" s="1"/>
  <c r="Q20" s="1"/>
  <c r="O19"/>
  <c r="P19" s="1"/>
  <c r="Q19" s="1"/>
  <c r="O18"/>
  <c r="P18" s="1"/>
  <c r="Q18" s="1"/>
  <c r="O17"/>
  <c r="O7"/>
  <c r="Q7" s="1"/>
  <c r="O8"/>
  <c r="O9"/>
  <c r="O10"/>
  <c r="Q10" s="1"/>
  <c r="O11"/>
  <c r="Q11" s="1"/>
  <c r="O12"/>
  <c r="Q12" s="1"/>
  <c r="O13"/>
  <c r="Q13" s="1"/>
  <c r="O6"/>
  <c r="F2"/>
  <c r="D2"/>
  <c r="L56" i="5"/>
  <c r="K56"/>
  <c r="J56"/>
  <c r="J55"/>
  <c r="K55" s="1"/>
  <c r="L55" s="1"/>
  <c r="J54"/>
  <c r="K54" s="1"/>
  <c r="L54" s="1"/>
  <c r="J53"/>
  <c r="K53" s="1"/>
  <c r="L53" s="1"/>
  <c r="J52"/>
  <c r="K52" s="1"/>
  <c r="L52" s="1"/>
  <c r="J51"/>
  <c r="K51" s="1"/>
  <c r="L51" s="1"/>
  <c r="J50"/>
  <c r="K50" s="1"/>
  <c r="L50" s="1"/>
  <c r="J49"/>
  <c r="K49" s="1"/>
  <c r="L49" s="1"/>
  <c r="J48"/>
  <c r="K48" s="1"/>
  <c r="L48" s="1"/>
  <c r="J47"/>
  <c r="K47" s="1"/>
  <c r="L47" s="1"/>
  <c r="J46"/>
  <c r="K46" s="1"/>
  <c r="L46" s="1"/>
  <c r="J45"/>
  <c r="K45" s="1"/>
  <c r="L45" s="1"/>
  <c r="K44"/>
  <c r="L44" s="1"/>
  <c r="J44"/>
  <c r="J43"/>
  <c r="K43" s="1"/>
  <c r="L43" s="1"/>
  <c r="J42"/>
  <c r="K42" s="1"/>
  <c r="L42" s="1"/>
  <c r="J41"/>
  <c r="K41" s="1"/>
  <c r="L41" s="1"/>
  <c r="J40"/>
  <c r="K40" s="1"/>
  <c r="L40" s="1"/>
  <c r="J39"/>
  <c r="K39" s="1"/>
  <c r="L39" s="1"/>
  <c r="J38"/>
  <c r="K38" s="1"/>
  <c r="L38" s="1"/>
  <c r="J37"/>
  <c r="K37" s="1"/>
  <c r="L37" s="1"/>
  <c r="K36"/>
  <c r="L36" s="1"/>
  <c r="J36"/>
  <c r="J35"/>
  <c r="K35" s="1"/>
  <c r="L35" s="1"/>
  <c r="J34"/>
  <c r="K34" s="1"/>
  <c r="L34" s="1"/>
  <c r="K33"/>
  <c r="L33" s="1"/>
  <c r="J33"/>
  <c r="J32"/>
  <c r="K32" s="1"/>
  <c r="L32" s="1"/>
  <c r="J31"/>
  <c r="K31" s="1"/>
  <c r="L31" s="1"/>
  <c r="J30"/>
  <c r="K30" s="1"/>
  <c r="L30" s="1"/>
  <c r="J29"/>
  <c r="K29" s="1"/>
  <c r="L29" s="1"/>
  <c r="J28"/>
  <c r="K28" s="1"/>
  <c r="L28" s="1"/>
  <c r="J27"/>
  <c r="K27" s="1"/>
  <c r="L27" s="1"/>
  <c r="J26"/>
  <c r="K26" s="1"/>
  <c r="L26" s="1"/>
  <c r="K25"/>
  <c r="L25" s="1"/>
  <c r="J25"/>
  <c r="J24"/>
  <c r="K24" s="1"/>
  <c r="L24" s="1"/>
  <c r="J23"/>
  <c r="K23" s="1"/>
  <c r="L23" s="1"/>
  <c r="J22"/>
  <c r="K22" s="1"/>
  <c r="L22" s="1"/>
  <c r="J21"/>
  <c r="K21" s="1"/>
  <c r="L21" s="1"/>
  <c r="K20"/>
  <c r="L20" s="1"/>
  <c r="J20"/>
  <c r="J19"/>
  <c r="K19" s="1"/>
  <c r="L19" s="1"/>
  <c r="J18"/>
  <c r="K18" s="1"/>
  <c r="L18" s="1"/>
  <c r="J17"/>
  <c r="K17" s="1"/>
  <c r="L17" s="1"/>
  <c r="J16"/>
  <c r="K16" s="1"/>
  <c r="L16" s="1"/>
  <c r="J15"/>
  <c r="K15" s="1"/>
  <c r="L15" s="1"/>
  <c r="J14"/>
  <c r="K14" s="1"/>
  <c r="L14" s="1"/>
  <c r="J13"/>
  <c r="K13" s="1"/>
  <c r="L13" s="1"/>
  <c r="J12"/>
  <c r="K12" s="1"/>
  <c r="L12" s="1"/>
  <c r="K11"/>
  <c r="L11" s="1"/>
  <c r="J11"/>
  <c r="J10"/>
  <c r="K10" s="1"/>
  <c r="L10" s="1"/>
  <c r="L9"/>
  <c r="K9"/>
  <c r="J9"/>
  <c r="L8"/>
  <c r="K8"/>
  <c r="J8"/>
  <c r="K14" i="3"/>
  <c r="K22" s="1"/>
  <c r="L22"/>
  <c r="L23"/>
  <c r="L24"/>
  <c r="L25"/>
  <c r="C33"/>
  <c r="E33" s="1"/>
  <c r="C32"/>
  <c r="D47" i="5"/>
  <c r="E47" s="1"/>
  <c r="F47" s="1"/>
  <c r="D48"/>
  <c r="E48" s="1"/>
  <c r="F48" s="1"/>
  <c r="D49"/>
  <c r="E49" s="1"/>
  <c r="F49" s="1"/>
  <c r="D50"/>
  <c r="E50" s="1"/>
  <c r="F50" s="1"/>
  <c r="D51"/>
  <c r="E51" s="1"/>
  <c r="F51" s="1"/>
  <c r="D52"/>
  <c r="E52" s="1"/>
  <c r="F52" s="1"/>
  <c r="D53"/>
  <c r="E53" s="1"/>
  <c r="F53" s="1"/>
  <c r="D54"/>
  <c r="E54" s="1"/>
  <c r="F54" s="1"/>
  <c r="D55"/>
  <c r="E55" s="1"/>
  <c r="F55" s="1"/>
  <c r="D56"/>
  <c r="E56" s="1"/>
  <c r="F56" s="1"/>
  <c r="D9"/>
  <c r="E9" s="1"/>
  <c r="F9" s="1"/>
  <c r="D10"/>
  <c r="E10" s="1"/>
  <c r="F10" s="1"/>
  <c r="D11"/>
  <c r="E11" s="1"/>
  <c r="F11" s="1"/>
  <c r="D12"/>
  <c r="E12" s="1"/>
  <c r="F12" s="1"/>
  <c r="D13"/>
  <c r="E13" s="1"/>
  <c r="F13" s="1"/>
  <c r="D14"/>
  <c r="E14" s="1"/>
  <c r="F14" s="1"/>
  <c r="D15"/>
  <c r="E15" s="1"/>
  <c r="F15" s="1"/>
  <c r="D16"/>
  <c r="E16" s="1"/>
  <c r="F16" s="1"/>
  <c r="D17"/>
  <c r="E17" s="1"/>
  <c r="F17" s="1"/>
  <c r="D18"/>
  <c r="E18" s="1"/>
  <c r="F18" s="1"/>
  <c r="D19"/>
  <c r="E19" s="1"/>
  <c r="F19" s="1"/>
  <c r="D20"/>
  <c r="E20" s="1"/>
  <c r="F20" s="1"/>
  <c r="D21"/>
  <c r="E21" s="1"/>
  <c r="F21" s="1"/>
  <c r="D22"/>
  <c r="E22" s="1"/>
  <c r="F22" s="1"/>
  <c r="D23"/>
  <c r="E23" s="1"/>
  <c r="F23" s="1"/>
  <c r="D24"/>
  <c r="E24" s="1"/>
  <c r="F24" s="1"/>
  <c r="D25"/>
  <c r="E25" s="1"/>
  <c r="F25" s="1"/>
  <c r="D26"/>
  <c r="E26" s="1"/>
  <c r="F26" s="1"/>
  <c r="D27"/>
  <c r="E27" s="1"/>
  <c r="F27" s="1"/>
  <c r="D28"/>
  <c r="E28" s="1"/>
  <c r="F28" s="1"/>
  <c r="D29"/>
  <c r="E29" s="1"/>
  <c r="F29" s="1"/>
  <c r="D30"/>
  <c r="E30" s="1"/>
  <c r="F30" s="1"/>
  <c r="D31"/>
  <c r="E31" s="1"/>
  <c r="F31" s="1"/>
  <c r="D32"/>
  <c r="E32" s="1"/>
  <c r="F32" s="1"/>
  <c r="D33"/>
  <c r="E33" s="1"/>
  <c r="F33" s="1"/>
  <c r="D34"/>
  <c r="E34" s="1"/>
  <c r="F34" s="1"/>
  <c r="D35"/>
  <c r="E35" s="1"/>
  <c r="F35" s="1"/>
  <c r="D36"/>
  <c r="E36" s="1"/>
  <c r="F36" s="1"/>
  <c r="D37"/>
  <c r="E37" s="1"/>
  <c r="F37" s="1"/>
  <c r="D38"/>
  <c r="E38" s="1"/>
  <c r="F38" s="1"/>
  <c r="D39"/>
  <c r="E39" s="1"/>
  <c r="F39" s="1"/>
  <c r="D40"/>
  <c r="E40" s="1"/>
  <c r="F40" s="1"/>
  <c r="D41"/>
  <c r="E41" s="1"/>
  <c r="F41" s="1"/>
  <c r="D42"/>
  <c r="E42" s="1"/>
  <c r="F42" s="1"/>
  <c r="D43"/>
  <c r="E43" s="1"/>
  <c r="F43" s="1"/>
  <c r="D44"/>
  <c r="E44" s="1"/>
  <c r="F44" s="1"/>
  <c r="D45"/>
  <c r="E45" s="1"/>
  <c r="F45" s="1"/>
  <c r="D46"/>
  <c r="E46" s="1"/>
  <c r="F46" s="1"/>
  <c r="D8"/>
  <c r="E8" s="1"/>
  <c r="F8" s="1"/>
  <c r="P3" i="3"/>
  <c r="O3"/>
  <c r="L21"/>
  <c r="L20"/>
  <c r="U17"/>
  <c r="Q16"/>
  <c r="Q17"/>
  <c r="N16"/>
  <c r="N17"/>
  <c r="N13"/>
  <c r="N14"/>
  <c r="N15"/>
  <c r="N12"/>
  <c r="K15"/>
  <c r="K23" s="1"/>
  <c r="K16"/>
  <c r="K24" s="1"/>
  <c r="K17"/>
  <c r="K25" s="1"/>
  <c r="K12"/>
  <c r="K20" s="1"/>
  <c r="K13"/>
  <c r="K21" s="1"/>
  <c r="C29"/>
  <c r="C30"/>
  <c r="C16"/>
  <c r="C3"/>
  <c r="E3" s="1"/>
  <c r="C5"/>
  <c r="C6"/>
  <c r="C7"/>
  <c r="C8"/>
  <c r="C9"/>
  <c r="C10"/>
  <c r="C11"/>
  <c r="E11" s="1"/>
  <c r="C20"/>
  <c r="C12"/>
  <c r="C13"/>
  <c r="C14"/>
  <c r="E14" s="1"/>
  <c r="C28"/>
  <c r="C21"/>
  <c r="C15"/>
  <c r="C17"/>
  <c r="E17" s="1"/>
  <c r="C18"/>
  <c r="E18" s="1"/>
  <c r="C22"/>
  <c r="E22" s="1"/>
  <c r="C23"/>
  <c r="C24"/>
  <c r="E24" s="1"/>
  <c r="C25"/>
  <c r="E25" s="1"/>
  <c r="C26"/>
  <c r="E26" s="1"/>
  <c r="C27"/>
  <c r="C19"/>
  <c r="E19" s="1"/>
  <c r="C4"/>
  <c r="J17" i="7" l="1"/>
  <c r="J27" i="8"/>
  <c r="J31" s="1"/>
  <c r="Q8" i="6"/>
  <c r="F17" i="7"/>
  <c r="L17"/>
  <c r="Q17" i="6"/>
  <c r="G17" i="7"/>
  <c r="E32" i="3"/>
  <c r="G32" s="1"/>
  <c r="E27"/>
  <c r="G27" s="1"/>
  <c r="E23"/>
  <c r="G23" s="1"/>
  <c r="K17" i="7"/>
  <c r="G26" i="3"/>
  <c r="G22"/>
  <c r="G24"/>
  <c r="G25"/>
  <c r="I17" i="7"/>
  <c r="H17"/>
  <c r="P22" i="6"/>
  <c r="Q22" s="1"/>
  <c r="Q9"/>
  <c r="Q6"/>
  <c r="Q14"/>
  <c r="G28" i="7"/>
  <c r="J28"/>
  <c r="F28"/>
  <c r="I28"/>
  <c r="K28"/>
  <c r="L28"/>
  <c r="H28"/>
  <c r="G33" i="3"/>
  <c r="G21"/>
  <c r="G29"/>
  <c r="G30"/>
  <c r="G28"/>
  <c r="E50" i="2"/>
  <c r="J23" s="1"/>
  <c r="J13"/>
  <c r="J26" s="1"/>
  <c r="J6"/>
  <c r="J25" s="1"/>
  <c r="G3" i="3"/>
  <c r="G17"/>
  <c r="G16"/>
  <c r="G15"/>
  <c r="G5"/>
  <c r="G4"/>
  <c r="G20"/>
  <c r="G12"/>
  <c r="G13"/>
  <c r="G10"/>
  <c r="G6"/>
  <c r="G19"/>
  <c r="G14"/>
  <c r="G11"/>
  <c r="G7"/>
  <c r="G18"/>
  <c r="G9"/>
  <c r="G8"/>
  <c r="Q15"/>
  <c r="Q13"/>
  <c r="Q12"/>
  <c r="Q14"/>
  <c r="U16" l="1"/>
  <c r="R25" i="6"/>
  <c r="M17" i="7"/>
  <c r="U15" i="3"/>
  <c r="J27" i="2"/>
  <c r="J31" s="1"/>
  <c r="R14" i="6"/>
  <c r="M28" i="7"/>
  <c r="B1" i="3"/>
  <c r="E1" s="1"/>
  <c r="K8" s="1"/>
  <c r="U13"/>
  <c r="U12"/>
  <c r="U14"/>
  <c r="R27" i="6" l="1"/>
  <c r="R28" s="1"/>
  <c r="G1" i="3"/>
</calcChain>
</file>

<file path=xl/sharedStrings.xml><?xml version="1.0" encoding="utf-8"?>
<sst xmlns="http://schemas.openxmlformats.org/spreadsheetml/2006/main" count="446" uniqueCount="216">
  <si>
    <t>Composition du mandat de départ :</t>
  </si>
  <si>
    <t>Action à réaliser:</t>
  </si>
  <si>
    <t>Mettre sur le marché HT et racheter TTC avec le mandat.</t>
  </si>
  <si>
    <t>A rendre:</t>
  </si>
  <si>
    <t>tapisseries</t>
  </si>
  <si>
    <t>fromages de vache</t>
  </si>
  <si>
    <t>charrettes</t>
  </si>
  <si>
    <t>miches de pain</t>
  </si>
  <si>
    <t>fruits</t>
  </si>
  <si>
    <t>sacs de maïs</t>
  </si>
  <si>
    <t>poissons</t>
  </si>
  <si>
    <t>morceaux de viande</t>
  </si>
  <si>
    <t>sacs de blé</t>
  </si>
  <si>
    <t>sacs de farine</t>
  </si>
  <si>
    <t>quintaux de pierre</t>
  </si>
  <si>
    <t>pelotes de laine</t>
  </si>
  <si>
    <t>peaux</t>
  </si>
  <si>
    <t>légumes</t>
  </si>
  <si>
    <t>stères de bois</t>
  </si>
  <si>
    <t>petites échelles</t>
  </si>
  <si>
    <t>grandes échelles</t>
  </si>
  <si>
    <t>rames</t>
  </si>
  <si>
    <t>coques</t>
  </si>
  <si>
    <t>manches</t>
  </si>
  <si>
    <t>barques</t>
  </si>
  <si>
    <t>haches</t>
  </si>
  <si>
    <t>kilos de minerai de fer</t>
  </si>
  <si>
    <t>seaux</t>
  </si>
  <si>
    <t>couteaux</t>
  </si>
  <si>
    <t>tonneaux</t>
  </si>
  <si>
    <t>Fruits</t>
  </si>
  <si>
    <t>Maïs</t>
  </si>
  <si>
    <t>Poissons</t>
  </si>
  <si>
    <t>Carcasses de Vaches</t>
  </si>
  <si>
    <t>Pierre</t>
  </si>
  <si>
    <t>Carcasses de Cochon</t>
  </si>
  <si>
    <t>Peaux</t>
  </si>
  <si>
    <t>Manteaux</t>
  </si>
  <si>
    <t>Légumes</t>
  </si>
  <si>
    <t>Petites échelles</t>
  </si>
  <si>
    <t>Grande échelle</t>
  </si>
  <si>
    <t>Rames</t>
  </si>
  <si>
    <t>Cailloux</t>
  </si>
  <si>
    <t>Ratio</t>
  </si>
  <si>
    <t>Tualenn ap Maëlweg-Kerdraon, Bailli de Bretagne</t>
  </si>
  <si>
    <t>Fer</t>
  </si>
  <si>
    <t>Couteau</t>
  </si>
  <si>
    <t>Prix HT</t>
  </si>
  <si>
    <t>Taxe appliquée</t>
  </si>
  <si>
    <t>Prix TTC</t>
  </si>
  <si>
    <t>Qt</t>
  </si>
  <si>
    <t>Total</t>
  </si>
  <si>
    <t>Marchandises</t>
  </si>
  <si>
    <t>A mandater</t>
  </si>
  <si>
    <t>A rendre</t>
  </si>
  <si>
    <t>écus</t>
  </si>
  <si>
    <t>Maire à mandater :</t>
  </si>
  <si>
    <t>Date de création du mandat :</t>
  </si>
  <si>
    <t xml:space="preserve">Mandat du Bailli </t>
  </si>
  <si>
    <t>bois</t>
  </si>
  <si>
    <t>Farines</t>
  </si>
  <si>
    <t>Pains</t>
  </si>
  <si>
    <t>Laits</t>
  </si>
  <si>
    <t>Viandes</t>
  </si>
  <si>
    <t>Blés</t>
  </si>
  <si>
    <t>Laines</t>
  </si>
  <si>
    <t>à</t>
  </si>
  <si>
    <t>HT</t>
  </si>
  <si>
    <t>donc</t>
  </si>
  <si>
    <t>TTC</t>
  </si>
  <si>
    <t>soit</t>
  </si>
  <si>
    <t>épée</t>
  </si>
  <si>
    <t>Mandat du Bailli et du Cac</t>
  </si>
  <si>
    <t>Douchka, Cac de Bretagne</t>
  </si>
  <si>
    <t>sels</t>
  </si>
  <si>
    <t>vin anjou</t>
  </si>
  <si>
    <t>fromage de chevre</t>
  </si>
  <si>
    <t>blés</t>
  </si>
  <si>
    <t>Nombre de Cochons</t>
  </si>
  <si>
    <t>Ce qui va être prélevé
(arrondi supérieur)</t>
  </si>
  <si>
    <t>Combien on va perdre
(arrondi-valeur calculé)</t>
  </si>
  <si>
    <t>Calcul en fonction du nombre
(valeur calculé)</t>
  </si>
  <si>
    <t>COCHONS - Nourri au blé</t>
  </si>
  <si>
    <t>MOUTONS - Nourri au blé</t>
  </si>
  <si>
    <t>Les vaches nourris au blés peuvent être acheté individuellement.</t>
  </si>
  <si>
    <t>Nous conseillons pour les cochons et les moutons de toujours produire avec les chiffres en rouge pour faire le moins de pertes.</t>
  </si>
  <si>
    <t>La production d'animaux est plus rentable en blé, voici pourquoi nous ne montrons ici que cette méthode.</t>
  </si>
  <si>
    <t xml:space="preserve">Date de création du mandat : </t>
  </si>
  <si>
    <t>/</t>
  </si>
  <si>
    <t xml:space="preserve">Personne mandatée : </t>
  </si>
  <si>
    <t>Taxe</t>
  </si>
  <si>
    <t>SUR LE TERRITOIRE BRETON</t>
  </si>
  <si>
    <t>Blé</t>
  </si>
  <si>
    <t>Farine</t>
  </si>
  <si>
    <t>Prix auquel on veut vendre à la personne</t>
  </si>
  <si>
    <t>Prix auquel on veut acheter à la personne</t>
  </si>
  <si>
    <t>Total TTC</t>
  </si>
  <si>
    <t>Total HT</t>
  </si>
  <si>
    <t>Produits de luxe</t>
  </si>
  <si>
    <t>A VENDRE</t>
  </si>
  <si>
    <t>A ACHETER</t>
  </si>
  <si>
    <t>Nombre</t>
  </si>
  <si>
    <t>Intitulé</t>
  </si>
  <si>
    <t>Si le mandat a des ventes et des achats, la somme qui doit etre dedans est :</t>
  </si>
  <si>
    <t>Doit etre rendu :</t>
  </si>
  <si>
    <t>Ne remplir que les zones en blanc avec soit les chiffres soit le texte exact comme à gauche</t>
  </si>
  <si>
    <t>Inventaire CaC</t>
  </si>
  <si>
    <t>Inventaire Connetable</t>
  </si>
  <si>
    <t>Denrée</t>
  </si>
  <si>
    <t>Quantité</t>
  </si>
  <si>
    <t>Valeur</t>
  </si>
  <si>
    <t>Valorisation</t>
  </si>
  <si>
    <t>Equipement</t>
  </si>
  <si>
    <t>Bouclier</t>
  </si>
  <si>
    <t>Epée</t>
  </si>
  <si>
    <t>Total :</t>
  </si>
  <si>
    <t>lait</t>
  </si>
  <si>
    <t>demi quintaux de cochon</t>
  </si>
  <si>
    <t>Cheptel - Brut</t>
  </si>
  <si>
    <t>BM</t>
  </si>
  <si>
    <t>Animal</t>
  </si>
  <si>
    <t>Vache</t>
  </si>
  <si>
    <t>BB</t>
  </si>
  <si>
    <t>Mouton</t>
  </si>
  <si>
    <t>Cochon</t>
  </si>
  <si>
    <t>BGD</t>
  </si>
  <si>
    <t>Mandat</t>
  </si>
  <si>
    <t>Mandaté</t>
  </si>
  <si>
    <t>CNT</t>
  </si>
  <si>
    <t>Gilliane</t>
  </si>
  <si>
    <t>Ecus</t>
  </si>
  <si>
    <t>barque</t>
  </si>
  <si>
    <t>Maewenn</t>
  </si>
  <si>
    <t>1 barque</t>
  </si>
  <si>
    <t>Sharlnack</t>
  </si>
  <si>
    <t>4 manches</t>
  </si>
  <si>
    <t>Lames d'épée</t>
  </si>
  <si>
    <t>2 rames</t>
  </si>
  <si>
    <t>cape</t>
  </si>
  <si>
    <t>tablier</t>
  </si>
  <si>
    <t>sel</t>
  </si>
  <si>
    <t>alain de st ervlan</t>
  </si>
  <si>
    <t>cidre</t>
  </si>
  <si>
    <t>jambon de bayonne</t>
  </si>
  <si>
    <t>bordeaux</t>
  </si>
  <si>
    <t>champagne</t>
  </si>
  <si>
    <t>vin de porto</t>
  </si>
  <si>
    <t>vin d'anjou</t>
  </si>
  <si>
    <t>fromage de brebis</t>
  </si>
  <si>
    <t>bouteille huile d'olive</t>
  </si>
  <si>
    <t>vin de toscane</t>
  </si>
  <si>
    <t>caillou</t>
  </si>
  <si>
    <t>Inventaire</t>
  </si>
  <si>
    <t>Connétable</t>
  </si>
  <si>
    <t>Bétail</t>
  </si>
  <si>
    <t xml:space="preserve">Total </t>
  </si>
  <si>
    <t>Dettes</t>
  </si>
  <si>
    <t>mat</t>
  </si>
  <si>
    <t>grande voiles</t>
  </si>
  <si>
    <t>boule de neige</t>
  </si>
  <si>
    <t>BILAN</t>
  </si>
  <si>
    <t>Vaches</t>
  </si>
  <si>
    <t>Moutons</t>
  </si>
  <si>
    <t>Cochons</t>
  </si>
  <si>
    <t>10 boules de neige</t>
  </si>
  <si>
    <t>Tréso</t>
  </si>
  <si>
    <t>Lundi</t>
  </si>
  <si>
    <t>Mardi</t>
  </si>
  <si>
    <t>Mercredi</t>
  </si>
  <si>
    <t>Jeudi</t>
  </si>
  <si>
    <t>Vendredi</t>
  </si>
  <si>
    <t>Samedi</t>
  </si>
  <si>
    <t>Dimanche</t>
  </si>
  <si>
    <t>COUT EN BLE</t>
  </si>
  <si>
    <t>RENTABILITE</t>
  </si>
  <si>
    <t>x</t>
  </si>
  <si>
    <t>Recommandations
d'achats</t>
  </si>
  <si>
    <t>Total final</t>
  </si>
  <si>
    <t>RESULTAT FINAL</t>
  </si>
  <si>
    <t>AVANT CREATION</t>
  </si>
  <si>
    <t>CREATION</t>
  </si>
  <si>
    <t>Bois</t>
  </si>
  <si>
    <t>Sel</t>
  </si>
  <si>
    <t>fromages de chèvre</t>
  </si>
  <si>
    <t>vins d'anjou</t>
  </si>
  <si>
    <t>Salome</t>
  </si>
  <si>
    <t>jeu de carte</t>
  </si>
  <si>
    <t>titefee</t>
  </si>
  <si>
    <t>alinoe</t>
  </si>
  <si>
    <t>viandes</t>
  </si>
  <si>
    <t>poisson</t>
  </si>
  <si>
    <t>2 fers</t>
  </si>
  <si>
    <t>8 bois</t>
  </si>
  <si>
    <t>2 lames d'épée</t>
  </si>
  <si>
    <t>Réaliser 2 épées</t>
  </si>
  <si>
    <t>2 épées</t>
  </si>
  <si>
    <t>enora</t>
  </si>
  <si>
    <t>secate</t>
  </si>
  <si>
    <t>guerney</t>
  </si>
  <si>
    <t>douchka</t>
  </si>
  <si>
    <t>madcat</t>
  </si>
  <si>
    <t>50 bois</t>
  </si>
  <si>
    <t xml:space="preserve">Date de création du mandat : 31/03/1460 </t>
  </si>
  <si>
    <t xml:space="preserve">Personne mandatée : Jangofett </t>
  </si>
  <si>
    <t xml:space="preserve">Mandat du Bailli et du Cac </t>
  </si>
  <si>
    <t xml:space="preserve">Composition du mandat de départ : </t>
  </si>
  <si>
    <t>600 blés</t>
  </si>
  <si>
    <t xml:space="preserve">Action à réaliser: </t>
  </si>
  <si>
    <t xml:space="preserve">Acheter 700 pierres à 14,28 écus TTC sur le marché soit 13 écus HT donc 9996 écus </t>
  </si>
  <si>
    <t xml:space="preserve">A rendre: </t>
  </si>
  <si>
    <t xml:space="preserve">700 pierres </t>
  </si>
  <si>
    <t xml:space="preserve">Tualenn ap Maëlweg-Kerdraon, Bailli de Bretagne </t>
  </si>
  <si>
    <t xml:space="preserve">Vendre 600 blés à 10,97 écus TTC soit à mettre sur le marché à 10,65 HT donc 6390 écus </t>
  </si>
  <si>
    <t xml:space="preserve">3606,00 écus </t>
  </si>
  <si>
    <t>tonneau</t>
  </si>
  <si>
    <t>farines</t>
  </si>
</sst>
</file>

<file path=xl/styles.xml><?xml version="1.0" encoding="utf-8"?>
<styleSheet xmlns="http://schemas.openxmlformats.org/spreadsheetml/2006/main">
  <numFmts count="4">
    <numFmt numFmtId="164" formatCode="dd"/>
    <numFmt numFmtId="165" formatCode="mm"/>
    <numFmt numFmtId="166" formatCode="dd/mm"/>
    <numFmt numFmtId="167" formatCode="mmmm"/>
  </numFmts>
  <fonts count="18">
    <font>
      <sz val="11"/>
      <color theme="1"/>
      <name val="Calibri"/>
      <family val="2"/>
      <scheme val="minor"/>
    </font>
    <font>
      <sz val="9"/>
      <color rgb="FF56442E"/>
      <name val="Tahoma"/>
      <family val="2"/>
    </font>
    <font>
      <sz val="11"/>
      <color theme="1"/>
      <name val="Verdana"/>
      <family val="2"/>
    </font>
    <font>
      <sz val="11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Verdana"/>
      <family val="2"/>
    </font>
    <font>
      <sz val="14"/>
      <color theme="1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7"/>
      <name val="Calibri"/>
      <family val="2"/>
      <scheme val="minor"/>
    </font>
    <font>
      <b/>
      <sz val="7"/>
      <color rgb="FFFF0000"/>
      <name val="Verdana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9"/>
      <color rgb="FF371809"/>
      <name val="Tahoma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2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2" fontId="0" fillId="3" borderId="9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0" borderId="0" xfId="0" applyFont="1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2" fontId="0" fillId="0" borderId="16" xfId="0" applyNumberFormat="1" applyBorder="1"/>
    <xf numFmtId="1" fontId="0" fillId="0" borderId="0" xfId="0" applyNumberFormat="1"/>
    <xf numFmtId="0" fontId="0" fillId="5" borderId="0" xfId="0" applyFill="1" applyBorder="1" applyAlignment="1">
      <alignment vertical="center"/>
    </xf>
    <xf numFmtId="164" fontId="0" fillId="3" borderId="21" xfId="0" applyNumberFormat="1" applyFill="1" applyBorder="1" applyAlignment="1">
      <alignment vertical="center"/>
    </xf>
    <xf numFmtId="1" fontId="0" fillId="3" borderId="21" xfId="0" applyNumberFormat="1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3" borderId="23" xfId="0" applyFill="1" applyBorder="1"/>
    <xf numFmtId="2" fontId="0" fillId="3" borderId="23" xfId="0" applyNumberFormat="1" applyFill="1" applyBorder="1" applyAlignment="1">
      <alignment horizontal="left"/>
    </xf>
    <xf numFmtId="4" fontId="0" fillId="3" borderId="0" xfId="0" applyNumberFormat="1" applyFill="1" applyBorder="1"/>
    <xf numFmtId="3" fontId="0" fillId="3" borderId="23" xfId="0" applyNumberFormat="1" applyFill="1" applyBorder="1"/>
    <xf numFmtId="0" fontId="0" fillId="3" borderId="25" xfId="0" applyFill="1" applyBorder="1" applyAlignment="1"/>
    <xf numFmtId="0" fontId="0" fillId="3" borderId="1" xfId="0" applyFill="1" applyBorder="1" applyAlignment="1"/>
    <xf numFmtId="0" fontId="0" fillId="3" borderId="1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center"/>
    </xf>
    <xf numFmtId="0" fontId="12" fillId="7" borderId="35" xfId="0" applyFont="1" applyFill="1" applyBorder="1" applyAlignment="1">
      <alignment horizontal="left"/>
    </xf>
    <xf numFmtId="0" fontId="12" fillId="7" borderId="15" xfId="0" applyFont="1" applyFill="1" applyBorder="1" applyAlignment="1">
      <alignment horizontal="center"/>
    </xf>
    <xf numFmtId="4" fontId="12" fillId="7" borderId="36" xfId="0" applyNumberFormat="1" applyFont="1" applyFill="1" applyBorder="1" applyAlignment="1">
      <alignment horizontal="right"/>
    </xf>
    <xf numFmtId="0" fontId="12" fillId="7" borderId="5" xfId="0" applyFont="1" applyFill="1" applyBorder="1" applyAlignment="1">
      <alignment horizontal="center"/>
    </xf>
    <xf numFmtId="4" fontId="12" fillId="7" borderId="7" xfId="0" applyNumberFormat="1" applyFont="1" applyFill="1" applyBorder="1" applyAlignment="1">
      <alignment horizontal="right"/>
    </xf>
    <xf numFmtId="0" fontId="12" fillId="7" borderId="8" xfId="0" applyFont="1" applyFill="1" applyBorder="1" applyAlignment="1">
      <alignment horizontal="left"/>
    </xf>
    <xf numFmtId="0" fontId="12" fillId="7" borderId="9" xfId="0" applyFont="1" applyFill="1" applyBorder="1" applyAlignment="1">
      <alignment horizontal="center"/>
    </xf>
    <xf numFmtId="4" fontId="12" fillId="7" borderId="10" xfId="0" applyNumberFormat="1" applyFont="1" applyFill="1" applyBorder="1" applyAlignment="1">
      <alignment horizontal="right"/>
    </xf>
    <xf numFmtId="0" fontId="12" fillId="7" borderId="8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4" fontId="12" fillId="7" borderId="13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2" fillId="9" borderId="17" xfId="0" applyFont="1" applyFill="1" applyBorder="1"/>
    <xf numFmtId="4" fontId="12" fillId="9" borderId="19" xfId="0" applyNumberFormat="1" applyFont="1" applyFill="1" applyBorder="1" applyAlignment="1">
      <alignment horizontal="right"/>
    </xf>
    <xf numFmtId="4" fontId="12" fillId="0" borderId="0" xfId="0" applyNumberFormat="1" applyFont="1" applyAlignment="1">
      <alignment horizontal="right"/>
    </xf>
    <xf numFmtId="0" fontId="12" fillId="6" borderId="8" xfId="0" applyFont="1" applyFill="1" applyBorder="1"/>
    <xf numFmtId="4" fontId="12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/>
    <xf numFmtId="4" fontId="12" fillId="6" borderId="13" xfId="0" applyNumberFormat="1" applyFont="1" applyFill="1" applyBorder="1" applyAlignment="1">
      <alignment horizontal="right"/>
    </xf>
    <xf numFmtId="0" fontId="12" fillId="10" borderId="17" xfId="0" applyFont="1" applyFill="1" applyBorder="1"/>
    <xf numFmtId="4" fontId="12" fillId="10" borderId="19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0" fontId="12" fillId="0" borderId="0" xfId="0" applyFont="1" applyBorder="1"/>
    <xf numFmtId="4" fontId="12" fillId="6" borderId="38" xfId="0" applyNumberFormat="1" applyFont="1" applyFill="1" applyBorder="1" applyAlignment="1">
      <alignment horizontal="right"/>
    </xf>
    <xf numFmtId="0" fontId="12" fillId="8" borderId="17" xfId="0" applyFont="1" applyFill="1" applyBorder="1"/>
    <xf numFmtId="4" fontId="12" fillId="8" borderId="19" xfId="0" applyNumberFormat="1" applyFont="1" applyFill="1" applyBorder="1" applyAlignment="1">
      <alignment horizontal="right"/>
    </xf>
    <xf numFmtId="0" fontId="12" fillId="12" borderId="17" xfId="0" applyFont="1" applyFill="1" applyBorder="1"/>
    <xf numFmtId="4" fontId="12" fillId="12" borderId="19" xfId="0" applyNumberFormat="1" applyFont="1" applyFill="1" applyBorder="1" applyAlignment="1">
      <alignment horizontal="right"/>
    </xf>
    <xf numFmtId="0" fontId="12" fillId="7" borderId="1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2" fillId="9" borderId="17" xfId="0" applyFont="1" applyFill="1" applyBorder="1" applyAlignment="1">
      <alignment horizontal="center"/>
    </xf>
    <xf numFmtId="0" fontId="12" fillId="8" borderId="19" xfId="0" applyFont="1" applyFill="1" applyBorder="1"/>
    <xf numFmtId="0" fontId="12" fillId="7" borderId="35" xfId="0" applyFont="1" applyFill="1" applyBorder="1" applyAlignment="1">
      <alignment horizontal="center"/>
    </xf>
    <xf numFmtId="0" fontId="12" fillId="8" borderId="17" xfId="0" applyFont="1" applyFill="1" applyBorder="1" applyAlignment="1">
      <alignment horizontal="center"/>
    </xf>
    <xf numFmtId="0" fontId="12" fillId="8" borderId="18" xfId="0" applyFont="1" applyFill="1" applyBorder="1" applyAlignment="1">
      <alignment horizontal="center"/>
    </xf>
    <xf numFmtId="0" fontId="12" fillId="8" borderId="17" xfId="0" applyFont="1" applyFill="1" applyBorder="1" applyAlignment="1">
      <alignment horizontal="left"/>
    </xf>
    <xf numFmtId="0" fontId="12" fillId="8" borderId="5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4" fontId="12" fillId="8" borderId="7" xfId="0" applyNumberFormat="1" applyFont="1" applyFill="1" applyBorder="1" applyAlignment="1">
      <alignment horizontal="center"/>
    </xf>
    <xf numFmtId="4" fontId="12" fillId="8" borderId="19" xfId="0" applyNumberFormat="1" applyFont="1" applyFill="1" applyBorder="1" applyAlignment="1">
      <alignment horizontal="center"/>
    </xf>
    <xf numFmtId="0" fontId="14" fillId="10" borderId="37" xfId="0" applyFont="1" applyFill="1" applyBorder="1" applyAlignment="1">
      <alignment horizontal="center"/>
    </xf>
    <xf numFmtId="4" fontId="14" fillId="10" borderId="37" xfId="0" applyNumberFormat="1" applyFont="1" applyFill="1" applyBorder="1" applyAlignment="1">
      <alignment horizontal="center"/>
    </xf>
    <xf numFmtId="0" fontId="12" fillId="0" borderId="23" xfId="0" applyFont="1" applyBorder="1"/>
    <xf numFmtId="4" fontId="12" fillId="0" borderId="24" xfId="0" applyNumberFormat="1" applyFont="1" applyBorder="1" applyAlignment="1">
      <alignment horizontal="right"/>
    </xf>
    <xf numFmtId="0" fontId="0" fillId="5" borderId="0" xfId="0" applyFill="1"/>
    <xf numFmtId="0" fontId="0" fillId="14" borderId="17" xfId="0" applyFill="1" applyBorder="1" applyAlignment="1">
      <alignment horizontal="center" vertical="center"/>
    </xf>
    <xf numFmtId="0" fontId="0" fillId="14" borderId="18" xfId="0" applyFill="1" applyBorder="1" applyAlignment="1">
      <alignment horizontal="center" vertical="center"/>
    </xf>
    <xf numFmtId="0" fontId="12" fillId="14" borderId="18" xfId="0" applyFont="1" applyFill="1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/>
    </xf>
    <xf numFmtId="0" fontId="0" fillId="13" borderId="20" xfId="0" applyFill="1" applyBorder="1"/>
    <xf numFmtId="0" fontId="0" fillId="13" borderId="21" xfId="0" applyFill="1" applyBorder="1" applyAlignment="1">
      <alignment horizontal="center" vertical="center"/>
    </xf>
    <xf numFmtId="2" fontId="0" fillId="13" borderId="22" xfId="0" applyNumberFormat="1" applyFill="1" applyBorder="1" applyAlignment="1">
      <alignment horizontal="center" vertical="center"/>
    </xf>
    <xf numFmtId="0" fontId="0" fillId="13" borderId="23" xfId="0" applyFill="1" applyBorder="1"/>
    <xf numFmtId="0" fontId="0" fillId="13" borderId="0" xfId="0" applyFill="1" applyBorder="1" applyAlignment="1">
      <alignment horizontal="center" vertical="center"/>
    </xf>
    <xf numFmtId="2" fontId="0" fillId="13" borderId="24" xfId="0" applyNumberFormat="1" applyFill="1" applyBorder="1" applyAlignment="1">
      <alignment horizontal="center" vertical="center"/>
    </xf>
    <xf numFmtId="0" fontId="0" fillId="13" borderId="25" xfId="0" applyFill="1" applyBorder="1"/>
    <xf numFmtId="0" fontId="0" fillId="13" borderId="1" xfId="0" applyFill="1" applyBorder="1" applyAlignment="1">
      <alignment horizontal="center" vertical="center"/>
    </xf>
    <xf numFmtId="2" fontId="0" fillId="13" borderId="26" xfId="0" applyNumberForma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3" borderId="21" xfId="0" applyNumberFormat="1" applyFill="1" applyBorder="1" applyAlignment="1">
      <alignment horizontal="center"/>
    </xf>
    <xf numFmtId="164" fontId="0" fillId="3" borderId="21" xfId="0" applyNumberFormat="1" applyFill="1" applyBorder="1"/>
    <xf numFmtId="165" fontId="0" fillId="3" borderId="21" xfId="0" applyNumberFormat="1" applyFill="1" applyBorder="1" applyAlignment="1">
      <alignment horizontal="center"/>
    </xf>
    <xf numFmtId="0" fontId="0" fillId="3" borderId="21" xfId="0" applyNumberFormat="1" applyFill="1" applyBorder="1" applyAlignment="1">
      <alignment horizontal="center"/>
    </xf>
    <xf numFmtId="0" fontId="0" fillId="3" borderId="22" xfId="0" applyFill="1" applyBorder="1"/>
    <xf numFmtId="0" fontId="0" fillId="3" borderId="24" xfId="0" applyFill="1" applyBorder="1"/>
    <xf numFmtId="0" fontId="0" fillId="3" borderId="0" xfId="0" applyFill="1" applyBorder="1"/>
    <xf numFmtId="2" fontId="0" fillId="5" borderId="23" xfId="0" applyNumberFormat="1" applyFill="1" applyBorder="1"/>
    <xf numFmtId="0" fontId="0" fillId="5" borderId="0" xfId="0" applyFill="1" applyBorder="1"/>
    <xf numFmtId="0" fontId="0" fillId="5" borderId="23" xfId="0" applyFill="1" applyBorder="1"/>
    <xf numFmtId="0" fontId="12" fillId="5" borderId="15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0" fillId="3" borderId="23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15" fillId="0" borderId="0" xfId="0" applyFont="1"/>
    <xf numFmtId="0" fontId="0" fillId="11" borderId="17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right" vertical="center"/>
    </xf>
    <xf numFmtId="0" fontId="0" fillId="8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right" vertical="center"/>
    </xf>
    <xf numFmtId="0" fontId="0" fillId="8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right" vertical="center"/>
    </xf>
    <xf numFmtId="0" fontId="0" fillId="8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right" vertical="center"/>
    </xf>
    <xf numFmtId="0" fontId="0" fillId="8" borderId="39" xfId="0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2" fontId="0" fillId="4" borderId="10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8" borderId="12" xfId="0" applyNumberFormat="1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left" vertical="center"/>
    </xf>
    <xf numFmtId="0" fontId="0" fillId="6" borderId="10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6" xfId="0" applyFill="1" applyBorder="1" applyAlignment="1">
      <alignment horizontal="right" vertical="center"/>
    </xf>
    <xf numFmtId="0" fontId="0" fillId="6" borderId="9" xfId="0" applyFill="1" applyBorder="1" applyAlignment="1">
      <alignment horizontal="right" vertical="center"/>
    </xf>
    <xf numFmtId="0" fontId="0" fillId="6" borderId="12" xfId="0" applyFill="1" applyBorder="1" applyAlignment="1">
      <alignment horizontal="right" vertical="center"/>
    </xf>
    <xf numFmtId="0" fontId="0" fillId="5" borderId="0" xfId="0" applyFill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0" fillId="8" borderId="10" xfId="0" applyFill="1" applyBorder="1" applyAlignment="1">
      <alignment horizontal="left" vertical="center"/>
    </xf>
    <xf numFmtId="0" fontId="0" fillId="8" borderId="13" xfId="0" applyFill="1" applyBorder="1" applyAlignment="1">
      <alignment horizontal="left" vertical="center"/>
    </xf>
    <xf numFmtId="2" fontId="0" fillId="7" borderId="17" xfId="0" applyNumberFormat="1" applyFill="1" applyBorder="1" applyAlignment="1">
      <alignment vertical="center"/>
    </xf>
    <xf numFmtId="0" fontId="0" fillId="7" borderId="19" xfId="0" applyFill="1" applyBorder="1" applyAlignment="1">
      <alignment vertical="center"/>
    </xf>
    <xf numFmtId="2" fontId="0" fillId="7" borderId="18" xfId="0" applyNumberFormat="1" applyFill="1" applyBorder="1" applyAlignment="1">
      <alignment horizontal="center" vertical="center"/>
    </xf>
    <xf numFmtId="2" fontId="0" fillId="7" borderId="19" xfId="0" applyNumberFormat="1" applyFill="1" applyBorder="1" applyAlignment="1">
      <alignment horizontal="center" vertical="center"/>
    </xf>
    <xf numFmtId="0" fontId="0" fillId="8" borderId="6" xfId="0" applyFill="1" applyBorder="1" applyAlignment="1">
      <alignment horizontal="left" vertical="center"/>
    </xf>
    <xf numFmtId="0" fontId="0" fillId="8" borderId="40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1" fontId="0" fillId="7" borderId="17" xfId="0" applyNumberFormat="1" applyFill="1" applyBorder="1" applyAlignment="1">
      <alignment horizontal="center" vertical="center"/>
    </xf>
    <xf numFmtId="1" fontId="0" fillId="7" borderId="18" xfId="0" applyNumberFormat="1" applyFill="1" applyBorder="1" applyAlignment="1">
      <alignment horizontal="center" vertical="center"/>
    </xf>
    <xf numFmtId="1" fontId="0" fillId="7" borderId="19" xfId="0" applyNumberFormat="1" applyFill="1" applyBorder="1" applyAlignment="1">
      <alignment horizontal="center" vertical="center"/>
    </xf>
    <xf numFmtId="1" fontId="0" fillId="7" borderId="17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167" fontId="0" fillId="3" borderId="21" xfId="0" applyNumberFormat="1" applyFill="1" applyBorder="1" applyAlignment="1">
      <alignment vertical="center"/>
    </xf>
    <xf numFmtId="0" fontId="14" fillId="10" borderId="5" xfId="0" applyFont="1" applyFill="1" applyBorder="1" applyAlignment="1">
      <alignment horizontal="center"/>
    </xf>
    <xf numFmtId="0" fontId="14" fillId="10" borderId="7" xfId="0" applyFont="1" applyFill="1" applyBorder="1" applyAlignment="1">
      <alignment horizontal="center"/>
    </xf>
    <xf numFmtId="0" fontId="13" fillId="9" borderId="17" xfId="0" applyFont="1" applyFill="1" applyBorder="1" applyAlignment="1">
      <alignment horizontal="center"/>
    </xf>
    <xf numFmtId="0" fontId="13" fillId="9" borderId="18" xfId="0" applyFont="1" applyFill="1" applyBorder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14" fillId="9" borderId="17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center"/>
    </xf>
    <xf numFmtId="0" fontId="12" fillId="11" borderId="17" xfId="0" applyFont="1" applyFill="1" applyBorder="1" applyAlignment="1">
      <alignment horizontal="center"/>
    </xf>
    <xf numFmtId="0" fontId="12" fillId="11" borderId="19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20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3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6" xfId="0" applyFill="1" applyBorder="1" applyAlignment="1">
      <alignment horizontal="left"/>
    </xf>
    <xf numFmtId="0" fontId="10" fillId="3" borderId="23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0" fillId="5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14" borderId="17" xfId="0" applyFont="1" applyFill="1" applyBorder="1" applyAlignment="1">
      <alignment horizontal="center"/>
    </xf>
    <xf numFmtId="0" fontId="11" fillId="14" borderId="18" xfId="0" applyFont="1" applyFill="1" applyBorder="1" applyAlignment="1">
      <alignment horizontal="center"/>
    </xf>
    <xf numFmtId="0" fontId="11" fillId="14" borderId="19" xfId="0" applyFont="1" applyFill="1" applyBorder="1" applyAlignment="1">
      <alignment horizontal="center"/>
    </xf>
    <xf numFmtId="0" fontId="0" fillId="11" borderId="17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8" borderId="42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17" fillId="15" borderId="17" xfId="0" applyFont="1" applyFill="1" applyBorder="1" applyAlignment="1">
      <alignment horizontal="center" vertical="center"/>
    </xf>
    <xf numFmtId="0" fontId="17" fillId="15" borderId="18" xfId="0" applyFont="1" applyFill="1" applyBorder="1" applyAlignment="1">
      <alignment horizontal="center" vertical="center"/>
    </xf>
    <xf numFmtId="0" fontId="17" fillId="15" borderId="19" xfId="0" applyFont="1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16" fillId="10" borderId="17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9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0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1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2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emf"/><Relationship Id="rId299" Type="http://schemas.openxmlformats.org/officeDocument/2006/relationships/image" Target="../media/image299.emf"/><Relationship Id="rId303" Type="http://schemas.openxmlformats.org/officeDocument/2006/relationships/image" Target="../media/image303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63" Type="http://schemas.openxmlformats.org/officeDocument/2006/relationships/image" Target="../media/image63.emf"/><Relationship Id="rId84" Type="http://schemas.openxmlformats.org/officeDocument/2006/relationships/image" Target="../media/image84.emf"/><Relationship Id="rId138" Type="http://schemas.openxmlformats.org/officeDocument/2006/relationships/image" Target="../media/image138.emf"/><Relationship Id="rId159" Type="http://schemas.openxmlformats.org/officeDocument/2006/relationships/image" Target="../media/image159.emf"/><Relationship Id="rId324" Type="http://schemas.openxmlformats.org/officeDocument/2006/relationships/image" Target="../media/image324.emf"/><Relationship Id="rId345" Type="http://schemas.openxmlformats.org/officeDocument/2006/relationships/image" Target="../media/image345.emf"/><Relationship Id="rId170" Type="http://schemas.openxmlformats.org/officeDocument/2006/relationships/image" Target="../media/image170.emf"/><Relationship Id="rId191" Type="http://schemas.openxmlformats.org/officeDocument/2006/relationships/image" Target="../media/image191.emf"/><Relationship Id="rId205" Type="http://schemas.openxmlformats.org/officeDocument/2006/relationships/image" Target="../media/image205.emf"/><Relationship Id="rId226" Type="http://schemas.openxmlformats.org/officeDocument/2006/relationships/image" Target="../media/image226.emf"/><Relationship Id="rId247" Type="http://schemas.openxmlformats.org/officeDocument/2006/relationships/image" Target="../media/image247.emf"/><Relationship Id="rId107" Type="http://schemas.openxmlformats.org/officeDocument/2006/relationships/image" Target="../media/image107.emf"/><Relationship Id="rId268" Type="http://schemas.openxmlformats.org/officeDocument/2006/relationships/image" Target="../media/image268.emf"/><Relationship Id="rId289" Type="http://schemas.openxmlformats.org/officeDocument/2006/relationships/image" Target="../media/image289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53" Type="http://schemas.openxmlformats.org/officeDocument/2006/relationships/image" Target="../media/image53.emf"/><Relationship Id="rId74" Type="http://schemas.openxmlformats.org/officeDocument/2006/relationships/image" Target="../media/image74.emf"/><Relationship Id="rId128" Type="http://schemas.openxmlformats.org/officeDocument/2006/relationships/image" Target="../media/image128.emf"/><Relationship Id="rId149" Type="http://schemas.openxmlformats.org/officeDocument/2006/relationships/image" Target="../media/image149.emf"/><Relationship Id="rId314" Type="http://schemas.openxmlformats.org/officeDocument/2006/relationships/image" Target="../media/image314.emf"/><Relationship Id="rId335" Type="http://schemas.openxmlformats.org/officeDocument/2006/relationships/image" Target="../media/image335.emf"/><Relationship Id="rId356" Type="http://schemas.openxmlformats.org/officeDocument/2006/relationships/image" Target="../media/image356.emf"/><Relationship Id="rId5" Type="http://schemas.openxmlformats.org/officeDocument/2006/relationships/image" Target="../media/image5.emf"/><Relationship Id="rId95" Type="http://schemas.openxmlformats.org/officeDocument/2006/relationships/image" Target="../media/image95.emf"/><Relationship Id="rId160" Type="http://schemas.openxmlformats.org/officeDocument/2006/relationships/image" Target="../media/image160.emf"/><Relationship Id="rId181" Type="http://schemas.openxmlformats.org/officeDocument/2006/relationships/image" Target="../media/image181.emf"/><Relationship Id="rId216" Type="http://schemas.openxmlformats.org/officeDocument/2006/relationships/image" Target="../media/image216.emf"/><Relationship Id="rId237" Type="http://schemas.openxmlformats.org/officeDocument/2006/relationships/image" Target="../media/image237.emf"/><Relationship Id="rId258" Type="http://schemas.openxmlformats.org/officeDocument/2006/relationships/image" Target="../media/image258.emf"/><Relationship Id="rId279" Type="http://schemas.openxmlformats.org/officeDocument/2006/relationships/image" Target="../media/image279.emf"/><Relationship Id="rId22" Type="http://schemas.openxmlformats.org/officeDocument/2006/relationships/image" Target="../media/image22.emf"/><Relationship Id="rId43" Type="http://schemas.openxmlformats.org/officeDocument/2006/relationships/image" Target="../media/image43.emf"/><Relationship Id="rId64" Type="http://schemas.openxmlformats.org/officeDocument/2006/relationships/image" Target="../media/image64.emf"/><Relationship Id="rId118" Type="http://schemas.openxmlformats.org/officeDocument/2006/relationships/image" Target="../media/image118.emf"/><Relationship Id="rId139" Type="http://schemas.openxmlformats.org/officeDocument/2006/relationships/image" Target="../media/image139.emf"/><Relationship Id="rId290" Type="http://schemas.openxmlformats.org/officeDocument/2006/relationships/image" Target="../media/image290.emf"/><Relationship Id="rId304" Type="http://schemas.openxmlformats.org/officeDocument/2006/relationships/image" Target="../media/image304.emf"/><Relationship Id="rId325" Type="http://schemas.openxmlformats.org/officeDocument/2006/relationships/image" Target="../media/image325.emf"/><Relationship Id="rId346" Type="http://schemas.openxmlformats.org/officeDocument/2006/relationships/image" Target="../media/image346.emf"/><Relationship Id="rId85" Type="http://schemas.openxmlformats.org/officeDocument/2006/relationships/image" Target="../media/image85.emf"/><Relationship Id="rId150" Type="http://schemas.openxmlformats.org/officeDocument/2006/relationships/image" Target="../media/image150.emf"/><Relationship Id="rId171" Type="http://schemas.openxmlformats.org/officeDocument/2006/relationships/image" Target="../media/image171.emf"/><Relationship Id="rId192" Type="http://schemas.openxmlformats.org/officeDocument/2006/relationships/image" Target="../media/image192.emf"/><Relationship Id="rId206" Type="http://schemas.openxmlformats.org/officeDocument/2006/relationships/image" Target="../media/image206.emf"/><Relationship Id="rId227" Type="http://schemas.openxmlformats.org/officeDocument/2006/relationships/image" Target="../media/image227.emf"/><Relationship Id="rId248" Type="http://schemas.openxmlformats.org/officeDocument/2006/relationships/image" Target="../media/image248.emf"/><Relationship Id="rId269" Type="http://schemas.openxmlformats.org/officeDocument/2006/relationships/image" Target="../media/image269.emf"/><Relationship Id="rId12" Type="http://schemas.openxmlformats.org/officeDocument/2006/relationships/image" Target="../media/image12.emf"/><Relationship Id="rId33" Type="http://schemas.openxmlformats.org/officeDocument/2006/relationships/image" Target="../media/image33.emf"/><Relationship Id="rId108" Type="http://schemas.openxmlformats.org/officeDocument/2006/relationships/image" Target="../media/image108.emf"/><Relationship Id="rId129" Type="http://schemas.openxmlformats.org/officeDocument/2006/relationships/image" Target="../media/image129.emf"/><Relationship Id="rId280" Type="http://schemas.openxmlformats.org/officeDocument/2006/relationships/image" Target="../media/image280.emf"/><Relationship Id="rId315" Type="http://schemas.openxmlformats.org/officeDocument/2006/relationships/image" Target="../media/image315.emf"/><Relationship Id="rId336" Type="http://schemas.openxmlformats.org/officeDocument/2006/relationships/image" Target="../media/image336.emf"/><Relationship Id="rId357" Type="http://schemas.openxmlformats.org/officeDocument/2006/relationships/image" Target="../media/image357.emf"/><Relationship Id="rId54" Type="http://schemas.openxmlformats.org/officeDocument/2006/relationships/image" Target="../media/image54.emf"/><Relationship Id="rId75" Type="http://schemas.openxmlformats.org/officeDocument/2006/relationships/image" Target="../media/image75.emf"/><Relationship Id="rId96" Type="http://schemas.openxmlformats.org/officeDocument/2006/relationships/image" Target="../media/image96.emf"/><Relationship Id="rId140" Type="http://schemas.openxmlformats.org/officeDocument/2006/relationships/image" Target="../media/image140.emf"/><Relationship Id="rId161" Type="http://schemas.openxmlformats.org/officeDocument/2006/relationships/image" Target="../media/image161.emf"/><Relationship Id="rId182" Type="http://schemas.openxmlformats.org/officeDocument/2006/relationships/image" Target="../media/image182.emf"/><Relationship Id="rId217" Type="http://schemas.openxmlformats.org/officeDocument/2006/relationships/image" Target="../media/image217.emf"/><Relationship Id="rId6" Type="http://schemas.openxmlformats.org/officeDocument/2006/relationships/image" Target="../media/image6.emf"/><Relationship Id="rId238" Type="http://schemas.openxmlformats.org/officeDocument/2006/relationships/image" Target="../media/image238.emf"/><Relationship Id="rId259" Type="http://schemas.openxmlformats.org/officeDocument/2006/relationships/image" Target="../media/image259.emf"/><Relationship Id="rId23" Type="http://schemas.openxmlformats.org/officeDocument/2006/relationships/image" Target="../media/image23.emf"/><Relationship Id="rId119" Type="http://schemas.openxmlformats.org/officeDocument/2006/relationships/image" Target="../media/image119.emf"/><Relationship Id="rId270" Type="http://schemas.openxmlformats.org/officeDocument/2006/relationships/image" Target="../media/image270.emf"/><Relationship Id="rId291" Type="http://schemas.openxmlformats.org/officeDocument/2006/relationships/image" Target="../media/image291.emf"/><Relationship Id="rId305" Type="http://schemas.openxmlformats.org/officeDocument/2006/relationships/image" Target="../media/image305.emf"/><Relationship Id="rId326" Type="http://schemas.openxmlformats.org/officeDocument/2006/relationships/image" Target="../media/image326.emf"/><Relationship Id="rId347" Type="http://schemas.openxmlformats.org/officeDocument/2006/relationships/image" Target="../media/image347.emf"/><Relationship Id="rId44" Type="http://schemas.openxmlformats.org/officeDocument/2006/relationships/image" Target="../media/image44.emf"/><Relationship Id="rId65" Type="http://schemas.openxmlformats.org/officeDocument/2006/relationships/image" Target="../media/image65.emf"/><Relationship Id="rId86" Type="http://schemas.openxmlformats.org/officeDocument/2006/relationships/image" Target="../media/image86.emf"/><Relationship Id="rId130" Type="http://schemas.openxmlformats.org/officeDocument/2006/relationships/image" Target="../media/image130.emf"/><Relationship Id="rId151" Type="http://schemas.openxmlformats.org/officeDocument/2006/relationships/image" Target="../media/image151.emf"/><Relationship Id="rId172" Type="http://schemas.openxmlformats.org/officeDocument/2006/relationships/image" Target="../media/image172.emf"/><Relationship Id="rId193" Type="http://schemas.openxmlformats.org/officeDocument/2006/relationships/image" Target="../media/image193.emf"/><Relationship Id="rId207" Type="http://schemas.openxmlformats.org/officeDocument/2006/relationships/image" Target="../media/image207.emf"/><Relationship Id="rId228" Type="http://schemas.openxmlformats.org/officeDocument/2006/relationships/image" Target="../media/image228.emf"/><Relationship Id="rId249" Type="http://schemas.openxmlformats.org/officeDocument/2006/relationships/image" Target="../media/image249.emf"/><Relationship Id="rId13" Type="http://schemas.openxmlformats.org/officeDocument/2006/relationships/image" Target="../media/image13.emf"/><Relationship Id="rId109" Type="http://schemas.openxmlformats.org/officeDocument/2006/relationships/image" Target="../media/image109.emf"/><Relationship Id="rId260" Type="http://schemas.openxmlformats.org/officeDocument/2006/relationships/image" Target="../media/image260.emf"/><Relationship Id="rId281" Type="http://schemas.openxmlformats.org/officeDocument/2006/relationships/image" Target="../media/image281.emf"/><Relationship Id="rId316" Type="http://schemas.openxmlformats.org/officeDocument/2006/relationships/image" Target="../media/image316.emf"/><Relationship Id="rId337" Type="http://schemas.openxmlformats.org/officeDocument/2006/relationships/image" Target="../media/image337.emf"/><Relationship Id="rId34" Type="http://schemas.openxmlformats.org/officeDocument/2006/relationships/image" Target="../media/image34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20" Type="http://schemas.openxmlformats.org/officeDocument/2006/relationships/image" Target="../media/image120.emf"/><Relationship Id="rId141" Type="http://schemas.openxmlformats.org/officeDocument/2006/relationships/image" Target="../media/image141.emf"/><Relationship Id="rId358" Type="http://schemas.openxmlformats.org/officeDocument/2006/relationships/image" Target="../media/image358.emf"/><Relationship Id="rId7" Type="http://schemas.openxmlformats.org/officeDocument/2006/relationships/image" Target="../media/image7.emf"/><Relationship Id="rId162" Type="http://schemas.openxmlformats.org/officeDocument/2006/relationships/image" Target="../media/image162.emf"/><Relationship Id="rId183" Type="http://schemas.openxmlformats.org/officeDocument/2006/relationships/image" Target="../media/image183.emf"/><Relationship Id="rId218" Type="http://schemas.openxmlformats.org/officeDocument/2006/relationships/image" Target="../media/image218.emf"/><Relationship Id="rId239" Type="http://schemas.openxmlformats.org/officeDocument/2006/relationships/image" Target="../media/image239.emf"/><Relationship Id="rId250" Type="http://schemas.openxmlformats.org/officeDocument/2006/relationships/image" Target="../media/image250.emf"/><Relationship Id="rId271" Type="http://schemas.openxmlformats.org/officeDocument/2006/relationships/image" Target="../media/image271.emf"/><Relationship Id="rId292" Type="http://schemas.openxmlformats.org/officeDocument/2006/relationships/image" Target="../media/image292.emf"/><Relationship Id="rId306" Type="http://schemas.openxmlformats.org/officeDocument/2006/relationships/image" Target="../media/image306.emf"/><Relationship Id="rId24" Type="http://schemas.openxmlformats.org/officeDocument/2006/relationships/image" Target="../media/image24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10.emf"/><Relationship Id="rId131" Type="http://schemas.openxmlformats.org/officeDocument/2006/relationships/image" Target="../media/image131.emf"/><Relationship Id="rId327" Type="http://schemas.openxmlformats.org/officeDocument/2006/relationships/image" Target="../media/image327.emf"/><Relationship Id="rId348" Type="http://schemas.openxmlformats.org/officeDocument/2006/relationships/image" Target="../media/image348.emf"/><Relationship Id="rId152" Type="http://schemas.openxmlformats.org/officeDocument/2006/relationships/image" Target="../media/image152.emf"/><Relationship Id="rId173" Type="http://schemas.openxmlformats.org/officeDocument/2006/relationships/image" Target="../media/image173.emf"/><Relationship Id="rId194" Type="http://schemas.openxmlformats.org/officeDocument/2006/relationships/image" Target="../media/image194.emf"/><Relationship Id="rId208" Type="http://schemas.openxmlformats.org/officeDocument/2006/relationships/image" Target="../media/image208.emf"/><Relationship Id="rId229" Type="http://schemas.openxmlformats.org/officeDocument/2006/relationships/image" Target="../media/image229.emf"/><Relationship Id="rId240" Type="http://schemas.openxmlformats.org/officeDocument/2006/relationships/image" Target="../media/image240.emf"/><Relationship Id="rId261" Type="http://schemas.openxmlformats.org/officeDocument/2006/relationships/image" Target="../media/image261.emf"/><Relationship Id="rId14" Type="http://schemas.openxmlformats.org/officeDocument/2006/relationships/image" Target="../media/image14.emf"/><Relationship Id="rId35" Type="http://schemas.openxmlformats.org/officeDocument/2006/relationships/image" Target="../media/image35.emf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282" Type="http://schemas.openxmlformats.org/officeDocument/2006/relationships/image" Target="../media/image282.emf"/><Relationship Id="rId317" Type="http://schemas.openxmlformats.org/officeDocument/2006/relationships/image" Target="../media/image317.emf"/><Relationship Id="rId338" Type="http://schemas.openxmlformats.org/officeDocument/2006/relationships/image" Target="../media/image338.emf"/><Relationship Id="rId8" Type="http://schemas.openxmlformats.org/officeDocument/2006/relationships/image" Target="../media/image8.emf"/><Relationship Id="rId98" Type="http://schemas.openxmlformats.org/officeDocument/2006/relationships/image" Target="../media/image98.emf"/><Relationship Id="rId121" Type="http://schemas.openxmlformats.org/officeDocument/2006/relationships/image" Target="../media/image121.emf"/><Relationship Id="rId142" Type="http://schemas.openxmlformats.org/officeDocument/2006/relationships/image" Target="../media/image142.emf"/><Relationship Id="rId163" Type="http://schemas.openxmlformats.org/officeDocument/2006/relationships/image" Target="../media/image163.emf"/><Relationship Id="rId184" Type="http://schemas.openxmlformats.org/officeDocument/2006/relationships/image" Target="../media/image184.emf"/><Relationship Id="rId219" Type="http://schemas.openxmlformats.org/officeDocument/2006/relationships/image" Target="../media/image219.emf"/><Relationship Id="rId230" Type="http://schemas.openxmlformats.org/officeDocument/2006/relationships/image" Target="../media/image230.emf"/><Relationship Id="rId251" Type="http://schemas.openxmlformats.org/officeDocument/2006/relationships/image" Target="../media/image251.emf"/><Relationship Id="rId25" Type="http://schemas.openxmlformats.org/officeDocument/2006/relationships/image" Target="../media/image25.emf"/><Relationship Id="rId46" Type="http://schemas.openxmlformats.org/officeDocument/2006/relationships/image" Target="../media/image46.emf"/><Relationship Id="rId67" Type="http://schemas.openxmlformats.org/officeDocument/2006/relationships/image" Target="../media/image67.emf"/><Relationship Id="rId272" Type="http://schemas.openxmlformats.org/officeDocument/2006/relationships/image" Target="../media/image272.emf"/><Relationship Id="rId293" Type="http://schemas.openxmlformats.org/officeDocument/2006/relationships/image" Target="../media/image293.emf"/><Relationship Id="rId307" Type="http://schemas.openxmlformats.org/officeDocument/2006/relationships/image" Target="../media/image307.emf"/><Relationship Id="rId328" Type="http://schemas.openxmlformats.org/officeDocument/2006/relationships/image" Target="../media/image328.emf"/><Relationship Id="rId349" Type="http://schemas.openxmlformats.org/officeDocument/2006/relationships/image" Target="../media/image349.emf"/><Relationship Id="rId88" Type="http://schemas.openxmlformats.org/officeDocument/2006/relationships/image" Target="../media/image88.emf"/><Relationship Id="rId111" Type="http://schemas.openxmlformats.org/officeDocument/2006/relationships/image" Target="../media/image111.emf"/><Relationship Id="rId132" Type="http://schemas.openxmlformats.org/officeDocument/2006/relationships/image" Target="../media/image132.emf"/><Relationship Id="rId153" Type="http://schemas.openxmlformats.org/officeDocument/2006/relationships/image" Target="../media/image153.emf"/><Relationship Id="rId174" Type="http://schemas.openxmlformats.org/officeDocument/2006/relationships/image" Target="../media/image174.emf"/><Relationship Id="rId195" Type="http://schemas.openxmlformats.org/officeDocument/2006/relationships/image" Target="../media/image195.emf"/><Relationship Id="rId209" Type="http://schemas.openxmlformats.org/officeDocument/2006/relationships/image" Target="../media/image209.emf"/><Relationship Id="rId190" Type="http://schemas.openxmlformats.org/officeDocument/2006/relationships/image" Target="../media/image190.emf"/><Relationship Id="rId204" Type="http://schemas.openxmlformats.org/officeDocument/2006/relationships/image" Target="../media/image204.emf"/><Relationship Id="rId220" Type="http://schemas.openxmlformats.org/officeDocument/2006/relationships/image" Target="../media/image220.emf"/><Relationship Id="rId225" Type="http://schemas.openxmlformats.org/officeDocument/2006/relationships/image" Target="../media/image225.emf"/><Relationship Id="rId241" Type="http://schemas.openxmlformats.org/officeDocument/2006/relationships/image" Target="../media/image241.emf"/><Relationship Id="rId246" Type="http://schemas.openxmlformats.org/officeDocument/2006/relationships/image" Target="../media/image246.emf"/><Relationship Id="rId267" Type="http://schemas.openxmlformats.org/officeDocument/2006/relationships/image" Target="../media/image267.emf"/><Relationship Id="rId288" Type="http://schemas.openxmlformats.org/officeDocument/2006/relationships/image" Target="../media/image288.emf"/><Relationship Id="rId15" Type="http://schemas.openxmlformats.org/officeDocument/2006/relationships/image" Target="../media/image15.emf"/><Relationship Id="rId36" Type="http://schemas.openxmlformats.org/officeDocument/2006/relationships/image" Target="../media/image36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27" Type="http://schemas.openxmlformats.org/officeDocument/2006/relationships/image" Target="../media/image127.emf"/><Relationship Id="rId262" Type="http://schemas.openxmlformats.org/officeDocument/2006/relationships/image" Target="../media/image262.emf"/><Relationship Id="rId283" Type="http://schemas.openxmlformats.org/officeDocument/2006/relationships/image" Target="../media/image283.emf"/><Relationship Id="rId313" Type="http://schemas.openxmlformats.org/officeDocument/2006/relationships/image" Target="../media/image313.emf"/><Relationship Id="rId318" Type="http://schemas.openxmlformats.org/officeDocument/2006/relationships/image" Target="../media/image318.emf"/><Relationship Id="rId339" Type="http://schemas.openxmlformats.org/officeDocument/2006/relationships/image" Target="../media/image339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52" Type="http://schemas.openxmlformats.org/officeDocument/2006/relationships/image" Target="../media/image52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122" Type="http://schemas.openxmlformats.org/officeDocument/2006/relationships/image" Target="../media/image122.emf"/><Relationship Id="rId143" Type="http://schemas.openxmlformats.org/officeDocument/2006/relationships/image" Target="../media/image143.emf"/><Relationship Id="rId148" Type="http://schemas.openxmlformats.org/officeDocument/2006/relationships/image" Target="../media/image148.emf"/><Relationship Id="rId164" Type="http://schemas.openxmlformats.org/officeDocument/2006/relationships/image" Target="../media/image164.emf"/><Relationship Id="rId169" Type="http://schemas.openxmlformats.org/officeDocument/2006/relationships/image" Target="../media/image169.emf"/><Relationship Id="rId185" Type="http://schemas.openxmlformats.org/officeDocument/2006/relationships/image" Target="../media/image185.emf"/><Relationship Id="rId334" Type="http://schemas.openxmlformats.org/officeDocument/2006/relationships/image" Target="../media/image334.emf"/><Relationship Id="rId350" Type="http://schemas.openxmlformats.org/officeDocument/2006/relationships/image" Target="../media/image350.emf"/><Relationship Id="rId355" Type="http://schemas.openxmlformats.org/officeDocument/2006/relationships/image" Target="../media/image355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80" Type="http://schemas.openxmlformats.org/officeDocument/2006/relationships/image" Target="../media/image180.emf"/><Relationship Id="rId210" Type="http://schemas.openxmlformats.org/officeDocument/2006/relationships/image" Target="../media/image210.emf"/><Relationship Id="rId215" Type="http://schemas.openxmlformats.org/officeDocument/2006/relationships/image" Target="../media/image215.emf"/><Relationship Id="rId236" Type="http://schemas.openxmlformats.org/officeDocument/2006/relationships/image" Target="../media/image236.emf"/><Relationship Id="rId257" Type="http://schemas.openxmlformats.org/officeDocument/2006/relationships/image" Target="../media/image257.emf"/><Relationship Id="rId278" Type="http://schemas.openxmlformats.org/officeDocument/2006/relationships/image" Target="../media/image278.emf"/><Relationship Id="rId26" Type="http://schemas.openxmlformats.org/officeDocument/2006/relationships/image" Target="../media/image26.emf"/><Relationship Id="rId231" Type="http://schemas.openxmlformats.org/officeDocument/2006/relationships/image" Target="../media/image231.emf"/><Relationship Id="rId252" Type="http://schemas.openxmlformats.org/officeDocument/2006/relationships/image" Target="../media/image252.emf"/><Relationship Id="rId273" Type="http://schemas.openxmlformats.org/officeDocument/2006/relationships/image" Target="../media/image273.emf"/><Relationship Id="rId294" Type="http://schemas.openxmlformats.org/officeDocument/2006/relationships/image" Target="../media/image294.emf"/><Relationship Id="rId308" Type="http://schemas.openxmlformats.org/officeDocument/2006/relationships/image" Target="../media/image308.emf"/><Relationship Id="rId329" Type="http://schemas.openxmlformats.org/officeDocument/2006/relationships/image" Target="../media/image329.emf"/><Relationship Id="rId47" Type="http://schemas.openxmlformats.org/officeDocument/2006/relationships/image" Target="../media/image47.emf"/><Relationship Id="rId68" Type="http://schemas.openxmlformats.org/officeDocument/2006/relationships/image" Target="../media/image68.emf"/><Relationship Id="rId89" Type="http://schemas.openxmlformats.org/officeDocument/2006/relationships/image" Target="../media/image89.emf"/><Relationship Id="rId112" Type="http://schemas.openxmlformats.org/officeDocument/2006/relationships/image" Target="../media/image112.emf"/><Relationship Id="rId133" Type="http://schemas.openxmlformats.org/officeDocument/2006/relationships/image" Target="../media/image133.emf"/><Relationship Id="rId154" Type="http://schemas.openxmlformats.org/officeDocument/2006/relationships/image" Target="../media/image154.emf"/><Relationship Id="rId175" Type="http://schemas.openxmlformats.org/officeDocument/2006/relationships/image" Target="../media/image175.emf"/><Relationship Id="rId340" Type="http://schemas.openxmlformats.org/officeDocument/2006/relationships/image" Target="../media/image340.emf"/><Relationship Id="rId196" Type="http://schemas.openxmlformats.org/officeDocument/2006/relationships/image" Target="../media/image196.emf"/><Relationship Id="rId200" Type="http://schemas.openxmlformats.org/officeDocument/2006/relationships/image" Target="../media/image200.emf"/><Relationship Id="rId16" Type="http://schemas.openxmlformats.org/officeDocument/2006/relationships/image" Target="../media/image16.emf"/><Relationship Id="rId221" Type="http://schemas.openxmlformats.org/officeDocument/2006/relationships/image" Target="../media/image221.emf"/><Relationship Id="rId242" Type="http://schemas.openxmlformats.org/officeDocument/2006/relationships/image" Target="../media/image242.emf"/><Relationship Id="rId263" Type="http://schemas.openxmlformats.org/officeDocument/2006/relationships/image" Target="../media/image263.emf"/><Relationship Id="rId284" Type="http://schemas.openxmlformats.org/officeDocument/2006/relationships/image" Target="../media/image284.emf"/><Relationship Id="rId319" Type="http://schemas.openxmlformats.org/officeDocument/2006/relationships/image" Target="../media/image319.emf"/><Relationship Id="rId37" Type="http://schemas.openxmlformats.org/officeDocument/2006/relationships/image" Target="../media/image37.emf"/><Relationship Id="rId58" Type="http://schemas.openxmlformats.org/officeDocument/2006/relationships/image" Target="../media/image58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23" Type="http://schemas.openxmlformats.org/officeDocument/2006/relationships/image" Target="../media/image123.emf"/><Relationship Id="rId144" Type="http://schemas.openxmlformats.org/officeDocument/2006/relationships/image" Target="../media/image144.emf"/><Relationship Id="rId330" Type="http://schemas.openxmlformats.org/officeDocument/2006/relationships/image" Target="../media/image330.emf"/><Relationship Id="rId90" Type="http://schemas.openxmlformats.org/officeDocument/2006/relationships/image" Target="../media/image90.emf"/><Relationship Id="rId165" Type="http://schemas.openxmlformats.org/officeDocument/2006/relationships/image" Target="../media/image165.emf"/><Relationship Id="rId186" Type="http://schemas.openxmlformats.org/officeDocument/2006/relationships/image" Target="../media/image186.emf"/><Relationship Id="rId351" Type="http://schemas.openxmlformats.org/officeDocument/2006/relationships/image" Target="../media/image351.emf"/><Relationship Id="rId211" Type="http://schemas.openxmlformats.org/officeDocument/2006/relationships/image" Target="../media/image211.emf"/><Relationship Id="rId232" Type="http://schemas.openxmlformats.org/officeDocument/2006/relationships/image" Target="../media/image232.emf"/><Relationship Id="rId253" Type="http://schemas.openxmlformats.org/officeDocument/2006/relationships/image" Target="../media/image253.emf"/><Relationship Id="rId274" Type="http://schemas.openxmlformats.org/officeDocument/2006/relationships/image" Target="../media/image274.emf"/><Relationship Id="rId295" Type="http://schemas.openxmlformats.org/officeDocument/2006/relationships/image" Target="../media/image295.emf"/><Relationship Id="rId309" Type="http://schemas.openxmlformats.org/officeDocument/2006/relationships/image" Target="../media/image309.emf"/><Relationship Id="rId27" Type="http://schemas.openxmlformats.org/officeDocument/2006/relationships/image" Target="../media/image27.emf"/><Relationship Id="rId48" Type="http://schemas.openxmlformats.org/officeDocument/2006/relationships/image" Target="../media/image48.emf"/><Relationship Id="rId69" Type="http://schemas.openxmlformats.org/officeDocument/2006/relationships/image" Target="../media/image69.emf"/><Relationship Id="rId113" Type="http://schemas.openxmlformats.org/officeDocument/2006/relationships/image" Target="../media/image113.emf"/><Relationship Id="rId134" Type="http://schemas.openxmlformats.org/officeDocument/2006/relationships/image" Target="../media/image134.emf"/><Relationship Id="rId320" Type="http://schemas.openxmlformats.org/officeDocument/2006/relationships/image" Target="../media/image320.emf"/><Relationship Id="rId80" Type="http://schemas.openxmlformats.org/officeDocument/2006/relationships/image" Target="../media/image80.emf"/><Relationship Id="rId155" Type="http://schemas.openxmlformats.org/officeDocument/2006/relationships/image" Target="../media/image155.emf"/><Relationship Id="rId176" Type="http://schemas.openxmlformats.org/officeDocument/2006/relationships/image" Target="../media/image176.emf"/><Relationship Id="rId197" Type="http://schemas.openxmlformats.org/officeDocument/2006/relationships/image" Target="../media/image197.emf"/><Relationship Id="rId341" Type="http://schemas.openxmlformats.org/officeDocument/2006/relationships/image" Target="../media/image341.emf"/><Relationship Id="rId201" Type="http://schemas.openxmlformats.org/officeDocument/2006/relationships/image" Target="../media/image201.emf"/><Relationship Id="rId222" Type="http://schemas.openxmlformats.org/officeDocument/2006/relationships/image" Target="../media/image222.emf"/><Relationship Id="rId243" Type="http://schemas.openxmlformats.org/officeDocument/2006/relationships/image" Target="../media/image243.emf"/><Relationship Id="rId264" Type="http://schemas.openxmlformats.org/officeDocument/2006/relationships/image" Target="../media/image264.emf"/><Relationship Id="rId285" Type="http://schemas.openxmlformats.org/officeDocument/2006/relationships/image" Target="../media/image285.emf"/><Relationship Id="rId17" Type="http://schemas.openxmlformats.org/officeDocument/2006/relationships/image" Target="../media/image17.emf"/><Relationship Id="rId38" Type="http://schemas.openxmlformats.org/officeDocument/2006/relationships/image" Target="../media/image38.emf"/><Relationship Id="rId59" Type="http://schemas.openxmlformats.org/officeDocument/2006/relationships/image" Target="../media/image59.emf"/><Relationship Id="rId103" Type="http://schemas.openxmlformats.org/officeDocument/2006/relationships/image" Target="../media/image103.emf"/><Relationship Id="rId124" Type="http://schemas.openxmlformats.org/officeDocument/2006/relationships/image" Target="../media/image124.emf"/><Relationship Id="rId310" Type="http://schemas.openxmlformats.org/officeDocument/2006/relationships/image" Target="../media/image310.emf"/><Relationship Id="rId70" Type="http://schemas.openxmlformats.org/officeDocument/2006/relationships/image" Target="../media/image70.emf"/><Relationship Id="rId91" Type="http://schemas.openxmlformats.org/officeDocument/2006/relationships/image" Target="../media/image91.emf"/><Relationship Id="rId145" Type="http://schemas.openxmlformats.org/officeDocument/2006/relationships/image" Target="../media/image145.emf"/><Relationship Id="rId166" Type="http://schemas.openxmlformats.org/officeDocument/2006/relationships/image" Target="../media/image166.emf"/><Relationship Id="rId187" Type="http://schemas.openxmlformats.org/officeDocument/2006/relationships/image" Target="../media/image187.emf"/><Relationship Id="rId331" Type="http://schemas.openxmlformats.org/officeDocument/2006/relationships/image" Target="../media/image331.emf"/><Relationship Id="rId352" Type="http://schemas.openxmlformats.org/officeDocument/2006/relationships/image" Target="../media/image352.emf"/><Relationship Id="rId1" Type="http://schemas.openxmlformats.org/officeDocument/2006/relationships/image" Target="../media/image1.emf"/><Relationship Id="rId212" Type="http://schemas.openxmlformats.org/officeDocument/2006/relationships/image" Target="../media/image212.emf"/><Relationship Id="rId233" Type="http://schemas.openxmlformats.org/officeDocument/2006/relationships/image" Target="../media/image233.emf"/><Relationship Id="rId254" Type="http://schemas.openxmlformats.org/officeDocument/2006/relationships/image" Target="../media/image254.emf"/><Relationship Id="rId28" Type="http://schemas.openxmlformats.org/officeDocument/2006/relationships/image" Target="../media/image28.emf"/><Relationship Id="rId49" Type="http://schemas.openxmlformats.org/officeDocument/2006/relationships/image" Target="../media/image49.emf"/><Relationship Id="rId114" Type="http://schemas.openxmlformats.org/officeDocument/2006/relationships/image" Target="../media/image114.emf"/><Relationship Id="rId275" Type="http://schemas.openxmlformats.org/officeDocument/2006/relationships/image" Target="../media/image275.emf"/><Relationship Id="rId296" Type="http://schemas.openxmlformats.org/officeDocument/2006/relationships/image" Target="../media/image296.emf"/><Relationship Id="rId300" Type="http://schemas.openxmlformats.org/officeDocument/2006/relationships/image" Target="../media/image300.emf"/><Relationship Id="rId60" Type="http://schemas.openxmlformats.org/officeDocument/2006/relationships/image" Target="../media/image60.emf"/><Relationship Id="rId81" Type="http://schemas.openxmlformats.org/officeDocument/2006/relationships/image" Target="../media/image81.emf"/><Relationship Id="rId135" Type="http://schemas.openxmlformats.org/officeDocument/2006/relationships/image" Target="../media/image135.emf"/><Relationship Id="rId156" Type="http://schemas.openxmlformats.org/officeDocument/2006/relationships/image" Target="../media/image156.emf"/><Relationship Id="rId177" Type="http://schemas.openxmlformats.org/officeDocument/2006/relationships/image" Target="../media/image177.emf"/><Relationship Id="rId198" Type="http://schemas.openxmlformats.org/officeDocument/2006/relationships/image" Target="../media/image198.emf"/><Relationship Id="rId321" Type="http://schemas.openxmlformats.org/officeDocument/2006/relationships/image" Target="../media/image321.emf"/><Relationship Id="rId342" Type="http://schemas.openxmlformats.org/officeDocument/2006/relationships/image" Target="../media/image342.emf"/><Relationship Id="rId202" Type="http://schemas.openxmlformats.org/officeDocument/2006/relationships/image" Target="../media/image202.emf"/><Relationship Id="rId223" Type="http://schemas.openxmlformats.org/officeDocument/2006/relationships/image" Target="../media/image223.emf"/><Relationship Id="rId244" Type="http://schemas.openxmlformats.org/officeDocument/2006/relationships/image" Target="../media/image244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265" Type="http://schemas.openxmlformats.org/officeDocument/2006/relationships/image" Target="../media/image265.emf"/><Relationship Id="rId286" Type="http://schemas.openxmlformats.org/officeDocument/2006/relationships/image" Target="../media/image286.emf"/><Relationship Id="rId50" Type="http://schemas.openxmlformats.org/officeDocument/2006/relationships/image" Target="../media/image50.emf"/><Relationship Id="rId104" Type="http://schemas.openxmlformats.org/officeDocument/2006/relationships/image" Target="../media/image104.emf"/><Relationship Id="rId125" Type="http://schemas.openxmlformats.org/officeDocument/2006/relationships/image" Target="../media/image125.emf"/><Relationship Id="rId146" Type="http://schemas.openxmlformats.org/officeDocument/2006/relationships/image" Target="../media/image146.emf"/><Relationship Id="rId167" Type="http://schemas.openxmlformats.org/officeDocument/2006/relationships/image" Target="../media/image167.emf"/><Relationship Id="rId188" Type="http://schemas.openxmlformats.org/officeDocument/2006/relationships/image" Target="../media/image188.emf"/><Relationship Id="rId311" Type="http://schemas.openxmlformats.org/officeDocument/2006/relationships/image" Target="../media/image311.emf"/><Relationship Id="rId332" Type="http://schemas.openxmlformats.org/officeDocument/2006/relationships/image" Target="../media/image332.emf"/><Relationship Id="rId353" Type="http://schemas.openxmlformats.org/officeDocument/2006/relationships/image" Target="../media/image353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13" Type="http://schemas.openxmlformats.org/officeDocument/2006/relationships/image" Target="../media/image213.emf"/><Relationship Id="rId234" Type="http://schemas.openxmlformats.org/officeDocument/2006/relationships/image" Target="../media/image234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55" Type="http://schemas.openxmlformats.org/officeDocument/2006/relationships/image" Target="../media/image255.emf"/><Relationship Id="rId276" Type="http://schemas.openxmlformats.org/officeDocument/2006/relationships/image" Target="../media/image276.emf"/><Relationship Id="rId297" Type="http://schemas.openxmlformats.org/officeDocument/2006/relationships/image" Target="../media/image297.emf"/><Relationship Id="rId40" Type="http://schemas.openxmlformats.org/officeDocument/2006/relationships/image" Target="../media/image40.emf"/><Relationship Id="rId115" Type="http://schemas.openxmlformats.org/officeDocument/2006/relationships/image" Target="../media/image115.emf"/><Relationship Id="rId136" Type="http://schemas.openxmlformats.org/officeDocument/2006/relationships/image" Target="../media/image136.emf"/><Relationship Id="rId157" Type="http://schemas.openxmlformats.org/officeDocument/2006/relationships/image" Target="../media/image157.emf"/><Relationship Id="rId178" Type="http://schemas.openxmlformats.org/officeDocument/2006/relationships/image" Target="../media/image178.emf"/><Relationship Id="rId301" Type="http://schemas.openxmlformats.org/officeDocument/2006/relationships/image" Target="../media/image301.emf"/><Relationship Id="rId322" Type="http://schemas.openxmlformats.org/officeDocument/2006/relationships/image" Target="../media/image322.emf"/><Relationship Id="rId343" Type="http://schemas.openxmlformats.org/officeDocument/2006/relationships/image" Target="../media/image343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99" Type="http://schemas.openxmlformats.org/officeDocument/2006/relationships/image" Target="../media/image199.emf"/><Relationship Id="rId203" Type="http://schemas.openxmlformats.org/officeDocument/2006/relationships/image" Target="../media/image203.emf"/><Relationship Id="rId19" Type="http://schemas.openxmlformats.org/officeDocument/2006/relationships/image" Target="../media/image19.emf"/><Relationship Id="rId224" Type="http://schemas.openxmlformats.org/officeDocument/2006/relationships/image" Target="../media/image224.emf"/><Relationship Id="rId245" Type="http://schemas.openxmlformats.org/officeDocument/2006/relationships/image" Target="../media/image245.emf"/><Relationship Id="rId266" Type="http://schemas.openxmlformats.org/officeDocument/2006/relationships/image" Target="../media/image266.emf"/><Relationship Id="rId287" Type="http://schemas.openxmlformats.org/officeDocument/2006/relationships/image" Target="../media/image287.emf"/><Relationship Id="rId30" Type="http://schemas.openxmlformats.org/officeDocument/2006/relationships/image" Target="../media/image30.emf"/><Relationship Id="rId105" Type="http://schemas.openxmlformats.org/officeDocument/2006/relationships/image" Target="../media/image105.emf"/><Relationship Id="rId126" Type="http://schemas.openxmlformats.org/officeDocument/2006/relationships/image" Target="../media/image126.emf"/><Relationship Id="rId147" Type="http://schemas.openxmlformats.org/officeDocument/2006/relationships/image" Target="../media/image147.emf"/><Relationship Id="rId168" Type="http://schemas.openxmlformats.org/officeDocument/2006/relationships/image" Target="../media/image168.emf"/><Relationship Id="rId312" Type="http://schemas.openxmlformats.org/officeDocument/2006/relationships/image" Target="../media/image312.emf"/><Relationship Id="rId333" Type="http://schemas.openxmlformats.org/officeDocument/2006/relationships/image" Target="../media/image333.emf"/><Relationship Id="rId354" Type="http://schemas.openxmlformats.org/officeDocument/2006/relationships/image" Target="../media/image354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3.emf"/><Relationship Id="rId189" Type="http://schemas.openxmlformats.org/officeDocument/2006/relationships/image" Target="../media/image189.emf"/><Relationship Id="rId3" Type="http://schemas.openxmlformats.org/officeDocument/2006/relationships/image" Target="../media/image3.emf"/><Relationship Id="rId214" Type="http://schemas.openxmlformats.org/officeDocument/2006/relationships/image" Target="../media/image214.emf"/><Relationship Id="rId235" Type="http://schemas.openxmlformats.org/officeDocument/2006/relationships/image" Target="../media/image235.emf"/><Relationship Id="rId256" Type="http://schemas.openxmlformats.org/officeDocument/2006/relationships/image" Target="../media/image256.emf"/><Relationship Id="rId277" Type="http://schemas.openxmlformats.org/officeDocument/2006/relationships/image" Target="../media/image277.emf"/><Relationship Id="rId298" Type="http://schemas.openxmlformats.org/officeDocument/2006/relationships/image" Target="../media/image298.emf"/><Relationship Id="rId116" Type="http://schemas.openxmlformats.org/officeDocument/2006/relationships/image" Target="../media/image116.emf"/><Relationship Id="rId137" Type="http://schemas.openxmlformats.org/officeDocument/2006/relationships/image" Target="../media/image137.emf"/><Relationship Id="rId158" Type="http://schemas.openxmlformats.org/officeDocument/2006/relationships/image" Target="../media/image158.emf"/><Relationship Id="rId302" Type="http://schemas.openxmlformats.org/officeDocument/2006/relationships/image" Target="../media/image302.emf"/><Relationship Id="rId323" Type="http://schemas.openxmlformats.org/officeDocument/2006/relationships/image" Target="../media/image323.emf"/><Relationship Id="rId344" Type="http://schemas.openxmlformats.org/officeDocument/2006/relationships/image" Target="../media/image344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62" Type="http://schemas.openxmlformats.org/officeDocument/2006/relationships/image" Target="../media/image62.emf"/><Relationship Id="rId83" Type="http://schemas.openxmlformats.org/officeDocument/2006/relationships/image" Target="../media/image83.emf"/><Relationship Id="rId179" Type="http://schemas.openxmlformats.org/officeDocument/2006/relationships/image" Target="../media/image179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ontrol" Target="../activeX/activeX115.xml"/><Relationship Id="rId299" Type="http://schemas.openxmlformats.org/officeDocument/2006/relationships/control" Target="../activeX/activeX297.xml"/><Relationship Id="rId303" Type="http://schemas.openxmlformats.org/officeDocument/2006/relationships/control" Target="../activeX/activeX301.xml"/><Relationship Id="rId21" Type="http://schemas.openxmlformats.org/officeDocument/2006/relationships/control" Target="../activeX/activeX19.xml"/><Relationship Id="rId42" Type="http://schemas.openxmlformats.org/officeDocument/2006/relationships/control" Target="../activeX/activeX40.xml"/><Relationship Id="rId63" Type="http://schemas.openxmlformats.org/officeDocument/2006/relationships/control" Target="../activeX/activeX61.xml"/><Relationship Id="rId84" Type="http://schemas.openxmlformats.org/officeDocument/2006/relationships/control" Target="../activeX/activeX82.xml"/><Relationship Id="rId138" Type="http://schemas.openxmlformats.org/officeDocument/2006/relationships/control" Target="../activeX/activeX136.xml"/><Relationship Id="rId159" Type="http://schemas.openxmlformats.org/officeDocument/2006/relationships/control" Target="../activeX/activeX157.xml"/><Relationship Id="rId324" Type="http://schemas.openxmlformats.org/officeDocument/2006/relationships/control" Target="../activeX/activeX322.xml"/><Relationship Id="rId345" Type="http://schemas.openxmlformats.org/officeDocument/2006/relationships/control" Target="../activeX/activeX343.xml"/><Relationship Id="rId170" Type="http://schemas.openxmlformats.org/officeDocument/2006/relationships/control" Target="../activeX/activeX168.xml"/><Relationship Id="rId191" Type="http://schemas.openxmlformats.org/officeDocument/2006/relationships/control" Target="../activeX/activeX189.xml"/><Relationship Id="rId205" Type="http://schemas.openxmlformats.org/officeDocument/2006/relationships/control" Target="../activeX/activeX203.xml"/><Relationship Id="rId226" Type="http://schemas.openxmlformats.org/officeDocument/2006/relationships/control" Target="../activeX/activeX224.xml"/><Relationship Id="rId247" Type="http://schemas.openxmlformats.org/officeDocument/2006/relationships/control" Target="../activeX/activeX245.xml"/><Relationship Id="rId107" Type="http://schemas.openxmlformats.org/officeDocument/2006/relationships/control" Target="../activeX/activeX105.xml"/><Relationship Id="rId268" Type="http://schemas.openxmlformats.org/officeDocument/2006/relationships/control" Target="../activeX/activeX266.xml"/><Relationship Id="rId289" Type="http://schemas.openxmlformats.org/officeDocument/2006/relationships/control" Target="../activeX/activeX287.xml"/><Relationship Id="rId11" Type="http://schemas.openxmlformats.org/officeDocument/2006/relationships/control" Target="../activeX/activeX9.xml"/><Relationship Id="rId32" Type="http://schemas.openxmlformats.org/officeDocument/2006/relationships/control" Target="../activeX/activeX30.xml"/><Relationship Id="rId53" Type="http://schemas.openxmlformats.org/officeDocument/2006/relationships/control" Target="../activeX/activeX51.xml"/><Relationship Id="rId74" Type="http://schemas.openxmlformats.org/officeDocument/2006/relationships/control" Target="../activeX/activeX72.xml"/><Relationship Id="rId128" Type="http://schemas.openxmlformats.org/officeDocument/2006/relationships/control" Target="../activeX/activeX126.xml"/><Relationship Id="rId149" Type="http://schemas.openxmlformats.org/officeDocument/2006/relationships/control" Target="../activeX/activeX147.xml"/><Relationship Id="rId314" Type="http://schemas.openxmlformats.org/officeDocument/2006/relationships/control" Target="../activeX/activeX312.xml"/><Relationship Id="rId335" Type="http://schemas.openxmlformats.org/officeDocument/2006/relationships/control" Target="../activeX/activeX333.xml"/><Relationship Id="rId356" Type="http://schemas.openxmlformats.org/officeDocument/2006/relationships/control" Target="../activeX/activeX354.xml"/><Relationship Id="rId5" Type="http://schemas.openxmlformats.org/officeDocument/2006/relationships/control" Target="../activeX/activeX3.xml"/><Relationship Id="rId95" Type="http://schemas.openxmlformats.org/officeDocument/2006/relationships/control" Target="../activeX/activeX93.xml"/><Relationship Id="rId160" Type="http://schemas.openxmlformats.org/officeDocument/2006/relationships/control" Target="../activeX/activeX158.xml"/><Relationship Id="rId181" Type="http://schemas.openxmlformats.org/officeDocument/2006/relationships/control" Target="../activeX/activeX179.xml"/><Relationship Id="rId216" Type="http://schemas.openxmlformats.org/officeDocument/2006/relationships/control" Target="../activeX/activeX214.xml"/><Relationship Id="rId237" Type="http://schemas.openxmlformats.org/officeDocument/2006/relationships/control" Target="../activeX/activeX235.xml"/><Relationship Id="rId258" Type="http://schemas.openxmlformats.org/officeDocument/2006/relationships/control" Target="../activeX/activeX256.xml"/><Relationship Id="rId279" Type="http://schemas.openxmlformats.org/officeDocument/2006/relationships/control" Target="../activeX/activeX277.xml"/><Relationship Id="rId22" Type="http://schemas.openxmlformats.org/officeDocument/2006/relationships/control" Target="../activeX/activeX20.xml"/><Relationship Id="rId43" Type="http://schemas.openxmlformats.org/officeDocument/2006/relationships/control" Target="../activeX/activeX41.xml"/><Relationship Id="rId64" Type="http://schemas.openxmlformats.org/officeDocument/2006/relationships/control" Target="../activeX/activeX62.xml"/><Relationship Id="rId118" Type="http://schemas.openxmlformats.org/officeDocument/2006/relationships/control" Target="../activeX/activeX116.xml"/><Relationship Id="rId139" Type="http://schemas.openxmlformats.org/officeDocument/2006/relationships/control" Target="../activeX/activeX137.xml"/><Relationship Id="rId290" Type="http://schemas.openxmlformats.org/officeDocument/2006/relationships/control" Target="../activeX/activeX288.xml"/><Relationship Id="rId304" Type="http://schemas.openxmlformats.org/officeDocument/2006/relationships/control" Target="../activeX/activeX302.xml"/><Relationship Id="rId325" Type="http://schemas.openxmlformats.org/officeDocument/2006/relationships/control" Target="../activeX/activeX323.xml"/><Relationship Id="rId346" Type="http://schemas.openxmlformats.org/officeDocument/2006/relationships/control" Target="../activeX/activeX344.xml"/><Relationship Id="rId85" Type="http://schemas.openxmlformats.org/officeDocument/2006/relationships/control" Target="../activeX/activeX83.xml"/><Relationship Id="rId150" Type="http://schemas.openxmlformats.org/officeDocument/2006/relationships/control" Target="../activeX/activeX148.xml"/><Relationship Id="rId171" Type="http://schemas.openxmlformats.org/officeDocument/2006/relationships/control" Target="../activeX/activeX169.xml"/><Relationship Id="rId192" Type="http://schemas.openxmlformats.org/officeDocument/2006/relationships/control" Target="../activeX/activeX190.xml"/><Relationship Id="rId206" Type="http://schemas.openxmlformats.org/officeDocument/2006/relationships/control" Target="../activeX/activeX204.xml"/><Relationship Id="rId227" Type="http://schemas.openxmlformats.org/officeDocument/2006/relationships/control" Target="../activeX/activeX225.xml"/><Relationship Id="rId248" Type="http://schemas.openxmlformats.org/officeDocument/2006/relationships/control" Target="../activeX/activeX246.xml"/><Relationship Id="rId269" Type="http://schemas.openxmlformats.org/officeDocument/2006/relationships/control" Target="../activeX/activeX267.xml"/><Relationship Id="rId12" Type="http://schemas.openxmlformats.org/officeDocument/2006/relationships/control" Target="../activeX/activeX10.xml"/><Relationship Id="rId33" Type="http://schemas.openxmlformats.org/officeDocument/2006/relationships/control" Target="../activeX/activeX31.xml"/><Relationship Id="rId108" Type="http://schemas.openxmlformats.org/officeDocument/2006/relationships/control" Target="../activeX/activeX106.xml"/><Relationship Id="rId129" Type="http://schemas.openxmlformats.org/officeDocument/2006/relationships/control" Target="../activeX/activeX127.xml"/><Relationship Id="rId280" Type="http://schemas.openxmlformats.org/officeDocument/2006/relationships/control" Target="../activeX/activeX278.xml"/><Relationship Id="rId315" Type="http://schemas.openxmlformats.org/officeDocument/2006/relationships/control" Target="../activeX/activeX313.xml"/><Relationship Id="rId336" Type="http://schemas.openxmlformats.org/officeDocument/2006/relationships/control" Target="../activeX/activeX334.xml"/><Relationship Id="rId357" Type="http://schemas.openxmlformats.org/officeDocument/2006/relationships/control" Target="../activeX/activeX355.xml"/><Relationship Id="rId54" Type="http://schemas.openxmlformats.org/officeDocument/2006/relationships/control" Target="../activeX/activeX52.xml"/><Relationship Id="rId75" Type="http://schemas.openxmlformats.org/officeDocument/2006/relationships/control" Target="../activeX/activeX73.xml"/><Relationship Id="rId96" Type="http://schemas.openxmlformats.org/officeDocument/2006/relationships/control" Target="../activeX/activeX94.xml"/><Relationship Id="rId140" Type="http://schemas.openxmlformats.org/officeDocument/2006/relationships/control" Target="../activeX/activeX138.xml"/><Relationship Id="rId161" Type="http://schemas.openxmlformats.org/officeDocument/2006/relationships/control" Target="../activeX/activeX159.xml"/><Relationship Id="rId182" Type="http://schemas.openxmlformats.org/officeDocument/2006/relationships/control" Target="../activeX/activeX180.xml"/><Relationship Id="rId217" Type="http://schemas.openxmlformats.org/officeDocument/2006/relationships/control" Target="../activeX/activeX215.xml"/><Relationship Id="rId6" Type="http://schemas.openxmlformats.org/officeDocument/2006/relationships/control" Target="../activeX/activeX4.xml"/><Relationship Id="rId238" Type="http://schemas.openxmlformats.org/officeDocument/2006/relationships/control" Target="../activeX/activeX236.xml"/><Relationship Id="rId259" Type="http://schemas.openxmlformats.org/officeDocument/2006/relationships/control" Target="../activeX/activeX257.xml"/><Relationship Id="rId23" Type="http://schemas.openxmlformats.org/officeDocument/2006/relationships/control" Target="../activeX/activeX21.xml"/><Relationship Id="rId119" Type="http://schemas.openxmlformats.org/officeDocument/2006/relationships/control" Target="../activeX/activeX117.xml"/><Relationship Id="rId270" Type="http://schemas.openxmlformats.org/officeDocument/2006/relationships/control" Target="../activeX/activeX268.xml"/><Relationship Id="rId291" Type="http://schemas.openxmlformats.org/officeDocument/2006/relationships/control" Target="../activeX/activeX289.xml"/><Relationship Id="rId305" Type="http://schemas.openxmlformats.org/officeDocument/2006/relationships/control" Target="../activeX/activeX303.xml"/><Relationship Id="rId326" Type="http://schemas.openxmlformats.org/officeDocument/2006/relationships/control" Target="../activeX/activeX324.xml"/><Relationship Id="rId347" Type="http://schemas.openxmlformats.org/officeDocument/2006/relationships/control" Target="../activeX/activeX345.xml"/><Relationship Id="rId44" Type="http://schemas.openxmlformats.org/officeDocument/2006/relationships/control" Target="../activeX/activeX42.xml"/><Relationship Id="rId65" Type="http://schemas.openxmlformats.org/officeDocument/2006/relationships/control" Target="../activeX/activeX63.xml"/><Relationship Id="rId86" Type="http://schemas.openxmlformats.org/officeDocument/2006/relationships/control" Target="../activeX/activeX84.xml"/><Relationship Id="rId130" Type="http://schemas.openxmlformats.org/officeDocument/2006/relationships/control" Target="../activeX/activeX128.xml"/><Relationship Id="rId151" Type="http://schemas.openxmlformats.org/officeDocument/2006/relationships/control" Target="../activeX/activeX149.xml"/><Relationship Id="rId172" Type="http://schemas.openxmlformats.org/officeDocument/2006/relationships/control" Target="../activeX/activeX170.xml"/><Relationship Id="rId193" Type="http://schemas.openxmlformats.org/officeDocument/2006/relationships/control" Target="../activeX/activeX191.xml"/><Relationship Id="rId207" Type="http://schemas.openxmlformats.org/officeDocument/2006/relationships/control" Target="../activeX/activeX205.xml"/><Relationship Id="rId228" Type="http://schemas.openxmlformats.org/officeDocument/2006/relationships/control" Target="../activeX/activeX226.xml"/><Relationship Id="rId249" Type="http://schemas.openxmlformats.org/officeDocument/2006/relationships/control" Target="../activeX/activeX247.xml"/><Relationship Id="rId13" Type="http://schemas.openxmlformats.org/officeDocument/2006/relationships/control" Target="../activeX/activeX11.xml"/><Relationship Id="rId109" Type="http://schemas.openxmlformats.org/officeDocument/2006/relationships/control" Target="../activeX/activeX107.xml"/><Relationship Id="rId260" Type="http://schemas.openxmlformats.org/officeDocument/2006/relationships/control" Target="../activeX/activeX258.xml"/><Relationship Id="rId281" Type="http://schemas.openxmlformats.org/officeDocument/2006/relationships/control" Target="../activeX/activeX279.xml"/><Relationship Id="rId316" Type="http://schemas.openxmlformats.org/officeDocument/2006/relationships/control" Target="../activeX/activeX314.xml"/><Relationship Id="rId337" Type="http://schemas.openxmlformats.org/officeDocument/2006/relationships/control" Target="../activeX/activeX335.xml"/><Relationship Id="rId34" Type="http://schemas.openxmlformats.org/officeDocument/2006/relationships/control" Target="../activeX/activeX32.xml"/><Relationship Id="rId55" Type="http://schemas.openxmlformats.org/officeDocument/2006/relationships/control" Target="../activeX/activeX53.xml"/><Relationship Id="rId76" Type="http://schemas.openxmlformats.org/officeDocument/2006/relationships/control" Target="../activeX/activeX74.xml"/><Relationship Id="rId97" Type="http://schemas.openxmlformats.org/officeDocument/2006/relationships/control" Target="../activeX/activeX95.xml"/><Relationship Id="rId120" Type="http://schemas.openxmlformats.org/officeDocument/2006/relationships/control" Target="../activeX/activeX118.xml"/><Relationship Id="rId141" Type="http://schemas.openxmlformats.org/officeDocument/2006/relationships/control" Target="../activeX/activeX139.xml"/><Relationship Id="rId358" Type="http://schemas.openxmlformats.org/officeDocument/2006/relationships/control" Target="../activeX/activeX356.xml"/><Relationship Id="rId7" Type="http://schemas.openxmlformats.org/officeDocument/2006/relationships/control" Target="../activeX/activeX5.xml"/><Relationship Id="rId162" Type="http://schemas.openxmlformats.org/officeDocument/2006/relationships/control" Target="../activeX/activeX160.xml"/><Relationship Id="rId183" Type="http://schemas.openxmlformats.org/officeDocument/2006/relationships/control" Target="../activeX/activeX181.xml"/><Relationship Id="rId218" Type="http://schemas.openxmlformats.org/officeDocument/2006/relationships/control" Target="../activeX/activeX216.xml"/><Relationship Id="rId239" Type="http://schemas.openxmlformats.org/officeDocument/2006/relationships/control" Target="../activeX/activeX237.xml"/><Relationship Id="rId250" Type="http://schemas.openxmlformats.org/officeDocument/2006/relationships/control" Target="../activeX/activeX248.xml"/><Relationship Id="rId271" Type="http://schemas.openxmlformats.org/officeDocument/2006/relationships/control" Target="../activeX/activeX269.xml"/><Relationship Id="rId292" Type="http://schemas.openxmlformats.org/officeDocument/2006/relationships/control" Target="../activeX/activeX290.xml"/><Relationship Id="rId306" Type="http://schemas.openxmlformats.org/officeDocument/2006/relationships/control" Target="../activeX/activeX304.xml"/><Relationship Id="rId24" Type="http://schemas.openxmlformats.org/officeDocument/2006/relationships/control" Target="../activeX/activeX22.xml"/><Relationship Id="rId45" Type="http://schemas.openxmlformats.org/officeDocument/2006/relationships/control" Target="../activeX/activeX43.xml"/><Relationship Id="rId66" Type="http://schemas.openxmlformats.org/officeDocument/2006/relationships/control" Target="../activeX/activeX64.xml"/><Relationship Id="rId87" Type="http://schemas.openxmlformats.org/officeDocument/2006/relationships/control" Target="../activeX/activeX85.xml"/><Relationship Id="rId110" Type="http://schemas.openxmlformats.org/officeDocument/2006/relationships/control" Target="../activeX/activeX108.xml"/><Relationship Id="rId131" Type="http://schemas.openxmlformats.org/officeDocument/2006/relationships/control" Target="../activeX/activeX129.xml"/><Relationship Id="rId327" Type="http://schemas.openxmlformats.org/officeDocument/2006/relationships/control" Target="../activeX/activeX325.xml"/><Relationship Id="rId348" Type="http://schemas.openxmlformats.org/officeDocument/2006/relationships/control" Target="../activeX/activeX346.xml"/><Relationship Id="rId152" Type="http://schemas.openxmlformats.org/officeDocument/2006/relationships/control" Target="../activeX/activeX150.xml"/><Relationship Id="rId173" Type="http://schemas.openxmlformats.org/officeDocument/2006/relationships/control" Target="../activeX/activeX171.xml"/><Relationship Id="rId194" Type="http://schemas.openxmlformats.org/officeDocument/2006/relationships/control" Target="../activeX/activeX192.xml"/><Relationship Id="rId208" Type="http://schemas.openxmlformats.org/officeDocument/2006/relationships/control" Target="../activeX/activeX206.xml"/><Relationship Id="rId229" Type="http://schemas.openxmlformats.org/officeDocument/2006/relationships/control" Target="../activeX/activeX227.xml"/><Relationship Id="rId240" Type="http://schemas.openxmlformats.org/officeDocument/2006/relationships/control" Target="../activeX/activeX238.xml"/><Relationship Id="rId261" Type="http://schemas.openxmlformats.org/officeDocument/2006/relationships/control" Target="../activeX/activeX259.xml"/><Relationship Id="rId14" Type="http://schemas.openxmlformats.org/officeDocument/2006/relationships/control" Target="../activeX/activeX12.xml"/><Relationship Id="rId35" Type="http://schemas.openxmlformats.org/officeDocument/2006/relationships/control" Target="../activeX/activeX33.xml"/><Relationship Id="rId56" Type="http://schemas.openxmlformats.org/officeDocument/2006/relationships/control" Target="../activeX/activeX54.xml"/><Relationship Id="rId77" Type="http://schemas.openxmlformats.org/officeDocument/2006/relationships/control" Target="../activeX/activeX75.xml"/><Relationship Id="rId100" Type="http://schemas.openxmlformats.org/officeDocument/2006/relationships/control" Target="../activeX/activeX98.xml"/><Relationship Id="rId282" Type="http://schemas.openxmlformats.org/officeDocument/2006/relationships/control" Target="../activeX/activeX280.xml"/><Relationship Id="rId317" Type="http://schemas.openxmlformats.org/officeDocument/2006/relationships/control" Target="../activeX/activeX315.xml"/><Relationship Id="rId338" Type="http://schemas.openxmlformats.org/officeDocument/2006/relationships/control" Target="../activeX/activeX336.xml"/><Relationship Id="rId359" Type="http://schemas.openxmlformats.org/officeDocument/2006/relationships/control" Target="../activeX/activeX357.xml"/><Relationship Id="rId8" Type="http://schemas.openxmlformats.org/officeDocument/2006/relationships/control" Target="../activeX/activeX6.xml"/><Relationship Id="rId98" Type="http://schemas.openxmlformats.org/officeDocument/2006/relationships/control" Target="../activeX/activeX96.xml"/><Relationship Id="rId121" Type="http://schemas.openxmlformats.org/officeDocument/2006/relationships/control" Target="../activeX/activeX119.xml"/><Relationship Id="rId142" Type="http://schemas.openxmlformats.org/officeDocument/2006/relationships/control" Target="../activeX/activeX140.xml"/><Relationship Id="rId163" Type="http://schemas.openxmlformats.org/officeDocument/2006/relationships/control" Target="../activeX/activeX161.xml"/><Relationship Id="rId184" Type="http://schemas.openxmlformats.org/officeDocument/2006/relationships/control" Target="../activeX/activeX182.xml"/><Relationship Id="rId219" Type="http://schemas.openxmlformats.org/officeDocument/2006/relationships/control" Target="../activeX/activeX217.xml"/><Relationship Id="rId230" Type="http://schemas.openxmlformats.org/officeDocument/2006/relationships/control" Target="../activeX/activeX228.xml"/><Relationship Id="rId251" Type="http://schemas.openxmlformats.org/officeDocument/2006/relationships/control" Target="../activeX/activeX249.xml"/><Relationship Id="rId25" Type="http://schemas.openxmlformats.org/officeDocument/2006/relationships/control" Target="../activeX/activeX23.xml"/><Relationship Id="rId46" Type="http://schemas.openxmlformats.org/officeDocument/2006/relationships/control" Target="../activeX/activeX44.xml"/><Relationship Id="rId67" Type="http://schemas.openxmlformats.org/officeDocument/2006/relationships/control" Target="../activeX/activeX65.xml"/><Relationship Id="rId272" Type="http://schemas.openxmlformats.org/officeDocument/2006/relationships/control" Target="../activeX/activeX270.xml"/><Relationship Id="rId293" Type="http://schemas.openxmlformats.org/officeDocument/2006/relationships/control" Target="../activeX/activeX291.xml"/><Relationship Id="rId307" Type="http://schemas.openxmlformats.org/officeDocument/2006/relationships/control" Target="../activeX/activeX305.xml"/><Relationship Id="rId328" Type="http://schemas.openxmlformats.org/officeDocument/2006/relationships/control" Target="../activeX/activeX326.xml"/><Relationship Id="rId349" Type="http://schemas.openxmlformats.org/officeDocument/2006/relationships/control" Target="../activeX/activeX347.xml"/><Relationship Id="rId88" Type="http://schemas.openxmlformats.org/officeDocument/2006/relationships/control" Target="../activeX/activeX86.xml"/><Relationship Id="rId111" Type="http://schemas.openxmlformats.org/officeDocument/2006/relationships/control" Target="../activeX/activeX109.xml"/><Relationship Id="rId132" Type="http://schemas.openxmlformats.org/officeDocument/2006/relationships/control" Target="../activeX/activeX130.xml"/><Relationship Id="rId153" Type="http://schemas.openxmlformats.org/officeDocument/2006/relationships/control" Target="../activeX/activeX151.xml"/><Relationship Id="rId174" Type="http://schemas.openxmlformats.org/officeDocument/2006/relationships/control" Target="../activeX/activeX172.xml"/><Relationship Id="rId195" Type="http://schemas.openxmlformats.org/officeDocument/2006/relationships/control" Target="../activeX/activeX193.xml"/><Relationship Id="rId209" Type="http://schemas.openxmlformats.org/officeDocument/2006/relationships/control" Target="../activeX/activeX207.xml"/><Relationship Id="rId360" Type="http://schemas.openxmlformats.org/officeDocument/2006/relationships/control" Target="../activeX/activeX358.xml"/><Relationship Id="rId190" Type="http://schemas.openxmlformats.org/officeDocument/2006/relationships/control" Target="../activeX/activeX188.xml"/><Relationship Id="rId204" Type="http://schemas.openxmlformats.org/officeDocument/2006/relationships/control" Target="../activeX/activeX202.xml"/><Relationship Id="rId220" Type="http://schemas.openxmlformats.org/officeDocument/2006/relationships/control" Target="../activeX/activeX218.xml"/><Relationship Id="rId225" Type="http://schemas.openxmlformats.org/officeDocument/2006/relationships/control" Target="../activeX/activeX223.xml"/><Relationship Id="rId241" Type="http://schemas.openxmlformats.org/officeDocument/2006/relationships/control" Target="../activeX/activeX239.xml"/><Relationship Id="rId246" Type="http://schemas.openxmlformats.org/officeDocument/2006/relationships/control" Target="../activeX/activeX244.xml"/><Relationship Id="rId267" Type="http://schemas.openxmlformats.org/officeDocument/2006/relationships/control" Target="../activeX/activeX265.xml"/><Relationship Id="rId288" Type="http://schemas.openxmlformats.org/officeDocument/2006/relationships/control" Target="../activeX/activeX286.xml"/><Relationship Id="rId15" Type="http://schemas.openxmlformats.org/officeDocument/2006/relationships/control" Target="../activeX/activeX13.xml"/><Relationship Id="rId36" Type="http://schemas.openxmlformats.org/officeDocument/2006/relationships/control" Target="../activeX/activeX34.xml"/><Relationship Id="rId57" Type="http://schemas.openxmlformats.org/officeDocument/2006/relationships/control" Target="../activeX/activeX55.xml"/><Relationship Id="rId106" Type="http://schemas.openxmlformats.org/officeDocument/2006/relationships/control" Target="../activeX/activeX104.xml"/><Relationship Id="rId127" Type="http://schemas.openxmlformats.org/officeDocument/2006/relationships/control" Target="../activeX/activeX125.xml"/><Relationship Id="rId262" Type="http://schemas.openxmlformats.org/officeDocument/2006/relationships/control" Target="../activeX/activeX260.xml"/><Relationship Id="rId283" Type="http://schemas.openxmlformats.org/officeDocument/2006/relationships/control" Target="../activeX/activeX281.xml"/><Relationship Id="rId313" Type="http://schemas.openxmlformats.org/officeDocument/2006/relationships/control" Target="../activeX/activeX311.xml"/><Relationship Id="rId318" Type="http://schemas.openxmlformats.org/officeDocument/2006/relationships/control" Target="../activeX/activeX316.xml"/><Relationship Id="rId339" Type="http://schemas.openxmlformats.org/officeDocument/2006/relationships/control" Target="../activeX/activeX337.xml"/><Relationship Id="rId10" Type="http://schemas.openxmlformats.org/officeDocument/2006/relationships/control" Target="../activeX/activeX8.xml"/><Relationship Id="rId31" Type="http://schemas.openxmlformats.org/officeDocument/2006/relationships/control" Target="../activeX/activeX29.xml"/><Relationship Id="rId52" Type="http://schemas.openxmlformats.org/officeDocument/2006/relationships/control" Target="../activeX/activeX50.xml"/><Relationship Id="rId73" Type="http://schemas.openxmlformats.org/officeDocument/2006/relationships/control" Target="../activeX/activeX71.xml"/><Relationship Id="rId78" Type="http://schemas.openxmlformats.org/officeDocument/2006/relationships/control" Target="../activeX/activeX76.xml"/><Relationship Id="rId94" Type="http://schemas.openxmlformats.org/officeDocument/2006/relationships/control" Target="../activeX/activeX92.xml"/><Relationship Id="rId99" Type="http://schemas.openxmlformats.org/officeDocument/2006/relationships/control" Target="../activeX/activeX97.xml"/><Relationship Id="rId101" Type="http://schemas.openxmlformats.org/officeDocument/2006/relationships/control" Target="../activeX/activeX99.xml"/><Relationship Id="rId122" Type="http://schemas.openxmlformats.org/officeDocument/2006/relationships/control" Target="../activeX/activeX120.xml"/><Relationship Id="rId143" Type="http://schemas.openxmlformats.org/officeDocument/2006/relationships/control" Target="../activeX/activeX141.xml"/><Relationship Id="rId148" Type="http://schemas.openxmlformats.org/officeDocument/2006/relationships/control" Target="../activeX/activeX146.xml"/><Relationship Id="rId164" Type="http://schemas.openxmlformats.org/officeDocument/2006/relationships/control" Target="../activeX/activeX162.xml"/><Relationship Id="rId169" Type="http://schemas.openxmlformats.org/officeDocument/2006/relationships/control" Target="../activeX/activeX167.xml"/><Relationship Id="rId185" Type="http://schemas.openxmlformats.org/officeDocument/2006/relationships/control" Target="../activeX/activeX183.xml"/><Relationship Id="rId334" Type="http://schemas.openxmlformats.org/officeDocument/2006/relationships/control" Target="../activeX/activeX332.xml"/><Relationship Id="rId350" Type="http://schemas.openxmlformats.org/officeDocument/2006/relationships/control" Target="../activeX/activeX348.xml"/><Relationship Id="rId355" Type="http://schemas.openxmlformats.org/officeDocument/2006/relationships/control" Target="../activeX/activeX353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80" Type="http://schemas.openxmlformats.org/officeDocument/2006/relationships/control" Target="../activeX/activeX178.xml"/><Relationship Id="rId210" Type="http://schemas.openxmlformats.org/officeDocument/2006/relationships/control" Target="../activeX/activeX208.xml"/><Relationship Id="rId215" Type="http://schemas.openxmlformats.org/officeDocument/2006/relationships/control" Target="../activeX/activeX213.xml"/><Relationship Id="rId236" Type="http://schemas.openxmlformats.org/officeDocument/2006/relationships/control" Target="../activeX/activeX234.xml"/><Relationship Id="rId257" Type="http://schemas.openxmlformats.org/officeDocument/2006/relationships/control" Target="../activeX/activeX255.xml"/><Relationship Id="rId278" Type="http://schemas.openxmlformats.org/officeDocument/2006/relationships/control" Target="../activeX/activeX276.xml"/><Relationship Id="rId26" Type="http://schemas.openxmlformats.org/officeDocument/2006/relationships/control" Target="../activeX/activeX24.xml"/><Relationship Id="rId231" Type="http://schemas.openxmlformats.org/officeDocument/2006/relationships/control" Target="../activeX/activeX229.xml"/><Relationship Id="rId252" Type="http://schemas.openxmlformats.org/officeDocument/2006/relationships/control" Target="../activeX/activeX250.xml"/><Relationship Id="rId273" Type="http://schemas.openxmlformats.org/officeDocument/2006/relationships/control" Target="../activeX/activeX271.xml"/><Relationship Id="rId294" Type="http://schemas.openxmlformats.org/officeDocument/2006/relationships/control" Target="../activeX/activeX292.xml"/><Relationship Id="rId308" Type="http://schemas.openxmlformats.org/officeDocument/2006/relationships/control" Target="../activeX/activeX306.xml"/><Relationship Id="rId329" Type="http://schemas.openxmlformats.org/officeDocument/2006/relationships/control" Target="../activeX/activeX327.xml"/><Relationship Id="rId47" Type="http://schemas.openxmlformats.org/officeDocument/2006/relationships/control" Target="../activeX/activeX45.xml"/><Relationship Id="rId68" Type="http://schemas.openxmlformats.org/officeDocument/2006/relationships/control" Target="../activeX/activeX66.xml"/><Relationship Id="rId89" Type="http://schemas.openxmlformats.org/officeDocument/2006/relationships/control" Target="../activeX/activeX87.xml"/><Relationship Id="rId112" Type="http://schemas.openxmlformats.org/officeDocument/2006/relationships/control" Target="../activeX/activeX110.xml"/><Relationship Id="rId133" Type="http://schemas.openxmlformats.org/officeDocument/2006/relationships/control" Target="../activeX/activeX131.xml"/><Relationship Id="rId154" Type="http://schemas.openxmlformats.org/officeDocument/2006/relationships/control" Target="../activeX/activeX152.xml"/><Relationship Id="rId175" Type="http://schemas.openxmlformats.org/officeDocument/2006/relationships/control" Target="../activeX/activeX173.xml"/><Relationship Id="rId340" Type="http://schemas.openxmlformats.org/officeDocument/2006/relationships/control" Target="../activeX/activeX338.xml"/><Relationship Id="rId196" Type="http://schemas.openxmlformats.org/officeDocument/2006/relationships/control" Target="../activeX/activeX194.xml"/><Relationship Id="rId200" Type="http://schemas.openxmlformats.org/officeDocument/2006/relationships/control" Target="../activeX/activeX198.xml"/><Relationship Id="rId16" Type="http://schemas.openxmlformats.org/officeDocument/2006/relationships/control" Target="../activeX/activeX14.xml"/><Relationship Id="rId221" Type="http://schemas.openxmlformats.org/officeDocument/2006/relationships/control" Target="../activeX/activeX219.xml"/><Relationship Id="rId242" Type="http://schemas.openxmlformats.org/officeDocument/2006/relationships/control" Target="../activeX/activeX240.xml"/><Relationship Id="rId263" Type="http://schemas.openxmlformats.org/officeDocument/2006/relationships/control" Target="../activeX/activeX261.xml"/><Relationship Id="rId284" Type="http://schemas.openxmlformats.org/officeDocument/2006/relationships/control" Target="../activeX/activeX282.xml"/><Relationship Id="rId319" Type="http://schemas.openxmlformats.org/officeDocument/2006/relationships/control" Target="../activeX/activeX317.xml"/><Relationship Id="rId37" Type="http://schemas.openxmlformats.org/officeDocument/2006/relationships/control" Target="../activeX/activeX35.xml"/><Relationship Id="rId58" Type="http://schemas.openxmlformats.org/officeDocument/2006/relationships/control" Target="../activeX/activeX56.xml"/><Relationship Id="rId79" Type="http://schemas.openxmlformats.org/officeDocument/2006/relationships/control" Target="../activeX/activeX77.xml"/><Relationship Id="rId102" Type="http://schemas.openxmlformats.org/officeDocument/2006/relationships/control" Target="../activeX/activeX100.xml"/><Relationship Id="rId123" Type="http://schemas.openxmlformats.org/officeDocument/2006/relationships/control" Target="../activeX/activeX121.xml"/><Relationship Id="rId144" Type="http://schemas.openxmlformats.org/officeDocument/2006/relationships/control" Target="../activeX/activeX142.xml"/><Relationship Id="rId330" Type="http://schemas.openxmlformats.org/officeDocument/2006/relationships/control" Target="../activeX/activeX328.xml"/><Relationship Id="rId90" Type="http://schemas.openxmlformats.org/officeDocument/2006/relationships/control" Target="../activeX/activeX88.xml"/><Relationship Id="rId165" Type="http://schemas.openxmlformats.org/officeDocument/2006/relationships/control" Target="../activeX/activeX163.xml"/><Relationship Id="rId186" Type="http://schemas.openxmlformats.org/officeDocument/2006/relationships/control" Target="../activeX/activeX184.xml"/><Relationship Id="rId351" Type="http://schemas.openxmlformats.org/officeDocument/2006/relationships/control" Target="../activeX/activeX349.xml"/><Relationship Id="rId211" Type="http://schemas.openxmlformats.org/officeDocument/2006/relationships/control" Target="../activeX/activeX209.xml"/><Relationship Id="rId232" Type="http://schemas.openxmlformats.org/officeDocument/2006/relationships/control" Target="../activeX/activeX230.xml"/><Relationship Id="rId253" Type="http://schemas.openxmlformats.org/officeDocument/2006/relationships/control" Target="../activeX/activeX251.xml"/><Relationship Id="rId274" Type="http://schemas.openxmlformats.org/officeDocument/2006/relationships/control" Target="../activeX/activeX272.xml"/><Relationship Id="rId295" Type="http://schemas.openxmlformats.org/officeDocument/2006/relationships/control" Target="../activeX/activeX293.xml"/><Relationship Id="rId309" Type="http://schemas.openxmlformats.org/officeDocument/2006/relationships/control" Target="../activeX/activeX307.xml"/><Relationship Id="rId27" Type="http://schemas.openxmlformats.org/officeDocument/2006/relationships/control" Target="../activeX/activeX25.xml"/><Relationship Id="rId48" Type="http://schemas.openxmlformats.org/officeDocument/2006/relationships/control" Target="../activeX/activeX46.xml"/><Relationship Id="rId69" Type="http://schemas.openxmlformats.org/officeDocument/2006/relationships/control" Target="../activeX/activeX67.xml"/><Relationship Id="rId113" Type="http://schemas.openxmlformats.org/officeDocument/2006/relationships/control" Target="../activeX/activeX111.xml"/><Relationship Id="rId134" Type="http://schemas.openxmlformats.org/officeDocument/2006/relationships/control" Target="../activeX/activeX132.xml"/><Relationship Id="rId320" Type="http://schemas.openxmlformats.org/officeDocument/2006/relationships/control" Target="../activeX/activeX318.xml"/><Relationship Id="rId80" Type="http://schemas.openxmlformats.org/officeDocument/2006/relationships/control" Target="../activeX/activeX78.xml"/><Relationship Id="rId155" Type="http://schemas.openxmlformats.org/officeDocument/2006/relationships/control" Target="../activeX/activeX153.xml"/><Relationship Id="rId176" Type="http://schemas.openxmlformats.org/officeDocument/2006/relationships/control" Target="../activeX/activeX174.xml"/><Relationship Id="rId197" Type="http://schemas.openxmlformats.org/officeDocument/2006/relationships/control" Target="../activeX/activeX195.xml"/><Relationship Id="rId341" Type="http://schemas.openxmlformats.org/officeDocument/2006/relationships/control" Target="../activeX/activeX339.xml"/><Relationship Id="rId201" Type="http://schemas.openxmlformats.org/officeDocument/2006/relationships/control" Target="../activeX/activeX199.xml"/><Relationship Id="rId222" Type="http://schemas.openxmlformats.org/officeDocument/2006/relationships/control" Target="../activeX/activeX220.xml"/><Relationship Id="rId243" Type="http://schemas.openxmlformats.org/officeDocument/2006/relationships/control" Target="../activeX/activeX241.xml"/><Relationship Id="rId264" Type="http://schemas.openxmlformats.org/officeDocument/2006/relationships/control" Target="../activeX/activeX262.xml"/><Relationship Id="rId285" Type="http://schemas.openxmlformats.org/officeDocument/2006/relationships/control" Target="../activeX/activeX283.xml"/><Relationship Id="rId17" Type="http://schemas.openxmlformats.org/officeDocument/2006/relationships/control" Target="../activeX/activeX15.xml"/><Relationship Id="rId38" Type="http://schemas.openxmlformats.org/officeDocument/2006/relationships/control" Target="../activeX/activeX36.xml"/><Relationship Id="rId59" Type="http://schemas.openxmlformats.org/officeDocument/2006/relationships/control" Target="../activeX/activeX57.xml"/><Relationship Id="rId103" Type="http://schemas.openxmlformats.org/officeDocument/2006/relationships/control" Target="../activeX/activeX101.xml"/><Relationship Id="rId124" Type="http://schemas.openxmlformats.org/officeDocument/2006/relationships/control" Target="../activeX/activeX122.xml"/><Relationship Id="rId310" Type="http://schemas.openxmlformats.org/officeDocument/2006/relationships/control" Target="../activeX/activeX308.xml"/><Relationship Id="rId70" Type="http://schemas.openxmlformats.org/officeDocument/2006/relationships/control" Target="../activeX/activeX68.xml"/><Relationship Id="rId91" Type="http://schemas.openxmlformats.org/officeDocument/2006/relationships/control" Target="../activeX/activeX89.xml"/><Relationship Id="rId145" Type="http://schemas.openxmlformats.org/officeDocument/2006/relationships/control" Target="../activeX/activeX143.xml"/><Relationship Id="rId166" Type="http://schemas.openxmlformats.org/officeDocument/2006/relationships/control" Target="../activeX/activeX164.xml"/><Relationship Id="rId187" Type="http://schemas.openxmlformats.org/officeDocument/2006/relationships/control" Target="../activeX/activeX185.xml"/><Relationship Id="rId331" Type="http://schemas.openxmlformats.org/officeDocument/2006/relationships/control" Target="../activeX/activeX329.xml"/><Relationship Id="rId352" Type="http://schemas.openxmlformats.org/officeDocument/2006/relationships/control" Target="../activeX/activeX350.xml"/><Relationship Id="rId1" Type="http://schemas.openxmlformats.org/officeDocument/2006/relationships/printerSettings" Target="../printerSettings/printerSettings4.bin"/><Relationship Id="rId212" Type="http://schemas.openxmlformats.org/officeDocument/2006/relationships/control" Target="../activeX/activeX210.xml"/><Relationship Id="rId233" Type="http://schemas.openxmlformats.org/officeDocument/2006/relationships/control" Target="../activeX/activeX231.xml"/><Relationship Id="rId254" Type="http://schemas.openxmlformats.org/officeDocument/2006/relationships/control" Target="../activeX/activeX252.xml"/><Relationship Id="rId28" Type="http://schemas.openxmlformats.org/officeDocument/2006/relationships/control" Target="../activeX/activeX26.xml"/><Relationship Id="rId49" Type="http://schemas.openxmlformats.org/officeDocument/2006/relationships/control" Target="../activeX/activeX47.xml"/><Relationship Id="rId114" Type="http://schemas.openxmlformats.org/officeDocument/2006/relationships/control" Target="../activeX/activeX112.xml"/><Relationship Id="rId275" Type="http://schemas.openxmlformats.org/officeDocument/2006/relationships/control" Target="../activeX/activeX273.xml"/><Relationship Id="rId296" Type="http://schemas.openxmlformats.org/officeDocument/2006/relationships/control" Target="../activeX/activeX294.xml"/><Relationship Id="rId300" Type="http://schemas.openxmlformats.org/officeDocument/2006/relationships/control" Target="../activeX/activeX298.xml"/><Relationship Id="rId60" Type="http://schemas.openxmlformats.org/officeDocument/2006/relationships/control" Target="../activeX/activeX58.xml"/><Relationship Id="rId81" Type="http://schemas.openxmlformats.org/officeDocument/2006/relationships/control" Target="../activeX/activeX79.xml"/><Relationship Id="rId135" Type="http://schemas.openxmlformats.org/officeDocument/2006/relationships/control" Target="../activeX/activeX133.xml"/><Relationship Id="rId156" Type="http://schemas.openxmlformats.org/officeDocument/2006/relationships/control" Target="../activeX/activeX154.xml"/><Relationship Id="rId177" Type="http://schemas.openxmlformats.org/officeDocument/2006/relationships/control" Target="../activeX/activeX175.xml"/><Relationship Id="rId198" Type="http://schemas.openxmlformats.org/officeDocument/2006/relationships/control" Target="../activeX/activeX196.xml"/><Relationship Id="rId321" Type="http://schemas.openxmlformats.org/officeDocument/2006/relationships/control" Target="../activeX/activeX319.xml"/><Relationship Id="rId342" Type="http://schemas.openxmlformats.org/officeDocument/2006/relationships/control" Target="../activeX/activeX340.xml"/><Relationship Id="rId202" Type="http://schemas.openxmlformats.org/officeDocument/2006/relationships/control" Target="../activeX/activeX200.xml"/><Relationship Id="rId223" Type="http://schemas.openxmlformats.org/officeDocument/2006/relationships/control" Target="../activeX/activeX221.xml"/><Relationship Id="rId244" Type="http://schemas.openxmlformats.org/officeDocument/2006/relationships/control" Target="../activeX/activeX242.xml"/><Relationship Id="rId18" Type="http://schemas.openxmlformats.org/officeDocument/2006/relationships/control" Target="../activeX/activeX16.xml"/><Relationship Id="rId39" Type="http://schemas.openxmlformats.org/officeDocument/2006/relationships/control" Target="../activeX/activeX37.xml"/><Relationship Id="rId265" Type="http://schemas.openxmlformats.org/officeDocument/2006/relationships/control" Target="../activeX/activeX263.xml"/><Relationship Id="rId286" Type="http://schemas.openxmlformats.org/officeDocument/2006/relationships/control" Target="../activeX/activeX284.xml"/><Relationship Id="rId50" Type="http://schemas.openxmlformats.org/officeDocument/2006/relationships/control" Target="../activeX/activeX48.xml"/><Relationship Id="rId104" Type="http://schemas.openxmlformats.org/officeDocument/2006/relationships/control" Target="../activeX/activeX102.xml"/><Relationship Id="rId125" Type="http://schemas.openxmlformats.org/officeDocument/2006/relationships/control" Target="../activeX/activeX123.xml"/><Relationship Id="rId146" Type="http://schemas.openxmlformats.org/officeDocument/2006/relationships/control" Target="../activeX/activeX144.xml"/><Relationship Id="rId167" Type="http://schemas.openxmlformats.org/officeDocument/2006/relationships/control" Target="../activeX/activeX165.xml"/><Relationship Id="rId188" Type="http://schemas.openxmlformats.org/officeDocument/2006/relationships/control" Target="../activeX/activeX186.xml"/><Relationship Id="rId311" Type="http://schemas.openxmlformats.org/officeDocument/2006/relationships/control" Target="../activeX/activeX309.xml"/><Relationship Id="rId332" Type="http://schemas.openxmlformats.org/officeDocument/2006/relationships/control" Target="../activeX/activeX330.xml"/><Relationship Id="rId353" Type="http://schemas.openxmlformats.org/officeDocument/2006/relationships/control" Target="../activeX/activeX351.xml"/><Relationship Id="rId71" Type="http://schemas.openxmlformats.org/officeDocument/2006/relationships/control" Target="../activeX/activeX69.xml"/><Relationship Id="rId92" Type="http://schemas.openxmlformats.org/officeDocument/2006/relationships/control" Target="../activeX/activeX90.xml"/><Relationship Id="rId213" Type="http://schemas.openxmlformats.org/officeDocument/2006/relationships/control" Target="../activeX/activeX211.xml"/><Relationship Id="rId234" Type="http://schemas.openxmlformats.org/officeDocument/2006/relationships/control" Target="../activeX/activeX232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27.xml"/><Relationship Id="rId255" Type="http://schemas.openxmlformats.org/officeDocument/2006/relationships/control" Target="../activeX/activeX253.xml"/><Relationship Id="rId276" Type="http://schemas.openxmlformats.org/officeDocument/2006/relationships/control" Target="../activeX/activeX274.xml"/><Relationship Id="rId297" Type="http://schemas.openxmlformats.org/officeDocument/2006/relationships/control" Target="../activeX/activeX295.xml"/><Relationship Id="rId40" Type="http://schemas.openxmlformats.org/officeDocument/2006/relationships/control" Target="../activeX/activeX38.xml"/><Relationship Id="rId115" Type="http://schemas.openxmlformats.org/officeDocument/2006/relationships/control" Target="../activeX/activeX113.xml"/><Relationship Id="rId136" Type="http://schemas.openxmlformats.org/officeDocument/2006/relationships/control" Target="../activeX/activeX134.xml"/><Relationship Id="rId157" Type="http://schemas.openxmlformats.org/officeDocument/2006/relationships/control" Target="../activeX/activeX155.xml"/><Relationship Id="rId178" Type="http://schemas.openxmlformats.org/officeDocument/2006/relationships/control" Target="../activeX/activeX176.xml"/><Relationship Id="rId301" Type="http://schemas.openxmlformats.org/officeDocument/2006/relationships/control" Target="../activeX/activeX299.xml"/><Relationship Id="rId322" Type="http://schemas.openxmlformats.org/officeDocument/2006/relationships/control" Target="../activeX/activeX320.xml"/><Relationship Id="rId343" Type="http://schemas.openxmlformats.org/officeDocument/2006/relationships/control" Target="../activeX/activeX341.xml"/><Relationship Id="rId61" Type="http://schemas.openxmlformats.org/officeDocument/2006/relationships/control" Target="../activeX/activeX59.xml"/><Relationship Id="rId82" Type="http://schemas.openxmlformats.org/officeDocument/2006/relationships/control" Target="../activeX/activeX80.xml"/><Relationship Id="rId199" Type="http://schemas.openxmlformats.org/officeDocument/2006/relationships/control" Target="../activeX/activeX197.xml"/><Relationship Id="rId203" Type="http://schemas.openxmlformats.org/officeDocument/2006/relationships/control" Target="../activeX/activeX201.xml"/><Relationship Id="rId19" Type="http://schemas.openxmlformats.org/officeDocument/2006/relationships/control" Target="../activeX/activeX17.xml"/><Relationship Id="rId224" Type="http://schemas.openxmlformats.org/officeDocument/2006/relationships/control" Target="../activeX/activeX222.xml"/><Relationship Id="rId245" Type="http://schemas.openxmlformats.org/officeDocument/2006/relationships/control" Target="../activeX/activeX243.xml"/><Relationship Id="rId266" Type="http://schemas.openxmlformats.org/officeDocument/2006/relationships/control" Target="../activeX/activeX264.xml"/><Relationship Id="rId287" Type="http://schemas.openxmlformats.org/officeDocument/2006/relationships/control" Target="../activeX/activeX285.xml"/><Relationship Id="rId30" Type="http://schemas.openxmlformats.org/officeDocument/2006/relationships/control" Target="../activeX/activeX28.xml"/><Relationship Id="rId105" Type="http://schemas.openxmlformats.org/officeDocument/2006/relationships/control" Target="../activeX/activeX103.xml"/><Relationship Id="rId126" Type="http://schemas.openxmlformats.org/officeDocument/2006/relationships/control" Target="../activeX/activeX124.xml"/><Relationship Id="rId147" Type="http://schemas.openxmlformats.org/officeDocument/2006/relationships/control" Target="../activeX/activeX145.xml"/><Relationship Id="rId168" Type="http://schemas.openxmlformats.org/officeDocument/2006/relationships/control" Target="../activeX/activeX166.xml"/><Relationship Id="rId312" Type="http://schemas.openxmlformats.org/officeDocument/2006/relationships/control" Target="../activeX/activeX310.xml"/><Relationship Id="rId333" Type="http://schemas.openxmlformats.org/officeDocument/2006/relationships/control" Target="../activeX/activeX331.xml"/><Relationship Id="rId354" Type="http://schemas.openxmlformats.org/officeDocument/2006/relationships/control" Target="../activeX/activeX352.xml"/><Relationship Id="rId51" Type="http://schemas.openxmlformats.org/officeDocument/2006/relationships/control" Target="../activeX/activeX49.xml"/><Relationship Id="rId72" Type="http://schemas.openxmlformats.org/officeDocument/2006/relationships/control" Target="../activeX/activeX70.xml"/><Relationship Id="rId93" Type="http://schemas.openxmlformats.org/officeDocument/2006/relationships/control" Target="../activeX/activeX91.xml"/><Relationship Id="rId189" Type="http://schemas.openxmlformats.org/officeDocument/2006/relationships/control" Target="../activeX/activeX187.xml"/><Relationship Id="rId3" Type="http://schemas.openxmlformats.org/officeDocument/2006/relationships/control" Target="../activeX/activeX1.xml"/><Relationship Id="rId214" Type="http://schemas.openxmlformats.org/officeDocument/2006/relationships/control" Target="../activeX/activeX212.xml"/><Relationship Id="rId235" Type="http://schemas.openxmlformats.org/officeDocument/2006/relationships/control" Target="../activeX/activeX233.xml"/><Relationship Id="rId256" Type="http://schemas.openxmlformats.org/officeDocument/2006/relationships/control" Target="../activeX/activeX254.xml"/><Relationship Id="rId277" Type="http://schemas.openxmlformats.org/officeDocument/2006/relationships/control" Target="../activeX/activeX275.xml"/><Relationship Id="rId298" Type="http://schemas.openxmlformats.org/officeDocument/2006/relationships/control" Target="../activeX/activeX296.xml"/><Relationship Id="rId116" Type="http://schemas.openxmlformats.org/officeDocument/2006/relationships/control" Target="../activeX/activeX114.xml"/><Relationship Id="rId137" Type="http://schemas.openxmlformats.org/officeDocument/2006/relationships/control" Target="../activeX/activeX135.xml"/><Relationship Id="rId158" Type="http://schemas.openxmlformats.org/officeDocument/2006/relationships/control" Target="../activeX/activeX156.xml"/><Relationship Id="rId302" Type="http://schemas.openxmlformats.org/officeDocument/2006/relationships/control" Target="../activeX/activeX300.xml"/><Relationship Id="rId323" Type="http://schemas.openxmlformats.org/officeDocument/2006/relationships/control" Target="../activeX/activeX321.xml"/><Relationship Id="rId344" Type="http://schemas.openxmlformats.org/officeDocument/2006/relationships/control" Target="../activeX/activeX342.xml"/><Relationship Id="rId20" Type="http://schemas.openxmlformats.org/officeDocument/2006/relationships/control" Target="../activeX/activeX18.xml"/><Relationship Id="rId41" Type="http://schemas.openxmlformats.org/officeDocument/2006/relationships/control" Target="../activeX/activeX39.xml"/><Relationship Id="rId62" Type="http://schemas.openxmlformats.org/officeDocument/2006/relationships/control" Target="../activeX/activeX60.xml"/><Relationship Id="rId83" Type="http://schemas.openxmlformats.org/officeDocument/2006/relationships/control" Target="../activeX/activeX81.xml"/><Relationship Id="rId179" Type="http://schemas.openxmlformats.org/officeDocument/2006/relationships/control" Target="../activeX/activeX17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50"/>
  <sheetViews>
    <sheetView zoomScaleNormal="100" workbookViewId="0">
      <selection activeCell="M25" sqref="M25"/>
    </sheetView>
  </sheetViews>
  <sheetFormatPr baseColWidth="10" defaultRowHeight="15"/>
  <cols>
    <col min="2" max="2" width="21.42578125" style="32" bestFit="1" customWidth="1"/>
    <col min="3" max="4" width="11" style="210"/>
    <col min="5" max="5" width="11" style="77"/>
    <col min="6" max="6" width="2.85546875" customWidth="1"/>
    <col min="10" max="10" width="11" style="77"/>
  </cols>
  <sheetData>
    <row r="1" spans="2:12" ht="15.75" thickBot="1"/>
    <row r="2" spans="2:12" s="78" customFormat="1" ht="12" customHeight="1" thickBot="1">
      <c r="B2" s="214" t="s">
        <v>106</v>
      </c>
      <c r="C2" s="215"/>
      <c r="D2" s="215"/>
      <c r="E2" s="216"/>
      <c r="G2" s="214" t="s">
        <v>107</v>
      </c>
      <c r="H2" s="215"/>
      <c r="I2" s="215"/>
      <c r="J2" s="216"/>
      <c r="K2" s="79"/>
    </row>
    <row r="3" spans="2:12" s="78" customFormat="1" ht="12" customHeight="1" thickBot="1">
      <c r="B3" s="116" t="s">
        <v>108</v>
      </c>
      <c r="C3" s="115" t="s">
        <v>109</v>
      </c>
      <c r="D3" s="115" t="s">
        <v>110</v>
      </c>
      <c r="E3" s="106" t="s">
        <v>111</v>
      </c>
      <c r="G3" s="114" t="s">
        <v>112</v>
      </c>
      <c r="H3" s="115" t="s">
        <v>109</v>
      </c>
      <c r="I3" s="115" t="s">
        <v>110</v>
      </c>
      <c r="J3" s="120" t="s">
        <v>111</v>
      </c>
    </row>
    <row r="4" spans="2:12" s="78" customFormat="1" ht="12" customHeight="1">
      <c r="B4" s="80" t="s">
        <v>7</v>
      </c>
      <c r="C4" s="152"/>
      <c r="D4" s="81">
        <v>5.8</v>
      </c>
      <c r="E4" s="82">
        <f>C4*D4</f>
        <v>0</v>
      </c>
      <c r="G4" s="113" t="s">
        <v>113</v>
      </c>
      <c r="H4" s="152"/>
      <c r="I4" s="81">
        <v>69</v>
      </c>
      <c r="J4" s="82">
        <f>I4*H4</f>
        <v>0</v>
      </c>
    </row>
    <row r="5" spans="2:12" s="78" customFormat="1" ht="12" customHeight="1" thickBot="1">
      <c r="B5" s="85" t="s">
        <v>8</v>
      </c>
      <c r="C5" s="153"/>
      <c r="D5" s="86">
        <v>9.5</v>
      </c>
      <c r="E5" s="87">
        <f t="shared" ref="E5:E49" si="0">C5*D5</f>
        <v>0</v>
      </c>
      <c r="G5" s="89" t="s">
        <v>114</v>
      </c>
      <c r="H5" s="154"/>
      <c r="I5" s="90">
        <v>204</v>
      </c>
      <c r="J5" s="91">
        <f>I5*H5</f>
        <v>0</v>
      </c>
    </row>
    <row r="6" spans="2:12" s="78" customFormat="1" ht="12" customHeight="1" thickBot="1">
      <c r="B6" s="85" t="s">
        <v>9</v>
      </c>
      <c r="C6" s="153"/>
      <c r="D6" s="86">
        <v>3</v>
      </c>
      <c r="E6" s="87">
        <f t="shared" si="0"/>
        <v>0</v>
      </c>
      <c r="G6" s="92"/>
      <c r="I6" s="93" t="s">
        <v>115</v>
      </c>
      <c r="J6" s="94">
        <f>SUM(J4:J5)</f>
        <v>0</v>
      </c>
    </row>
    <row r="7" spans="2:12" s="78" customFormat="1" ht="12" customHeight="1" thickBot="1">
      <c r="B7" s="85" t="s">
        <v>116</v>
      </c>
      <c r="C7" s="153"/>
      <c r="D7" s="86">
        <v>9</v>
      </c>
      <c r="E7" s="87">
        <f t="shared" si="0"/>
        <v>0</v>
      </c>
      <c r="J7" s="95"/>
    </row>
    <row r="8" spans="2:12" s="78" customFormat="1" ht="12" customHeight="1" thickBot="1">
      <c r="B8" s="85" t="s">
        <v>10</v>
      </c>
      <c r="C8" s="153"/>
      <c r="D8" s="86">
        <v>17.5</v>
      </c>
      <c r="E8" s="87">
        <f t="shared" si="0"/>
        <v>0</v>
      </c>
      <c r="G8" s="214" t="s">
        <v>118</v>
      </c>
      <c r="H8" s="215"/>
      <c r="I8" s="215"/>
      <c r="J8" s="216"/>
    </row>
    <row r="9" spans="2:12" s="78" customFormat="1" ht="12" customHeight="1">
      <c r="B9" s="85" t="s">
        <v>117</v>
      </c>
      <c r="C9" s="153"/>
      <c r="D9" s="86">
        <v>15</v>
      </c>
      <c r="E9" s="87">
        <f t="shared" si="0"/>
        <v>0</v>
      </c>
      <c r="G9" s="117" t="s">
        <v>120</v>
      </c>
      <c r="H9" s="118" t="s">
        <v>109</v>
      </c>
      <c r="I9" s="118" t="s">
        <v>110</v>
      </c>
      <c r="J9" s="119" t="s">
        <v>111</v>
      </c>
    </row>
    <row r="10" spans="2:12" s="78" customFormat="1" ht="12" customHeight="1">
      <c r="B10" s="85" t="s">
        <v>11</v>
      </c>
      <c r="C10" s="153"/>
      <c r="D10" s="86">
        <v>17</v>
      </c>
      <c r="E10" s="87">
        <f t="shared" si="0"/>
        <v>0</v>
      </c>
      <c r="G10" s="88" t="s">
        <v>121</v>
      </c>
      <c r="H10" s="153"/>
      <c r="I10" s="86">
        <v>45</v>
      </c>
      <c r="J10" s="87">
        <f>I10*H10</f>
        <v>0</v>
      </c>
    </row>
    <row r="11" spans="2:12" s="78" customFormat="1" ht="12" customHeight="1">
      <c r="B11" s="85" t="s">
        <v>12</v>
      </c>
      <c r="C11" s="153"/>
      <c r="D11" s="86">
        <v>11.1</v>
      </c>
      <c r="E11" s="87">
        <f t="shared" si="0"/>
        <v>0</v>
      </c>
      <c r="G11" s="88" t="s">
        <v>123</v>
      </c>
      <c r="H11" s="153"/>
      <c r="I11" s="86">
        <v>35</v>
      </c>
      <c r="J11" s="87">
        <f t="shared" ref="J11:J12" si="1">I11*H11</f>
        <v>0</v>
      </c>
      <c r="K11" s="79"/>
      <c r="L11" s="92"/>
    </row>
    <row r="12" spans="2:12" s="78" customFormat="1" ht="12" customHeight="1" thickBot="1">
      <c r="B12" s="85" t="s">
        <v>13</v>
      </c>
      <c r="C12" s="153"/>
      <c r="D12" s="86">
        <v>13</v>
      </c>
      <c r="E12" s="87">
        <f t="shared" si="0"/>
        <v>0</v>
      </c>
      <c r="G12" s="89" t="s">
        <v>124</v>
      </c>
      <c r="H12" s="154"/>
      <c r="I12" s="90">
        <v>25</v>
      </c>
      <c r="J12" s="91">
        <f t="shared" si="1"/>
        <v>0</v>
      </c>
      <c r="L12" s="92"/>
    </row>
    <row r="13" spans="2:12" s="78" customFormat="1" ht="12" customHeight="1" thickBot="1">
      <c r="B13" s="85" t="s">
        <v>14</v>
      </c>
      <c r="C13" s="153"/>
      <c r="D13" s="86">
        <v>14</v>
      </c>
      <c r="E13" s="87">
        <f t="shared" si="0"/>
        <v>0</v>
      </c>
      <c r="I13" s="93" t="s">
        <v>115</v>
      </c>
      <c r="J13" s="94">
        <f>SUM(J10:J12)</f>
        <v>0</v>
      </c>
      <c r="L13" s="92"/>
    </row>
    <row r="14" spans="2:12" s="78" customFormat="1" ht="12" customHeight="1" thickBot="1">
      <c r="B14" s="85" t="s">
        <v>15</v>
      </c>
      <c r="C14" s="153"/>
      <c r="D14" s="86">
        <v>12</v>
      </c>
      <c r="E14" s="87">
        <f t="shared" si="0"/>
        <v>0</v>
      </c>
      <c r="J14" s="95"/>
      <c r="L14" s="92"/>
    </row>
    <row r="15" spans="2:12" s="78" customFormat="1" ht="12" customHeight="1" thickBot="1">
      <c r="B15" s="85" t="s">
        <v>16</v>
      </c>
      <c r="C15" s="153"/>
      <c r="D15" s="86">
        <v>15</v>
      </c>
      <c r="E15" s="87">
        <f t="shared" si="0"/>
        <v>0</v>
      </c>
      <c r="G15" s="217" t="s">
        <v>126</v>
      </c>
      <c r="H15" s="218"/>
      <c r="L15" s="92"/>
    </row>
    <row r="16" spans="2:12" s="78" customFormat="1" ht="12" customHeight="1" thickBot="1">
      <c r="B16" s="85" t="s">
        <v>17</v>
      </c>
      <c r="C16" s="153"/>
      <c r="D16" s="86">
        <v>9.5</v>
      </c>
      <c r="E16" s="87">
        <f t="shared" si="0"/>
        <v>0</v>
      </c>
      <c r="G16" s="114" t="s">
        <v>127</v>
      </c>
      <c r="H16" s="120" t="s">
        <v>110</v>
      </c>
      <c r="L16" s="92"/>
    </row>
    <row r="17" spans="2:13" s="78" customFormat="1" ht="12" customHeight="1">
      <c r="B17" s="85" t="s">
        <v>18</v>
      </c>
      <c r="C17" s="153"/>
      <c r="D17" s="86">
        <v>4</v>
      </c>
      <c r="E17" s="87">
        <f t="shared" si="0"/>
        <v>0</v>
      </c>
      <c r="G17" s="83"/>
      <c r="H17" s="84"/>
      <c r="L17" s="92"/>
    </row>
    <row r="18" spans="2:13" s="78" customFormat="1" ht="12" customHeight="1">
      <c r="B18" s="85" t="s">
        <v>19</v>
      </c>
      <c r="C18" s="153"/>
      <c r="D18" s="86">
        <v>20</v>
      </c>
      <c r="E18" s="87">
        <f t="shared" si="0"/>
        <v>0</v>
      </c>
      <c r="G18" s="88"/>
      <c r="H18" s="87"/>
      <c r="K18" s="92"/>
    </row>
    <row r="19" spans="2:13" s="78" customFormat="1" ht="12" customHeight="1">
      <c r="B19" s="85" t="s">
        <v>20</v>
      </c>
      <c r="C19" s="153"/>
      <c r="D19" s="86">
        <v>60</v>
      </c>
      <c r="E19" s="87">
        <f t="shared" si="0"/>
        <v>0</v>
      </c>
      <c r="G19" s="88"/>
      <c r="H19" s="87"/>
    </row>
    <row r="20" spans="2:13" s="78" customFormat="1" ht="12" customHeight="1" thickBot="1">
      <c r="B20" s="85" t="s">
        <v>21</v>
      </c>
      <c r="C20" s="153"/>
      <c r="D20" s="86">
        <v>20</v>
      </c>
      <c r="E20" s="87">
        <f t="shared" si="0"/>
        <v>0</v>
      </c>
      <c r="G20" s="88"/>
      <c r="H20" s="87"/>
    </row>
    <row r="21" spans="2:13" s="78" customFormat="1" ht="12" customHeight="1" thickBot="1">
      <c r="B21" s="85" t="s">
        <v>23</v>
      </c>
      <c r="C21" s="153"/>
      <c r="D21" s="86">
        <v>9</v>
      </c>
      <c r="E21" s="87">
        <f t="shared" si="0"/>
        <v>0</v>
      </c>
      <c r="G21" s="88"/>
      <c r="H21" s="87"/>
      <c r="I21" s="219" t="s">
        <v>160</v>
      </c>
      <c r="J21" s="220"/>
    </row>
    <row r="22" spans="2:13" s="78" customFormat="1" ht="12" customHeight="1">
      <c r="B22" s="85" t="s">
        <v>131</v>
      </c>
      <c r="C22" s="153"/>
      <c r="D22" s="86">
        <v>90</v>
      </c>
      <c r="E22" s="87">
        <f t="shared" si="0"/>
        <v>0</v>
      </c>
      <c r="G22" s="88"/>
      <c r="H22" s="87"/>
      <c r="I22" s="83" t="s">
        <v>165</v>
      </c>
      <c r="J22" s="84"/>
    </row>
    <row r="23" spans="2:13" s="78" customFormat="1" ht="12" customHeight="1">
      <c r="B23" s="85" t="s">
        <v>25</v>
      </c>
      <c r="C23" s="153"/>
      <c r="D23" s="86">
        <v>135</v>
      </c>
      <c r="E23" s="87">
        <f t="shared" si="0"/>
        <v>0</v>
      </c>
      <c r="G23" s="88"/>
      <c r="H23" s="87"/>
      <c r="I23" s="88" t="s">
        <v>152</v>
      </c>
      <c r="J23" s="87">
        <f>E50</f>
        <v>0</v>
      </c>
    </row>
    <row r="24" spans="2:13" s="78" customFormat="1" ht="12" customHeight="1">
      <c r="B24" s="85" t="s">
        <v>26</v>
      </c>
      <c r="C24" s="153"/>
      <c r="D24" s="86">
        <v>20</v>
      </c>
      <c r="E24" s="87">
        <f t="shared" si="0"/>
        <v>0</v>
      </c>
      <c r="G24" s="85"/>
      <c r="H24" s="87"/>
      <c r="I24" s="88" t="s">
        <v>126</v>
      </c>
      <c r="J24" s="87">
        <f>H36</f>
        <v>0</v>
      </c>
    </row>
    <row r="25" spans="2:13" s="78" customFormat="1" ht="12" customHeight="1">
      <c r="B25" s="85" t="s">
        <v>27</v>
      </c>
      <c r="C25" s="153"/>
      <c r="D25" s="86">
        <v>42</v>
      </c>
      <c r="E25" s="87">
        <f t="shared" si="0"/>
        <v>0</v>
      </c>
      <c r="G25" s="88"/>
      <c r="H25" s="87"/>
      <c r="I25" s="88" t="s">
        <v>153</v>
      </c>
      <c r="J25" s="87">
        <f>J6</f>
        <v>0</v>
      </c>
    </row>
    <row r="26" spans="2:13" s="78" customFormat="1" ht="12" customHeight="1" thickBot="1">
      <c r="B26" s="85" t="s">
        <v>28</v>
      </c>
      <c r="C26" s="153"/>
      <c r="D26" s="86">
        <v>15</v>
      </c>
      <c r="E26" s="87">
        <f t="shared" si="0"/>
        <v>0</v>
      </c>
      <c r="G26" s="88"/>
      <c r="H26" s="87"/>
      <c r="I26" s="89" t="s">
        <v>154</v>
      </c>
      <c r="J26" s="91">
        <f>J13</f>
        <v>0</v>
      </c>
    </row>
    <row r="27" spans="2:13" s="78" customFormat="1" ht="12" customHeight="1" thickBot="1">
      <c r="B27" s="85" t="s">
        <v>29</v>
      </c>
      <c r="C27" s="153"/>
      <c r="D27" s="86">
        <v>10</v>
      </c>
      <c r="E27" s="87">
        <f t="shared" si="0"/>
        <v>0</v>
      </c>
      <c r="G27" s="88"/>
      <c r="H27" s="87"/>
      <c r="I27" s="105" t="s">
        <v>155</v>
      </c>
      <c r="J27" s="106">
        <f>SUM(J22:J26)</f>
        <v>0</v>
      </c>
    </row>
    <row r="28" spans="2:13" s="78" customFormat="1" ht="12" customHeight="1" thickBot="1">
      <c r="B28" s="85" t="s">
        <v>136</v>
      </c>
      <c r="C28" s="153"/>
      <c r="D28" s="86">
        <v>99</v>
      </c>
      <c r="E28" s="87">
        <f t="shared" si="0"/>
        <v>0</v>
      </c>
      <c r="G28" s="88"/>
      <c r="H28" s="87"/>
      <c r="I28" s="123"/>
      <c r="J28" s="124"/>
      <c r="M28" s="102"/>
    </row>
    <row r="29" spans="2:13" s="78" customFormat="1" ht="12" customHeight="1" thickBot="1">
      <c r="B29" s="85" t="s">
        <v>138</v>
      </c>
      <c r="C29" s="153"/>
      <c r="D29" s="86">
        <v>173</v>
      </c>
      <c r="E29" s="87">
        <f t="shared" si="0"/>
        <v>0</v>
      </c>
      <c r="G29" s="88"/>
      <c r="H29" s="87"/>
      <c r="I29" s="100" t="s">
        <v>156</v>
      </c>
      <c r="J29" s="101">
        <f>I47+I43+I39+H47</f>
        <v>0</v>
      </c>
      <c r="K29" s="103"/>
      <c r="M29" s="102"/>
    </row>
    <row r="30" spans="2:13" s="78" customFormat="1" ht="12" customHeight="1" thickBot="1">
      <c r="B30" s="85" t="s">
        <v>139</v>
      </c>
      <c r="C30" s="153"/>
      <c r="D30" s="86">
        <v>110</v>
      </c>
      <c r="E30" s="87">
        <f t="shared" si="0"/>
        <v>0</v>
      </c>
      <c r="G30" s="88"/>
      <c r="H30" s="87"/>
      <c r="I30" s="123"/>
      <c r="J30" s="124"/>
      <c r="M30" s="102"/>
    </row>
    <row r="31" spans="2:13" s="78" customFormat="1" ht="12" customHeight="1" thickBot="1">
      <c r="B31" s="85" t="s">
        <v>4</v>
      </c>
      <c r="C31" s="153"/>
      <c r="D31" s="86">
        <v>120</v>
      </c>
      <c r="E31" s="87">
        <f t="shared" si="0"/>
        <v>0</v>
      </c>
      <c r="G31" s="88"/>
      <c r="H31" s="87"/>
      <c r="I31" s="107" t="s">
        <v>51</v>
      </c>
      <c r="J31" s="108">
        <f>J27-J29</f>
        <v>0</v>
      </c>
    </row>
    <row r="32" spans="2:13" s="78" customFormat="1" ht="12" customHeight="1">
      <c r="B32" s="85" t="s">
        <v>140</v>
      </c>
      <c r="C32" s="153"/>
      <c r="D32" s="86">
        <v>20</v>
      </c>
      <c r="E32" s="87">
        <f t="shared" si="0"/>
        <v>0</v>
      </c>
      <c r="G32" s="88"/>
      <c r="H32" s="87"/>
    </row>
    <row r="33" spans="2:15" s="78" customFormat="1" ht="12" customHeight="1">
      <c r="B33" s="85" t="s">
        <v>142</v>
      </c>
      <c r="C33" s="153"/>
      <c r="D33" s="86">
        <v>70</v>
      </c>
      <c r="E33" s="87">
        <f t="shared" si="0"/>
        <v>0</v>
      </c>
      <c r="G33" s="88"/>
      <c r="H33" s="87"/>
      <c r="O33" s="95"/>
    </row>
    <row r="34" spans="2:15" s="78" customFormat="1" ht="12" customHeight="1">
      <c r="B34" s="85" t="s">
        <v>143</v>
      </c>
      <c r="C34" s="153"/>
      <c r="D34" s="86">
        <v>100</v>
      </c>
      <c r="E34" s="87">
        <f t="shared" si="0"/>
        <v>0</v>
      </c>
      <c r="G34" s="88"/>
      <c r="H34" s="87"/>
    </row>
    <row r="35" spans="2:15" s="78" customFormat="1" ht="12" customHeight="1" thickBot="1">
      <c r="B35" s="85" t="s">
        <v>144</v>
      </c>
      <c r="C35" s="153"/>
      <c r="D35" s="86">
        <v>100</v>
      </c>
      <c r="E35" s="87">
        <f t="shared" si="0"/>
        <v>0</v>
      </c>
      <c r="G35" s="89"/>
      <c r="H35" s="91"/>
    </row>
    <row r="36" spans="2:15" s="78" customFormat="1" ht="12" customHeight="1" thickBot="1">
      <c r="B36" s="85" t="s">
        <v>145</v>
      </c>
      <c r="C36" s="153"/>
      <c r="D36" s="86">
        <v>150</v>
      </c>
      <c r="E36" s="87">
        <f t="shared" si="0"/>
        <v>0</v>
      </c>
      <c r="G36" s="105" t="s">
        <v>115</v>
      </c>
      <c r="H36" s="112">
        <f>SUM(H17:H35)</f>
        <v>0</v>
      </c>
    </row>
    <row r="37" spans="2:15" s="78" customFormat="1" ht="12" customHeight="1" thickBot="1">
      <c r="B37" s="85" t="s">
        <v>146</v>
      </c>
      <c r="C37" s="153"/>
      <c r="D37" s="86">
        <v>120</v>
      </c>
      <c r="E37" s="87">
        <f t="shared" si="0"/>
        <v>0</v>
      </c>
    </row>
    <row r="38" spans="2:15" s="78" customFormat="1" ht="12" customHeight="1">
      <c r="B38" s="85" t="s">
        <v>186</v>
      </c>
      <c r="C38" s="153"/>
      <c r="D38" s="86">
        <v>130</v>
      </c>
      <c r="E38" s="87">
        <f t="shared" si="0"/>
        <v>0</v>
      </c>
      <c r="G38" s="212" t="s">
        <v>128</v>
      </c>
      <c r="H38" s="213"/>
      <c r="I38" s="121" t="s">
        <v>119</v>
      </c>
    </row>
    <row r="39" spans="2:15" s="78" customFormat="1" ht="12" customHeight="1" thickBot="1">
      <c r="B39" s="85" t="s">
        <v>147</v>
      </c>
      <c r="C39" s="153"/>
      <c r="D39" s="86">
        <v>80</v>
      </c>
      <c r="E39" s="87">
        <f t="shared" si="0"/>
        <v>0</v>
      </c>
      <c r="G39" s="96"/>
      <c r="H39" s="97"/>
      <c r="I39" s="104"/>
    </row>
    <row r="40" spans="2:15" s="78" customFormat="1" ht="12" customHeight="1">
      <c r="B40" s="85" t="s">
        <v>5</v>
      </c>
      <c r="C40" s="153"/>
      <c r="D40" s="86">
        <v>70</v>
      </c>
      <c r="E40" s="87">
        <f t="shared" si="0"/>
        <v>0</v>
      </c>
      <c r="G40" s="96"/>
      <c r="H40" s="97"/>
    </row>
    <row r="41" spans="2:15" s="78" customFormat="1" ht="12" customHeight="1" thickBot="1">
      <c r="B41" s="85" t="s">
        <v>76</v>
      </c>
      <c r="C41" s="153"/>
      <c r="D41" s="86">
        <v>95</v>
      </c>
      <c r="E41" s="87">
        <f t="shared" si="0"/>
        <v>0</v>
      </c>
      <c r="G41" s="96"/>
      <c r="H41" s="97"/>
    </row>
    <row r="42" spans="2:15" s="78" customFormat="1" ht="12" customHeight="1">
      <c r="B42" s="85" t="s">
        <v>148</v>
      </c>
      <c r="C42" s="153"/>
      <c r="D42" s="86">
        <v>100</v>
      </c>
      <c r="E42" s="87">
        <f t="shared" si="0"/>
        <v>0</v>
      </c>
      <c r="G42" s="96"/>
      <c r="H42" s="97"/>
      <c r="I42" s="121" t="s">
        <v>122</v>
      </c>
    </row>
    <row r="43" spans="2:15" s="78" customFormat="1" ht="12" customHeight="1" thickBot="1">
      <c r="B43" s="85" t="s">
        <v>149</v>
      </c>
      <c r="C43" s="153"/>
      <c r="D43" s="86">
        <v>110</v>
      </c>
      <c r="E43" s="87">
        <f t="shared" si="0"/>
        <v>0</v>
      </c>
      <c r="G43" s="96"/>
      <c r="H43" s="97"/>
      <c r="I43" s="104"/>
    </row>
    <row r="44" spans="2:15" s="78" customFormat="1" ht="12" customHeight="1">
      <c r="B44" s="85" t="s">
        <v>150</v>
      </c>
      <c r="C44" s="153"/>
      <c r="D44" s="86">
        <v>120</v>
      </c>
      <c r="E44" s="87">
        <f t="shared" si="0"/>
        <v>0</v>
      </c>
      <c r="G44" s="96"/>
      <c r="H44" s="97"/>
    </row>
    <row r="45" spans="2:15" s="78" customFormat="1" ht="12" customHeight="1" thickBot="1">
      <c r="B45" s="85" t="s">
        <v>6</v>
      </c>
      <c r="C45" s="153"/>
      <c r="D45" s="86">
        <v>154</v>
      </c>
      <c r="E45" s="87">
        <f t="shared" si="0"/>
        <v>0</v>
      </c>
      <c r="G45" s="96"/>
      <c r="H45" s="97"/>
    </row>
    <row r="46" spans="2:15" s="78" customFormat="1" ht="12" customHeight="1" thickBot="1">
      <c r="B46" s="85" t="s">
        <v>157</v>
      </c>
      <c r="C46" s="153"/>
      <c r="D46" s="86">
        <v>436</v>
      </c>
      <c r="E46" s="87">
        <f t="shared" si="0"/>
        <v>0</v>
      </c>
      <c r="G46" s="98"/>
      <c r="H46" s="99"/>
      <c r="I46" s="122" t="s">
        <v>125</v>
      </c>
    </row>
    <row r="47" spans="2:15" s="78" customFormat="1" ht="12" customHeight="1" thickBot="1">
      <c r="B47" s="85" t="s">
        <v>158</v>
      </c>
      <c r="C47" s="153"/>
      <c r="D47" s="86">
        <v>900</v>
      </c>
      <c r="E47" s="87">
        <f t="shared" si="0"/>
        <v>0</v>
      </c>
      <c r="G47" s="100" t="s">
        <v>115</v>
      </c>
      <c r="H47" s="101">
        <f>SUM(H39:H45)</f>
        <v>0</v>
      </c>
      <c r="I47" s="104"/>
    </row>
    <row r="48" spans="2:15" s="78" customFormat="1" ht="12" customHeight="1">
      <c r="B48" s="85" t="s">
        <v>151</v>
      </c>
      <c r="C48" s="153"/>
      <c r="D48" s="86">
        <v>20</v>
      </c>
      <c r="E48" s="87">
        <f t="shared" si="0"/>
        <v>0</v>
      </c>
      <c r="G48"/>
      <c r="H48"/>
      <c r="I48"/>
    </row>
    <row r="49" spans="2:10" s="78" customFormat="1" ht="12" customHeight="1" thickBot="1">
      <c r="B49" s="109" t="s">
        <v>159</v>
      </c>
      <c r="C49" s="154"/>
      <c r="D49" s="90">
        <v>2</v>
      </c>
      <c r="E49" s="91">
        <f t="shared" si="0"/>
        <v>0</v>
      </c>
      <c r="G49"/>
      <c r="H49"/>
      <c r="I49"/>
      <c r="J49" s="77"/>
    </row>
    <row r="50" spans="2:10" ht="15.75" thickBot="1">
      <c r="B50" s="110"/>
      <c r="C50" s="92"/>
      <c r="D50" s="111" t="s">
        <v>115</v>
      </c>
      <c r="E50" s="94">
        <f>SUM(E4:E49)</f>
        <v>0</v>
      </c>
    </row>
  </sheetData>
  <mergeCells count="6">
    <mergeCell ref="G38:H38"/>
    <mergeCell ref="B2:E2"/>
    <mergeCell ref="G2:J2"/>
    <mergeCell ref="G8:J8"/>
    <mergeCell ref="G15:H15"/>
    <mergeCell ref="I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O50"/>
  <sheetViews>
    <sheetView zoomScaleNormal="100" workbookViewId="0">
      <selection activeCell="N20" sqref="N20"/>
    </sheetView>
  </sheetViews>
  <sheetFormatPr baseColWidth="10" defaultRowHeight="15"/>
  <cols>
    <col min="2" max="2" width="21.42578125" style="32" bestFit="1" customWidth="1"/>
    <col min="3" max="4" width="11" style="34"/>
    <col min="5" max="5" width="11" style="77"/>
    <col min="6" max="6" width="2.85546875" customWidth="1"/>
    <col min="10" max="10" width="11" style="77"/>
  </cols>
  <sheetData>
    <row r="1" spans="2:12" ht="15.75" thickBot="1"/>
    <row r="2" spans="2:12" s="78" customFormat="1" ht="12" customHeight="1" thickBot="1">
      <c r="B2" s="214" t="s">
        <v>106</v>
      </c>
      <c r="C2" s="215"/>
      <c r="D2" s="215"/>
      <c r="E2" s="216"/>
      <c r="G2" s="214" t="s">
        <v>107</v>
      </c>
      <c r="H2" s="215"/>
      <c r="I2" s="215"/>
      <c r="J2" s="216"/>
      <c r="K2" s="79"/>
    </row>
    <row r="3" spans="2:12" s="78" customFormat="1" ht="12" customHeight="1" thickBot="1">
      <c r="B3" s="116" t="s">
        <v>108</v>
      </c>
      <c r="C3" s="115" t="s">
        <v>109</v>
      </c>
      <c r="D3" s="115" t="s">
        <v>110</v>
      </c>
      <c r="E3" s="106" t="s">
        <v>111</v>
      </c>
      <c r="G3" s="114" t="s">
        <v>112</v>
      </c>
      <c r="H3" s="115" t="s">
        <v>109</v>
      </c>
      <c r="I3" s="115" t="s">
        <v>110</v>
      </c>
      <c r="J3" s="120" t="s">
        <v>111</v>
      </c>
    </row>
    <row r="4" spans="2:12" s="78" customFormat="1" ht="12" customHeight="1">
      <c r="B4" s="80" t="s">
        <v>7</v>
      </c>
      <c r="C4" s="152">
        <v>986</v>
      </c>
      <c r="D4" s="81">
        <v>5.8</v>
      </c>
      <c r="E4" s="82">
        <f>C4*D4</f>
        <v>5718.8</v>
      </c>
      <c r="G4" s="113" t="s">
        <v>113</v>
      </c>
      <c r="H4" s="152">
        <v>75</v>
      </c>
      <c r="I4" s="81">
        <v>69</v>
      </c>
      <c r="J4" s="82">
        <f>I4*H4</f>
        <v>5175</v>
      </c>
    </row>
    <row r="5" spans="2:12" s="78" customFormat="1" ht="12" customHeight="1" thickBot="1">
      <c r="B5" s="85" t="s">
        <v>8</v>
      </c>
      <c r="C5" s="153">
        <v>354</v>
      </c>
      <c r="D5" s="86">
        <v>9.5</v>
      </c>
      <c r="E5" s="87">
        <f t="shared" ref="E5:E49" si="0">C5*D5</f>
        <v>3363</v>
      </c>
      <c r="G5" s="89" t="s">
        <v>114</v>
      </c>
      <c r="H5" s="154">
        <v>36</v>
      </c>
      <c r="I5" s="90">
        <v>204</v>
      </c>
      <c r="J5" s="91">
        <f>I5*H5</f>
        <v>7344</v>
      </c>
    </row>
    <row r="6" spans="2:12" s="78" customFormat="1" ht="12" customHeight="1" thickBot="1">
      <c r="B6" s="85" t="s">
        <v>9</v>
      </c>
      <c r="C6" s="153">
        <v>1289</v>
      </c>
      <c r="D6" s="86">
        <v>3</v>
      </c>
      <c r="E6" s="87">
        <f t="shared" si="0"/>
        <v>3867</v>
      </c>
      <c r="G6" s="92"/>
      <c r="I6" s="93" t="s">
        <v>115</v>
      </c>
      <c r="J6" s="94">
        <f>SUM(J4:J5)</f>
        <v>12519</v>
      </c>
    </row>
    <row r="7" spans="2:12" s="78" customFormat="1" ht="12" customHeight="1" thickBot="1">
      <c r="B7" s="85" t="s">
        <v>116</v>
      </c>
      <c r="C7" s="153">
        <v>27</v>
      </c>
      <c r="D7" s="86">
        <v>9</v>
      </c>
      <c r="E7" s="87">
        <f t="shared" si="0"/>
        <v>243</v>
      </c>
      <c r="J7" s="95"/>
    </row>
    <row r="8" spans="2:12" s="78" customFormat="1" ht="12" customHeight="1" thickBot="1">
      <c r="B8" s="85" t="s">
        <v>10</v>
      </c>
      <c r="C8" s="153">
        <v>91</v>
      </c>
      <c r="D8" s="86">
        <v>17.5</v>
      </c>
      <c r="E8" s="87">
        <f t="shared" si="0"/>
        <v>1592.5</v>
      </c>
      <c r="G8" s="214" t="s">
        <v>118</v>
      </c>
      <c r="H8" s="215"/>
      <c r="I8" s="215"/>
      <c r="J8" s="216"/>
    </row>
    <row r="9" spans="2:12" s="78" customFormat="1" ht="12" customHeight="1">
      <c r="B9" s="85" t="s">
        <v>117</v>
      </c>
      <c r="C9" s="153">
        <v>13</v>
      </c>
      <c r="D9" s="86">
        <v>15</v>
      </c>
      <c r="E9" s="87">
        <f t="shared" si="0"/>
        <v>195</v>
      </c>
      <c r="G9" s="117" t="s">
        <v>120</v>
      </c>
      <c r="H9" s="118" t="s">
        <v>109</v>
      </c>
      <c r="I9" s="118" t="s">
        <v>110</v>
      </c>
      <c r="J9" s="119" t="s">
        <v>111</v>
      </c>
    </row>
    <row r="10" spans="2:12" s="78" customFormat="1" ht="12" customHeight="1">
      <c r="B10" s="85" t="s">
        <v>11</v>
      </c>
      <c r="C10" s="153">
        <v>148</v>
      </c>
      <c r="D10" s="86">
        <v>17</v>
      </c>
      <c r="E10" s="87">
        <f t="shared" si="0"/>
        <v>2516</v>
      </c>
      <c r="G10" s="88" t="s">
        <v>121</v>
      </c>
      <c r="H10" s="153">
        <v>24</v>
      </c>
      <c r="I10" s="86">
        <v>45</v>
      </c>
      <c r="J10" s="87">
        <f>I10*H10</f>
        <v>1080</v>
      </c>
    </row>
    <row r="11" spans="2:12" s="78" customFormat="1" ht="12" customHeight="1">
      <c r="B11" s="85" t="s">
        <v>12</v>
      </c>
      <c r="C11" s="153">
        <v>1632</v>
      </c>
      <c r="D11" s="86">
        <v>11.1</v>
      </c>
      <c r="E11" s="87">
        <f t="shared" si="0"/>
        <v>18115.2</v>
      </c>
      <c r="G11" s="88" t="s">
        <v>123</v>
      </c>
      <c r="H11" s="153">
        <v>25</v>
      </c>
      <c r="I11" s="86">
        <v>35</v>
      </c>
      <c r="J11" s="87">
        <f t="shared" ref="J11:J12" si="1">I11*H11</f>
        <v>875</v>
      </c>
      <c r="K11" s="79"/>
      <c r="L11" s="92"/>
    </row>
    <row r="12" spans="2:12" s="78" customFormat="1" ht="12" customHeight="1" thickBot="1">
      <c r="B12" s="85" t="s">
        <v>13</v>
      </c>
      <c r="C12" s="153">
        <v>43</v>
      </c>
      <c r="D12" s="86">
        <v>13</v>
      </c>
      <c r="E12" s="87">
        <f t="shared" si="0"/>
        <v>559</v>
      </c>
      <c r="G12" s="89" t="s">
        <v>124</v>
      </c>
      <c r="H12" s="154">
        <v>46</v>
      </c>
      <c r="I12" s="90">
        <v>25</v>
      </c>
      <c r="J12" s="91">
        <f t="shared" si="1"/>
        <v>1150</v>
      </c>
      <c r="L12" s="92"/>
    </row>
    <row r="13" spans="2:12" s="78" customFormat="1" ht="12" customHeight="1" thickBot="1">
      <c r="B13" s="85" t="s">
        <v>14</v>
      </c>
      <c r="C13" s="153">
        <v>49</v>
      </c>
      <c r="D13" s="86">
        <v>14</v>
      </c>
      <c r="E13" s="87">
        <f t="shared" si="0"/>
        <v>686</v>
      </c>
      <c r="I13" s="93" t="s">
        <v>115</v>
      </c>
      <c r="J13" s="94">
        <f>SUM(J10:J12)</f>
        <v>3105</v>
      </c>
      <c r="L13" s="92"/>
    </row>
    <row r="14" spans="2:12" s="78" customFormat="1" ht="12" customHeight="1" thickBot="1">
      <c r="B14" s="85" t="s">
        <v>15</v>
      </c>
      <c r="C14" s="153">
        <v>261</v>
      </c>
      <c r="D14" s="86">
        <v>12</v>
      </c>
      <c r="E14" s="87">
        <f t="shared" si="0"/>
        <v>3132</v>
      </c>
      <c r="J14" s="95"/>
      <c r="L14" s="92"/>
    </row>
    <row r="15" spans="2:12" s="78" customFormat="1" ht="12" customHeight="1" thickBot="1">
      <c r="B15" s="85" t="s">
        <v>16</v>
      </c>
      <c r="C15" s="153">
        <v>38</v>
      </c>
      <c r="D15" s="86">
        <v>15</v>
      </c>
      <c r="E15" s="87">
        <f t="shared" si="0"/>
        <v>570</v>
      </c>
      <c r="G15" s="217" t="s">
        <v>126</v>
      </c>
      <c r="H15" s="218"/>
      <c r="L15" s="92"/>
    </row>
    <row r="16" spans="2:12" s="78" customFormat="1" ht="12" customHeight="1" thickBot="1">
      <c r="B16" s="85" t="s">
        <v>17</v>
      </c>
      <c r="C16" s="153">
        <v>0</v>
      </c>
      <c r="D16" s="86">
        <v>9.5</v>
      </c>
      <c r="E16" s="87">
        <f t="shared" si="0"/>
        <v>0</v>
      </c>
      <c r="G16" s="114" t="s">
        <v>127</v>
      </c>
      <c r="H16" s="120" t="s">
        <v>110</v>
      </c>
      <c r="L16" s="92"/>
    </row>
    <row r="17" spans="2:13" s="78" customFormat="1" ht="12" customHeight="1">
      <c r="B17" s="85" t="s">
        <v>18</v>
      </c>
      <c r="C17" s="153">
        <v>1297</v>
      </c>
      <c r="D17" s="86">
        <v>4</v>
      </c>
      <c r="E17" s="87">
        <f t="shared" si="0"/>
        <v>5188</v>
      </c>
      <c r="G17" s="83" t="s">
        <v>129</v>
      </c>
      <c r="H17" s="84">
        <v>15</v>
      </c>
      <c r="L17" s="92"/>
    </row>
    <row r="18" spans="2:13" s="78" customFormat="1" ht="12" customHeight="1">
      <c r="B18" s="85" t="s">
        <v>19</v>
      </c>
      <c r="C18" s="153">
        <v>12</v>
      </c>
      <c r="D18" s="86">
        <v>20</v>
      </c>
      <c r="E18" s="87">
        <f t="shared" si="0"/>
        <v>240</v>
      </c>
      <c r="G18" s="88" t="s">
        <v>132</v>
      </c>
      <c r="H18" s="87">
        <v>20</v>
      </c>
      <c r="K18" s="92"/>
    </row>
    <row r="19" spans="2:13" s="78" customFormat="1" ht="12" customHeight="1">
      <c r="B19" s="85" t="s">
        <v>20</v>
      </c>
      <c r="C19" s="153">
        <v>2</v>
      </c>
      <c r="D19" s="86">
        <v>60</v>
      </c>
      <c r="E19" s="87">
        <f t="shared" si="0"/>
        <v>120</v>
      </c>
      <c r="G19" s="88" t="s">
        <v>141</v>
      </c>
      <c r="H19" s="87">
        <v>27300</v>
      </c>
    </row>
    <row r="20" spans="2:13" s="78" customFormat="1" ht="12" customHeight="1" thickBot="1">
      <c r="B20" s="85" t="s">
        <v>21</v>
      </c>
      <c r="C20" s="153">
        <v>3</v>
      </c>
      <c r="D20" s="86">
        <v>20</v>
      </c>
      <c r="E20" s="87">
        <f t="shared" si="0"/>
        <v>60</v>
      </c>
      <c r="G20" s="88" t="s">
        <v>187</v>
      </c>
      <c r="H20" s="87">
        <v>90</v>
      </c>
    </row>
    <row r="21" spans="2:13" s="78" customFormat="1" ht="12" customHeight="1" thickBot="1">
      <c r="B21" s="85" t="s">
        <v>23</v>
      </c>
      <c r="C21" s="153">
        <v>62</v>
      </c>
      <c r="D21" s="86">
        <v>9</v>
      </c>
      <c r="E21" s="87">
        <f t="shared" si="0"/>
        <v>558</v>
      </c>
      <c r="G21" s="88" t="s">
        <v>134</v>
      </c>
      <c r="H21" s="87">
        <v>154</v>
      </c>
      <c r="I21" s="219" t="s">
        <v>160</v>
      </c>
      <c r="J21" s="220"/>
    </row>
    <row r="22" spans="2:13" s="78" customFormat="1" ht="12" customHeight="1">
      <c r="B22" s="85" t="s">
        <v>131</v>
      </c>
      <c r="C22" s="153">
        <v>4</v>
      </c>
      <c r="D22" s="86">
        <v>90</v>
      </c>
      <c r="E22" s="87">
        <f t="shared" si="0"/>
        <v>360</v>
      </c>
      <c r="G22" s="88" t="s">
        <v>188</v>
      </c>
      <c r="H22" s="87">
        <v>629.79999999999995</v>
      </c>
      <c r="I22" s="83" t="s">
        <v>165</v>
      </c>
      <c r="J22" s="84">
        <v>15075.77</v>
      </c>
    </row>
    <row r="23" spans="2:13" s="78" customFormat="1" ht="12" customHeight="1">
      <c r="B23" s="85" t="s">
        <v>25</v>
      </c>
      <c r="C23" s="153">
        <v>1</v>
      </c>
      <c r="D23" s="86">
        <v>135</v>
      </c>
      <c r="E23" s="87">
        <f t="shared" si="0"/>
        <v>135</v>
      </c>
      <c r="G23" s="88" t="s">
        <v>196</v>
      </c>
      <c r="H23" s="87">
        <v>408</v>
      </c>
      <c r="I23" s="88" t="s">
        <v>152</v>
      </c>
      <c r="J23" s="87">
        <f>E50</f>
        <v>71628.5</v>
      </c>
    </row>
    <row r="24" spans="2:13" s="78" customFormat="1" ht="12" customHeight="1">
      <c r="B24" s="85" t="s">
        <v>26</v>
      </c>
      <c r="C24" s="153">
        <v>801</v>
      </c>
      <c r="D24" s="86">
        <v>20</v>
      </c>
      <c r="E24" s="87">
        <f t="shared" si="0"/>
        <v>16020</v>
      </c>
      <c r="G24" s="85" t="s">
        <v>197</v>
      </c>
      <c r="H24" s="87">
        <v>552.6</v>
      </c>
      <c r="I24" s="88" t="s">
        <v>126</v>
      </c>
      <c r="J24" s="87">
        <f>H36</f>
        <v>30179.399999999998</v>
      </c>
    </row>
    <row r="25" spans="2:13" s="78" customFormat="1" ht="12" customHeight="1">
      <c r="B25" s="85" t="s">
        <v>27</v>
      </c>
      <c r="C25" s="153">
        <v>5</v>
      </c>
      <c r="D25" s="86">
        <v>42</v>
      </c>
      <c r="E25" s="87">
        <f t="shared" si="0"/>
        <v>210</v>
      </c>
      <c r="G25" s="88" t="s">
        <v>198</v>
      </c>
      <c r="H25" s="87">
        <v>446.5</v>
      </c>
      <c r="I25" s="88" t="s">
        <v>153</v>
      </c>
      <c r="J25" s="87">
        <f>J6</f>
        <v>12519</v>
      </c>
    </row>
    <row r="26" spans="2:13" s="78" customFormat="1" ht="12" customHeight="1" thickBot="1">
      <c r="B26" s="85" t="s">
        <v>28</v>
      </c>
      <c r="C26" s="153">
        <v>7</v>
      </c>
      <c r="D26" s="86">
        <v>15</v>
      </c>
      <c r="E26" s="87">
        <f t="shared" si="0"/>
        <v>105</v>
      </c>
      <c r="G26" s="88" t="s">
        <v>199</v>
      </c>
      <c r="H26" s="87">
        <v>263.5</v>
      </c>
      <c r="I26" s="89" t="s">
        <v>154</v>
      </c>
      <c r="J26" s="91">
        <f>J13</f>
        <v>3105</v>
      </c>
    </row>
    <row r="27" spans="2:13" s="78" customFormat="1" ht="12" customHeight="1" thickBot="1">
      <c r="B27" s="85" t="s">
        <v>29</v>
      </c>
      <c r="C27" s="153">
        <v>18</v>
      </c>
      <c r="D27" s="86">
        <v>10</v>
      </c>
      <c r="E27" s="87">
        <f t="shared" si="0"/>
        <v>180</v>
      </c>
      <c r="G27" s="88" t="s">
        <v>200</v>
      </c>
      <c r="H27" s="87">
        <v>300</v>
      </c>
      <c r="I27" s="105" t="s">
        <v>155</v>
      </c>
      <c r="J27" s="106">
        <f>SUM(J22:J26)</f>
        <v>132507.66999999998</v>
      </c>
    </row>
    <row r="28" spans="2:13" s="78" customFormat="1" ht="12" customHeight="1" thickBot="1">
      <c r="B28" s="85" t="s">
        <v>136</v>
      </c>
      <c r="C28" s="153">
        <v>0</v>
      </c>
      <c r="D28" s="86">
        <v>99</v>
      </c>
      <c r="E28" s="87">
        <f t="shared" si="0"/>
        <v>0</v>
      </c>
      <c r="G28" s="88"/>
      <c r="H28" s="87"/>
      <c r="I28" s="123"/>
      <c r="J28" s="124"/>
      <c r="M28" s="102"/>
    </row>
    <row r="29" spans="2:13" s="78" customFormat="1" ht="12" customHeight="1" thickBot="1">
      <c r="B29" s="85" t="s">
        <v>138</v>
      </c>
      <c r="C29" s="153">
        <v>1</v>
      </c>
      <c r="D29" s="86">
        <v>173</v>
      </c>
      <c r="E29" s="87">
        <f t="shared" si="0"/>
        <v>173</v>
      </c>
      <c r="G29" s="88"/>
      <c r="H29" s="87"/>
      <c r="I29" s="100" t="s">
        <v>156</v>
      </c>
      <c r="J29" s="101">
        <f>I47+I43+I39+H47</f>
        <v>238529.6</v>
      </c>
      <c r="K29" s="103"/>
      <c r="M29" s="102"/>
    </row>
    <row r="30" spans="2:13" s="78" customFormat="1" ht="12" customHeight="1" thickBot="1">
      <c r="B30" s="85" t="s">
        <v>139</v>
      </c>
      <c r="C30" s="153">
        <v>1</v>
      </c>
      <c r="D30" s="86">
        <v>110</v>
      </c>
      <c r="E30" s="87">
        <f t="shared" si="0"/>
        <v>110</v>
      </c>
      <c r="G30" s="88"/>
      <c r="H30" s="87"/>
      <c r="I30" s="123"/>
      <c r="J30" s="124"/>
      <c r="M30" s="102"/>
    </row>
    <row r="31" spans="2:13" s="78" customFormat="1" ht="12" customHeight="1" thickBot="1">
      <c r="B31" s="85" t="s">
        <v>4</v>
      </c>
      <c r="C31" s="153">
        <v>0</v>
      </c>
      <c r="D31" s="86">
        <v>120</v>
      </c>
      <c r="E31" s="87">
        <f t="shared" si="0"/>
        <v>0</v>
      </c>
      <c r="G31" s="88"/>
      <c r="H31" s="87"/>
      <c r="I31" s="107" t="s">
        <v>51</v>
      </c>
      <c r="J31" s="108">
        <f>J27-J29</f>
        <v>-106021.93000000002</v>
      </c>
    </row>
    <row r="32" spans="2:13" s="78" customFormat="1" ht="12" customHeight="1">
      <c r="B32" s="85" t="s">
        <v>140</v>
      </c>
      <c r="C32" s="153">
        <v>0</v>
      </c>
      <c r="D32" s="86">
        <v>20</v>
      </c>
      <c r="E32" s="87">
        <f t="shared" si="0"/>
        <v>0</v>
      </c>
      <c r="G32" s="88"/>
      <c r="H32" s="87"/>
    </row>
    <row r="33" spans="2:15" s="78" customFormat="1" ht="12" customHeight="1">
      <c r="B33" s="85" t="s">
        <v>142</v>
      </c>
      <c r="C33" s="153">
        <v>20</v>
      </c>
      <c r="D33" s="86">
        <v>70</v>
      </c>
      <c r="E33" s="87">
        <f t="shared" si="0"/>
        <v>1400</v>
      </c>
      <c r="G33" s="88"/>
      <c r="H33" s="87"/>
      <c r="O33" s="95"/>
    </row>
    <row r="34" spans="2:15" s="78" customFormat="1" ht="12" customHeight="1">
      <c r="B34" s="85" t="s">
        <v>143</v>
      </c>
      <c r="C34" s="153">
        <v>0</v>
      </c>
      <c r="D34" s="86">
        <v>100</v>
      </c>
      <c r="E34" s="87">
        <f t="shared" si="0"/>
        <v>0</v>
      </c>
      <c r="G34" s="88"/>
      <c r="H34" s="87"/>
    </row>
    <row r="35" spans="2:15" s="78" customFormat="1" ht="12" customHeight="1" thickBot="1">
      <c r="B35" s="85" t="s">
        <v>144</v>
      </c>
      <c r="C35" s="153">
        <v>3</v>
      </c>
      <c r="D35" s="86">
        <v>100</v>
      </c>
      <c r="E35" s="87">
        <f t="shared" si="0"/>
        <v>300</v>
      </c>
      <c r="G35" s="89"/>
      <c r="H35" s="91"/>
    </row>
    <row r="36" spans="2:15" s="78" customFormat="1" ht="12" customHeight="1" thickBot="1">
      <c r="B36" s="85" t="s">
        <v>145</v>
      </c>
      <c r="C36" s="153">
        <v>0</v>
      </c>
      <c r="D36" s="86">
        <v>150</v>
      </c>
      <c r="E36" s="87">
        <f t="shared" si="0"/>
        <v>0</v>
      </c>
      <c r="G36" s="105" t="s">
        <v>115</v>
      </c>
      <c r="H36" s="112">
        <f>SUM(H17:H35)</f>
        <v>30179.399999999998</v>
      </c>
    </row>
    <row r="37" spans="2:15" s="78" customFormat="1" ht="12" customHeight="1" thickBot="1">
      <c r="B37" s="85" t="s">
        <v>146</v>
      </c>
      <c r="C37" s="153">
        <v>0</v>
      </c>
      <c r="D37" s="86">
        <v>120</v>
      </c>
      <c r="E37" s="87">
        <f t="shared" si="0"/>
        <v>0</v>
      </c>
    </row>
    <row r="38" spans="2:15" s="78" customFormat="1" ht="12" customHeight="1">
      <c r="B38" s="85" t="s">
        <v>186</v>
      </c>
      <c r="C38" s="153">
        <v>0</v>
      </c>
      <c r="D38" s="86">
        <v>130</v>
      </c>
      <c r="E38" s="87">
        <f t="shared" si="0"/>
        <v>0</v>
      </c>
      <c r="G38" s="212" t="s">
        <v>128</v>
      </c>
      <c r="H38" s="213"/>
      <c r="I38" s="121" t="s">
        <v>119</v>
      </c>
    </row>
    <row r="39" spans="2:15" s="78" customFormat="1" ht="12" customHeight="1" thickBot="1">
      <c r="B39" s="85" t="s">
        <v>147</v>
      </c>
      <c r="C39" s="153">
        <v>0</v>
      </c>
      <c r="D39" s="86">
        <v>80</v>
      </c>
      <c r="E39" s="87">
        <f t="shared" si="0"/>
        <v>0</v>
      </c>
      <c r="G39" s="96" t="s">
        <v>130</v>
      </c>
      <c r="H39" s="97">
        <v>9021.7000000000007</v>
      </c>
      <c r="I39" s="104">
        <v>34800</v>
      </c>
    </row>
    <row r="40" spans="2:15" s="78" customFormat="1" ht="12" customHeight="1">
      <c r="B40" s="85" t="s">
        <v>5</v>
      </c>
      <c r="C40" s="153">
        <v>11</v>
      </c>
      <c r="D40" s="86">
        <v>70</v>
      </c>
      <c r="E40" s="87">
        <f t="shared" si="0"/>
        <v>770</v>
      </c>
      <c r="G40" s="96"/>
      <c r="H40" s="97"/>
    </row>
    <row r="41" spans="2:15" s="78" customFormat="1" ht="12" customHeight="1" thickBot="1">
      <c r="B41" s="85" t="s">
        <v>76</v>
      </c>
      <c r="C41" s="153">
        <v>0</v>
      </c>
      <c r="D41" s="86">
        <v>95</v>
      </c>
      <c r="E41" s="87">
        <f t="shared" si="0"/>
        <v>0</v>
      </c>
      <c r="G41" s="96"/>
      <c r="H41" s="97"/>
    </row>
    <row r="42" spans="2:15" s="78" customFormat="1" ht="12" customHeight="1">
      <c r="B42" s="85" t="s">
        <v>148</v>
      </c>
      <c r="C42" s="153">
        <v>0</v>
      </c>
      <c r="D42" s="86">
        <v>100</v>
      </c>
      <c r="E42" s="87">
        <f t="shared" si="0"/>
        <v>0</v>
      </c>
      <c r="G42" s="96" t="s">
        <v>164</v>
      </c>
      <c r="H42" s="97">
        <v>20</v>
      </c>
      <c r="I42" s="121" t="s">
        <v>122</v>
      </c>
    </row>
    <row r="43" spans="2:15" s="78" customFormat="1" ht="12" customHeight="1" thickBot="1">
      <c r="B43" s="85" t="s">
        <v>149</v>
      </c>
      <c r="C43" s="153">
        <v>0</v>
      </c>
      <c r="D43" s="86">
        <v>110</v>
      </c>
      <c r="E43" s="87">
        <f t="shared" si="0"/>
        <v>0</v>
      </c>
      <c r="G43" s="96" t="s">
        <v>133</v>
      </c>
      <c r="H43" s="97">
        <v>90</v>
      </c>
      <c r="I43" s="104">
        <v>138016.4</v>
      </c>
    </row>
    <row r="44" spans="2:15" s="78" customFormat="1" ht="12" customHeight="1">
      <c r="B44" s="85" t="s">
        <v>150</v>
      </c>
      <c r="C44" s="153">
        <v>0</v>
      </c>
      <c r="D44" s="86">
        <v>120</v>
      </c>
      <c r="E44" s="87">
        <f t="shared" si="0"/>
        <v>0</v>
      </c>
      <c r="G44" s="96" t="s">
        <v>135</v>
      </c>
      <c r="H44" s="97">
        <v>36</v>
      </c>
    </row>
    <row r="45" spans="2:15" s="78" customFormat="1" ht="12" customHeight="1" thickBot="1">
      <c r="B45" s="85" t="s">
        <v>6</v>
      </c>
      <c r="C45" s="153">
        <v>13</v>
      </c>
      <c r="D45" s="86">
        <v>154</v>
      </c>
      <c r="E45" s="87">
        <f t="shared" si="0"/>
        <v>2002</v>
      </c>
      <c r="G45" s="96" t="s">
        <v>201</v>
      </c>
      <c r="H45" s="97">
        <v>200</v>
      </c>
    </row>
    <row r="46" spans="2:15" s="78" customFormat="1" ht="12" customHeight="1" thickBot="1">
      <c r="B46" s="85" t="s">
        <v>157</v>
      </c>
      <c r="C46" s="153">
        <v>1</v>
      </c>
      <c r="D46" s="86">
        <v>436</v>
      </c>
      <c r="E46" s="87">
        <f t="shared" si="0"/>
        <v>436</v>
      </c>
      <c r="G46" s="98" t="s">
        <v>137</v>
      </c>
      <c r="H46" s="99">
        <v>40</v>
      </c>
      <c r="I46" s="122" t="s">
        <v>125</v>
      </c>
    </row>
    <row r="47" spans="2:15" s="78" customFormat="1" ht="12" customHeight="1" thickBot="1">
      <c r="B47" s="85" t="s">
        <v>158</v>
      </c>
      <c r="C47" s="153">
        <v>3</v>
      </c>
      <c r="D47" s="86">
        <v>900</v>
      </c>
      <c r="E47" s="87">
        <f t="shared" si="0"/>
        <v>2700</v>
      </c>
      <c r="G47" s="100" t="s">
        <v>115</v>
      </c>
      <c r="H47" s="101">
        <f>SUM(H39:H45)</f>
        <v>9367.7000000000007</v>
      </c>
      <c r="I47" s="104">
        <v>56345.5</v>
      </c>
    </row>
    <row r="48" spans="2:15" s="78" customFormat="1" ht="12" customHeight="1">
      <c r="B48" s="85" t="s">
        <v>151</v>
      </c>
      <c r="C48" s="153">
        <v>0</v>
      </c>
      <c r="D48" s="86">
        <v>20</v>
      </c>
      <c r="E48" s="87">
        <f t="shared" si="0"/>
        <v>0</v>
      </c>
      <c r="G48"/>
      <c r="H48"/>
      <c r="I48"/>
    </row>
    <row r="49" spans="2:10" s="78" customFormat="1" ht="12" customHeight="1" thickBot="1">
      <c r="B49" s="109" t="s">
        <v>159</v>
      </c>
      <c r="C49" s="154">
        <v>2</v>
      </c>
      <c r="D49" s="90">
        <v>2</v>
      </c>
      <c r="E49" s="91">
        <f t="shared" si="0"/>
        <v>4</v>
      </c>
      <c r="G49"/>
      <c r="H49"/>
      <c r="I49"/>
      <c r="J49" s="77"/>
    </row>
    <row r="50" spans="2:10" ht="15.75" thickBot="1">
      <c r="B50" s="110"/>
      <c r="C50" s="92"/>
      <c r="D50" s="111" t="s">
        <v>115</v>
      </c>
      <c r="E50" s="94">
        <f>SUM(E4:E49)</f>
        <v>71628.5</v>
      </c>
    </row>
  </sheetData>
  <mergeCells count="6">
    <mergeCell ref="I21:J21"/>
    <mergeCell ref="B2:E2"/>
    <mergeCell ref="G2:J2"/>
    <mergeCell ref="G8:J8"/>
    <mergeCell ref="G38:H38"/>
    <mergeCell ref="G15:H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B76"/>
  <sheetViews>
    <sheetView workbookViewId="0">
      <selection activeCell="F22" sqref="F22"/>
    </sheetView>
  </sheetViews>
  <sheetFormatPr baseColWidth="10" defaultRowHeight="15"/>
  <cols>
    <col min="2" max="2" width="4.85546875" bestFit="1" customWidth="1"/>
  </cols>
  <sheetData>
    <row r="3" spans="1:2">
      <c r="A3" s="31">
        <v>40962</v>
      </c>
      <c r="B3">
        <v>1460</v>
      </c>
    </row>
    <row r="4" spans="1:2">
      <c r="A4" s="31">
        <v>40963</v>
      </c>
      <c r="B4">
        <v>1460</v>
      </c>
    </row>
    <row r="5" spans="1:2">
      <c r="A5" s="31">
        <v>40964</v>
      </c>
      <c r="B5">
        <v>1460</v>
      </c>
    </row>
    <row r="6" spans="1:2">
      <c r="A6" s="31">
        <v>40965</v>
      </c>
      <c r="B6">
        <v>1460</v>
      </c>
    </row>
    <row r="7" spans="1:2">
      <c r="A7" s="31">
        <v>40966</v>
      </c>
      <c r="B7">
        <v>1460</v>
      </c>
    </row>
    <row r="8" spans="1:2">
      <c r="A8" s="31">
        <v>40967</v>
      </c>
      <c r="B8">
        <v>1460</v>
      </c>
    </row>
    <row r="9" spans="1:2">
      <c r="A9" s="31">
        <v>40968</v>
      </c>
      <c r="B9">
        <v>1460</v>
      </c>
    </row>
    <row r="10" spans="1:2">
      <c r="A10" s="31">
        <v>40969</v>
      </c>
      <c r="B10">
        <v>1460</v>
      </c>
    </row>
    <row r="11" spans="1:2">
      <c r="A11" s="31">
        <v>40970</v>
      </c>
      <c r="B11">
        <v>1460</v>
      </c>
    </row>
    <row r="12" spans="1:2">
      <c r="A12" s="31">
        <v>40971</v>
      </c>
      <c r="B12">
        <v>1460</v>
      </c>
    </row>
    <row r="13" spans="1:2">
      <c r="A13" s="31">
        <v>40972</v>
      </c>
      <c r="B13">
        <v>1460</v>
      </c>
    </row>
    <row r="14" spans="1:2">
      <c r="A14" s="31">
        <v>40973</v>
      </c>
      <c r="B14">
        <v>1460</v>
      </c>
    </row>
    <row r="15" spans="1:2">
      <c r="A15" s="31">
        <v>40974</v>
      </c>
      <c r="B15">
        <v>1460</v>
      </c>
    </row>
    <row r="16" spans="1:2">
      <c r="A16" s="31">
        <v>40975</v>
      </c>
      <c r="B16">
        <v>1460</v>
      </c>
    </row>
    <row r="17" spans="1:2">
      <c r="A17" s="31">
        <v>40976</v>
      </c>
      <c r="B17">
        <v>1460</v>
      </c>
    </row>
    <row r="18" spans="1:2">
      <c r="A18" s="31">
        <v>40977</v>
      </c>
      <c r="B18">
        <v>1460</v>
      </c>
    </row>
    <row r="19" spans="1:2">
      <c r="A19" s="31">
        <v>40978</v>
      </c>
      <c r="B19">
        <v>1460</v>
      </c>
    </row>
    <row r="20" spans="1:2">
      <c r="A20" s="31">
        <v>40979</v>
      </c>
      <c r="B20">
        <v>1460</v>
      </c>
    </row>
    <row r="21" spans="1:2">
      <c r="A21" s="31">
        <v>40980</v>
      </c>
      <c r="B21">
        <v>1460</v>
      </c>
    </row>
    <row r="22" spans="1:2">
      <c r="A22" s="31">
        <v>40981</v>
      </c>
      <c r="B22">
        <v>1460</v>
      </c>
    </row>
    <row r="23" spans="1:2">
      <c r="A23" s="31">
        <v>40982</v>
      </c>
      <c r="B23">
        <v>1460</v>
      </c>
    </row>
    <row r="24" spans="1:2">
      <c r="A24" s="31">
        <v>40983</v>
      </c>
      <c r="B24">
        <v>1460</v>
      </c>
    </row>
    <row r="25" spans="1:2">
      <c r="A25" s="31">
        <v>40984</v>
      </c>
      <c r="B25">
        <v>1460</v>
      </c>
    </row>
    <row r="26" spans="1:2">
      <c r="A26" s="31">
        <v>40985</v>
      </c>
      <c r="B26">
        <v>1460</v>
      </c>
    </row>
    <row r="27" spans="1:2">
      <c r="A27" s="31">
        <v>40986</v>
      </c>
      <c r="B27">
        <v>1460</v>
      </c>
    </row>
    <row r="28" spans="1:2">
      <c r="A28" s="31">
        <v>40987</v>
      </c>
      <c r="B28">
        <v>1460</v>
      </c>
    </row>
    <row r="29" spans="1:2">
      <c r="A29" s="31">
        <v>40988</v>
      </c>
      <c r="B29">
        <v>1460</v>
      </c>
    </row>
    <row r="30" spans="1:2">
      <c r="A30" s="31">
        <v>40989</v>
      </c>
      <c r="B30">
        <v>1460</v>
      </c>
    </row>
    <row r="31" spans="1:2">
      <c r="A31" s="31">
        <v>40990</v>
      </c>
      <c r="B31">
        <v>1460</v>
      </c>
    </row>
    <row r="32" spans="1:2">
      <c r="A32" s="31">
        <v>40991</v>
      </c>
      <c r="B32">
        <v>1461</v>
      </c>
    </row>
    <row r="33" spans="1:2">
      <c r="A33" s="31">
        <v>40992</v>
      </c>
      <c r="B33">
        <v>1462</v>
      </c>
    </row>
    <row r="34" spans="1:2">
      <c r="A34" s="31">
        <v>40993</v>
      </c>
      <c r="B34">
        <v>1463</v>
      </c>
    </row>
    <row r="35" spans="1:2">
      <c r="A35" s="31">
        <v>40994</v>
      </c>
      <c r="B35">
        <v>1464</v>
      </c>
    </row>
    <row r="36" spans="1:2">
      <c r="A36" s="31">
        <v>40995</v>
      </c>
      <c r="B36">
        <v>1465</v>
      </c>
    </row>
    <row r="37" spans="1:2">
      <c r="A37" s="31">
        <v>40996</v>
      </c>
      <c r="B37">
        <v>1466</v>
      </c>
    </row>
    <row r="38" spans="1:2">
      <c r="A38" s="31">
        <v>40997</v>
      </c>
      <c r="B38">
        <v>1467</v>
      </c>
    </row>
    <row r="39" spans="1:2">
      <c r="A39" s="31">
        <v>40998</v>
      </c>
      <c r="B39">
        <v>1468</v>
      </c>
    </row>
    <row r="40" spans="1:2">
      <c r="A40" s="31">
        <v>40999</v>
      </c>
      <c r="B40">
        <v>1469</v>
      </c>
    </row>
    <row r="41" spans="1:2">
      <c r="A41" s="31">
        <v>41000</v>
      </c>
      <c r="B41">
        <v>1470</v>
      </c>
    </row>
    <row r="42" spans="1:2">
      <c r="A42" s="31">
        <v>41001</v>
      </c>
      <c r="B42">
        <v>1471</v>
      </c>
    </row>
    <row r="43" spans="1:2">
      <c r="A43" s="31">
        <v>41002</v>
      </c>
      <c r="B43">
        <v>1472</v>
      </c>
    </row>
    <row r="44" spans="1:2">
      <c r="A44" s="31">
        <v>41003</v>
      </c>
      <c r="B44">
        <v>1473</v>
      </c>
    </row>
    <row r="45" spans="1:2">
      <c r="A45" s="31">
        <v>41004</v>
      </c>
      <c r="B45">
        <v>1474</v>
      </c>
    </row>
    <row r="46" spans="1:2">
      <c r="A46" s="31">
        <v>41005</v>
      </c>
      <c r="B46">
        <v>1475</v>
      </c>
    </row>
    <row r="47" spans="1:2">
      <c r="A47" s="31">
        <v>41006</v>
      </c>
      <c r="B47">
        <v>1476</v>
      </c>
    </row>
    <row r="48" spans="1:2">
      <c r="A48" s="31">
        <v>41007</v>
      </c>
      <c r="B48">
        <v>1477</v>
      </c>
    </row>
    <row r="49" spans="1:2">
      <c r="A49" s="31">
        <v>41008</v>
      </c>
      <c r="B49">
        <v>1478</v>
      </c>
    </row>
    <row r="50" spans="1:2">
      <c r="A50" s="31">
        <v>41009</v>
      </c>
      <c r="B50">
        <v>1479</v>
      </c>
    </row>
    <row r="51" spans="1:2">
      <c r="A51" s="31">
        <v>41010</v>
      </c>
      <c r="B51">
        <v>1480</v>
      </c>
    </row>
    <row r="52" spans="1:2">
      <c r="A52" s="31">
        <v>41011</v>
      </c>
      <c r="B52">
        <v>1481</v>
      </c>
    </row>
    <row r="53" spans="1:2">
      <c r="A53" s="31">
        <v>41012</v>
      </c>
      <c r="B53">
        <v>1482</v>
      </c>
    </row>
    <row r="54" spans="1:2">
      <c r="A54" s="31">
        <v>41013</v>
      </c>
      <c r="B54">
        <v>1483</v>
      </c>
    </row>
    <row r="55" spans="1:2">
      <c r="A55" s="31">
        <v>41014</v>
      </c>
      <c r="B55">
        <v>1484</v>
      </c>
    </row>
    <row r="56" spans="1:2">
      <c r="A56" s="31">
        <v>41015</v>
      </c>
      <c r="B56">
        <v>1485</v>
      </c>
    </row>
    <row r="57" spans="1:2">
      <c r="A57" s="31">
        <v>41016</v>
      </c>
      <c r="B57">
        <v>1486</v>
      </c>
    </row>
    <row r="58" spans="1:2">
      <c r="A58" s="31">
        <v>41017</v>
      </c>
      <c r="B58">
        <v>1487</v>
      </c>
    </row>
    <row r="59" spans="1:2">
      <c r="A59" s="31">
        <v>41018</v>
      </c>
      <c r="B59">
        <v>1488</v>
      </c>
    </row>
    <row r="60" spans="1:2">
      <c r="A60" s="31">
        <v>41019</v>
      </c>
      <c r="B60">
        <v>1489</v>
      </c>
    </row>
    <row r="61" spans="1:2">
      <c r="A61" s="31">
        <v>41020</v>
      </c>
      <c r="B61">
        <v>1490</v>
      </c>
    </row>
    <row r="62" spans="1:2">
      <c r="A62" s="31">
        <v>41021</v>
      </c>
      <c r="B62">
        <v>1491</v>
      </c>
    </row>
    <row r="63" spans="1:2">
      <c r="A63" s="31">
        <v>41022</v>
      </c>
      <c r="B63">
        <v>1492</v>
      </c>
    </row>
    <row r="64" spans="1:2">
      <c r="A64" s="31">
        <v>41023</v>
      </c>
      <c r="B64">
        <v>1493</v>
      </c>
    </row>
    <row r="65" spans="1:2">
      <c r="A65" s="31">
        <v>41024</v>
      </c>
      <c r="B65">
        <v>1494</v>
      </c>
    </row>
    <row r="66" spans="1:2">
      <c r="A66" s="31">
        <v>41025</v>
      </c>
      <c r="B66">
        <v>1495</v>
      </c>
    </row>
    <row r="67" spans="1:2">
      <c r="A67" s="31">
        <v>41026</v>
      </c>
      <c r="B67">
        <v>1496</v>
      </c>
    </row>
    <row r="68" spans="1:2">
      <c r="A68" s="31">
        <v>41027</v>
      </c>
      <c r="B68">
        <v>1497</v>
      </c>
    </row>
    <row r="69" spans="1:2">
      <c r="A69" s="31">
        <v>41028</v>
      </c>
      <c r="B69">
        <v>1498</v>
      </c>
    </row>
    <row r="70" spans="1:2">
      <c r="A70" s="31">
        <v>41029</v>
      </c>
      <c r="B70">
        <v>1499</v>
      </c>
    </row>
    <row r="71" spans="1:2">
      <c r="A71" s="31">
        <v>41030</v>
      </c>
      <c r="B71">
        <v>1500</v>
      </c>
    </row>
    <row r="72" spans="1:2">
      <c r="A72" s="31">
        <v>41031</v>
      </c>
      <c r="B72">
        <v>1501</v>
      </c>
    </row>
    <row r="73" spans="1:2">
      <c r="A73" s="31">
        <v>41032</v>
      </c>
      <c r="B73">
        <v>1502</v>
      </c>
    </row>
    <row r="74" spans="1:2">
      <c r="A74" s="31">
        <v>41033</v>
      </c>
      <c r="B74">
        <v>1503</v>
      </c>
    </row>
    <row r="75" spans="1:2">
      <c r="A75" s="31">
        <v>41034</v>
      </c>
      <c r="B75">
        <v>1504</v>
      </c>
    </row>
    <row r="76" spans="1:2">
      <c r="A76" s="31">
        <v>41035</v>
      </c>
      <c r="B76">
        <v>1505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1"/>
  <dimension ref="A1:Y51"/>
  <sheetViews>
    <sheetView tabSelected="1" zoomScaleNormal="100" workbookViewId="0">
      <selection activeCell="K3" sqref="K3:V27"/>
    </sheetView>
  </sheetViews>
  <sheetFormatPr baseColWidth="10" defaultColWidth="11" defaultRowHeight="15"/>
  <cols>
    <col min="1" max="1" width="19.42578125" style="2" bestFit="1" customWidth="1"/>
    <col min="2" max="2" width="8.5703125" style="3" bestFit="1" customWidth="1"/>
    <col min="3" max="3" width="5.85546875" style="3" bestFit="1" customWidth="1"/>
    <col min="4" max="4" width="6.85546875" style="3" bestFit="1" customWidth="1"/>
    <col min="5" max="5" width="8.140625" style="3" bestFit="1" customWidth="1"/>
    <col min="6" max="6" width="6.42578125" style="3" customWidth="1"/>
    <col min="7" max="7" width="7.7109375" style="3" customWidth="1"/>
    <col min="8" max="10" width="11" style="2"/>
    <col min="11" max="11" width="7.42578125" style="2" customWidth="1"/>
    <col min="12" max="12" width="8.140625" style="2" customWidth="1"/>
    <col min="13" max="13" width="2.42578125" style="2" bestFit="1" customWidth="1"/>
    <col min="14" max="14" width="5.42578125" style="2" bestFit="1" customWidth="1"/>
    <col min="15" max="15" width="3.28515625" style="2" bestFit="1" customWidth="1"/>
    <col min="16" max="16" width="7.85546875" style="2" bestFit="1" customWidth="1"/>
    <col min="17" max="17" width="5.42578125" style="2" bestFit="1" customWidth="1"/>
    <col min="18" max="18" width="4.85546875" style="2" bestFit="1" customWidth="1"/>
    <col min="19" max="19" width="4.42578125" style="2" bestFit="1" customWidth="1"/>
    <col min="20" max="20" width="4.85546875" style="2" bestFit="1" customWidth="1"/>
    <col min="21" max="21" width="7.85546875" style="2" bestFit="1" customWidth="1"/>
    <col min="22" max="16384" width="11" style="2"/>
  </cols>
  <sheetData>
    <row r="1" spans="1:24" s="3" customFormat="1" ht="34.5" customHeight="1" thickBot="1">
      <c r="A1" s="6" t="s">
        <v>51</v>
      </c>
      <c r="B1" s="7">
        <f>SUM(G3:G324)</f>
        <v>397.8</v>
      </c>
      <c r="C1" s="221" t="s">
        <v>53</v>
      </c>
      <c r="D1" s="221"/>
      <c r="E1" s="7">
        <f>ROUNDUP(B1,0)</f>
        <v>398</v>
      </c>
      <c r="F1" s="28" t="s">
        <v>54</v>
      </c>
      <c r="G1" s="7">
        <f>E1-B1</f>
        <v>0.19999999999998863</v>
      </c>
      <c r="H1" s="7"/>
      <c r="I1" s="7"/>
      <c r="K1" s="2"/>
      <c r="L1" s="2"/>
      <c r="M1" s="2"/>
      <c r="N1" s="2"/>
    </row>
    <row r="2" spans="1:24" ht="45.75" thickBot="1">
      <c r="A2" s="9" t="s">
        <v>52</v>
      </c>
      <c r="B2" s="10" t="s">
        <v>48</v>
      </c>
      <c r="C2" s="11" t="s">
        <v>43</v>
      </c>
      <c r="D2" s="11" t="s">
        <v>47</v>
      </c>
      <c r="E2" s="11" t="s">
        <v>49</v>
      </c>
      <c r="F2" s="11" t="s">
        <v>50</v>
      </c>
      <c r="G2" s="12" t="s">
        <v>51</v>
      </c>
      <c r="H2" s="8"/>
      <c r="K2" s="222"/>
      <c r="L2" s="222"/>
      <c r="M2" s="222"/>
      <c r="N2" s="29"/>
    </row>
    <row r="3" spans="1:24">
      <c r="A3" s="13" t="s">
        <v>61</v>
      </c>
      <c r="B3" s="14">
        <v>2</v>
      </c>
      <c r="C3" s="14">
        <f t="shared" ref="C3:C33" si="0">(B3+100)/100</f>
        <v>1.02</v>
      </c>
      <c r="D3" s="14">
        <v>5.9</v>
      </c>
      <c r="E3" s="20">
        <f>ROUNDUP(D3*C3,2)</f>
        <v>6.02</v>
      </c>
      <c r="F3" s="16"/>
      <c r="G3" s="17">
        <f>F3*E3</f>
        <v>0</v>
      </c>
      <c r="K3" s="158" t="s">
        <v>57</v>
      </c>
      <c r="L3" s="159"/>
      <c r="M3" s="159"/>
      <c r="N3" s="159"/>
      <c r="O3" s="60">
        <f ca="1">TODAY()</f>
        <v>41214</v>
      </c>
      <c r="P3" s="211">
        <f t="shared" ref="P3" ca="1" si="1">TODAY()</f>
        <v>41214</v>
      </c>
      <c r="Q3" s="61">
        <v>1460</v>
      </c>
      <c r="R3" s="62"/>
      <c r="S3" s="62"/>
      <c r="T3" s="62"/>
      <c r="U3" s="62"/>
      <c r="V3" s="63"/>
    </row>
    <row r="4" spans="1:24">
      <c r="A4" s="18" t="s">
        <v>30</v>
      </c>
      <c r="B4" s="19">
        <v>4</v>
      </c>
      <c r="C4" s="19">
        <f t="shared" si="0"/>
        <v>1.04</v>
      </c>
      <c r="D4" s="19">
        <v>9.4</v>
      </c>
      <c r="E4" s="20">
        <f>ROUNDUP(D4*C4,2)+0.01</f>
        <v>9.7899999999999991</v>
      </c>
      <c r="F4" s="21"/>
      <c r="G4" s="22">
        <f>F4*E4</f>
        <v>0</v>
      </c>
      <c r="K4" s="155" t="s">
        <v>56</v>
      </c>
      <c r="L4" s="156"/>
      <c r="M4" s="157"/>
      <c r="N4" s="157"/>
      <c r="O4" s="64"/>
      <c r="P4" s="64"/>
      <c r="Q4" s="64"/>
      <c r="R4" s="64"/>
      <c r="S4" s="64"/>
      <c r="T4" s="64"/>
      <c r="U4" s="64"/>
      <c r="V4" s="65"/>
    </row>
    <row r="5" spans="1:24" ht="14.25" customHeight="1">
      <c r="A5" s="18" t="s">
        <v>31</v>
      </c>
      <c r="B5" s="19">
        <v>4</v>
      </c>
      <c r="C5" s="19">
        <f t="shared" si="0"/>
        <v>1.04</v>
      </c>
      <c r="D5" s="19">
        <v>3.1</v>
      </c>
      <c r="E5" s="20">
        <f t="shared" ref="E5:E33" si="2">ROUNDUP(D5*C5,2)</f>
        <v>3.23</v>
      </c>
      <c r="F5" s="21"/>
      <c r="G5" s="22">
        <f t="shared" ref="G5:G33" si="3">F5*E5</f>
        <v>0</v>
      </c>
      <c r="I5" s="223" t="s">
        <v>105</v>
      </c>
      <c r="K5" s="155" t="s">
        <v>58</v>
      </c>
      <c r="L5" s="156"/>
      <c r="M5" s="156"/>
      <c r="N5" s="156"/>
      <c r="O5" s="64"/>
      <c r="P5" s="64"/>
      <c r="Q5" s="64"/>
      <c r="R5" s="64"/>
      <c r="S5" s="64"/>
      <c r="T5" s="64"/>
      <c r="U5" s="64"/>
      <c r="V5" s="65"/>
    </row>
    <row r="6" spans="1:24">
      <c r="A6" s="18" t="s">
        <v>62</v>
      </c>
      <c r="B6" s="19">
        <v>2</v>
      </c>
      <c r="C6" s="19">
        <f t="shared" si="0"/>
        <v>1.02</v>
      </c>
      <c r="D6" s="19">
        <v>9.1</v>
      </c>
      <c r="E6" s="20">
        <f t="shared" si="2"/>
        <v>9.2899999999999991</v>
      </c>
      <c r="F6" s="21"/>
      <c r="G6" s="22">
        <f t="shared" si="3"/>
        <v>0</v>
      </c>
      <c r="I6" s="223"/>
      <c r="K6" s="66"/>
      <c r="L6" s="64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24">
      <c r="A7" s="18" t="s">
        <v>32</v>
      </c>
      <c r="B7" s="19">
        <v>4</v>
      </c>
      <c r="C7" s="19">
        <f t="shared" si="0"/>
        <v>1.04</v>
      </c>
      <c r="D7" s="19">
        <v>17.7</v>
      </c>
      <c r="E7" s="20">
        <f>ROUNDUP(D7*C7,2)+0.03</f>
        <v>18.440000000000001</v>
      </c>
      <c r="F7" s="21"/>
      <c r="G7" s="22">
        <f t="shared" si="3"/>
        <v>0</v>
      </c>
      <c r="I7" s="223"/>
      <c r="K7" s="155" t="s">
        <v>0</v>
      </c>
      <c r="L7" s="156"/>
      <c r="M7" s="156"/>
      <c r="N7" s="156"/>
      <c r="O7" s="156"/>
      <c r="P7" s="156"/>
      <c r="Q7" s="64"/>
      <c r="R7" s="64"/>
      <c r="S7" s="64"/>
      <c r="T7" s="64"/>
      <c r="U7" s="64"/>
      <c r="V7" s="65"/>
    </row>
    <row r="8" spans="1:24" ht="15.75" thickBot="1">
      <c r="A8" s="23" t="s">
        <v>63</v>
      </c>
      <c r="B8" s="24">
        <v>2</v>
      </c>
      <c r="C8" s="24">
        <f t="shared" si="0"/>
        <v>1.02</v>
      </c>
      <c r="D8" s="24">
        <v>17.5</v>
      </c>
      <c r="E8" s="25">
        <f>ROUNDUP(D8*C8,2)+0.01</f>
        <v>17.860000000000003</v>
      </c>
      <c r="F8" s="26"/>
      <c r="G8" s="27">
        <f t="shared" si="3"/>
        <v>0</v>
      </c>
      <c r="I8" s="223"/>
      <c r="K8" s="67">
        <f>E1</f>
        <v>398</v>
      </c>
      <c r="L8" s="64" t="s">
        <v>55</v>
      </c>
      <c r="M8" s="64"/>
      <c r="N8" s="64"/>
      <c r="O8" s="64"/>
      <c r="P8" s="64"/>
      <c r="Q8" s="64"/>
      <c r="R8" s="64"/>
      <c r="S8" s="64"/>
      <c r="T8" s="64"/>
      <c r="U8" s="64"/>
      <c r="V8" s="65"/>
    </row>
    <row r="9" spans="1:24">
      <c r="A9" s="13" t="s">
        <v>64</v>
      </c>
      <c r="B9" s="14">
        <v>3</v>
      </c>
      <c r="C9" s="14">
        <f t="shared" si="0"/>
        <v>1.03</v>
      </c>
      <c r="D9" s="14">
        <v>11.4</v>
      </c>
      <c r="E9" s="15">
        <f>ROUNDUP(D9*C9,2)+0.01</f>
        <v>11.76</v>
      </c>
      <c r="F9" s="16"/>
      <c r="G9" s="17">
        <f t="shared" si="3"/>
        <v>0</v>
      </c>
      <c r="I9" s="223"/>
      <c r="K9" s="66"/>
      <c r="L9" s="64"/>
      <c r="M9" s="64"/>
      <c r="N9" s="64"/>
      <c r="O9" s="64"/>
      <c r="P9" s="64"/>
      <c r="Q9" s="64"/>
      <c r="R9" s="64"/>
      <c r="S9" s="64"/>
      <c r="T9" s="64"/>
      <c r="U9" s="64"/>
      <c r="V9" s="65"/>
    </row>
    <row r="10" spans="1:24" ht="15.75" thickBot="1">
      <c r="A10" s="23" t="s">
        <v>60</v>
      </c>
      <c r="B10" s="24">
        <v>2</v>
      </c>
      <c r="C10" s="24">
        <f t="shared" si="0"/>
        <v>1.02</v>
      </c>
      <c r="D10" s="24">
        <v>13</v>
      </c>
      <c r="E10" s="25">
        <f t="shared" si="2"/>
        <v>13.26</v>
      </c>
      <c r="F10" s="26">
        <v>30</v>
      </c>
      <c r="G10" s="27">
        <f t="shared" si="3"/>
        <v>397.8</v>
      </c>
      <c r="I10" s="223"/>
      <c r="K10" s="66" t="s">
        <v>1</v>
      </c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5"/>
    </row>
    <row r="11" spans="1:24">
      <c r="A11" s="13" t="s">
        <v>33</v>
      </c>
      <c r="B11" s="14">
        <v>1</v>
      </c>
      <c r="C11" s="14">
        <f t="shared" si="0"/>
        <v>1.01</v>
      </c>
      <c r="D11" s="14">
        <v>30</v>
      </c>
      <c r="E11" s="15">
        <f t="shared" si="2"/>
        <v>30.3</v>
      </c>
      <c r="F11" s="16"/>
      <c r="G11" s="17">
        <f t="shared" si="3"/>
        <v>0</v>
      </c>
      <c r="I11" s="223"/>
      <c r="K11" s="155" t="s">
        <v>2</v>
      </c>
      <c r="L11" s="156"/>
      <c r="M11" s="156"/>
      <c r="N11" s="156"/>
      <c r="O11" s="156"/>
      <c r="P11" s="156"/>
      <c r="Q11" s="64"/>
      <c r="R11" s="64"/>
      <c r="S11" s="64"/>
      <c r="T11" s="64"/>
      <c r="U11" s="64"/>
      <c r="V11" s="65"/>
      <c r="X11" s="160"/>
    </row>
    <row r="12" spans="1:24" ht="15.75" thickBot="1">
      <c r="A12" s="23" t="s">
        <v>35</v>
      </c>
      <c r="B12" s="24">
        <v>0</v>
      </c>
      <c r="C12" s="24">
        <f t="shared" si="0"/>
        <v>1</v>
      </c>
      <c r="D12" s="24">
        <v>15</v>
      </c>
      <c r="E12" s="25">
        <f t="shared" si="2"/>
        <v>15</v>
      </c>
      <c r="F12" s="26"/>
      <c r="G12" s="27">
        <f t="shared" si="3"/>
        <v>0</v>
      </c>
      <c r="I12" s="223"/>
      <c r="K12" s="66">
        <f>VLOOKUP(L12,A3:G880,6,0)</f>
        <v>30</v>
      </c>
      <c r="L12" s="59" t="s">
        <v>215</v>
      </c>
      <c r="M12" s="64" t="s">
        <v>66</v>
      </c>
      <c r="N12" s="68">
        <f t="shared" ref="N12:N17" si="4">VLOOKUP($L12,$A$3:$G$880,4,0)</f>
        <v>13</v>
      </c>
      <c r="O12" s="64" t="s">
        <v>67</v>
      </c>
      <c r="P12" s="64" t="s">
        <v>68</v>
      </c>
      <c r="Q12" s="68">
        <f t="shared" ref="Q12:Q17" si="5">VLOOKUP($L12,$A$3:$G$880,5,0)</f>
        <v>13.26</v>
      </c>
      <c r="R12" s="64" t="s">
        <v>55</v>
      </c>
      <c r="S12" s="64" t="s">
        <v>69</v>
      </c>
      <c r="T12" s="64" t="s">
        <v>70</v>
      </c>
      <c r="U12" s="68">
        <f t="shared" ref="U12:U17" si="6">VLOOKUP($L12,$A$3:$G$880,7,0)</f>
        <v>397.8</v>
      </c>
      <c r="V12" s="65" t="s">
        <v>55</v>
      </c>
      <c r="X12" s="160"/>
    </row>
    <row r="13" spans="1:24">
      <c r="A13" s="13" t="s">
        <v>65</v>
      </c>
      <c r="B13" s="14">
        <v>2</v>
      </c>
      <c r="C13" s="14">
        <f t="shared" si="0"/>
        <v>1.02</v>
      </c>
      <c r="D13" s="14">
        <v>12</v>
      </c>
      <c r="E13" s="15">
        <f t="shared" si="2"/>
        <v>12.24</v>
      </c>
      <c r="F13" s="16"/>
      <c r="G13" s="17">
        <f t="shared" si="3"/>
        <v>0</v>
      </c>
      <c r="I13" s="223"/>
      <c r="K13" s="66" t="e">
        <f>VLOOKUP(L13,$A$3:G$880,6,0)</f>
        <v>#N/A</v>
      </c>
      <c r="L13" s="59"/>
      <c r="M13" s="64" t="s">
        <v>66</v>
      </c>
      <c r="N13" s="68" t="e">
        <f t="shared" si="4"/>
        <v>#N/A</v>
      </c>
      <c r="O13" s="64" t="s">
        <v>67</v>
      </c>
      <c r="P13" s="64" t="s">
        <v>68</v>
      </c>
      <c r="Q13" s="68" t="e">
        <f t="shared" si="5"/>
        <v>#N/A</v>
      </c>
      <c r="R13" s="64" t="s">
        <v>55</v>
      </c>
      <c r="S13" s="64" t="s">
        <v>69</v>
      </c>
      <c r="T13" s="64" t="s">
        <v>70</v>
      </c>
      <c r="U13" s="68" t="e">
        <f t="shared" si="6"/>
        <v>#N/A</v>
      </c>
      <c r="V13" s="65" t="s">
        <v>55</v>
      </c>
      <c r="X13" s="160"/>
    </row>
    <row r="14" spans="1:24" ht="15.75" thickBot="1">
      <c r="A14" s="23" t="s">
        <v>36</v>
      </c>
      <c r="B14" s="24">
        <v>0</v>
      </c>
      <c r="C14" s="24">
        <f t="shared" si="0"/>
        <v>1</v>
      </c>
      <c r="D14" s="24">
        <v>15</v>
      </c>
      <c r="E14" s="25">
        <f t="shared" si="2"/>
        <v>15</v>
      </c>
      <c r="F14" s="26"/>
      <c r="G14" s="27">
        <f t="shared" si="3"/>
        <v>0</v>
      </c>
      <c r="I14" s="223"/>
      <c r="K14" s="66" t="e">
        <f>VLOOKUP(L14,$A$3:G$880,6,0)</f>
        <v>#N/A</v>
      </c>
      <c r="L14" s="59"/>
      <c r="M14" s="64" t="s">
        <v>66</v>
      </c>
      <c r="N14" s="68" t="e">
        <f t="shared" si="4"/>
        <v>#N/A</v>
      </c>
      <c r="O14" s="64" t="s">
        <v>67</v>
      </c>
      <c r="P14" s="64" t="s">
        <v>68</v>
      </c>
      <c r="Q14" s="68" t="e">
        <f t="shared" si="5"/>
        <v>#N/A</v>
      </c>
      <c r="R14" s="64" t="s">
        <v>55</v>
      </c>
      <c r="S14" s="64" t="s">
        <v>69</v>
      </c>
      <c r="T14" s="64" t="s">
        <v>70</v>
      </c>
      <c r="U14" s="68" t="e">
        <f t="shared" si="6"/>
        <v>#N/A</v>
      </c>
      <c r="V14" s="65" t="s">
        <v>55</v>
      </c>
      <c r="X14"/>
    </row>
    <row r="15" spans="1:24">
      <c r="A15" s="13" t="s">
        <v>59</v>
      </c>
      <c r="B15" s="14">
        <v>2</v>
      </c>
      <c r="C15" s="14">
        <f t="shared" si="0"/>
        <v>1.02</v>
      </c>
      <c r="D15" s="14">
        <v>4.25</v>
      </c>
      <c r="E15" s="15">
        <f>ROUNDUP(D15*C15,2)</f>
        <v>4.34</v>
      </c>
      <c r="F15" s="16"/>
      <c r="G15" s="17">
        <f t="shared" si="3"/>
        <v>0</v>
      </c>
      <c r="K15" s="66" t="e">
        <f>VLOOKUP(L15,$A$3:G$880,6,0)</f>
        <v>#N/A</v>
      </c>
      <c r="L15" s="59"/>
      <c r="M15" s="64" t="s">
        <v>66</v>
      </c>
      <c r="N15" s="68" t="e">
        <f t="shared" si="4"/>
        <v>#N/A</v>
      </c>
      <c r="O15" s="64" t="s">
        <v>67</v>
      </c>
      <c r="P15" s="64" t="s">
        <v>68</v>
      </c>
      <c r="Q15" s="68" t="e">
        <f t="shared" si="5"/>
        <v>#N/A</v>
      </c>
      <c r="R15" s="64" t="s">
        <v>55</v>
      </c>
      <c r="S15" s="64" t="s">
        <v>69</v>
      </c>
      <c r="T15" s="64" t="s">
        <v>70</v>
      </c>
      <c r="U15" s="68" t="e">
        <f t="shared" si="6"/>
        <v>#N/A</v>
      </c>
      <c r="V15" s="65" t="s">
        <v>55</v>
      </c>
      <c r="X15" s="160"/>
    </row>
    <row r="16" spans="1:24">
      <c r="A16" s="18" t="s">
        <v>46</v>
      </c>
      <c r="B16" s="19">
        <v>2</v>
      </c>
      <c r="C16" s="19">
        <f t="shared" si="0"/>
        <v>1.02</v>
      </c>
      <c r="D16" s="19">
        <v>15</v>
      </c>
      <c r="E16" s="20">
        <f>ROUNDUP(D16*C16,2)+0.01</f>
        <v>15.31</v>
      </c>
      <c r="F16" s="21"/>
      <c r="G16" s="22">
        <f>F16*E16</f>
        <v>0</v>
      </c>
      <c r="J16" s="5"/>
      <c r="K16" s="66" t="e">
        <f>VLOOKUP(L16,$A$3:G$880,6,0)</f>
        <v>#N/A</v>
      </c>
      <c r="L16" s="59"/>
      <c r="M16" s="64" t="s">
        <v>66</v>
      </c>
      <c r="N16" s="68" t="e">
        <f t="shared" si="4"/>
        <v>#N/A</v>
      </c>
      <c r="O16" s="64" t="s">
        <v>67</v>
      </c>
      <c r="P16" s="64" t="s">
        <v>68</v>
      </c>
      <c r="Q16" s="68" t="e">
        <f t="shared" si="5"/>
        <v>#N/A</v>
      </c>
      <c r="R16" s="64" t="s">
        <v>55</v>
      </c>
      <c r="S16" s="64" t="s">
        <v>69</v>
      </c>
      <c r="T16" s="64" t="s">
        <v>70</v>
      </c>
      <c r="U16" s="68" t="e">
        <f t="shared" si="6"/>
        <v>#N/A</v>
      </c>
      <c r="V16" s="65" t="s">
        <v>55</v>
      </c>
      <c r="X16" s="160"/>
    </row>
    <row r="17" spans="1:25">
      <c r="A17" s="18" t="s">
        <v>39</v>
      </c>
      <c r="B17" s="19">
        <v>0</v>
      </c>
      <c r="C17" s="19">
        <f t="shared" si="0"/>
        <v>1</v>
      </c>
      <c r="D17" s="19">
        <v>25</v>
      </c>
      <c r="E17" s="20">
        <f t="shared" si="2"/>
        <v>25</v>
      </c>
      <c r="F17" s="21"/>
      <c r="G17" s="22">
        <f t="shared" si="3"/>
        <v>0</v>
      </c>
      <c r="K17" s="66" t="e">
        <f>VLOOKUP(L17,$A$3:G$880,6,0)</f>
        <v>#N/A</v>
      </c>
      <c r="L17" s="59"/>
      <c r="M17" s="64" t="s">
        <v>66</v>
      </c>
      <c r="N17" s="68" t="e">
        <f t="shared" si="4"/>
        <v>#N/A</v>
      </c>
      <c r="O17" s="64" t="s">
        <v>67</v>
      </c>
      <c r="P17" s="64" t="s">
        <v>68</v>
      </c>
      <c r="Q17" s="68" t="e">
        <f t="shared" si="5"/>
        <v>#N/A</v>
      </c>
      <c r="R17" s="64" t="s">
        <v>55</v>
      </c>
      <c r="S17" s="64" t="s">
        <v>69</v>
      </c>
      <c r="T17" s="64" t="s">
        <v>70</v>
      </c>
      <c r="U17" s="68" t="e">
        <f t="shared" si="6"/>
        <v>#N/A</v>
      </c>
      <c r="V17" s="65" t="s">
        <v>55</v>
      </c>
      <c r="X17"/>
    </row>
    <row r="18" spans="1:25" ht="15.75" thickBot="1">
      <c r="A18" s="23" t="s">
        <v>40</v>
      </c>
      <c r="B18" s="24">
        <v>4</v>
      </c>
      <c r="C18" s="24">
        <f t="shared" si="0"/>
        <v>1.04</v>
      </c>
      <c r="D18" s="24">
        <v>65</v>
      </c>
      <c r="E18" s="25">
        <f t="shared" si="2"/>
        <v>67.599999999999994</v>
      </c>
      <c r="F18" s="26"/>
      <c r="G18" s="27">
        <f t="shared" si="3"/>
        <v>0</v>
      </c>
      <c r="K18" s="66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5"/>
      <c r="X18" s="160"/>
    </row>
    <row r="19" spans="1:25">
      <c r="A19" s="13" t="s">
        <v>45</v>
      </c>
      <c r="B19" s="14">
        <v>9.9</v>
      </c>
      <c r="C19" s="14">
        <f t="shared" si="0"/>
        <v>1.099</v>
      </c>
      <c r="D19" s="14">
        <v>19.600000000000001</v>
      </c>
      <c r="E19" s="15">
        <f t="shared" si="2"/>
        <v>21.55</v>
      </c>
      <c r="F19" s="16"/>
      <c r="G19" s="17">
        <f>F19*E19</f>
        <v>0</v>
      </c>
      <c r="K19" s="66" t="s">
        <v>3</v>
      </c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5"/>
      <c r="X19" s="160"/>
    </row>
    <row r="20" spans="1:25" ht="15.75" thickBot="1">
      <c r="A20" s="23" t="s">
        <v>34</v>
      </c>
      <c r="B20" s="24">
        <v>9.9</v>
      </c>
      <c r="C20" s="24">
        <f t="shared" si="0"/>
        <v>1.099</v>
      </c>
      <c r="D20" s="24">
        <v>13.5</v>
      </c>
      <c r="E20" s="25">
        <f t="shared" si="2"/>
        <v>14.84</v>
      </c>
      <c r="F20" s="26"/>
      <c r="G20" s="27">
        <f>F20*E20</f>
        <v>0</v>
      </c>
      <c r="K20" s="69">
        <f>K12</f>
        <v>30</v>
      </c>
      <c r="L20" s="64" t="str">
        <f>L12</f>
        <v>farines</v>
      </c>
      <c r="M20" s="64"/>
      <c r="N20" s="64"/>
      <c r="O20" s="64"/>
      <c r="P20" s="64"/>
      <c r="Q20" s="64"/>
      <c r="R20" s="68"/>
      <c r="S20" s="64"/>
      <c r="T20" s="64"/>
      <c r="U20" s="64"/>
      <c r="V20" s="65"/>
      <c r="X20" s="160"/>
    </row>
    <row r="21" spans="1:25">
      <c r="A21" s="13" t="s">
        <v>38</v>
      </c>
      <c r="B21" s="14">
        <v>5</v>
      </c>
      <c r="C21" s="14">
        <f t="shared" si="0"/>
        <v>1.05</v>
      </c>
      <c r="D21" s="14">
        <v>9</v>
      </c>
      <c r="E21" s="15">
        <f>ROUNDUP(D21*C21,2)+0.02</f>
        <v>9.4699999999999989</v>
      </c>
      <c r="F21" s="74"/>
      <c r="G21" s="17">
        <f>F21*E21</f>
        <v>0</v>
      </c>
      <c r="H21"/>
      <c r="K21" s="69" t="e">
        <f t="shared" ref="K21:K25" si="7">K13</f>
        <v>#N/A</v>
      </c>
      <c r="L21" s="64">
        <f t="shared" ref="L21:L25" si="8">L13</f>
        <v>0</v>
      </c>
      <c r="M21" s="64"/>
      <c r="N21" s="64"/>
      <c r="O21" s="64"/>
      <c r="P21" s="64"/>
      <c r="Q21" s="64"/>
      <c r="R21" s="68"/>
      <c r="S21" s="64"/>
      <c r="T21" s="64"/>
      <c r="U21" s="64"/>
      <c r="V21" s="65"/>
      <c r="X21" s="160"/>
    </row>
    <row r="22" spans="1:25">
      <c r="A22" s="18" t="s">
        <v>41</v>
      </c>
      <c r="B22" s="19">
        <v>0</v>
      </c>
      <c r="C22" s="19">
        <f t="shared" si="0"/>
        <v>1</v>
      </c>
      <c r="D22" s="19"/>
      <c r="E22" s="20">
        <f t="shared" si="2"/>
        <v>0</v>
      </c>
      <c r="F22" s="75"/>
      <c r="G22" s="22">
        <f t="shared" si="3"/>
        <v>0</v>
      </c>
      <c r="H22"/>
      <c r="K22" s="69" t="e">
        <f t="shared" si="7"/>
        <v>#N/A</v>
      </c>
      <c r="L22" s="64">
        <f t="shared" si="8"/>
        <v>0</v>
      </c>
      <c r="M22" s="64"/>
      <c r="N22" s="64"/>
      <c r="O22" s="64"/>
      <c r="P22" s="64"/>
      <c r="Q22" s="64"/>
      <c r="R22" s="68"/>
      <c r="S22" s="64"/>
      <c r="T22" s="64"/>
      <c r="U22" s="64"/>
      <c r="V22" s="65"/>
      <c r="X22" s="160"/>
    </row>
    <row r="23" spans="1:25">
      <c r="A23" s="18" t="s">
        <v>22</v>
      </c>
      <c r="B23" s="19">
        <v>0</v>
      </c>
      <c r="C23" s="19">
        <f t="shared" si="0"/>
        <v>1</v>
      </c>
      <c r="D23" s="19"/>
      <c r="E23" s="20">
        <f t="shared" si="2"/>
        <v>0</v>
      </c>
      <c r="F23" s="75"/>
      <c r="G23" s="22">
        <f t="shared" si="3"/>
        <v>0</v>
      </c>
      <c r="H23"/>
      <c r="K23" s="69" t="e">
        <f t="shared" si="7"/>
        <v>#N/A</v>
      </c>
      <c r="L23" s="64">
        <f t="shared" si="8"/>
        <v>0</v>
      </c>
      <c r="M23" s="64"/>
      <c r="N23" s="64"/>
      <c r="O23" s="64"/>
      <c r="P23" s="64"/>
      <c r="Q23" s="64"/>
      <c r="R23" s="68"/>
      <c r="S23" s="64"/>
      <c r="T23" s="64"/>
      <c r="U23" s="64"/>
      <c r="V23" s="65"/>
      <c r="X23" s="160"/>
    </row>
    <row r="24" spans="1:25">
      <c r="A24" s="18" t="s">
        <v>23</v>
      </c>
      <c r="B24" s="19">
        <v>8</v>
      </c>
      <c r="C24" s="19">
        <f t="shared" si="0"/>
        <v>1.08</v>
      </c>
      <c r="D24" s="19"/>
      <c r="E24" s="20">
        <f t="shared" si="2"/>
        <v>0</v>
      </c>
      <c r="F24" s="75"/>
      <c r="G24" s="22">
        <f t="shared" si="3"/>
        <v>0</v>
      </c>
      <c r="H24"/>
      <c r="K24" s="69" t="e">
        <f t="shared" si="7"/>
        <v>#N/A</v>
      </c>
      <c r="L24" s="64">
        <f t="shared" si="8"/>
        <v>0</v>
      </c>
      <c r="M24" s="64"/>
      <c r="N24" s="64"/>
      <c r="O24" s="64"/>
      <c r="P24" s="64"/>
      <c r="Q24" s="64"/>
      <c r="R24" s="68"/>
      <c r="S24" s="64"/>
      <c r="T24" s="64"/>
      <c r="U24" s="64"/>
      <c r="V24" s="65"/>
      <c r="X24" s="160"/>
    </row>
    <row r="25" spans="1:25">
      <c r="A25" s="18" t="s">
        <v>24</v>
      </c>
      <c r="B25" s="19">
        <v>7</v>
      </c>
      <c r="C25" s="19">
        <f t="shared" si="0"/>
        <v>1.07</v>
      </c>
      <c r="D25" s="19">
        <v>95</v>
      </c>
      <c r="E25" s="20">
        <f t="shared" si="2"/>
        <v>101.65</v>
      </c>
      <c r="F25" s="75"/>
      <c r="G25" s="22">
        <f t="shared" si="3"/>
        <v>0</v>
      </c>
      <c r="H25"/>
      <c r="K25" s="69" t="e">
        <f t="shared" si="7"/>
        <v>#N/A</v>
      </c>
      <c r="L25" s="64">
        <f t="shared" si="8"/>
        <v>0</v>
      </c>
      <c r="M25" s="64"/>
      <c r="N25" s="64"/>
      <c r="O25" s="64"/>
      <c r="P25" s="64"/>
      <c r="Q25" s="64"/>
      <c r="R25" s="68"/>
      <c r="S25" s="64"/>
      <c r="T25" s="64"/>
      <c r="U25" s="64"/>
      <c r="V25" s="65"/>
      <c r="X25" s="160"/>
    </row>
    <row r="26" spans="1:25">
      <c r="A26" s="18" t="s">
        <v>42</v>
      </c>
      <c r="B26" s="19">
        <v>0</v>
      </c>
      <c r="C26" s="19">
        <f t="shared" si="0"/>
        <v>1</v>
      </c>
      <c r="D26" s="19"/>
      <c r="E26" s="20">
        <f t="shared" si="2"/>
        <v>0</v>
      </c>
      <c r="F26" s="75"/>
      <c r="G26" s="22">
        <f t="shared" si="3"/>
        <v>0</v>
      </c>
      <c r="K26" s="66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5"/>
      <c r="X26"/>
    </row>
    <row r="27" spans="1:25" ht="15.75" thickBot="1">
      <c r="A27" s="18" t="s">
        <v>25</v>
      </c>
      <c r="B27" s="19">
        <v>0</v>
      </c>
      <c r="C27" s="19">
        <f t="shared" si="0"/>
        <v>1</v>
      </c>
      <c r="D27" s="19">
        <v>140</v>
      </c>
      <c r="E27" s="20">
        <f t="shared" si="2"/>
        <v>140</v>
      </c>
      <c r="F27" s="75"/>
      <c r="G27" s="22">
        <f t="shared" si="3"/>
        <v>0</v>
      </c>
      <c r="K27" s="70" t="s">
        <v>44</v>
      </c>
      <c r="L27" s="71"/>
      <c r="M27" s="71"/>
      <c r="N27" s="71"/>
      <c r="O27" s="72"/>
      <c r="P27" s="72"/>
      <c r="Q27" s="72"/>
      <c r="R27" s="72"/>
      <c r="S27" s="72"/>
      <c r="T27" s="72"/>
      <c r="U27" s="72"/>
      <c r="V27" s="73"/>
      <c r="X27" s="160"/>
    </row>
    <row r="28" spans="1:25">
      <c r="A28" s="18" t="s">
        <v>37</v>
      </c>
      <c r="B28" s="19">
        <v>5</v>
      </c>
      <c r="C28" s="19">
        <f t="shared" si="0"/>
        <v>1.05</v>
      </c>
      <c r="D28" s="19"/>
      <c r="E28" s="20">
        <f t="shared" si="2"/>
        <v>0</v>
      </c>
      <c r="F28" s="75"/>
      <c r="G28" s="22">
        <f>F28*E28</f>
        <v>0</v>
      </c>
      <c r="K28"/>
      <c r="X28" s="160"/>
    </row>
    <row r="29" spans="1:25">
      <c r="A29" s="18" t="s">
        <v>186</v>
      </c>
      <c r="B29" s="19">
        <v>5</v>
      </c>
      <c r="C29" s="19">
        <f t="shared" si="0"/>
        <v>1.05</v>
      </c>
      <c r="D29" s="19">
        <v>170</v>
      </c>
      <c r="E29" s="20">
        <f t="shared" si="2"/>
        <v>178.5</v>
      </c>
      <c r="F29" s="75"/>
      <c r="G29" s="22">
        <f t="shared" si="3"/>
        <v>0</v>
      </c>
      <c r="X29" s="160"/>
    </row>
    <row r="30" spans="1:25">
      <c r="A30" s="18" t="s">
        <v>74</v>
      </c>
      <c r="B30" s="19">
        <v>7</v>
      </c>
      <c r="C30" s="19">
        <f t="shared" si="0"/>
        <v>1.07</v>
      </c>
      <c r="D30" s="19">
        <v>23.35</v>
      </c>
      <c r="E30" s="20">
        <f t="shared" si="2"/>
        <v>24.990000000000002</v>
      </c>
      <c r="F30" s="75"/>
      <c r="G30" s="22">
        <f t="shared" si="3"/>
        <v>0</v>
      </c>
      <c r="X30" s="160"/>
      <c r="Y30" s="30"/>
    </row>
    <row r="31" spans="1:25">
      <c r="A31" s="18" t="s">
        <v>214</v>
      </c>
      <c r="B31" s="19">
        <v>4.5</v>
      </c>
      <c r="C31" s="19">
        <f t="shared" si="0"/>
        <v>1.0449999999999999</v>
      </c>
      <c r="D31" s="19">
        <v>15</v>
      </c>
      <c r="E31" s="20">
        <f t="shared" ref="E31" si="9">ROUNDUP(D31*C31,2)</f>
        <v>15.68</v>
      </c>
      <c r="F31" s="75"/>
      <c r="G31" s="22">
        <f t="shared" ref="G31" si="10">F31*E31</f>
        <v>0</v>
      </c>
      <c r="X31" s="160"/>
      <c r="Y31" s="30"/>
    </row>
    <row r="32" spans="1:25">
      <c r="A32" s="18" t="s">
        <v>75</v>
      </c>
      <c r="B32" s="19">
        <v>7</v>
      </c>
      <c r="C32" s="19">
        <f t="shared" si="0"/>
        <v>1.07</v>
      </c>
      <c r="D32" s="19">
        <v>74.75</v>
      </c>
      <c r="E32" s="20">
        <f t="shared" si="2"/>
        <v>79.990000000000009</v>
      </c>
      <c r="F32" s="75"/>
      <c r="G32" s="22">
        <f t="shared" si="3"/>
        <v>0</v>
      </c>
      <c r="X32"/>
      <c r="Y32" s="30"/>
    </row>
    <row r="33" spans="1:25" ht="15.75" thickBot="1">
      <c r="A33" s="23" t="s">
        <v>71</v>
      </c>
      <c r="B33" s="24">
        <v>5</v>
      </c>
      <c r="C33" s="24">
        <f t="shared" si="0"/>
        <v>1.05</v>
      </c>
      <c r="D33" s="24">
        <v>170</v>
      </c>
      <c r="E33" s="25">
        <f t="shared" si="2"/>
        <v>178.5</v>
      </c>
      <c r="F33" s="76"/>
      <c r="G33" s="27">
        <f t="shared" si="3"/>
        <v>0</v>
      </c>
      <c r="X33" s="160"/>
      <c r="Y33" s="30"/>
    </row>
    <row r="34" spans="1:25">
      <c r="B34" s="33"/>
      <c r="C34" s="33"/>
      <c r="D34" s="33"/>
      <c r="E34" s="4"/>
      <c r="F34" s="33"/>
      <c r="G34" s="4"/>
      <c r="X34" s="160"/>
      <c r="Y34" s="30"/>
    </row>
    <row r="35" spans="1:25">
      <c r="B35" s="33"/>
      <c r="C35" s="33"/>
      <c r="D35" s="33"/>
      <c r="E35" s="4"/>
      <c r="F35" s="33"/>
      <c r="G35" s="4"/>
      <c r="Y35" s="30"/>
    </row>
    <row r="36" spans="1:25">
      <c r="B36" s="33"/>
      <c r="C36" s="33"/>
      <c r="D36" s="33"/>
      <c r="E36" s="4"/>
      <c r="F36" s="33"/>
      <c r="G36" s="4"/>
      <c r="Y36" s="30"/>
    </row>
    <row r="37" spans="1:25">
      <c r="B37" s="33"/>
      <c r="C37" s="33"/>
      <c r="D37" s="33"/>
      <c r="E37" s="4"/>
      <c r="F37" s="33"/>
      <c r="G37" s="4"/>
      <c r="Y37" s="30"/>
    </row>
    <row r="38" spans="1:25">
      <c r="B38" s="33"/>
      <c r="C38" s="33"/>
      <c r="D38" s="33"/>
      <c r="E38" s="4"/>
      <c r="F38" s="33"/>
      <c r="G38" s="4"/>
      <c r="Y38" s="30"/>
    </row>
    <row r="39" spans="1:25">
      <c r="B39" s="33"/>
      <c r="C39" s="33"/>
      <c r="D39" s="33"/>
      <c r="E39" s="4"/>
      <c r="F39" s="33"/>
      <c r="G39" s="4"/>
      <c r="Y39" s="30"/>
    </row>
    <row r="40" spans="1:25">
      <c r="B40" s="33"/>
      <c r="C40" s="33"/>
      <c r="D40" s="33"/>
      <c r="E40" s="4"/>
      <c r="F40" s="33"/>
      <c r="G40" s="4"/>
      <c r="Y40" s="30"/>
    </row>
    <row r="41" spans="1:25">
      <c r="B41" s="33"/>
      <c r="C41" s="33"/>
      <c r="D41" s="33"/>
      <c r="E41" s="4"/>
      <c r="F41" s="33"/>
      <c r="G41" s="4"/>
      <c r="Y41" s="30"/>
    </row>
    <row r="42" spans="1:25">
      <c r="B42" s="33"/>
      <c r="C42" s="33"/>
      <c r="D42" s="33"/>
      <c r="E42" s="4"/>
      <c r="F42" s="33"/>
      <c r="G42" s="4"/>
      <c r="Y42" s="30"/>
    </row>
    <row r="43" spans="1:25">
      <c r="B43" s="33"/>
      <c r="C43" s="33"/>
      <c r="D43" s="33"/>
      <c r="E43" s="4"/>
      <c r="F43" s="33"/>
      <c r="G43" s="4"/>
      <c r="Y43" s="30"/>
    </row>
    <row r="44" spans="1:25">
      <c r="B44" s="33"/>
      <c r="C44" s="33"/>
      <c r="D44" s="33"/>
      <c r="E44" s="4"/>
      <c r="F44" s="33"/>
      <c r="G44" s="4"/>
      <c r="Y44" s="30"/>
    </row>
    <row r="45" spans="1:25">
      <c r="B45" s="33"/>
      <c r="C45" s="33"/>
      <c r="D45" s="33"/>
      <c r="E45" s="4"/>
      <c r="F45" s="33"/>
      <c r="G45" s="4"/>
      <c r="Y45" s="30"/>
    </row>
    <row r="46" spans="1:25">
      <c r="B46" s="33"/>
      <c r="C46" s="33"/>
      <c r="D46" s="33"/>
      <c r="E46" s="4"/>
      <c r="F46" s="33"/>
      <c r="G46" s="4"/>
      <c r="Y46" s="30"/>
    </row>
    <row r="47" spans="1:25">
      <c r="B47" s="33"/>
      <c r="C47" s="33"/>
      <c r="D47" s="33"/>
      <c r="E47" s="4"/>
      <c r="F47" s="33"/>
      <c r="G47" s="4"/>
      <c r="Y47" s="30"/>
    </row>
    <row r="48" spans="1:25">
      <c r="B48" s="33"/>
      <c r="C48" s="33"/>
      <c r="D48" s="33"/>
      <c r="E48" s="4"/>
      <c r="F48" s="33"/>
      <c r="G48" s="4"/>
      <c r="Y48" s="30"/>
    </row>
    <row r="49" spans="2:25">
      <c r="B49" s="33"/>
      <c r="C49" s="33"/>
      <c r="D49" s="33"/>
      <c r="E49" s="4"/>
      <c r="F49" s="33"/>
      <c r="G49" s="4"/>
      <c r="Y49" s="30"/>
    </row>
    <row r="50" spans="2:25" ht="13.5" customHeight="1"/>
    <row r="51" spans="2:25" ht="13.5" customHeight="1"/>
  </sheetData>
  <mergeCells count="3">
    <mergeCell ref="C1:D1"/>
    <mergeCell ref="K2:M2"/>
    <mergeCell ref="I5:I14"/>
  </mergeCells>
  <pageMargins left="0.7" right="0.7" top="0.75" bottom="0.75" header="0.3" footer="0.3"/>
  <pageSetup paperSize="9" orientation="portrait" r:id="rId1"/>
  <legacyDrawing r:id="rId2"/>
  <controls>
    <control shapeId="1500" r:id="rId3" name="Control 476"/>
    <control shapeId="1499" r:id="rId4" name="Control 475"/>
    <control shapeId="1498" r:id="rId5" name="Control 474"/>
    <control shapeId="1497" r:id="rId6" name="Control 473"/>
    <control shapeId="1496" r:id="rId7" name="Control 472"/>
    <control shapeId="1495" r:id="rId8" name="Control 471"/>
    <control shapeId="1494" r:id="rId9" name="Control 470"/>
    <control shapeId="1493" r:id="rId10" name="Control 469"/>
    <control shapeId="1492" r:id="rId11" name="Control 468"/>
    <control shapeId="1491" r:id="rId12" name="Control 467"/>
    <control shapeId="1490" r:id="rId13" name="Control 466"/>
    <control shapeId="1489" r:id="rId14" name="Control 465"/>
    <control shapeId="1488" r:id="rId15" name="Control 464"/>
    <control shapeId="1487" r:id="rId16" name="Control 463"/>
    <control shapeId="1486" r:id="rId17" name="Control 462"/>
    <control shapeId="1485" r:id="rId18" name="Control 461"/>
    <control shapeId="1484" r:id="rId19" name="Control 460"/>
    <control shapeId="1483" r:id="rId20" name="Control 459"/>
    <control shapeId="1482" r:id="rId21" name="Control 458"/>
    <control shapeId="1481" r:id="rId22" name="Control 457"/>
    <control shapeId="1480" r:id="rId23" name="Control 456"/>
    <control shapeId="1479" r:id="rId24" name="Control 455"/>
    <control shapeId="1478" r:id="rId25" name="Control 454"/>
    <control shapeId="1477" r:id="rId26" name="Control 453"/>
    <control shapeId="1476" r:id="rId27" name="Control 452"/>
    <control shapeId="1475" r:id="rId28" name="Control 451"/>
    <control shapeId="1474" r:id="rId29" name="Control 450"/>
    <control shapeId="1473" r:id="rId30" name="Control 449"/>
    <control shapeId="1472" r:id="rId31" name="Control 448"/>
    <control shapeId="1471" r:id="rId32" name="Control 447"/>
    <control shapeId="1470" r:id="rId33" name="Control 446"/>
    <control shapeId="1469" r:id="rId34" name="Control 445"/>
    <control shapeId="1468" r:id="rId35" name="Control 444"/>
    <control shapeId="1467" r:id="rId36" name="Control 443"/>
    <control shapeId="1466" r:id="rId37" name="Control 442"/>
    <control shapeId="1465" r:id="rId38" name="Control 441"/>
    <control shapeId="1464" r:id="rId39" name="Control 440"/>
    <control shapeId="1463" r:id="rId40" name="Control 439"/>
    <control shapeId="1462" r:id="rId41" name="Control 438"/>
    <control shapeId="1461" r:id="rId42" name="Control 437"/>
    <control shapeId="1460" r:id="rId43" name="Control 436"/>
    <control shapeId="1459" r:id="rId44" name="Control 435"/>
    <control shapeId="1458" r:id="rId45" name="Control 434"/>
    <control shapeId="1457" r:id="rId46" name="Control 433"/>
    <control shapeId="1456" r:id="rId47" name="Control 432"/>
    <control shapeId="1455" r:id="rId48" name="Control 431"/>
    <control shapeId="1454" r:id="rId49" name="Control 430"/>
    <control shapeId="1453" r:id="rId50" name="Control 429"/>
    <control shapeId="1452" r:id="rId51" name="Control 428"/>
    <control shapeId="1451" r:id="rId52" name="Control 427"/>
    <control shapeId="1450" r:id="rId53" name="Control 426"/>
    <control shapeId="1449" r:id="rId54" name="Control 425"/>
    <control shapeId="1448" r:id="rId55" name="Control 424"/>
    <control shapeId="1447" r:id="rId56" name="Control 423"/>
    <control shapeId="1446" r:id="rId57" name="Control 422"/>
    <control shapeId="1445" r:id="rId58" name="Control 421"/>
    <control shapeId="1444" r:id="rId59" name="Control 420"/>
    <control shapeId="1443" r:id="rId60" name="Control 419"/>
    <control shapeId="1442" r:id="rId61" name="Control 418"/>
    <control shapeId="1441" r:id="rId62" name="Control 417"/>
    <control shapeId="1440" r:id="rId63" name="Control 416"/>
    <control shapeId="1439" r:id="rId64" name="Control 415"/>
    <control shapeId="1438" r:id="rId65" name="Control 414"/>
    <control shapeId="1437" r:id="rId66" name="Control 413"/>
    <control shapeId="1436" r:id="rId67" name="Control 412"/>
    <control shapeId="1435" r:id="rId68" name="Control 411"/>
    <control shapeId="1434" r:id="rId69" name="Control 410"/>
    <control shapeId="1433" r:id="rId70" name="Control 409"/>
    <control shapeId="1432" r:id="rId71" name="Control 408"/>
    <control shapeId="1431" r:id="rId72" name="Control 407"/>
    <control shapeId="1430" r:id="rId73" name="Control 406"/>
    <control shapeId="1429" r:id="rId74" name="Control 405"/>
    <control shapeId="1428" r:id="rId75" name="Control 404"/>
    <control shapeId="1427" r:id="rId76" name="Control 403"/>
    <control shapeId="1426" r:id="rId77" name="Control 402"/>
    <control shapeId="1425" r:id="rId78" name="Control 401"/>
    <control shapeId="1424" r:id="rId79" name="Control 400"/>
    <control shapeId="1423" r:id="rId80" name="Control 399"/>
    <control shapeId="1422" r:id="rId81" name="Control 398"/>
    <control shapeId="1421" r:id="rId82" name="Control 397"/>
    <control shapeId="1420" r:id="rId83" name="Control 396"/>
    <control shapeId="1419" r:id="rId84" name="Control 395"/>
    <control shapeId="1418" r:id="rId85" name="Control 394"/>
    <control shapeId="1417" r:id="rId86" name="Control 393"/>
    <control shapeId="1416" r:id="rId87" name="Control 392"/>
    <control shapeId="1415" r:id="rId88" name="Control 391"/>
    <control shapeId="1414" r:id="rId89" name="Control 390"/>
    <control shapeId="1413" r:id="rId90" name="Control 389"/>
    <control shapeId="1412" r:id="rId91" name="Control 388"/>
    <control shapeId="1411" r:id="rId92" name="Control 387"/>
    <control shapeId="1410" r:id="rId93" name="Control 386"/>
    <control shapeId="1409" r:id="rId94" name="Control 385"/>
    <control shapeId="1408" r:id="rId95" name="Control 384"/>
    <control shapeId="1407" r:id="rId96" name="Control 383"/>
    <control shapeId="1406" r:id="rId97" name="Control 382"/>
    <control shapeId="1405" r:id="rId98" name="Control 381"/>
    <control shapeId="1404" r:id="rId99" name="Control 380"/>
    <control shapeId="1403" r:id="rId100" name="Control 379"/>
    <control shapeId="1402" r:id="rId101" name="Control 378"/>
    <control shapeId="1401" r:id="rId102" name="Control 377"/>
    <control shapeId="1400" r:id="rId103" name="Control 376"/>
    <control shapeId="1399" r:id="rId104" name="Control 375"/>
    <control shapeId="1398" r:id="rId105" name="Control 374"/>
    <control shapeId="1397" r:id="rId106" name="Control 373"/>
    <control shapeId="1396" r:id="rId107" name="Control 372"/>
    <control shapeId="1395" r:id="rId108" name="Control 371"/>
    <control shapeId="1394" r:id="rId109" name="Control 370"/>
    <control shapeId="1393" r:id="rId110" name="Control 369"/>
    <control shapeId="1392" r:id="rId111" name="Control 368"/>
    <control shapeId="1391" r:id="rId112" name="Control 367"/>
    <control shapeId="1390" r:id="rId113" name="Control 366"/>
    <control shapeId="1389" r:id="rId114" name="Control 365"/>
    <control shapeId="1388" r:id="rId115" name="Control 364"/>
    <control shapeId="1387" r:id="rId116" name="Control 363"/>
    <control shapeId="1386" r:id="rId117" name="Control 362"/>
    <control shapeId="1385" r:id="rId118" name="Control 361"/>
    <control shapeId="1384" r:id="rId119" name="Control 360"/>
    <control shapeId="1383" r:id="rId120" name="Control 359"/>
    <control shapeId="1264" r:id="rId121" name="Control 240"/>
    <control shapeId="1263" r:id="rId122" name="Control 239"/>
    <control shapeId="1262" r:id="rId123" name="Control 238"/>
    <control shapeId="1261" r:id="rId124" name="Control 237"/>
    <control shapeId="1260" r:id="rId125" name="Control 236"/>
    <control shapeId="1259" r:id="rId126" name="Control 235"/>
    <control shapeId="1258" r:id="rId127" name="Control 234"/>
    <control shapeId="1257" r:id="rId128" name="Control 233"/>
    <control shapeId="1256" r:id="rId129" name="Control 232"/>
    <control shapeId="1255" r:id="rId130" name="Control 231"/>
    <control shapeId="1254" r:id="rId131" name="Control 230"/>
    <control shapeId="1253" r:id="rId132" name="Control 229"/>
    <control shapeId="1252" r:id="rId133" name="Control 228"/>
    <control shapeId="1251" r:id="rId134" name="Control 227"/>
    <control shapeId="1250" r:id="rId135" name="Control 226"/>
    <control shapeId="1249" r:id="rId136" name="Control 225"/>
    <control shapeId="1248" r:id="rId137" name="Control 224"/>
    <control shapeId="1247" r:id="rId138" name="Control 223"/>
    <control shapeId="1246" r:id="rId139" name="Control 222"/>
    <control shapeId="1245" r:id="rId140" name="Control 221"/>
    <control shapeId="1244" r:id="rId141" name="Control 220"/>
    <control shapeId="1243" r:id="rId142" name="Control 219"/>
    <control shapeId="1242" r:id="rId143" name="Control 218"/>
    <control shapeId="1241" r:id="rId144" name="Control 217"/>
    <control shapeId="1240" r:id="rId145" name="Control 216"/>
    <control shapeId="1239" r:id="rId146" name="Control 215"/>
    <control shapeId="1238" r:id="rId147" name="Control 214"/>
    <control shapeId="1237" r:id="rId148" name="Control 213"/>
    <control shapeId="1236" r:id="rId149" name="Control 212"/>
    <control shapeId="1235" r:id="rId150" name="Control 211"/>
    <control shapeId="1234" r:id="rId151" name="Control 210"/>
    <control shapeId="1233" r:id="rId152" name="Control 209"/>
    <control shapeId="1232" r:id="rId153" name="Control 208"/>
    <control shapeId="1231" r:id="rId154" name="Control 207"/>
    <control shapeId="1230" r:id="rId155" name="Control 206"/>
    <control shapeId="1229" r:id="rId156" name="Control 205"/>
    <control shapeId="1228" r:id="rId157" name="Control 204"/>
    <control shapeId="1227" r:id="rId158" name="Control 203"/>
    <control shapeId="1226" r:id="rId159" name="Control 202"/>
    <control shapeId="1225" r:id="rId160" name="Control 201"/>
    <control shapeId="1224" r:id="rId161" name="Control 200"/>
    <control shapeId="1223" r:id="rId162" name="Control 199"/>
    <control shapeId="1222" r:id="rId163" name="Control 198"/>
    <control shapeId="1221" r:id="rId164" name="Control 197"/>
    <control shapeId="1220" r:id="rId165" name="Control 196"/>
    <control shapeId="1219" r:id="rId166" name="Control 195"/>
    <control shapeId="1218" r:id="rId167" name="Control 194"/>
    <control shapeId="1217" r:id="rId168" name="Control 193"/>
    <control shapeId="1216" r:id="rId169" name="Control 192"/>
    <control shapeId="1215" r:id="rId170" name="Control 191"/>
    <control shapeId="1214" r:id="rId171" name="Control 190"/>
    <control shapeId="1213" r:id="rId172" name="Control 189"/>
    <control shapeId="1212" r:id="rId173" name="Control 188"/>
    <control shapeId="1211" r:id="rId174" name="Control 187"/>
    <control shapeId="1210" r:id="rId175" name="Control 186"/>
    <control shapeId="1209" r:id="rId176" name="Control 185"/>
    <control shapeId="1208" r:id="rId177" name="Control 184"/>
    <control shapeId="1207" r:id="rId178" name="Control 183"/>
    <control shapeId="1206" r:id="rId179" name="Control 182"/>
    <control shapeId="1205" r:id="rId180" name="Control 181"/>
    <control shapeId="1204" r:id="rId181" name="Control 180"/>
    <control shapeId="1203" r:id="rId182" name="Control 179"/>
    <control shapeId="1202" r:id="rId183" name="Control 178"/>
    <control shapeId="1201" r:id="rId184" name="Control 177"/>
    <control shapeId="1200" r:id="rId185" name="Control 176"/>
    <control shapeId="1199" r:id="rId186" name="Control 175"/>
    <control shapeId="1198" r:id="rId187" name="Control 174"/>
    <control shapeId="1197" r:id="rId188" name="Control 173"/>
    <control shapeId="1196" r:id="rId189" name="Control 172"/>
    <control shapeId="1195" r:id="rId190" name="Control 171"/>
    <control shapeId="1194" r:id="rId191" name="Control 170"/>
    <control shapeId="1193" r:id="rId192" name="Control 169"/>
    <control shapeId="1192" r:id="rId193" name="Control 168"/>
    <control shapeId="1191" r:id="rId194" name="Control 167"/>
    <control shapeId="1190" r:id="rId195" name="Control 166"/>
    <control shapeId="1189" r:id="rId196" name="Control 165"/>
    <control shapeId="1188" r:id="rId197" name="Control 164"/>
    <control shapeId="1187" r:id="rId198" name="Control 163"/>
    <control shapeId="1186" r:id="rId199" name="Control 162"/>
    <control shapeId="1185" r:id="rId200" name="Control 161"/>
    <control shapeId="1184" r:id="rId201" name="Control 160"/>
    <control shapeId="1183" r:id="rId202" name="Control 159"/>
    <control shapeId="1182" r:id="rId203" name="Control 158"/>
    <control shapeId="1181" r:id="rId204" name="Control 157"/>
    <control shapeId="1180" r:id="rId205" name="Control 156"/>
    <control shapeId="1179" r:id="rId206" name="Control 155"/>
    <control shapeId="1178" r:id="rId207" name="Control 154"/>
    <control shapeId="1177" r:id="rId208" name="Control 153"/>
    <control shapeId="1176" r:id="rId209" name="Control 152"/>
    <control shapeId="1175" r:id="rId210" name="Control 151"/>
    <control shapeId="1174" r:id="rId211" name="Control 150"/>
    <control shapeId="1173" r:id="rId212" name="Control 149"/>
    <control shapeId="1172" r:id="rId213" name="Control 148"/>
    <control shapeId="1171" r:id="rId214" name="Control 147"/>
    <control shapeId="1170" r:id="rId215" name="Control 146"/>
    <control shapeId="1169" r:id="rId216" name="Control 145"/>
    <control shapeId="1168" r:id="rId217" name="Control 144"/>
    <control shapeId="1167" r:id="rId218" name="Control 143"/>
    <control shapeId="1166" r:id="rId219" name="Control 142"/>
    <control shapeId="1165" r:id="rId220" name="Control 141"/>
    <control shapeId="1164" r:id="rId221" name="Control 140"/>
    <control shapeId="1163" r:id="rId222" name="Control 139"/>
    <control shapeId="1162" r:id="rId223" name="Control 138"/>
    <control shapeId="1161" r:id="rId224" name="Control 137"/>
    <control shapeId="1160" r:id="rId225" name="Control 136"/>
    <control shapeId="1159" r:id="rId226" name="Control 135"/>
    <control shapeId="1158" r:id="rId227" name="Control 134"/>
    <control shapeId="1157" r:id="rId228" name="Control 133"/>
    <control shapeId="1156" r:id="rId229" name="Control 132"/>
    <control shapeId="1155" r:id="rId230" name="Control 131"/>
    <control shapeId="1154" r:id="rId231" name="Control 130"/>
    <control shapeId="1153" r:id="rId232" name="Control 129"/>
    <control shapeId="1152" r:id="rId233" name="Control 128"/>
    <control shapeId="1151" r:id="rId234" name="Control 127"/>
    <control shapeId="1150" r:id="rId235" name="Control 126"/>
    <control shapeId="1149" r:id="rId236" name="Control 125"/>
    <control shapeId="1148" r:id="rId237" name="Control 124"/>
    <control shapeId="1147" r:id="rId238" name="Control 123"/>
    <control shapeId="1146" r:id="rId239" name="Control 122"/>
    <control shapeId="1145" r:id="rId240" name="Control 121"/>
    <control shapeId="1144" r:id="rId241" name="Control 120"/>
    <control shapeId="1143" r:id="rId242" name="Control 119"/>
    <control shapeId="1142" r:id="rId243" name="Control 118"/>
    <control shapeId="1141" r:id="rId244" name="Control 117"/>
    <control shapeId="1140" r:id="rId245" name="Control 116"/>
    <control shapeId="1139" r:id="rId246" name="Control 115"/>
    <control shapeId="1138" r:id="rId247" name="Control 114"/>
    <control shapeId="1137" r:id="rId248" name="Control 113"/>
    <control shapeId="1136" r:id="rId249" name="Control 112"/>
    <control shapeId="1135" r:id="rId250" name="Control 111"/>
    <control shapeId="1134" r:id="rId251" name="Control 110"/>
    <control shapeId="1133" r:id="rId252" name="Control 109"/>
    <control shapeId="1132" r:id="rId253" name="Control 108"/>
    <control shapeId="1131" r:id="rId254" name="Control 107"/>
    <control shapeId="1130" r:id="rId255" name="Control 106"/>
    <control shapeId="1129" r:id="rId256" name="Control 105"/>
    <control shapeId="1128" r:id="rId257" name="Control 104"/>
    <control shapeId="1127" r:id="rId258" name="Control 103"/>
    <control shapeId="1126" r:id="rId259" name="Control 102"/>
    <control shapeId="1125" r:id="rId260" name="Control 101"/>
    <control shapeId="1124" r:id="rId261" name="Control 100"/>
    <control shapeId="1123" r:id="rId262" name="Control 99"/>
    <control shapeId="1122" r:id="rId263" name="Control 98"/>
    <control shapeId="1121" r:id="rId264" name="Control 97"/>
    <control shapeId="1120" r:id="rId265" name="Control 96"/>
    <control shapeId="1119" r:id="rId266" name="Control 95"/>
    <control shapeId="1118" r:id="rId267" name="Control 94"/>
    <control shapeId="1117" r:id="rId268" name="Control 93"/>
    <control shapeId="1116" r:id="rId269" name="Control 92"/>
    <control shapeId="1115" r:id="rId270" name="Control 91"/>
    <control shapeId="1114" r:id="rId271" name="Control 90"/>
    <control shapeId="1113" r:id="rId272" name="Control 89"/>
    <control shapeId="1112" r:id="rId273" name="Control 88"/>
    <control shapeId="1111" r:id="rId274" name="Control 87"/>
    <control shapeId="1110" r:id="rId275" name="Control 86"/>
    <control shapeId="1109" r:id="rId276" name="Control 85"/>
    <control shapeId="1108" r:id="rId277" name="Control 84"/>
    <control shapeId="1107" r:id="rId278" name="Control 83"/>
    <control shapeId="1106" r:id="rId279" name="Control 82"/>
    <control shapeId="1105" r:id="rId280" name="Control 81"/>
    <control shapeId="1104" r:id="rId281" name="Control 80"/>
    <control shapeId="1103" r:id="rId282" name="Control 79"/>
    <control shapeId="1102" r:id="rId283" name="Control 78"/>
    <control shapeId="1101" r:id="rId284" name="Control 77"/>
    <control shapeId="1100" r:id="rId285" name="Control 76"/>
    <control shapeId="1099" r:id="rId286" name="Control 75"/>
    <control shapeId="1098" r:id="rId287" name="Control 74"/>
    <control shapeId="1097" r:id="rId288" name="Control 73"/>
    <control shapeId="1096" r:id="rId289" name="Control 72"/>
    <control shapeId="1095" r:id="rId290" name="Control 71"/>
    <control shapeId="1094" r:id="rId291" name="Control 70"/>
    <control shapeId="1093" r:id="rId292" name="Control 69"/>
    <control shapeId="1092" r:id="rId293" name="Control 68"/>
    <control shapeId="1091" r:id="rId294" name="Control 67"/>
    <control shapeId="1090" r:id="rId295" name="Control 66"/>
    <control shapeId="1089" r:id="rId296" name="Control 65"/>
    <control shapeId="1088" r:id="rId297" name="Control 64"/>
    <control shapeId="1087" r:id="rId298" name="Control 63"/>
    <control shapeId="1086" r:id="rId299" name="Control 62"/>
    <control shapeId="1085" r:id="rId300" name="Control 61"/>
    <control shapeId="1084" r:id="rId301" name="Control 60"/>
    <control shapeId="1083" r:id="rId302" name="Control 59"/>
    <control shapeId="1082" r:id="rId303" name="Control 58"/>
    <control shapeId="1081" r:id="rId304" name="Control 57"/>
    <control shapeId="1080" r:id="rId305" name="Control 56"/>
    <control shapeId="1079" r:id="rId306" name="Control 55"/>
    <control shapeId="1078" r:id="rId307" name="Control 54"/>
    <control shapeId="1077" r:id="rId308" name="Control 53"/>
    <control shapeId="1076" r:id="rId309" name="Control 52"/>
    <control shapeId="1075" r:id="rId310" name="Control 51"/>
    <control shapeId="1074" r:id="rId311" name="Control 50"/>
    <control shapeId="1073" r:id="rId312" name="Control 49"/>
    <control shapeId="1072" r:id="rId313" name="Control 48"/>
    <control shapeId="1071" r:id="rId314" name="Control 47"/>
    <control shapeId="1070" r:id="rId315" name="Control 46"/>
    <control shapeId="1069" r:id="rId316" name="Control 45"/>
    <control shapeId="1068" r:id="rId317" name="Control 44"/>
    <control shapeId="1067" r:id="rId318" name="Control 43"/>
    <control shapeId="1066" r:id="rId319" name="Control 42"/>
    <control shapeId="1065" r:id="rId320" name="Control 41"/>
    <control shapeId="1064" r:id="rId321" name="Control 40"/>
    <control shapeId="1063" r:id="rId322" name="Control 39"/>
    <control shapeId="1062" r:id="rId323" name="Control 38"/>
    <control shapeId="1061" r:id="rId324" name="Control 37"/>
    <control shapeId="1060" r:id="rId325" name="Control 36"/>
    <control shapeId="1059" r:id="rId326" name="Control 35"/>
    <control shapeId="1058" r:id="rId327" name="Control 34"/>
    <control shapeId="1057" r:id="rId328" name="Control 33"/>
    <control shapeId="1056" r:id="rId329" name="Control 32"/>
    <control shapeId="1055" r:id="rId330" name="Control 31"/>
    <control shapeId="1054" r:id="rId331" name="Control 30"/>
    <control shapeId="1053" r:id="rId332" name="Control 29"/>
    <control shapeId="1052" r:id="rId333" name="Control 28"/>
    <control shapeId="1051" r:id="rId334" name="Control 27"/>
    <control shapeId="1050" r:id="rId335" name="Control 26"/>
    <control shapeId="1049" r:id="rId336" name="Control 25"/>
    <control shapeId="1048" r:id="rId337" name="Control 24"/>
    <control shapeId="1047" r:id="rId338" name="Control 23"/>
    <control shapeId="1046" r:id="rId339" name="Control 22"/>
    <control shapeId="1045" r:id="rId340" name="Control 21"/>
    <control shapeId="1044" r:id="rId341" name="Control 20"/>
    <control shapeId="1043" r:id="rId342" name="Control 19"/>
    <control shapeId="1042" r:id="rId343" name="Control 18"/>
    <control shapeId="1041" r:id="rId344" name="Control 17"/>
    <control shapeId="1040" r:id="rId345" name="Control 16"/>
    <control shapeId="1039" r:id="rId346" name="Control 15"/>
    <control shapeId="1038" r:id="rId347" name="Control 14"/>
    <control shapeId="1037" r:id="rId348" name="Control 13"/>
    <control shapeId="1036" r:id="rId349" name="Control 12"/>
    <control shapeId="1035" r:id="rId350" name="Control 11"/>
    <control shapeId="1034" r:id="rId351" name="Control 10"/>
    <control shapeId="1033" r:id="rId352" name="Control 9"/>
    <control shapeId="1032" r:id="rId353" name="Control 8"/>
    <control shapeId="1031" r:id="rId354" name="Control 7"/>
    <control shapeId="1030" r:id="rId355" name="Control 6"/>
    <control shapeId="1029" r:id="rId356" name="Control 5"/>
    <control shapeId="1028" r:id="rId357" name="Control 4"/>
    <control shapeId="1027" r:id="rId358" name="Control 3"/>
    <control shapeId="1026" r:id="rId359" name="Control 2"/>
    <control shapeId="1025" r:id="rId360" name="Control 1"/>
  </controls>
</worksheet>
</file>

<file path=xl/worksheets/sheet5.xml><?xml version="1.0" encoding="utf-8"?>
<worksheet xmlns="http://schemas.openxmlformats.org/spreadsheetml/2006/main" xmlns:r="http://schemas.openxmlformats.org/officeDocument/2006/relationships">
  <dimension ref="B1:W42"/>
  <sheetViews>
    <sheetView workbookViewId="0">
      <selection activeCell="P33" sqref="P33"/>
    </sheetView>
  </sheetViews>
  <sheetFormatPr baseColWidth="10" defaultRowHeight="15"/>
  <cols>
    <col min="1" max="1" width="3.28515625" customWidth="1"/>
    <col min="2" max="2" width="9.140625" customWidth="1"/>
    <col min="3" max="3" width="17.42578125" customWidth="1"/>
    <col min="4" max="4" width="3.140625" customWidth="1"/>
    <col min="5" max="5" width="1.5703125" customWidth="1"/>
    <col min="6" max="6" width="3.140625" customWidth="1"/>
    <col min="7" max="7" width="1.5703125" customWidth="1"/>
    <col min="8" max="8" width="5.140625" customWidth="1"/>
    <col min="11" max="11" width="13.85546875" bestFit="1" customWidth="1"/>
    <col min="12" max="12" width="8.85546875" customWidth="1"/>
    <col min="13" max="13" width="17.140625" style="33" customWidth="1"/>
    <col min="14" max="14" width="6.28515625" style="33" customWidth="1"/>
    <col min="15" max="15" width="6.7109375" style="33" customWidth="1"/>
    <col min="16" max="16" width="8.140625" style="33" bestFit="1" customWidth="1"/>
    <col min="17" max="17" width="11.7109375" style="33" customWidth="1"/>
  </cols>
  <sheetData>
    <row r="1" spans="2:21" ht="15.75" thickBot="1">
      <c r="K1" s="237" t="s">
        <v>91</v>
      </c>
      <c r="L1" s="238"/>
      <c r="M1" s="238"/>
      <c r="N1" s="238"/>
      <c r="O1" s="238"/>
      <c r="P1" s="238"/>
      <c r="Q1" s="239"/>
    </row>
    <row r="2" spans="2:21" ht="15.75" thickBot="1">
      <c r="B2" s="224" t="s">
        <v>87</v>
      </c>
      <c r="C2" s="225"/>
      <c r="D2" s="142">
        <f ca="1">TODAY()</f>
        <v>41214</v>
      </c>
      <c r="E2" s="143" t="s">
        <v>88</v>
      </c>
      <c r="F2" s="144">
        <f ca="1">TODAY()</f>
        <v>41214</v>
      </c>
      <c r="G2" s="143" t="s">
        <v>88</v>
      </c>
      <c r="H2" s="145">
        <v>1460</v>
      </c>
      <c r="I2" s="146"/>
      <c r="K2" s="240"/>
      <c r="L2" s="241"/>
      <c r="M2" s="241"/>
      <c r="N2" s="241"/>
      <c r="O2" s="241"/>
      <c r="P2" s="241"/>
      <c r="Q2" s="242"/>
    </row>
    <row r="3" spans="2:21" ht="15.75" thickBot="1">
      <c r="B3" s="226" t="s">
        <v>89</v>
      </c>
      <c r="C3" s="227"/>
      <c r="D3" s="234" t="s">
        <v>185</v>
      </c>
      <c r="E3" s="234"/>
      <c r="F3" s="234"/>
      <c r="G3" s="234"/>
      <c r="H3" s="234"/>
      <c r="I3" s="147"/>
      <c r="K3" s="236"/>
      <c r="L3" s="236"/>
      <c r="M3" s="236"/>
      <c r="N3" s="236"/>
    </row>
    <row r="4" spans="2:21" ht="15.75" thickBot="1">
      <c r="B4" s="226" t="s">
        <v>72</v>
      </c>
      <c r="C4" s="227"/>
      <c r="D4" s="148"/>
      <c r="E4" s="148"/>
      <c r="F4" s="148"/>
      <c r="G4" s="148"/>
      <c r="H4" s="148"/>
      <c r="I4" s="147"/>
      <c r="K4" s="243" t="s">
        <v>99</v>
      </c>
      <c r="L4" s="244"/>
      <c r="M4" s="244"/>
      <c r="N4" s="244"/>
      <c r="O4" s="244"/>
      <c r="P4" s="244"/>
      <c r="Q4" s="245"/>
    </row>
    <row r="5" spans="2:21" ht="27" customHeight="1" thickBot="1">
      <c r="B5" s="66"/>
      <c r="C5" s="148"/>
      <c r="D5" s="148"/>
      <c r="E5" s="148"/>
      <c r="F5" s="148"/>
      <c r="G5" s="148"/>
      <c r="H5" s="148"/>
      <c r="I5" s="147"/>
      <c r="K5" s="126" t="s">
        <v>102</v>
      </c>
      <c r="L5" s="127" t="s">
        <v>101</v>
      </c>
      <c r="M5" s="128" t="s">
        <v>94</v>
      </c>
      <c r="N5" s="127" t="s">
        <v>90</v>
      </c>
      <c r="O5" s="127" t="s">
        <v>43</v>
      </c>
      <c r="P5" s="127" t="s">
        <v>47</v>
      </c>
      <c r="Q5" s="129" t="s">
        <v>97</v>
      </c>
      <c r="U5" s="223" t="s">
        <v>105</v>
      </c>
    </row>
    <row r="6" spans="2:21">
      <c r="B6" s="232" t="s">
        <v>0</v>
      </c>
      <c r="C6" s="233"/>
      <c r="D6" s="233"/>
      <c r="E6" s="233"/>
      <c r="F6" s="233"/>
      <c r="G6" s="148"/>
      <c r="H6" s="148"/>
      <c r="I6" s="147"/>
      <c r="K6" s="130" t="s">
        <v>92</v>
      </c>
      <c r="L6" s="139"/>
      <c r="M6" s="139">
        <v>11</v>
      </c>
      <c r="N6" s="131">
        <v>3</v>
      </c>
      <c r="O6" s="131">
        <f>(N6+100)/100</f>
        <v>1.03</v>
      </c>
      <c r="P6" s="131">
        <f t="shared" ref="P6:P13" si="0">ROUNDDOWN(M6*O6,2)</f>
        <v>11.33</v>
      </c>
      <c r="Q6" s="135">
        <f>P6*L6</f>
        <v>0</v>
      </c>
      <c r="U6" s="223"/>
    </row>
    <row r="7" spans="2:21">
      <c r="B7" s="149">
        <v>160</v>
      </c>
      <c r="C7" s="148" t="s">
        <v>55</v>
      </c>
      <c r="D7" s="148"/>
      <c r="E7" s="148"/>
      <c r="F7" s="148"/>
      <c r="G7" s="148"/>
      <c r="H7" s="148"/>
      <c r="I7" s="147"/>
      <c r="K7" s="133" t="s">
        <v>93</v>
      </c>
      <c r="L7" s="140"/>
      <c r="M7" s="140">
        <v>12.8</v>
      </c>
      <c r="N7" s="134">
        <v>2</v>
      </c>
      <c r="O7" s="134">
        <f t="shared" ref="O7:O14" si="1">(N7+100)/100</f>
        <v>1.02</v>
      </c>
      <c r="P7" s="134">
        <f t="shared" si="0"/>
        <v>13.05</v>
      </c>
      <c r="Q7" s="135">
        <f t="shared" ref="Q7:Q14" si="2">P7*L7</f>
        <v>0</v>
      </c>
      <c r="U7" s="223"/>
    </row>
    <row r="8" spans="2:21">
      <c r="B8" s="151" t="s">
        <v>191</v>
      </c>
      <c r="C8" s="150"/>
      <c r="D8" s="150"/>
      <c r="E8" s="150"/>
      <c r="F8" s="150"/>
      <c r="G8" s="150"/>
      <c r="H8" s="150"/>
      <c r="I8" s="147"/>
      <c r="K8" s="133" t="s">
        <v>34</v>
      </c>
      <c r="L8" s="140">
        <v>700</v>
      </c>
      <c r="M8" s="140">
        <v>13</v>
      </c>
      <c r="N8" s="134">
        <v>9.9</v>
      </c>
      <c r="O8" s="134">
        <f t="shared" si="1"/>
        <v>1.099</v>
      </c>
      <c r="P8" s="134">
        <f t="shared" si="0"/>
        <v>14.28</v>
      </c>
      <c r="Q8" s="135">
        <f t="shared" si="2"/>
        <v>9996</v>
      </c>
      <c r="U8" s="223"/>
    </row>
    <row r="9" spans="2:21">
      <c r="B9" s="151" t="s">
        <v>192</v>
      </c>
      <c r="C9" s="150"/>
      <c r="D9" s="150"/>
      <c r="E9" s="150"/>
      <c r="F9" s="150"/>
      <c r="G9" s="150"/>
      <c r="H9" s="150"/>
      <c r="I9" s="147"/>
      <c r="K9" s="133" t="s">
        <v>45</v>
      </c>
      <c r="L9" s="140"/>
      <c r="M9" s="140">
        <v>19.5</v>
      </c>
      <c r="N9" s="134">
        <v>9.9</v>
      </c>
      <c r="O9" s="134">
        <f t="shared" si="1"/>
        <v>1.099</v>
      </c>
      <c r="P9" s="134">
        <f t="shared" si="0"/>
        <v>21.43</v>
      </c>
      <c r="Q9" s="135">
        <f t="shared" si="2"/>
        <v>0</v>
      </c>
      <c r="U9" s="223"/>
    </row>
    <row r="10" spans="2:21">
      <c r="B10" s="151" t="s">
        <v>193</v>
      </c>
      <c r="C10" s="150"/>
      <c r="D10" s="150"/>
      <c r="E10" s="150"/>
      <c r="F10" s="150"/>
      <c r="G10" s="150"/>
      <c r="H10" s="150"/>
      <c r="I10" s="147"/>
      <c r="K10" s="133" t="s">
        <v>98</v>
      </c>
      <c r="L10" s="140"/>
      <c r="M10" s="140"/>
      <c r="N10" s="134">
        <v>7</v>
      </c>
      <c r="O10" s="134">
        <f t="shared" si="1"/>
        <v>1.07</v>
      </c>
      <c r="P10" s="134">
        <f t="shared" si="0"/>
        <v>0</v>
      </c>
      <c r="Q10" s="135">
        <f t="shared" si="2"/>
        <v>0</v>
      </c>
      <c r="U10" s="223"/>
    </row>
    <row r="11" spans="2:21">
      <c r="B11" s="151"/>
      <c r="C11" s="150"/>
      <c r="D11" s="150"/>
      <c r="E11" s="150"/>
      <c r="F11" s="150"/>
      <c r="G11" s="150"/>
      <c r="H11" s="150"/>
      <c r="I11" s="147"/>
      <c r="K11" s="133" t="s">
        <v>181</v>
      </c>
      <c r="L11" s="140"/>
      <c r="M11" s="140">
        <v>4</v>
      </c>
      <c r="N11" s="134">
        <v>2</v>
      </c>
      <c r="O11" s="134">
        <f t="shared" si="1"/>
        <v>1.02</v>
      </c>
      <c r="P11" s="134">
        <f t="shared" si="0"/>
        <v>4.08</v>
      </c>
      <c r="Q11" s="135">
        <f t="shared" si="2"/>
        <v>0</v>
      </c>
      <c r="U11" s="223"/>
    </row>
    <row r="12" spans="2:21">
      <c r="B12" s="151"/>
      <c r="C12" s="150"/>
      <c r="D12" s="150"/>
      <c r="E12" s="150"/>
      <c r="F12" s="150"/>
      <c r="G12" s="150"/>
      <c r="H12" s="150"/>
      <c r="I12" s="147"/>
      <c r="K12" s="133" t="s">
        <v>182</v>
      </c>
      <c r="L12" s="140"/>
      <c r="M12" s="140">
        <v>23.35</v>
      </c>
      <c r="N12" s="134">
        <v>7</v>
      </c>
      <c r="O12" s="134">
        <f t="shared" si="1"/>
        <v>1.07</v>
      </c>
      <c r="P12" s="134">
        <f t="shared" si="0"/>
        <v>24.98</v>
      </c>
      <c r="Q12" s="135">
        <f t="shared" si="2"/>
        <v>0</v>
      </c>
      <c r="U12" s="223"/>
    </row>
    <row r="13" spans="2:21" ht="15.75" thickBot="1">
      <c r="B13" s="66"/>
      <c r="C13" s="148"/>
      <c r="D13" s="148"/>
      <c r="E13" s="148"/>
      <c r="F13" s="148"/>
      <c r="G13" s="148"/>
      <c r="H13" s="148"/>
      <c r="I13" s="147"/>
      <c r="K13" s="133" t="s">
        <v>183</v>
      </c>
      <c r="L13" s="140"/>
      <c r="M13" s="140">
        <v>84.1</v>
      </c>
      <c r="N13" s="134">
        <v>7</v>
      </c>
      <c r="O13" s="134">
        <f t="shared" si="1"/>
        <v>1.07</v>
      </c>
      <c r="P13" s="134">
        <f t="shared" si="0"/>
        <v>89.98</v>
      </c>
      <c r="Q13" s="135">
        <f t="shared" si="2"/>
        <v>0</v>
      </c>
      <c r="U13" s="223"/>
    </row>
    <row r="14" spans="2:21" ht="15.75" thickBot="1">
      <c r="B14" s="232" t="s">
        <v>1</v>
      </c>
      <c r="C14" s="233"/>
      <c r="D14" s="148"/>
      <c r="E14" s="148"/>
      <c r="F14" s="148"/>
      <c r="G14" s="148"/>
      <c r="H14" s="148"/>
      <c r="I14" s="147"/>
      <c r="K14" s="136" t="s">
        <v>184</v>
      </c>
      <c r="L14" s="141"/>
      <c r="M14" s="141">
        <v>74.75</v>
      </c>
      <c r="N14" s="137">
        <v>7</v>
      </c>
      <c r="O14" s="134">
        <f t="shared" si="1"/>
        <v>1.07</v>
      </c>
      <c r="P14" s="134">
        <f>ROUNDDOWN(M14*O14,2)</f>
        <v>79.98</v>
      </c>
      <c r="Q14" s="135">
        <f t="shared" si="2"/>
        <v>0</v>
      </c>
      <c r="R14" s="57">
        <f>SUM(Q6:Q14)</f>
        <v>9996</v>
      </c>
      <c r="U14" s="223"/>
    </row>
    <row r="15" spans="2:21" ht="15.75" thickBot="1">
      <c r="B15" s="66" t="s">
        <v>194</v>
      </c>
      <c r="C15" s="148"/>
      <c r="D15" s="148"/>
      <c r="E15" s="148"/>
      <c r="F15" s="148"/>
      <c r="G15" s="148"/>
      <c r="H15" s="148"/>
      <c r="I15" s="147"/>
      <c r="K15" s="243" t="s">
        <v>100</v>
      </c>
      <c r="L15" s="244"/>
      <c r="M15" s="244"/>
      <c r="N15" s="244"/>
      <c r="O15" s="244"/>
      <c r="P15" s="244"/>
      <c r="Q15" s="245"/>
    </row>
    <row r="16" spans="2:21" ht="39" thickBot="1">
      <c r="B16" s="160"/>
      <c r="C16" s="2"/>
      <c r="D16" s="2"/>
      <c r="E16" s="2"/>
      <c r="G16" s="150"/>
      <c r="H16" s="150"/>
      <c r="I16" s="147"/>
      <c r="K16" s="126" t="s">
        <v>102</v>
      </c>
      <c r="L16" s="127" t="s">
        <v>101</v>
      </c>
      <c r="M16" s="128" t="s">
        <v>95</v>
      </c>
      <c r="N16" s="127" t="s">
        <v>90</v>
      </c>
      <c r="O16" s="127" t="s">
        <v>43</v>
      </c>
      <c r="P16" s="127" t="s">
        <v>49</v>
      </c>
      <c r="Q16" s="129" t="s">
        <v>96</v>
      </c>
    </row>
    <row r="17" spans="2:23">
      <c r="B17" s="160"/>
      <c r="C17" s="2"/>
      <c r="D17" s="2"/>
      <c r="E17" s="2"/>
      <c r="G17" s="150"/>
      <c r="H17" s="150"/>
      <c r="I17" s="147"/>
      <c r="K17" s="130" t="s">
        <v>92</v>
      </c>
      <c r="L17" s="139">
        <v>600</v>
      </c>
      <c r="M17" s="139">
        <v>10.97</v>
      </c>
      <c r="N17" s="131">
        <v>3</v>
      </c>
      <c r="O17" s="131">
        <f>(N17+100)/100</f>
        <v>1.03</v>
      </c>
      <c r="P17" s="131">
        <f>ROUNDDOWN(M17/O17,2)</f>
        <v>10.65</v>
      </c>
      <c r="Q17" s="132">
        <f t="shared" ref="Q17:Q25" si="3">P17*L17</f>
        <v>6390</v>
      </c>
    </row>
    <row r="18" spans="2:23">
      <c r="B18" s="66"/>
      <c r="C18" s="148"/>
      <c r="D18" s="148"/>
      <c r="E18" s="148"/>
      <c r="F18" s="148"/>
      <c r="G18" s="148"/>
      <c r="H18" s="148"/>
      <c r="I18" s="147"/>
      <c r="K18" s="133" t="s">
        <v>93</v>
      </c>
      <c r="L18" s="140"/>
      <c r="M18" s="140">
        <v>12.8</v>
      </c>
      <c r="N18" s="134">
        <v>2</v>
      </c>
      <c r="O18" s="134">
        <f t="shared" ref="O18:O25" si="4">(N18+100)/100</f>
        <v>1.02</v>
      </c>
      <c r="P18" s="134">
        <f t="shared" ref="P18:P25" si="5">ROUNDDOWN(M18*O18,2)</f>
        <v>13.05</v>
      </c>
      <c r="Q18" s="135">
        <f t="shared" si="3"/>
        <v>0</v>
      </c>
    </row>
    <row r="19" spans="2:23">
      <c r="B19" s="151"/>
      <c r="C19" s="150"/>
      <c r="D19" s="150"/>
      <c r="E19" s="150"/>
      <c r="F19" s="150"/>
      <c r="G19" s="150"/>
      <c r="H19" s="150"/>
      <c r="I19" s="147"/>
      <c r="K19" s="133" t="s">
        <v>34</v>
      </c>
      <c r="L19" s="140"/>
      <c r="M19" s="140">
        <v>13.5</v>
      </c>
      <c r="N19" s="134">
        <v>9.9</v>
      </c>
      <c r="O19" s="134">
        <f t="shared" si="4"/>
        <v>1.099</v>
      </c>
      <c r="P19" s="134">
        <f t="shared" si="5"/>
        <v>14.83</v>
      </c>
      <c r="Q19" s="135">
        <f>P19*L19</f>
        <v>0</v>
      </c>
    </row>
    <row r="20" spans="2:23">
      <c r="B20" s="151"/>
      <c r="C20" s="150"/>
      <c r="D20" s="150"/>
      <c r="E20" s="150"/>
      <c r="F20" s="150"/>
      <c r="G20" s="150"/>
      <c r="H20" s="150"/>
      <c r="I20" s="147"/>
      <c r="K20" s="133" t="s">
        <v>45</v>
      </c>
      <c r="L20" s="140"/>
      <c r="M20" s="140">
        <v>19.600000000000001</v>
      </c>
      <c r="N20" s="134">
        <v>9.9</v>
      </c>
      <c r="O20" s="134">
        <f t="shared" si="4"/>
        <v>1.099</v>
      </c>
      <c r="P20" s="134">
        <f t="shared" si="5"/>
        <v>21.54</v>
      </c>
      <c r="Q20" s="135">
        <f t="shared" si="3"/>
        <v>0</v>
      </c>
      <c r="T20" s="160"/>
      <c r="U20" s="2"/>
      <c r="V20" s="2"/>
      <c r="W20" s="2"/>
    </row>
    <row r="21" spans="2:23">
      <c r="B21" s="151"/>
      <c r="C21" s="150"/>
      <c r="D21" s="150"/>
      <c r="E21" s="150"/>
      <c r="F21" s="150"/>
      <c r="G21" s="150"/>
      <c r="H21" s="150"/>
      <c r="I21" s="147"/>
      <c r="K21" s="133" t="s">
        <v>98</v>
      </c>
      <c r="L21" s="140"/>
      <c r="M21" s="140"/>
      <c r="N21" s="134">
        <v>7</v>
      </c>
      <c r="O21" s="134">
        <f t="shared" si="4"/>
        <v>1.07</v>
      </c>
      <c r="P21" s="134">
        <f t="shared" si="5"/>
        <v>0</v>
      </c>
      <c r="Q21" s="135">
        <f t="shared" si="3"/>
        <v>0</v>
      </c>
      <c r="T21" s="160"/>
      <c r="U21" s="2"/>
      <c r="V21" s="2"/>
      <c r="W21" s="2"/>
    </row>
    <row r="22" spans="2:23">
      <c r="B22" s="151"/>
      <c r="C22" s="150"/>
      <c r="D22" s="150"/>
      <c r="E22" s="150"/>
      <c r="F22" s="150"/>
      <c r="G22" s="150"/>
      <c r="H22" s="150"/>
      <c r="I22" s="147"/>
      <c r="K22" s="133" t="s">
        <v>189</v>
      </c>
      <c r="L22" s="140"/>
      <c r="M22" s="140"/>
      <c r="N22" s="134"/>
      <c r="O22" s="134">
        <f t="shared" si="4"/>
        <v>1</v>
      </c>
      <c r="P22" s="134">
        <f t="shared" si="5"/>
        <v>0</v>
      </c>
      <c r="Q22" s="135">
        <f t="shared" si="3"/>
        <v>0</v>
      </c>
      <c r="T22" s="160"/>
      <c r="U22" s="2"/>
      <c r="V22" s="2"/>
      <c r="W22" s="2"/>
    </row>
    <row r="23" spans="2:23">
      <c r="B23" s="151"/>
      <c r="C23" s="150"/>
      <c r="D23" s="150"/>
      <c r="E23" s="150"/>
      <c r="F23" s="150"/>
      <c r="G23" s="150"/>
      <c r="H23" s="150"/>
      <c r="I23" s="147"/>
      <c r="K23" s="133" t="s">
        <v>190</v>
      </c>
      <c r="L23" s="140"/>
      <c r="M23" s="140"/>
      <c r="N23" s="134"/>
      <c r="O23" s="134">
        <f t="shared" si="4"/>
        <v>1</v>
      </c>
      <c r="P23" s="134">
        <f t="shared" si="5"/>
        <v>0</v>
      </c>
      <c r="Q23" s="135">
        <f t="shared" si="3"/>
        <v>0</v>
      </c>
      <c r="U23" s="2"/>
      <c r="V23" s="2"/>
      <c r="W23" s="2"/>
    </row>
    <row r="24" spans="2:23" ht="15.75" thickBot="1">
      <c r="B24" s="232" t="s">
        <v>3</v>
      </c>
      <c r="C24" s="233"/>
      <c r="D24" s="148"/>
      <c r="E24" s="148"/>
      <c r="F24" s="148"/>
      <c r="G24" s="148"/>
      <c r="H24" s="148"/>
      <c r="I24" s="147"/>
      <c r="K24" s="133" t="s">
        <v>182</v>
      </c>
      <c r="L24" s="140"/>
      <c r="M24" s="140"/>
      <c r="N24" s="134"/>
      <c r="O24" s="134">
        <f t="shared" si="4"/>
        <v>1</v>
      </c>
      <c r="P24" s="134">
        <f t="shared" si="5"/>
        <v>0</v>
      </c>
      <c r="Q24" s="135">
        <f t="shared" si="3"/>
        <v>0</v>
      </c>
      <c r="T24" s="160"/>
      <c r="U24" s="2"/>
      <c r="V24" s="2"/>
      <c r="W24" s="2"/>
    </row>
    <row r="25" spans="2:23" ht="15.75" thickBot="1">
      <c r="B25" s="149">
        <v>0</v>
      </c>
      <c r="C25" s="148" t="s">
        <v>55</v>
      </c>
      <c r="D25" s="148"/>
      <c r="E25" s="148"/>
      <c r="F25" s="148"/>
      <c r="G25" s="148"/>
      <c r="H25" s="148"/>
      <c r="I25" s="147"/>
      <c r="K25" s="136"/>
      <c r="L25" s="141"/>
      <c r="M25" s="141"/>
      <c r="N25" s="137"/>
      <c r="O25" s="137">
        <f t="shared" si="4"/>
        <v>1</v>
      </c>
      <c r="P25" s="137">
        <f t="shared" si="5"/>
        <v>0</v>
      </c>
      <c r="Q25" s="138">
        <f t="shared" si="3"/>
        <v>0</v>
      </c>
      <c r="R25" s="57">
        <f>SUM(Q17:Q25)</f>
        <v>6390</v>
      </c>
      <c r="T25" s="160"/>
      <c r="U25" s="30" t="s">
        <v>202</v>
      </c>
      <c r="V25" s="2"/>
      <c r="W25" s="2"/>
    </row>
    <row r="26" spans="2:23">
      <c r="B26" s="149" t="s">
        <v>195</v>
      </c>
      <c r="C26" s="150"/>
      <c r="D26" s="150"/>
      <c r="E26" s="150"/>
      <c r="F26" s="150"/>
      <c r="G26" s="150"/>
      <c r="H26" s="150"/>
      <c r="I26" s="147"/>
      <c r="U26" s="30" t="s">
        <v>203</v>
      </c>
      <c r="V26" s="2"/>
      <c r="W26" s="2"/>
    </row>
    <row r="27" spans="2:23">
      <c r="B27" s="149"/>
      <c r="C27" s="150"/>
      <c r="D27" s="150"/>
      <c r="E27" s="150"/>
      <c r="F27" s="150"/>
      <c r="G27" s="150"/>
      <c r="H27" s="150"/>
      <c r="I27" s="147"/>
      <c r="K27" s="235" t="s">
        <v>103</v>
      </c>
      <c r="L27" s="235"/>
      <c r="M27" s="235"/>
      <c r="N27" s="235"/>
      <c r="O27" s="235"/>
      <c r="P27" s="235"/>
      <c r="Q27" s="235"/>
      <c r="R27" s="58">
        <f>ROUNDUP(R25-R14,0)</f>
        <v>-3606</v>
      </c>
      <c r="T27" s="160"/>
      <c r="U27" s="30" t="s">
        <v>204</v>
      </c>
      <c r="V27" s="2"/>
      <c r="W27" s="2"/>
    </row>
    <row r="28" spans="2:23">
      <c r="B28" s="66"/>
      <c r="C28" s="148"/>
      <c r="D28" s="148"/>
      <c r="E28" s="148"/>
      <c r="F28" s="148"/>
      <c r="G28" s="148"/>
      <c r="H28" s="148"/>
      <c r="I28" s="147"/>
      <c r="K28" s="235" t="s">
        <v>104</v>
      </c>
      <c r="L28" s="235"/>
      <c r="M28" s="235"/>
      <c r="N28" s="235"/>
      <c r="O28" s="235"/>
      <c r="P28" s="235"/>
      <c r="Q28" s="235"/>
      <c r="R28" s="1">
        <f>R27-(R25-R14)</f>
        <v>0</v>
      </c>
      <c r="T28" s="160"/>
      <c r="V28" s="2"/>
      <c r="W28" s="2"/>
    </row>
    <row r="29" spans="2:23">
      <c r="B29" s="226" t="s">
        <v>44</v>
      </c>
      <c r="C29" s="227"/>
      <c r="D29" s="227"/>
      <c r="E29" s="227"/>
      <c r="F29" s="227"/>
      <c r="G29" s="227"/>
      <c r="H29" s="227"/>
      <c r="I29" s="228"/>
      <c r="T29" s="160"/>
      <c r="U29" s="30" t="s">
        <v>205</v>
      </c>
      <c r="V29" s="2"/>
      <c r="W29" s="2"/>
    </row>
    <row r="30" spans="2:23" ht="15.75" thickBot="1">
      <c r="B30" s="229" t="s">
        <v>73</v>
      </c>
      <c r="C30" s="230"/>
      <c r="D30" s="230"/>
      <c r="E30" s="230"/>
      <c r="F30" s="230"/>
      <c r="G30" s="230"/>
      <c r="H30" s="230"/>
      <c r="I30" s="231"/>
      <c r="T30" s="160"/>
      <c r="U30" s="30" t="s">
        <v>213</v>
      </c>
      <c r="V30" s="2"/>
      <c r="W30" s="2"/>
    </row>
    <row r="31" spans="2:23">
      <c r="T31" s="160"/>
      <c r="U31" s="30" t="s">
        <v>206</v>
      </c>
      <c r="V31" s="2"/>
      <c r="W31" s="2"/>
    </row>
    <row r="32" spans="2:23">
      <c r="T32" s="160"/>
      <c r="V32" s="2"/>
      <c r="W32" s="2"/>
    </row>
    <row r="33" spans="20:23">
      <c r="T33" s="160"/>
      <c r="U33" s="30" t="s">
        <v>207</v>
      </c>
      <c r="V33" s="2"/>
      <c r="W33" s="2"/>
    </row>
    <row r="34" spans="20:23">
      <c r="T34" s="160"/>
      <c r="U34" s="30" t="s">
        <v>212</v>
      </c>
      <c r="V34" s="2"/>
      <c r="W34" s="2"/>
    </row>
    <row r="35" spans="20:23">
      <c r="U35" s="30" t="s">
        <v>208</v>
      </c>
      <c r="V35" s="2"/>
      <c r="W35" s="2"/>
    </row>
    <row r="36" spans="20:23">
      <c r="T36" s="160"/>
      <c r="V36" s="2"/>
      <c r="W36" s="2"/>
    </row>
    <row r="37" spans="20:23">
      <c r="T37" s="160"/>
      <c r="U37" s="30" t="s">
        <v>209</v>
      </c>
      <c r="V37" s="2"/>
      <c r="W37" s="2"/>
    </row>
    <row r="38" spans="20:23">
      <c r="T38" s="160"/>
      <c r="U38" s="30" t="s">
        <v>210</v>
      </c>
      <c r="V38" s="2"/>
      <c r="W38" s="2"/>
    </row>
    <row r="39" spans="20:23">
      <c r="T39" s="160"/>
      <c r="V39" s="2"/>
      <c r="W39" s="2"/>
    </row>
    <row r="40" spans="20:23">
      <c r="U40" s="30" t="s">
        <v>211</v>
      </c>
      <c r="V40" s="2"/>
      <c r="W40" s="2"/>
    </row>
    <row r="41" spans="20:23">
      <c r="T41" s="160"/>
      <c r="U41" s="30" t="s">
        <v>73</v>
      </c>
      <c r="V41" s="2"/>
      <c r="W41" s="2"/>
    </row>
    <row r="42" spans="20:23">
      <c r="T42" s="160"/>
      <c r="U42" s="30"/>
      <c r="V42" s="2"/>
      <c r="W42" s="2"/>
    </row>
  </sheetData>
  <mergeCells count="16">
    <mergeCell ref="U5:U14"/>
    <mergeCell ref="B2:C2"/>
    <mergeCell ref="B3:C3"/>
    <mergeCell ref="B29:I29"/>
    <mergeCell ref="B30:I30"/>
    <mergeCell ref="B6:F6"/>
    <mergeCell ref="B14:C14"/>
    <mergeCell ref="B24:C24"/>
    <mergeCell ref="B4:C4"/>
    <mergeCell ref="D3:H3"/>
    <mergeCell ref="K27:Q27"/>
    <mergeCell ref="K28:Q28"/>
    <mergeCell ref="K3:N3"/>
    <mergeCell ref="K1:Q2"/>
    <mergeCell ref="K15:Q15"/>
    <mergeCell ref="K4:Q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Y28"/>
  <sheetViews>
    <sheetView workbookViewId="0">
      <selection activeCell="K11" sqref="K11"/>
    </sheetView>
  </sheetViews>
  <sheetFormatPr baseColWidth="10" defaultColWidth="11" defaultRowHeight="15"/>
  <cols>
    <col min="1" max="1" width="4.140625" style="164" customWidth="1"/>
    <col min="2" max="2" width="12.85546875" style="165" customWidth="1"/>
    <col min="3" max="3" width="5.28515625" style="165" customWidth="1"/>
    <col min="4" max="4" width="6.42578125" style="195" customWidth="1"/>
    <col min="5" max="8" width="11" style="165"/>
    <col min="9" max="16384" width="11" style="164"/>
  </cols>
  <sheetData>
    <row r="1" spans="2:14" ht="15.75" thickBot="1"/>
    <row r="2" spans="2:14" ht="30" customHeight="1" thickBot="1">
      <c r="E2" s="254" t="s">
        <v>179</v>
      </c>
      <c r="F2" s="255"/>
      <c r="G2" s="255"/>
      <c r="H2" s="255"/>
      <c r="I2" s="255"/>
      <c r="J2" s="255"/>
      <c r="K2" s="255"/>
      <c r="L2" s="256"/>
    </row>
    <row r="3" spans="2:14" ht="24.75" customHeight="1" thickBot="1">
      <c r="E3" s="161" t="s">
        <v>172</v>
      </c>
      <c r="F3" s="162" t="s">
        <v>166</v>
      </c>
      <c r="G3" s="162" t="s">
        <v>167</v>
      </c>
      <c r="H3" s="162" t="s">
        <v>168</v>
      </c>
      <c r="I3" s="162" t="s">
        <v>169</v>
      </c>
      <c r="J3" s="162" t="s">
        <v>170</v>
      </c>
      <c r="K3" s="162" t="s">
        <v>171</v>
      </c>
      <c r="L3" s="163" t="s">
        <v>172</v>
      </c>
    </row>
    <row r="4" spans="2:14">
      <c r="B4" s="257" t="s">
        <v>161</v>
      </c>
      <c r="C4" s="258"/>
      <c r="D4" s="259"/>
      <c r="E4" s="248"/>
      <c r="F4" s="16">
        <v>13</v>
      </c>
      <c r="G4" s="168">
        <v>28</v>
      </c>
      <c r="H4" s="16">
        <v>30</v>
      </c>
      <c r="I4" s="168">
        <v>23</v>
      </c>
      <c r="J4" s="16">
        <v>25</v>
      </c>
      <c r="K4" s="168">
        <v>23</v>
      </c>
      <c r="L4" s="169"/>
    </row>
    <row r="5" spans="2:14">
      <c r="B5" s="260" t="s">
        <v>162</v>
      </c>
      <c r="C5" s="261"/>
      <c r="D5" s="262"/>
      <c r="E5" s="249"/>
      <c r="F5" s="21">
        <v>17</v>
      </c>
      <c r="G5" s="172">
        <v>23</v>
      </c>
      <c r="H5" s="21">
        <v>32</v>
      </c>
      <c r="I5" s="172">
        <v>17</v>
      </c>
      <c r="J5" s="21">
        <v>22</v>
      </c>
      <c r="K5" s="172">
        <v>16</v>
      </c>
      <c r="L5" s="173"/>
    </row>
    <row r="6" spans="2:14" ht="15.75" thickBot="1">
      <c r="B6" s="263" t="s">
        <v>163</v>
      </c>
      <c r="C6" s="264"/>
      <c r="D6" s="265"/>
      <c r="E6" s="250"/>
      <c r="F6" s="26">
        <v>0</v>
      </c>
      <c r="G6" s="176">
        <v>26</v>
      </c>
      <c r="H6" s="26">
        <v>75</v>
      </c>
      <c r="I6" s="176">
        <v>14</v>
      </c>
      <c r="J6" s="26">
        <v>49</v>
      </c>
      <c r="K6" s="176">
        <v>32</v>
      </c>
      <c r="L6" s="177"/>
    </row>
    <row r="7" spans="2:14" ht="30" customHeight="1" thickBot="1">
      <c r="E7" s="254" t="s">
        <v>180</v>
      </c>
      <c r="F7" s="255"/>
      <c r="G7" s="255"/>
      <c r="H7" s="255"/>
      <c r="I7" s="255"/>
      <c r="J7" s="255"/>
      <c r="K7" s="255"/>
      <c r="L7" s="256"/>
    </row>
    <row r="8" spans="2:14" ht="24.75" customHeight="1" thickBot="1">
      <c r="C8" s="269" t="s">
        <v>176</v>
      </c>
      <c r="D8" s="270"/>
      <c r="E8" s="161" t="s">
        <v>172</v>
      </c>
      <c r="F8" s="162" t="s">
        <v>166</v>
      </c>
      <c r="G8" s="162" t="s">
        <v>167</v>
      </c>
      <c r="H8" s="162" t="s">
        <v>168</v>
      </c>
      <c r="I8" s="162" t="s">
        <v>169</v>
      </c>
      <c r="J8" s="162" t="s">
        <v>170</v>
      </c>
      <c r="K8" s="162" t="s">
        <v>171</v>
      </c>
      <c r="L8" s="163" t="s">
        <v>172</v>
      </c>
    </row>
    <row r="9" spans="2:14">
      <c r="B9" s="166" t="s">
        <v>161</v>
      </c>
      <c r="C9" s="192" t="s">
        <v>175</v>
      </c>
      <c r="D9" s="189">
        <v>1</v>
      </c>
      <c r="E9" s="168"/>
      <c r="F9" s="16">
        <v>17</v>
      </c>
      <c r="G9" s="168">
        <v>2</v>
      </c>
      <c r="H9" s="16"/>
      <c r="I9" s="168">
        <v>7</v>
      </c>
      <c r="J9" s="16">
        <v>5</v>
      </c>
      <c r="K9" s="168">
        <v>37</v>
      </c>
      <c r="L9" s="169"/>
    </row>
    <row r="10" spans="2:14">
      <c r="B10" s="170" t="s">
        <v>162</v>
      </c>
      <c r="C10" s="193" t="s">
        <v>175</v>
      </c>
      <c r="D10" s="190">
        <v>3</v>
      </c>
      <c r="E10" s="172"/>
      <c r="F10" s="21">
        <v>12</v>
      </c>
      <c r="G10" s="172">
        <v>9</v>
      </c>
      <c r="H10" s="21"/>
      <c r="I10" s="172">
        <v>15</v>
      </c>
      <c r="J10" s="21">
        <v>9</v>
      </c>
      <c r="K10" s="172">
        <v>45</v>
      </c>
      <c r="L10" s="173"/>
    </row>
    <row r="11" spans="2:14" ht="15.75" thickBot="1">
      <c r="B11" s="174" t="s">
        <v>163</v>
      </c>
      <c r="C11" s="194" t="s">
        <v>175</v>
      </c>
      <c r="D11" s="191">
        <v>49</v>
      </c>
      <c r="E11" s="176"/>
      <c r="F11" s="26">
        <v>49</v>
      </c>
      <c r="G11" s="176">
        <v>49</v>
      </c>
      <c r="H11" s="26"/>
      <c r="I11" s="176">
        <v>49</v>
      </c>
      <c r="J11" s="26">
        <v>0</v>
      </c>
      <c r="K11" s="176">
        <v>49</v>
      </c>
      <c r="L11" s="177"/>
    </row>
    <row r="12" spans="2:14" ht="30" customHeight="1" thickBot="1">
      <c r="E12" s="254" t="s">
        <v>173</v>
      </c>
      <c r="F12" s="255"/>
      <c r="G12" s="255"/>
      <c r="H12" s="255"/>
      <c r="I12" s="255"/>
      <c r="J12" s="255"/>
      <c r="K12" s="255"/>
      <c r="L12" s="256"/>
    </row>
    <row r="13" spans="2:14" ht="24.75" customHeight="1" thickBot="1">
      <c r="E13" s="161" t="s">
        <v>172</v>
      </c>
      <c r="F13" s="162" t="s">
        <v>166</v>
      </c>
      <c r="G13" s="162" t="s">
        <v>167</v>
      </c>
      <c r="H13" s="162" t="s">
        <v>168</v>
      </c>
      <c r="I13" s="162" t="s">
        <v>169</v>
      </c>
      <c r="J13" s="162" t="s">
        <v>170</v>
      </c>
      <c r="K13" s="162" t="s">
        <v>171</v>
      </c>
      <c r="L13" s="163" t="s">
        <v>172</v>
      </c>
    </row>
    <row r="14" spans="2:14">
      <c r="B14" s="166" t="s">
        <v>161</v>
      </c>
      <c r="C14" s="167">
        <v>3</v>
      </c>
      <c r="D14" s="196" t="s">
        <v>77</v>
      </c>
      <c r="E14" s="168">
        <f>ROUNDUP(E9*$C$14,0)</f>
        <v>0</v>
      </c>
      <c r="F14" s="16">
        <f t="shared" ref="F14:L14" si="0">ROUNDUP(F9*$C$14,0)</f>
        <v>51</v>
      </c>
      <c r="G14" s="168">
        <f t="shared" si="0"/>
        <v>6</v>
      </c>
      <c r="H14" s="16">
        <f t="shared" si="0"/>
        <v>0</v>
      </c>
      <c r="I14" s="168">
        <f t="shared" si="0"/>
        <v>21</v>
      </c>
      <c r="J14" s="16">
        <f t="shared" si="0"/>
        <v>15</v>
      </c>
      <c r="K14" s="168">
        <f t="shared" si="0"/>
        <v>111</v>
      </c>
      <c r="L14" s="169">
        <f t="shared" si="0"/>
        <v>0</v>
      </c>
    </row>
    <row r="15" spans="2:14" ht="15.75" thickBot="1">
      <c r="B15" s="170" t="s">
        <v>162</v>
      </c>
      <c r="C15" s="171">
        <v>2.33</v>
      </c>
      <c r="D15" s="197" t="s">
        <v>77</v>
      </c>
      <c r="E15" s="172">
        <f>ROUNDUP(E10*$C$15,0)</f>
        <v>0</v>
      </c>
      <c r="F15" s="21">
        <f t="shared" ref="F15:L15" si="1">ROUNDUP(F10*$C$15,0)</f>
        <v>28</v>
      </c>
      <c r="G15" s="172">
        <f t="shared" si="1"/>
        <v>21</v>
      </c>
      <c r="H15" s="21">
        <f t="shared" si="1"/>
        <v>0</v>
      </c>
      <c r="I15" s="172">
        <f t="shared" si="1"/>
        <v>35</v>
      </c>
      <c r="J15" s="21">
        <f t="shared" si="1"/>
        <v>21</v>
      </c>
      <c r="K15" s="172">
        <f t="shared" si="1"/>
        <v>105</v>
      </c>
      <c r="L15" s="173">
        <f t="shared" si="1"/>
        <v>0</v>
      </c>
    </row>
    <row r="16" spans="2:14" ht="15.75" thickBot="1">
      <c r="B16" s="174" t="s">
        <v>163</v>
      </c>
      <c r="C16" s="175">
        <v>1.66</v>
      </c>
      <c r="D16" s="198" t="s">
        <v>77</v>
      </c>
      <c r="E16" s="176">
        <f>ROUNDUP(E11*$C$16,0)</f>
        <v>0</v>
      </c>
      <c r="F16" s="26">
        <f t="shared" ref="F16:L16" si="2">ROUNDUP(F11*$C$16,0)</f>
        <v>82</v>
      </c>
      <c r="G16" s="176">
        <f t="shared" si="2"/>
        <v>82</v>
      </c>
      <c r="H16" s="26">
        <f t="shared" si="2"/>
        <v>0</v>
      </c>
      <c r="I16" s="176">
        <f t="shared" si="2"/>
        <v>82</v>
      </c>
      <c r="J16" s="26">
        <f t="shared" si="2"/>
        <v>0</v>
      </c>
      <c r="K16" s="176">
        <f t="shared" si="2"/>
        <v>82</v>
      </c>
      <c r="L16" s="177">
        <f t="shared" si="2"/>
        <v>0</v>
      </c>
      <c r="M16" s="246" t="s">
        <v>177</v>
      </c>
      <c r="N16" s="247"/>
    </row>
    <row r="17" spans="1:77" ht="15.75" thickBot="1">
      <c r="B17" s="266" t="s">
        <v>51</v>
      </c>
      <c r="C17" s="267"/>
      <c r="D17" s="268"/>
      <c r="E17" s="206"/>
      <c r="F17" s="207">
        <f>SUM(F14:F16)</f>
        <v>161</v>
      </c>
      <c r="G17" s="207">
        <f t="shared" ref="G17" si="3">SUM(G14:G16)</f>
        <v>109</v>
      </c>
      <c r="H17" s="207">
        <f t="shared" ref="H17" si="4">SUM(H14:H16)</f>
        <v>0</v>
      </c>
      <c r="I17" s="207">
        <f t="shared" ref="I17" si="5">SUM(I14:I16)</f>
        <v>138</v>
      </c>
      <c r="J17" s="207">
        <f t="shared" ref="J17" si="6">SUM(J14:J16)</f>
        <v>36</v>
      </c>
      <c r="K17" s="207">
        <f t="shared" ref="K17" si="7">SUM(K14:K16)</f>
        <v>298</v>
      </c>
      <c r="L17" s="208">
        <f t="shared" ref="L17" si="8">SUM(L14:L16)</f>
        <v>0</v>
      </c>
      <c r="M17" s="209">
        <f>SUM(F17:L17)</f>
        <v>742</v>
      </c>
      <c r="N17" s="200" t="s">
        <v>77</v>
      </c>
    </row>
    <row r="18" spans="1:77" customFormat="1" ht="30" customHeight="1" thickBot="1">
      <c r="A18" s="125"/>
      <c r="B18" s="165"/>
      <c r="C18" s="165"/>
      <c r="D18" s="195"/>
      <c r="E18" s="254" t="s">
        <v>178</v>
      </c>
      <c r="F18" s="255"/>
      <c r="G18" s="255"/>
      <c r="H18" s="255"/>
      <c r="I18" s="255"/>
      <c r="J18" s="255"/>
      <c r="K18" s="255"/>
      <c r="L18" s="256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7" customFormat="1" ht="24.75" customHeight="1" thickBot="1">
      <c r="A19" s="125"/>
      <c r="B19" s="165"/>
      <c r="C19" s="165"/>
      <c r="D19" s="195"/>
      <c r="E19" s="161" t="s">
        <v>172</v>
      </c>
      <c r="F19" s="162" t="s">
        <v>166</v>
      </c>
      <c r="G19" s="162" t="s">
        <v>167</v>
      </c>
      <c r="H19" s="162" t="s">
        <v>168</v>
      </c>
      <c r="I19" s="162" t="s">
        <v>169</v>
      </c>
      <c r="J19" s="162" t="s">
        <v>170</v>
      </c>
      <c r="K19" s="162" t="s">
        <v>171</v>
      </c>
      <c r="L19" s="163" t="s">
        <v>172</v>
      </c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</row>
    <row r="20" spans="1:77" customFormat="1">
      <c r="A20" s="125"/>
      <c r="B20" s="257" t="s">
        <v>161</v>
      </c>
      <c r="C20" s="258"/>
      <c r="D20" s="259"/>
      <c r="E20" s="168">
        <v>14</v>
      </c>
      <c r="F20" s="16">
        <f>F4+F9</f>
        <v>30</v>
      </c>
      <c r="G20" s="168">
        <f t="shared" ref="G20:K20" si="9">G4+G9</f>
        <v>30</v>
      </c>
      <c r="H20" s="16">
        <f t="shared" si="9"/>
        <v>30</v>
      </c>
      <c r="I20" s="168">
        <f t="shared" si="9"/>
        <v>30</v>
      </c>
      <c r="J20" s="16">
        <f t="shared" si="9"/>
        <v>30</v>
      </c>
      <c r="K20" s="179">
        <f t="shared" si="9"/>
        <v>60</v>
      </c>
      <c r="L20" s="251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</row>
    <row r="21" spans="1:77" customFormat="1">
      <c r="A21" s="125"/>
      <c r="B21" s="260" t="s">
        <v>162</v>
      </c>
      <c r="C21" s="261"/>
      <c r="D21" s="262"/>
      <c r="E21" s="172">
        <v>30</v>
      </c>
      <c r="F21" s="21">
        <f t="shared" ref="F21:F22" si="10">F5+F10</f>
        <v>29</v>
      </c>
      <c r="G21" s="172">
        <f t="shared" ref="G21:K21" si="11">G5+G10</f>
        <v>32</v>
      </c>
      <c r="H21" s="21">
        <f t="shared" si="11"/>
        <v>32</v>
      </c>
      <c r="I21" s="172">
        <f t="shared" si="11"/>
        <v>32</v>
      </c>
      <c r="J21" s="21">
        <f t="shared" si="11"/>
        <v>31</v>
      </c>
      <c r="K21" s="204">
        <f t="shared" si="11"/>
        <v>61</v>
      </c>
      <c r="L21" s="252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7" customFormat="1" ht="15.75" thickBot="1">
      <c r="A22" s="125"/>
      <c r="B22" s="263" t="s">
        <v>163</v>
      </c>
      <c r="C22" s="264"/>
      <c r="D22" s="265"/>
      <c r="E22" s="176">
        <v>42</v>
      </c>
      <c r="F22" s="26">
        <f t="shared" si="10"/>
        <v>49</v>
      </c>
      <c r="G22" s="176">
        <f t="shared" ref="G22:K22" si="12">G6+G11</f>
        <v>75</v>
      </c>
      <c r="H22" s="26">
        <f t="shared" si="12"/>
        <v>75</v>
      </c>
      <c r="I22" s="176">
        <f t="shared" si="12"/>
        <v>63</v>
      </c>
      <c r="J22" s="26">
        <f t="shared" si="12"/>
        <v>49</v>
      </c>
      <c r="K22" s="205">
        <f t="shared" si="12"/>
        <v>81</v>
      </c>
      <c r="L22" s="253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</row>
    <row r="23" spans="1:77" ht="30" customHeight="1" thickBot="1">
      <c r="E23" s="254" t="s">
        <v>174</v>
      </c>
      <c r="F23" s="255"/>
      <c r="G23" s="255"/>
      <c r="H23" s="255"/>
      <c r="I23" s="255"/>
      <c r="J23" s="255"/>
      <c r="K23" s="255"/>
      <c r="L23" s="256"/>
    </row>
    <row r="24" spans="1:77" ht="24.75" customHeight="1" thickBot="1">
      <c r="B24" s="166" t="s">
        <v>64</v>
      </c>
      <c r="C24" s="178">
        <v>11.4</v>
      </c>
      <c r="D24" s="203" t="s">
        <v>55</v>
      </c>
      <c r="E24" s="161" t="s">
        <v>172</v>
      </c>
      <c r="F24" s="162" t="s">
        <v>166</v>
      </c>
      <c r="G24" s="162" t="s">
        <v>167</v>
      </c>
      <c r="H24" s="162" t="s">
        <v>168</v>
      </c>
      <c r="I24" s="162" t="s">
        <v>169</v>
      </c>
      <c r="J24" s="162" t="s">
        <v>170</v>
      </c>
      <c r="K24" s="162" t="s">
        <v>171</v>
      </c>
      <c r="L24" s="163" t="s">
        <v>172</v>
      </c>
    </row>
    <row r="25" spans="1:77" ht="14.25" customHeight="1">
      <c r="B25" s="166" t="s">
        <v>161</v>
      </c>
      <c r="C25" s="167">
        <v>45</v>
      </c>
      <c r="D25" s="196" t="s">
        <v>55</v>
      </c>
      <c r="E25" s="248"/>
      <c r="F25" s="180">
        <f>((E20-F4)*$C25)-(((E20-F4)*$C14)*$C$24)</f>
        <v>10.799999999999997</v>
      </c>
      <c r="G25" s="181">
        <f>((F20-G4)*$C25)-(((F20-G4)*$C14)*$C$24)</f>
        <v>21.599999999999994</v>
      </c>
      <c r="H25" s="180">
        <f t="shared" ref="H25:L25" si="13">((G20-H4)*$C25)-(((G20-H4)*$C14)*$C$24)</f>
        <v>0</v>
      </c>
      <c r="I25" s="181">
        <f t="shared" si="13"/>
        <v>75.599999999999994</v>
      </c>
      <c r="J25" s="180">
        <f t="shared" si="13"/>
        <v>54</v>
      </c>
      <c r="K25" s="181">
        <f t="shared" si="13"/>
        <v>75.599999999999994</v>
      </c>
      <c r="L25" s="182">
        <f t="shared" si="13"/>
        <v>648</v>
      </c>
    </row>
    <row r="26" spans="1:77" ht="15.75" thickBot="1">
      <c r="B26" s="170" t="s">
        <v>162</v>
      </c>
      <c r="C26" s="171">
        <v>35</v>
      </c>
      <c r="D26" s="197" t="s">
        <v>55</v>
      </c>
      <c r="E26" s="249"/>
      <c r="F26" s="183">
        <f t="shared" ref="F26" si="14">((E21-F5)*$C26)-(((E21-F5)*$C15)*$C$24)</f>
        <v>109.69400000000002</v>
      </c>
      <c r="G26" s="184">
        <f t="shared" ref="G26:G27" si="15">((F21-G5)*$C26)-(((F21-G5)*$C15)*$C$24)</f>
        <v>50.627999999999986</v>
      </c>
      <c r="H26" s="183">
        <f t="shared" ref="H26:L26" si="16">((G21-H5)*$C26)-(((G21-H5)*$C15)*$C$24)</f>
        <v>0</v>
      </c>
      <c r="I26" s="184">
        <f t="shared" si="16"/>
        <v>126.56999999999994</v>
      </c>
      <c r="J26" s="183">
        <f t="shared" si="16"/>
        <v>84.38</v>
      </c>
      <c r="K26" s="184">
        <f t="shared" si="16"/>
        <v>126.56999999999994</v>
      </c>
      <c r="L26" s="185">
        <f t="shared" si="16"/>
        <v>514.71800000000007</v>
      </c>
    </row>
    <row r="27" spans="1:77" ht="15.75" thickBot="1">
      <c r="B27" s="174" t="s">
        <v>163</v>
      </c>
      <c r="C27" s="175">
        <v>25</v>
      </c>
      <c r="D27" s="198" t="s">
        <v>55</v>
      </c>
      <c r="E27" s="249"/>
      <c r="F27" s="186">
        <f t="shared" ref="F27" si="17">((E22-F6)*$C27)-(((E22-F6)*$C16)*$C$24)</f>
        <v>255.19200000000001</v>
      </c>
      <c r="G27" s="187">
        <f t="shared" si="15"/>
        <v>139.74799999999999</v>
      </c>
      <c r="H27" s="186">
        <f t="shared" ref="H27:L27" si="18">((G22-H6)*$C27)-(((G22-H6)*$C16)*$C$24)</f>
        <v>0</v>
      </c>
      <c r="I27" s="187">
        <f t="shared" si="18"/>
        <v>370.63599999999997</v>
      </c>
      <c r="J27" s="186">
        <f t="shared" si="18"/>
        <v>85.064000000000021</v>
      </c>
      <c r="K27" s="187">
        <f t="shared" si="18"/>
        <v>103.29200000000003</v>
      </c>
      <c r="L27" s="188">
        <f t="shared" si="18"/>
        <v>492.15600000000018</v>
      </c>
      <c r="M27" s="246" t="s">
        <v>177</v>
      </c>
      <c r="N27" s="247"/>
    </row>
    <row r="28" spans="1:77" ht="15.75" thickBot="1">
      <c r="B28" s="266" t="s">
        <v>51</v>
      </c>
      <c r="C28" s="267"/>
      <c r="D28" s="268"/>
      <c r="E28" s="250"/>
      <c r="F28" s="201">
        <f>SUM(F25:F27)</f>
        <v>375.68600000000004</v>
      </c>
      <c r="G28" s="201">
        <f t="shared" ref="G28:L28" si="19">SUM(G25:G27)</f>
        <v>211.97599999999997</v>
      </c>
      <c r="H28" s="201">
        <f t="shared" si="19"/>
        <v>0</v>
      </c>
      <c r="I28" s="201">
        <f t="shared" si="19"/>
        <v>572.80599999999993</v>
      </c>
      <c r="J28" s="201">
        <f t="shared" si="19"/>
        <v>223.44400000000002</v>
      </c>
      <c r="K28" s="201">
        <f t="shared" si="19"/>
        <v>305.46199999999999</v>
      </c>
      <c r="L28" s="202">
        <f t="shared" si="19"/>
        <v>1654.8740000000003</v>
      </c>
      <c r="M28" s="199">
        <f>SUM(F28:L28)</f>
        <v>3344.248</v>
      </c>
      <c r="N28" s="200" t="s">
        <v>55</v>
      </c>
    </row>
  </sheetData>
  <mergeCells count="19">
    <mergeCell ref="B28:D28"/>
    <mergeCell ref="M27:N27"/>
    <mergeCell ref="B20:D20"/>
    <mergeCell ref="B21:D21"/>
    <mergeCell ref="B22:D22"/>
    <mergeCell ref="E2:L2"/>
    <mergeCell ref="B4:D4"/>
    <mergeCell ref="B5:D5"/>
    <mergeCell ref="B6:D6"/>
    <mergeCell ref="B17:D17"/>
    <mergeCell ref="C8:D8"/>
    <mergeCell ref="E7:L7"/>
    <mergeCell ref="E12:L12"/>
    <mergeCell ref="M16:N16"/>
    <mergeCell ref="E4:E6"/>
    <mergeCell ref="E25:E28"/>
    <mergeCell ref="L20:L22"/>
    <mergeCell ref="E18:L18"/>
    <mergeCell ref="E23:L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L96"/>
  <sheetViews>
    <sheetView topLeftCell="A9" workbookViewId="0">
      <selection activeCell="B3" sqref="B3:L3"/>
    </sheetView>
  </sheetViews>
  <sheetFormatPr baseColWidth="10" defaultRowHeight="15"/>
  <cols>
    <col min="2" max="3" width="11" style="33"/>
    <col min="4" max="4" width="15.42578125" style="33" customWidth="1"/>
    <col min="5" max="5" width="17.5703125" style="33" customWidth="1"/>
    <col min="6" max="6" width="25.42578125" style="33" customWidth="1"/>
    <col min="8" max="8" width="11" customWidth="1"/>
    <col min="10" max="10" width="15.42578125" customWidth="1"/>
    <col min="11" max="11" width="17.5703125" customWidth="1"/>
    <col min="12" max="12" width="25.42578125" customWidth="1"/>
  </cols>
  <sheetData>
    <row r="1" spans="2:12" ht="10.5" customHeight="1"/>
    <row r="2" spans="2:12">
      <c r="B2" s="222" t="s">
        <v>84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2:12">
      <c r="B3" s="222" t="s">
        <v>85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2:12">
      <c r="B4" s="222" t="s">
        <v>86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</row>
    <row r="5" spans="2:12" ht="11.25" customHeight="1" thickBot="1"/>
    <row r="6" spans="2:12" ht="29.25" customHeight="1" thickBot="1">
      <c r="B6" s="271" t="s">
        <v>82</v>
      </c>
      <c r="C6" s="272"/>
      <c r="D6" s="272"/>
      <c r="E6" s="272"/>
      <c r="F6" s="273"/>
      <c r="H6" s="271" t="s">
        <v>83</v>
      </c>
      <c r="I6" s="272"/>
      <c r="J6" s="272"/>
      <c r="K6" s="272"/>
      <c r="L6" s="273"/>
    </row>
    <row r="7" spans="2:12" ht="42" customHeight="1">
      <c r="B7" s="39" t="s">
        <v>78</v>
      </c>
      <c r="C7" s="40" t="s">
        <v>43</v>
      </c>
      <c r="D7" s="41" t="s">
        <v>81</v>
      </c>
      <c r="E7" s="41" t="s">
        <v>79</v>
      </c>
      <c r="F7" s="42" t="s">
        <v>80</v>
      </c>
      <c r="H7" s="39" t="s">
        <v>78</v>
      </c>
      <c r="I7" s="40" t="s">
        <v>43</v>
      </c>
      <c r="J7" s="41" t="s">
        <v>81</v>
      </c>
      <c r="K7" s="41" t="s">
        <v>79</v>
      </c>
      <c r="L7" s="42" t="s">
        <v>80</v>
      </c>
    </row>
    <row r="8" spans="2:12" ht="9.9499999999999993" customHeight="1">
      <c r="B8" s="43">
        <v>1</v>
      </c>
      <c r="C8" s="38">
        <v>1.67</v>
      </c>
      <c r="D8" s="37">
        <f t="shared" ref="D8" si="0">C8*B8</f>
        <v>1.67</v>
      </c>
      <c r="E8" s="37">
        <f t="shared" ref="E8" si="1">ROUNDUP(D8,0)</f>
        <v>2</v>
      </c>
      <c r="F8" s="44">
        <f t="shared" ref="F8" si="2">E8-D8</f>
        <v>0.33000000000000007</v>
      </c>
      <c r="H8" s="43">
        <v>1</v>
      </c>
      <c r="I8" s="38">
        <v>2.33</v>
      </c>
      <c r="J8" s="37">
        <f t="shared" ref="J8" si="3">I8*H8</f>
        <v>2.33</v>
      </c>
      <c r="K8" s="37">
        <f t="shared" ref="K8" si="4">ROUNDUP(J8,0)</f>
        <v>3</v>
      </c>
      <c r="L8" s="44">
        <f t="shared" ref="L8" si="5">K8-J8</f>
        <v>0.66999999999999993</v>
      </c>
    </row>
    <row r="9" spans="2:12" ht="9.9499999999999993" customHeight="1">
      <c r="B9" s="43">
        <v>2</v>
      </c>
      <c r="C9" s="38">
        <v>1.67</v>
      </c>
      <c r="D9" s="37">
        <f t="shared" ref="D9:D56" si="6">C9*B9</f>
        <v>3.34</v>
      </c>
      <c r="E9" s="37">
        <f t="shared" ref="E9:E56" si="7">ROUNDUP(D9,0)</f>
        <v>4</v>
      </c>
      <c r="F9" s="44">
        <f t="shared" ref="F9:F56" si="8">E9-D9</f>
        <v>0.66000000000000014</v>
      </c>
      <c r="H9" s="43">
        <v>2</v>
      </c>
      <c r="I9" s="38">
        <v>2.33</v>
      </c>
      <c r="J9" s="37">
        <f t="shared" ref="J9:J56" si="9">I9*H9</f>
        <v>4.66</v>
      </c>
      <c r="K9" s="37">
        <f t="shared" ref="K9:K56" si="10">ROUNDUP(J9,0)</f>
        <v>5</v>
      </c>
      <c r="L9" s="44">
        <f t="shared" ref="L9:L56" si="11">K9-J9</f>
        <v>0.33999999999999986</v>
      </c>
    </row>
    <row r="10" spans="2:12" ht="9.9499999999999993" customHeight="1">
      <c r="B10" s="43">
        <v>3</v>
      </c>
      <c r="C10" s="38">
        <v>1.67</v>
      </c>
      <c r="D10" s="37">
        <f t="shared" si="6"/>
        <v>5.01</v>
      </c>
      <c r="E10" s="37">
        <f t="shared" si="7"/>
        <v>6</v>
      </c>
      <c r="F10" s="44">
        <f t="shared" si="8"/>
        <v>0.99000000000000021</v>
      </c>
      <c r="H10" s="50">
        <v>3</v>
      </c>
      <c r="I10" s="51">
        <v>2.33</v>
      </c>
      <c r="J10" s="52">
        <f t="shared" si="9"/>
        <v>6.99</v>
      </c>
      <c r="K10" s="52">
        <f t="shared" si="10"/>
        <v>7</v>
      </c>
      <c r="L10" s="53">
        <f t="shared" si="11"/>
        <v>9.9999999999997868E-3</v>
      </c>
    </row>
    <row r="11" spans="2:12" ht="9.9499999999999993" customHeight="1">
      <c r="B11" s="43">
        <v>4</v>
      </c>
      <c r="C11" s="38">
        <v>1.67</v>
      </c>
      <c r="D11" s="37">
        <f t="shared" si="6"/>
        <v>6.68</v>
      </c>
      <c r="E11" s="37">
        <f t="shared" si="7"/>
        <v>7</v>
      </c>
      <c r="F11" s="44">
        <f t="shared" si="8"/>
        <v>0.32000000000000028</v>
      </c>
      <c r="H11" s="43">
        <v>4</v>
      </c>
      <c r="I11" s="38">
        <v>2.33</v>
      </c>
      <c r="J11" s="37">
        <f t="shared" si="9"/>
        <v>9.32</v>
      </c>
      <c r="K11" s="37">
        <f t="shared" si="10"/>
        <v>10</v>
      </c>
      <c r="L11" s="44">
        <f t="shared" si="11"/>
        <v>0.67999999999999972</v>
      </c>
    </row>
    <row r="12" spans="2:12" ht="9.9499999999999993" customHeight="1">
      <c r="B12" s="43">
        <v>5</v>
      </c>
      <c r="C12" s="38">
        <v>1.67</v>
      </c>
      <c r="D12" s="37">
        <f t="shared" si="6"/>
        <v>8.35</v>
      </c>
      <c r="E12" s="37">
        <f t="shared" si="7"/>
        <v>9</v>
      </c>
      <c r="F12" s="44">
        <f t="shared" si="8"/>
        <v>0.65000000000000036</v>
      </c>
      <c r="H12" s="43">
        <v>5</v>
      </c>
      <c r="I12" s="38">
        <v>2.33</v>
      </c>
      <c r="J12" s="37">
        <f t="shared" si="9"/>
        <v>11.65</v>
      </c>
      <c r="K12" s="37">
        <f t="shared" si="10"/>
        <v>12</v>
      </c>
      <c r="L12" s="44">
        <f t="shared" si="11"/>
        <v>0.34999999999999964</v>
      </c>
    </row>
    <row r="13" spans="2:12" ht="9.9499999999999993" customHeight="1">
      <c r="B13" s="43">
        <v>6</v>
      </c>
      <c r="C13" s="38">
        <v>1.67</v>
      </c>
      <c r="D13" s="37">
        <f t="shared" si="6"/>
        <v>10.02</v>
      </c>
      <c r="E13" s="37">
        <f t="shared" si="7"/>
        <v>11</v>
      </c>
      <c r="F13" s="44">
        <f t="shared" si="8"/>
        <v>0.98000000000000043</v>
      </c>
      <c r="H13" s="50">
        <v>6</v>
      </c>
      <c r="I13" s="51">
        <v>2.33</v>
      </c>
      <c r="J13" s="52">
        <f t="shared" si="9"/>
        <v>13.98</v>
      </c>
      <c r="K13" s="52">
        <f t="shared" si="10"/>
        <v>14</v>
      </c>
      <c r="L13" s="53">
        <f t="shared" si="11"/>
        <v>1.9999999999999574E-2</v>
      </c>
    </row>
    <row r="14" spans="2:12" ht="9.9499999999999993" customHeight="1">
      <c r="B14" s="43">
        <v>7</v>
      </c>
      <c r="C14" s="38">
        <v>1.67</v>
      </c>
      <c r="D14" s="37">
        <f t="shared" si="6"/>
        <v>11.69</v>
      </c>
      <c r="E14" s="37">
        <f t="shared" si="7"/>
        <v>12</v>
      </c>
      <c r="F14" s="44">
        <f t="shared" si="8"/>
        <v>0.3100000000000005</v>
      </c>
      <c r="H14" s="43">
        <v>7</v>
      </c>
      <c r="I14" s="38">
        <v>2.33</v>
      </c>
      <c r="J14" s="37">
        <f t="shared" si="9"/>
        <v>16.310000000000002</v>
      </c>
      <c r="K14" s="37">
        <f t="shared" si="10"/>
        <v>17</v>
      </c>
      <c r="L14" s="44">
        <f t="shared" si="11"/>
        <v>0.68999999999999773</v>
      </c>
    </row>
    <row r="15" spans="2:12" ht="9.9499999999999993" customHeight="1">
      <c r="B15" s="43">
        <v>8</v>
      </c>
      <c r="C15" s="38">
        <v>1.67</v>
      </c>
      <c r="D15" s="37">
        <f t="shared" si="6"/>
        <v>13.36</v>
      </c>
      <c r="E15" s="37">
        <f t="shared" si="7"/>
        <v>14</v>
      </c>
      <c r="F15" s="44">
        <f t="shared" si="8"/>
        <v>0.64000000000000057</v>
      </c>
      <c r="H15" s="43">
        <v>8</v>
      </c>
      <c r="I15" s="38">
        <v>2.33</v>
      </c>
      <c r="J15" s="37">
        <f t="shared" si="9"/>
        <v>18.64</v>
      </c>
      <c r="K15" s="37">
        <f t="shared" si="10"/>
        <v>19</v>
      </c>
      <c r="L15" s="44">
        <f t="shared" si="11"/>
        <v>0.35999999999999943</v>
      </c>
    </row>
    <row r="16" spans="2:12" ht="9.9499999999999993" customHeight="1">
      <c r="B16" s="43">
        <v>9</v>
      </c>
      <c r="C16" s="38">
        <v>1.67</v>
      </c>
      <c r="D16" s="37">
        <f t="shared" si="6"/>
        <v>15.03</v>
      </c>
      <c r="E16" s="37">
        <f t="shared" si="7"/>
        <v>16</v>
      </c>
      <c r="F16" s="44">
        <f t="shared" si="8"/>
        <v>0.97000000000000064</v>
      </c>
      <c r="H16" s="50">
        <v>9</v>
      </c>
      <c r="I16" s="51">
        <v>2.33</v>
      </c>
      <c r="J16" s="52">
        <f t="shared" si="9"/>
        <v>20.97</v>
      </c>
      <c r="K16" s="52">
        <f t="shared" si="10"/>
        <v>21</v>
      </c>
      <c r="L16" s="53">
        <f t="shared" si="11"/>
        <v>3.0000000000001137E-2</v>
      </c>
    </row>
    <row r="17" spans="2:12" ht="9.9499999999999993" customHeight="1">
      <c r="B17" s="43">
        <v>10</v>
      </c>
      <c r="C17" s="38">
        <v>1.67</v>
      </c>
      <c r="D17" s="37">
        <f t="shared" si="6"/>
        <v>16.7</v>
      </c>
      <c r="E17" s="37">
        <f t="shared" si="7"/>
        <v>17</v>
      </c>
      <c r="F17" s="44">
        <f t="shared" si="8"/>
        <v>0.30000000000000071</v>
      </c>
      <c r="H17" s="43">
        <v>10</v>
      </c>
      <c r="I17" s="38">
        <v>2.33</v>
      </c>
      <c r="J17" s="37">
        <f t="shared" si="9"/>
        <v>23.3</v>
      </c>
      <c r="K17" s="37">
        <f t="shared" si="10"/>
        <v>24</v>
      </c>
      <c r="L17" s="44">
        <f t="shared" si="11"/>
        <v>0.69999999999999929</v>
      </c>
    </row>
    <row r="18" spans="2:12" ht="9.9499999999999993" customHeight="1">
      <c r="B18" s="43">
        <v>11</v>
      </c>
      <c r="C18" s="38">
        <v>1.67</v>
      </c>
      <c r="D18" s="37">
        <f t="shared" si="6"/>
        <v>18.369999999999997</v>
      </c>
      <c r="E18" s="37">
        <f t="shared" si="7"/>
        <v>19</v>
      </c>
      <c r="F18" s="44">
        <f t="shared" si="8"/>
        <v>0.63000000000000256</v>
      </c>
      <c r="H18" s="43">
        <v>11</v>
      </c>
      <c r="I18" s="38">
        <v>2.33</v>
      </c>
      <c r="J18" s="37">
        <f t="shared" si="9"/>
        <v>25.630000000000003</v>
      </c>
      <c r="K18" s="37">
        <f t="shared" si="10"/>
        <v>26</v>
      </c>
      <c r="L18" s="44">
        <f t="shared" si="11"/>
        <v>0.36999999999999744</v>
      </c>
    </row>
    <row r="19" spans="2:12" ht="9.9499999999999993" customHeight="1">
      <c r="B19" s="43">
        <v>12</v>
      </c>
      <c r="C19" s="38">
        <v>1.67</v>
      </c>
      <c r="D19" s="37">
        <f t="shared" si="6"/>
        <v>20.04</v>
      </c>
      <c r="E19" s="37">
        <f t="shared" si="7"/>
        <v>21</v>
      </c>
      <c r="F19" s="44">
        <f t="shared" si="8"/>
        <v>0.96000000000000085</v>
      </c>
      <c r="H19" s="50">
        <v>12</v>
      </c>
      <c r="I19" s="51">
        <v>2.33</v>
      </c>
      <c r="J19" s="52">
        <f t="shared" si="9"/>
        <v>27.96</v>
      </c>
      <c r="K19" s="52">
        <f t="shared" si="10"/>
        <v>28</v>
      </c>
      <c r="L19" s="53">
        <f t="shared" si="11"/>
        <v>3.9999999999999147E-2</v>
      </c>
    </row>
    <row r="20" spans="2:12" ht="9.9499999999999993" customHeight="1">
      <c r="B20" s="43">
        <v>13</v>
      </c>
      <c r="C20" s="38">
        <v>1.67</v>
      </c>
      <c r="D20" s="37">
        <f t="shared" si="6"/>
        <v>21.71</v>
      </c>
      <c r="E20" s="37">
        <f t="shared" si="7"/>
        <v>22</v>
      </c>
      <c r="F20" s="44">
        <f t="shared" si="8"/>
        <v>0.28999999999999915</v>
      </c>
      <c r="H20" s="43">
        <v>13</v>
      </c>
      <c r="I20" s="38">
        <v>2.33</v>
      </c>
      <c r="J20" s="37">
        <f t="shared" si="9"/>
        <v>30.29</v>
      </c>
      <c r="K20" s="37">
        <f t="shared" si="10"/>
        <v>31</v>
      </c>
      <c r="L20" s="44">
        <f t="shared" si="11"/>
        <v>0.71000000000000085</v>
      </c>
    </row>
    <row r="21" spans="2:12" ht="9.9499999999999993" customHeight="1">
      <c r="B21" s="43">
        <v>14</v>
      </c>
      <c r="C21" s="38">
        <v>1.67</v>
      </c>
      <c r="D21" s="37">
        <f t="shared" si="6"/>
        <v>23.38</v>
      </c>
      <c r="E21" s="37">
        <f t="shared" si="7"/>
        <v>24</v>
      </c>
      <c r="F21" s="44">
        <f t="shared" si="8"/>
        <v>0.62000000000000099</v>
      </c>
      <c r="H21" s="43">
        <v>14</v>
      </c>
      <c r="I21" s="38">
        <v>2.33</v>
      </c>
      <c r="J21" s="37">
        <f t="shared" si="9"/>
        <v>32.620000000000005</v>
      </c>
      <c r="K21" s="37">
        <f t="shared" si="10"/>
        <v>33</v>
      </c>
      <c r="L21" s="44">
        <f t="shared" si="11"/>
        <v>0.37999999999999545</v>
      </c>
    </row>
    <row r="22" spans="2:12" ht="9.9499999999999993" customHeight="1">
      <c r="B22" s="43">
        <v>15</v>
      </c>
      <c r="C22" s="38">
        <v>1.67</v>
      </c>
      <c r="D22" s="37">
        <f t="shared" si="6"/>
        <v>25.049999999999997</v>
      </c>
      <c r="E22" s="37">
        <f t="shared" si="7"/>
        <v>26</v>
      </c>
      <c r="F22" s="44">
        <f t="shared" si="8"/>
        <v>0.95000000000000284</v>
      </c>
      <c r="H22" s="50">
        <v>15</v>
      </c>
      <c r="I22" s="51">
        <v>2.33</v>
      </c>
      <c r="J22" s="52">
        <f t="shared" si="9"/>
        <v>34.950000000000003</v>
      </c>
      <c r="K22" s="52">
        <f t="shared" si="10"/>
        <v>35</v>
      </c>
      <c r="L22" s="53">
        <f t="shared" si="11"/>
        <v>4.9999999999997158E-2</v>
      </c>
    </row>
    <row r="23" spans="2:12" ht="9.9499999999999993" customHeight="1">
      <c r="B23" s="43">
        <v>16</v>
      </c>
      <c r="C23" s="38">
        <v>1.67</v>
      </c>
      <c r="D23" s="37">
        <f t="shared" si="6"/>
        <v>26.72</v>
      </c>
      <c r="E23" s="37">
        <f t="shared" si="7"/>
        <v>27</v>
      </c>
      <c r="F23" s="44">
        <f t="shared" si="8"/>
        <v>0.28000000000000114</v>
      </c>
      <c r="H23" s="43">
        <v>16</v>
      </c>
      <c r="I23" s="38">
        <v>2.33</v>
      </c>
      <c r="J23" s="37">
        <f t="shared" si="9"/>
        <v>37.28</v>
      </c>
      <c r="K23" s="37">
        <f t="shared" si="10"/>
        <v>38</v>
      </c>
      <c r="L23" s="44">
        <f t="shared" si="11"/>
        <v>0.71999999999999886</v>
      </c>
    </row>
    <row r="24" spans="2:12" ht="9.9499999999999993" customHeight="1">
      <c r="B24" s="43">
        <v>17</v>
      </c>
      <c r="C24" s="38">
        <v>1.67</v>
      </c>
      <c r="D24" s="37">
        <f t="shared" si="6"/>
        <v>28.39</v>
      </c>
      <c r="E24" s="37">
        <f t="shared" si="7"/>
        <v>29</v>
      </c>
      <c r="F24" s="44">
        <f t="shared" si="8"/>
        <v>0.60999999999999943</v>
      </c>
      <c r="H24" s="43">
        <v>17</v>
      </c>
      <c r="I24" s="38">
        <v>2.33</v>
      </c>
      <c r="J24" s="37">
        <f t="shared" si="9"/>
        <v>39.61</v>
      </c>
      <c r="K24" s="37">
        <f t="shared" si="10"/>
        <v>40</v>
      </c>
      <c r="L24" s="44">
        <f t="shared" si="11"/>
        <v>0.39000000000000057</v>
      </c>
    </row>
    <row r="25" spans="2:12" ht="9.9499999999999993" customHeight="1">
      <c r="B25" s="43">
        <v>18</v>
      </c>
      <c r="C25" s="38">
        <v>1.67</v>
      </c>
      <c r="D25" s="37">
        <f t="shared" si="6"/>
        <v>30.06</v>
      </c>
      <c r="E25" s="37">
        <f t="shared" si="7"/>
        <v>31</v>
      </c>
      <c r="F25" s="44">
        <f t="shared" si="8"/>
        <v>0.94000000000000128</v>
      </c>
      <c r="H25" s="50">
        <v>18</v>
      </c>
      <c r="I25" s="51">
        <v>2.33</v>
      </c>
      <c r="J25" s="52">
        <f t="shared" si="9"/>
        <v>41.94</v>
      </c>
      <c r="K25" s="52">
        <f t="shared" si="10"/>
        <v>42</v>
      </c>
      <c r="L25" s="53">
        <f t="shared" si="11"/>
        <v>6.0000000000002274E-2</v>
      </c>
    </row>
    <row r="26" spans="2:12" ht="9.9499999999999993" customHeight="1">
      <c r="B26" s="43">
        <v>19</v>
      </c>
      <c r="C26" s="38">
        <v>1.67</v>
      </c>
      <c r="D26" s="37">
        <f t="shared" si="6"/>
        <v>31.729999999999997</v>
      </c>
      <c r="E26" s="37">
        <f t="shared" si="7"/>
        <v>32</v>
      </c>
      <c r="F26" s="44">
        <f t="shared" si="8"/>
        <v>0.27000000000000313</v>
      </c>
      <c r="H26" s="43">
        <v>19</v>
      </c>
      <c r="I26" s="38">
        <v>2.33</v>
      </c>
      <c r="J26" s="37">
        <f t="shared" si="9"/>
        <v>44.27</v>
      </c>
      <c r="K26" s="37">
        <f t="shared" si="10"/>
        <v>45</v>
      </c>
      <c r="L26" s="44">
        <f t="shared" si="11"/>
        <v>0.72999999999999687</v>
      </c>
    </row>
    <row r="27" spans="2:12" ht="9.9499999999999993" customHeight="1">
      <c r="B27" s="43">
        <v>20</v>
      </c>
      <c r="C27" s="38">
        <v>1.67</v>
      </c>
      <c r="D27" s="37">
        <f t="shared" si="6"/>
        <v>33.4</v>
      </c>
      <c r="E27" s="37">
        <f t="shared" si="7"/>
        <v>34</v>
      </c>
      <c r="F27" s="44">
        <f t="shared" si="8"/>
        <v>0.60000000000000142</v>
      </c>
      <c r="H27" s="43">
        <v>20</v>
      </c>
      <c r="I27" s="38">
        <v>2.33</v>
      </c>
      <c r="J27" s="37">
        <f t="shared" si="9"/>
        <v>46.6</v>
      </c>
      <c r="K27" s="37">
        <f t="shared" si="10"/>
        <v>47</v>
      </c>
      <c r="L27" s="44">
        <f t="shared" si="11"/>
        <v>0.39999999999999858</v>
      </c>
    </row>
    <row r="28" spans="2:12" ht="9.9499999999999993" customHeight="1">
      <c r="B28" s="43">
        <v>21</v>
      </c>
      <c r="C28" s="38">
        <v>1.67</v>
      </c>
      <c r="D28" s="37">
        <f t="shared" si="6"/>
        <v>35.07</v>
      </c>
      <c r="E28" s="37">
        <f t="shared" si="7"/>
        <v>36</v>
      </c>
      <c r="F28" s="44">
        <f t="shared" si="8"/>
        <v>0.92999999999999972</v>
      </c>
      <c r="H28" s="50">
        <v>21</v>
      </c>
      <c r="I28" s="51">
        <v>2.33</v>
      </c>
      <c r="J28" s="52">
        <f t="shared" si="9"/>
        <v>48.93</v>
      </c>
      <c r="K28" s="52">
        <f t="shared" si="10"/>
        <v>49</v>
      </c>
      <c r="L28" s="53">
        <f t="shared" si="11"/>
        <v>7.0000000000000284E-2</v>
      </c>
    </row>
    <row r="29" spans="2:12" ht="9.9499999999999993" customHeight="1">
      <c r="B29" s="43">
        <v>22</v>
      </c>
      <c r="C29" s="38">
        <v>1.67</v>
      </c>
      <c r="D29" s="37">
        <f t="shared" si="6"/>
        <v>36.739999999999995</v>
      </c>
      <c r="E29" s="37">
        <f t="shared" si="7"/>
        <v>37</v>
      </c>
      <c r="F29" s="44">
        <f t="shared" si="8"/>
        <v>0.26000000000000512</v>
      </c>
      <c r="H29" s="43">
        <v>22</v>
      </c>
      <c r="I29" s="38">
        <v>2.33</v>
      </c>
      <c r="J29" s="37">
        <f t="shared" si="9"/>
        <v>51.260000000000005</v>
      </c>
      <c r="K29" s="37">
        <f t="shared" si="10"/>
        <v>52</v>
      </c>
      <c r="L29" s="44">
        <f t="shared" si="11"/>
        <v>0.73999999999999488</v>
      </c>
    </row>
    <row r="30" spans="2:12" ht="9.9499999999999993" customHeight="1">
      <c r="B30" s="43">
        <v>23</v>
      </c>
      <c r="C30" s="38">
        <v>1.67</v>
      </c>
      <c r="D30" s="37">
        <f t="shared" si="6"/>
        <v>38.409999999999997</v>
      </c>
      <c r="E30" s="37">
        <f t="shared" si="7"/>
        <v>39</v>
      </c>
      <c r="F30" s="44">
        <f t="shared" si="8"/>
        <v>0.59000000000000341</v>
      </c>
      <c r="H30" s="43">
        <v>23</v>
      </c>
      <c r="I30" s="38">
        <v>2.33</v>
      </c>
      <c r="J30" s="37">
        <f t="shared" si="9"/>
        <v>53.59</v>
      </c>
      <c r="K30" s="37">
        <f t="shared" si="10"/>
        <v>54</v>
      </c>
      <c r="L30" s="44">
        <f t="shared" si="11"/>
        <v>0.40999999999999659</v>
      </c>
    </row>
    <row r="31" spans="2:12" ht="9.9499999999999993" customHeight="1">
      <c r="B31" s="43">
        <v>24</v>
      </c>
      <c r="C31" s="38">
        <v>1.67</v>
      </c>
      <c r="D31" s="37">
        <f t="shared" si="6"/>
        <v>40.08</v>
      </c>
      <c r="E31" s="37">
        <f t="shared" si="7"/>
        <v>41</v>
      </c>
      <c r="F31" s="44">
        <f t="shared" si="8"/>
        <v>0.92000000000000171</v>
      </c>
      <c r="H31" s="50">
        <v>24</v>
      </c>
      <c r="I31" s="51">
        <v>2.33</v>
      </c>
      <c r="J31" s="52">
        <f t="shared" si="9"/>
        <v>55.92</v>
      </c>
      <c r="K31" s="52">
        <f t="shared" si="10"/>
        <v>56</v>
      </c>
      <c r="L31" s="53">
        <f t="shared" si="11"/>
        <v>7.9999999999998295E-2</v>
      </c>
    </row>
    <row r="32" spans="2:12" ht="9.9499999999999993" customHeight="1">
      <c r="B32" s="43">
        <v>25</v>
      </c>
      <c r="C32" s="38">
        <v>1.67</v>
      </c>
      <c r="D32" s="37">
        <f t="shared" si="6"/>
        <v>41.75</v>
      </c>
      <c r="E32" s="37">
        <f t="shared" si="7"/>
        <v>42</v>
      </c>
      <c r="F32" s="44">
        <f t="shared" si="8"/>
        <v>0.25</v>
      </c>
      <c r="H32" s="43">
        <v>25</v>
      </c>
      <c r="I32" s="38">
        <v>2.33</v>
      </c>
      <c r="J32" s="37">
        <f t="shared" si="9"/>
        <v>58.25</v>
      </c>
      <c r="K32" s="37">
        <f t="shared" si="10"/>
        <v>59</v>
      </c>
      <c r="L32" s="44">
        <f t="shared" si="11"/>
        <v>0.75</v>
      </c>
    </row>
    <row r="33" spans="2:12" ht="9.9499999999999993" customHeight="1">
      <c r="B33" s="43">
        <v>26</v>
      </c>
      <c r="C33" s="38">
        <v>1.67</v>
      </c>
      <c r="D33" s="37">
        <f t="shared" si="6"/>
        <v>43.42</v>
      </c>
      <c r="E33" s="37">
        <f t="shared" si="7"/>
        <v>44</v>
      </c>
      <c r="F33" s="44">
        <f t="shared" si="8"/>
        <v>0.57999999999999829</v>
      </c>
      <c r="H33" s="43">
        <v>26</v>
      </c>
      <c r="I33" s="38">
        <v>2.33</v>
      </c>
      <c r="J33" s="37">
        <f t="shared" si="9"/>
        <v>60.58</v>
      </c>
      <c r="K33" s="37">
        <f t="shared" si="10"/>
        <v>61</v>
      </c>
      <c r="L33" s="44">
        <f t="shared" si="11"/>
        <v>0.42000000000000171</v>
      </c>
    </row>
    <row r="34" spans="2:12" ht="9.9499999999999993" customHeight="1">
      <c r="B34" s="43">
        <v>27</v>
      </c>
      <c r="C34" s="38">
        <v>1.67</v>
      </c>
      <c r="D34" s="37">
        <f t="shared" si="6"/>
        <v>45.089999999999996</v>
      </c>
      <c r="E34" s="37">
        <f t="shared" si="7"/>
        <v>46</v>
      </c>
      <c r="F34" s="44">
        <f t="shared" si="8"/>
        <v>0.91000000000000369</v>
      </c>
      <c r="H34" s="50">
        <v>27</v>
      </c>
      <c r="I34" s="51">
        <v>2.33</v>
      </c>
      <c r="J34" s="52">
        <f t="shared" si="9"/>
        <v>62.910000000000004</v>
      </c>
      <c r="K34" s="52">
        <f t="shared" si="10"/>
        <v>63</v>
      </c>
      <c r="L34" s="53">
        <f t="shared" si="11"/>
        <v>8.9999999999996305E-2</v>
      </c>
    </row>
    <row r="35" spans="2:12" ht="9.9499999999999993" customHeight="1">
      <c r="B35" s="43">
        <v>28</v>
      </c>
      <c r="C35" s="38">
        <v>1.67</v>
      </c>
      <c r="D35" s="37">
        <f t="shared" si="6"/>
        <v>46.76</v>
      </c>
      <c r="E35" s="37">
        <f t="shared" si="7"/>
        <v>47</v>
      </c>
      <c r="F35" s="44">
        <f t="shared" si="8"/>
        <v>0.24000000000000199</v>
      </c>
      <c r="H35" s="43">
        <v>28</v>
      </c>
      <c r="I35" s="38">
        <v>2.33</v>
      </c>
      <c r="J35" s="37">
        <f t="shared" si="9"/>
        <v>65.240000000000009</v>
      </c>
      <c r="K35" s="37">
        <f t="shared" si="10"/>
        <v>66</v>
      </c>
      <c r="L35" s="44">
        <f t="shared" si="11"/>
        <v>0.75999999999999091</v>
      </c>
    </row>
    <row r="36" spans="2:12" ht="9.9499999999999993" customHeight="1">
      <c r="B36" s="43">
        <v>29</v>
      </c>
      <c r="C36" s="38">
        <v>1.67</v>
      </c>
      <c r="D36" s="37">
        <f t="shared" si="6"/>
        <v>48.43</v>
      </c>
      <c r="E36" s="37">
        <f t="shared" si="7"/>
        <v>49</v>
      </c>
      <c r="F36" s="44">
        <f t="shared" si="8"/>
        <v>0.57000000000000028</v>
      </c>
      <c r="H36" s="43">
        <v>29</v>
      </c>
      <c r="I36" s="38">
        <v>2.33</v>
      </c>
      <c r="J36" s="37">
        <f t="shared" si="9"/>
        <v>67.570000000000007</v>
      </c>
      <c r="K36" s="37">
        <f t="shared" si="10"/>
        <v>68</v>
      </c>
      <c r="L36" s="44">
        <f t="shared" si="11"/>
        <v>0.42999999999999261</v>
      </c>
    </row>
    <row r="37" spans="2:12" ht="9.9499999999999993" customHeight="1">
      <c r="B37" s="43">
        <v>30</v>
      </c>
      <c r="C37" s="38">
        <v>1.67</v>
      </c>
      <c r="D37" s="37">
        <f t="shared" si="6"/>
        <v>50.099999999999994</v>
      </c>
      <c r="E37" s="37">
        <f t="shared" si="7"/>
        <v>51</v>
      </c>
      <c r="F37" s="44">
        <f t="shared" si="8"/>
        <v>0.90000000000000568</v>
      </c>
      <c r="H37" s="50">
        <v>30</v>
      </c>
      <c r="I37" s="51">
        <v>2.33</v>
      </c>
      <c r="J37" s="52">
        <f t="shared" si="9"/>
        <v>69.900000000000006</v>
      </c>
      <c r="K37" s="52">
        <f t="shared" si="10"/>
        <v>70</v>
      </c>
      <c r="L37" s="53">
        <f t="shared" si="11"/>
        <v>9.9999999999994316E-2</v>
      </c>
    </row>
    <row r="38" spans="2:12" ht="9.9499999999999993" customHeight="1">
      <c r="B38" s="43">
        <v>31</v>
      </c>
      <c r="C38" s="38">
        <v>1.67</v>
      </c>
      <c r="D38" s="37">
        <f t="shared" si="6"/>
        <v>51.769999999999996</v>
      </c>
      <c r="E38" s="37">
        <f t="shared" si="7"/>
        <v>52</v>
      </c>
      <c r="F38" s="44">
        <f t="shared" si="8"/>
        <v>0.23000000000000398</v>
      </c>
      <c r="H38" s="43">
        <v>31</v>
      </c>
      <c r="I38" s="38">
        <v>2.33</v>
      </c>
      <c r="J38" s="37">
        <f t="shared" si="9"/>
        <v>72.23</v>
      </c>
      <c r="K38" s="37">
        <f t="shared" si="10"/>
        <v>73</v>
      </c>
      <c r="L38" s="44">
        <f t="shared" si="11"/>
        <v>0.76999999999999602</v>
      </c>
    </row>
    <row r="39" spans="2:12" ht="9.9499999999999993" customHeight="1">
      <c r="B39" s="43">
        <v>32</v>
      </c>
      <c r="C39" s="38">
        <v>1.67</v>
      </c>
      <c r="D39" s="37">
        <f t="shared" si="6"/>
        <v>53.44</v>
      </c>
      <c r="E39" s="37">
        <f t="shared" si="7"/>
        <v>54</v>
      </c>
      <c r="F39" s="44">
        <f t="shared" si="8"/>
        <v>0.56000000000000227</v>
      </c>
      <c r="H39" s="43">
        <v>32</v>
      </c>
      <c r="I39" s="38">
        <v>2.33</v>
      </c>
      <c r="J39" s="37">
        <f t="shared" si="9"/>
        <v>74.56</v>
      </c>
      <c r="K39" s="37">
        <f t="shared" si="10"/>
        <v>75</v>
      </c>
      <c r="L39" s="44">
        <f t="shared" si="11"/>
        <v>0.43999999999999773</v>
      </c>
    </row>
    <row r="40" spans="2:12" ht="9.9499999999999993" customHeight="1">
      <c r="B40" s="43">
        <v>33</v>
      </c>
      <c r="C40" s="38">
        <v>1.67</v>
      </c>
      <c r="D40" s="37">
        <f t="shared" si="6"/>
        <v>55.11</v>
      </c>
      <c r="E40" s="37">
        <f t="shared" si="7"/>
        <v>56</v>
      </c>
      <c r="F40" s="44">
        <f t="shared" si="8"/>
        <v>0.89000000000000057</v>
      </c>
      <c r="H40" s="50">
        <v>33</v>
      </c>
      <c r="I40" s="51">
        <v>2.33</v>
      </c>
      <c r="J40" s="52">
        <f t="shared" si="9"/>
        <v>76.89</v>
      </c>
      <c r="K40" s="52">
        <f t="shared" si="10"/>
        <v>77</v>
      </c>
      <c r="L40" s="53">
        <f t="shared" si="11"/>
        <v>0.10999999999999943</v>
      </c>
    </row>
    <row r="41" spans="2:12" ht="9.9499999999999993" customHeight="1">
      <c r="B41" s="43">
        <v>34</v>
      </c>
      <c r="C41" s="38">
        <v>1.67</v>
      </c>
      <c r="D41" s="37">
        <f t="shared" si="6"/>
        <v>56.78</v>
      </c>
      <c r="E41" s="37">
        <f t="shared" si="7"/>
        <v>57</v>
      </c>
      <c r="F41" s="44">
        <f t="shared" si="8"/>
        <v>0.21999999999999886</v>
      </c>
      <c r="H41" s="43">
        <v>34</v>
      </c>
      <c r="I41" s="38">
        <v>2.33</v>
      </c>
      <c r="J41" s="37">
        <f t="shared" si="9"/>
        <v>79.22</v>
      </c>
      <c r="K41" s="37">
        <f t="shared" si="10"/>
        <v>80</v>
      </c>
      <c r="L41" s="44">
        <f t="shared" si="11"/>
        <v>0.78000000000000114</v>
      </c>
    </row>
    <row r="42" spans="2:12" ht="9.9499999999999993" customHeight="1">
      <c r="B42" s="43">
        <v>35</v>
      </c>
      <c r="C42" s="38">
        <v>1.67</v>
      </c>
      <c r="D42" s="37">
        <f t="shared" si="6"/>
        <v>58.449999999999996</v>
      </c>
      <c r="E42" s="37">
        <f t="shared" si="7"/>
        <v>59</v>
      </c>
      <c r="F42" s="44">
        <f t="shared" si="8"/>
        <v>0.55000000000000426</v>
      </c>
      <c r="H42" s="43">
        <v>35</v>
      </c>
      <c r="I42" s="38">
        <v>2.33</v>
      </c>
      <c r="J42" s="37">
        <f t="shared" si="9"/>
        <v>81.55</v>
      </c>
      <c r="K42" s="37">
        <f t="shared" si="10"/>
        <v>82</v>
      </c>
      <c r="L42" s="44">
        <f t="shared" si="11"/>
        <v>0.45000000000000284</v>
      </c>
    </row>
    <row r="43" spans="2:12" ht="9.9499999999999993" customHeight="1">
      <c r="B43" s="43">
        <v>36</v>
      </c>
      <c r="C43" s="38">
        <v>1.67</v>
      </c>
      <c r="D43" s="37">
        <f t="shared" si="6"/>
        <v>60.12</v>
      </c>
      <c r="E43" s="37">
        <f t="shared" si="7"/>
        <v>61</v>
      </c>
      <c r="F43" s="44">
        <f t="shared" si="8"/>
        <v>0.88000000000000256</v>
      </c>
      <c r="H43" s="50">
        <v>36</v>
      </c>
      <c r="I43" s="51">
        <v>2.33</v>
      </c>
      <c r="J43" s="52">
        <f t="shared" si="9"/>
        <v>83.88</v>
      </c>
      <c r="K43" s="52">
        <f t="shared" si="10"/>
        <v>84</v>
      </c>
      <c r="L43" s="53">
        <f t="shared" si="11"/>
        <v>0.12000000000000455</v>
      </c>
    </row>
    <row r="44" spans="2:12" ht="9.9499999999999993" customHeight="1">
      <c r="B44" s="43">
        <v>37</v>
      </c>
      <c r="C44" s="38">
        <v>1.67</v>
      </c>
      <c r="D44" s="37">
        <f t="shared" si="6"/>
        <v>61.79</v>
      </c>
      <c r="E44" s="37">
        <f t="shared" si="7"/>
        <v>62</v>
      </c>
      <c r="F44" s="44">
        <f t="shared" si="8"/>
        <v>0.21000000000000085</v>
      </c>
      <c r="H44" s="43">
        <v>37</v>
      </c>
      <c r="I44" s="38">
        <v>2.33</v>
      </c>
      <c r="J44" s="37">
        <f t="shared" si="9"/>
        <v>86.210000000000008</v>
      </c>
      <c r="K44" s="37">
        <f t="shared" si="10"/>
        <v>87</v>
      </c>
      <c r="L44" s="44">
        <f t="shared" si="11"/>
        <v>0.78999999999999204</v>
      </c>
    </row>
    <row r="45" spans="2:12" ht="9.9499999999999993" customHeight="1">
      <c r="B45" s="43">
        <v>38</v>
      </c>
      <c r="C45" s="38">
        <v>1.67</v>
      </c>
      <c r="D45" s="37">
        <f t="shared" si="6"/>
        <v>63.459999999999994</v>
      </c>
      <c r="E45" s="37">
        <f t="shared" si="7"/>
        <v>64</v>
      </c>
      <c r="F45" s="44">
        <f t="shared" si="8"/>
        <v>0.54000000000000625</v>
      </c>
      <c r="H45" s="43">
        <v>38</v>
      </c>
      <c r="I45" s="38">
        <v>2.33</v>
      </c>
      <c r="J45" s="37">
        <f t="shared" si="9"/>
        <v>88.54</v>
      </c>
      <c r="K45" s="37">
        <f t="shared" si="10"/>
        <v>89</v>
      </c>
      <c r="L45" s="44">
        <f t="shared" si="11"/>
        <v>0.45999999999999375</v>
      </c>
    </row>
    <row r="46" spans="2:12" ht="9.9499999999999993" customHeight="1">
      <c r="B46" s="43">
        <v>39</v>
      </c>
      <c r="C46" s="38">
        <v>1.67</v>
      </c>
      <c r="D46" s="37">
        <f t="shared" si="6"/>
        <v>65.13</v>
      </c>
      <c r="E46" s="37">
        <f t="shared" si="7"/>
        <v>66</v>
      </c>
      <c r="F46" s="44">
        <f t="shared" si="8"/>
        <v>0.87000000000000455</v>
      </c>
      <c r="H46" s="50">
        <v>39</v>
      </c>
      <c r="I46" s="51">
        <v>2.33</v>
      </c>
      <c r="J46" s="52">
        <f t="shared" si="9"/>
        <v>90.87</v>
      </c>
      <c r="K46" s="52">
        <f t="shared" si="10"/>
        <v>91</v>
      </c>
      <c r="L46" s="53">
        <f t="shared" si="11"/>
        <v>0.12999999999999545</v>
      </c>
    </row>
    <row r="47" spans="2:12" ht="9.9499999999999993" customHeight="1">
      <c r="B47" s="43">
        <v>40</v>
      </c>
      <c r="C47" s="38">
        <v>1.67</v>
      </c>
      <c r="D47" s="37">
        <f t="shared" si="6"/>
        <v>66.8</v>
      </c>
      <c r="E47" s="37">
        <f t="shared" si="7"/>
        <v>67</v>
      </c>
      <c r="F47" s="44">
        <f t="shared" si="8"/>
        <v>0.20000000000000284</v>
      </c>
      <c r="H47" s="43">
        <v>40</v>
      </c>
      <c r="I47" s="38">
        <v>2.33</v>
      </c>
      <c r="J47" s="37">
        <f t="shared" si="9"/>
        <v>93.2</v>
      </c>
      <c r="K47" s="37">
        <f t="shared" si="10"/>
        <v>94</v>
      </c>
      <c r="L47" s="44">
        <f t="shared" si="11"/>
        <v>0.79999999999999716</v>
      </c>
    </row>
    <row r="48" spans="2:12" ht="9.9499999999999993" customHeight="1">
      <c r="B48" s="43">
        <v>41</v>
      </c>
      <c r="C48" s="38">
        <v>1.67</v>
      </c>
      <c r="D48" s="37">
        <f t="shared" si="6"/>
        <v>68.47</v>
      </c>
      <c r="E48" s="37">
        <f t="shared" si="7"/>
        <v>69</v>
      </c>
      <c r="F48" s="44">
        <f t="shared" si="8"/>
        <v>0.53000000000000114</v>
      </c>
      <c r="H48" s="43">
        <v>41</v>
      </c>
      <c r="I48" s="38">
        <v>2.33</v>
      </c>
      <c r="J48" s="37">
        <f t="shared" si="9"/>
        <v>95.53</v>
      </c>
      <c r="K48" s="37">
        <f t="shared" si="10"/>
        <v>96</v>
      </c>
      <c r="L48" s="44">
        <f t="shared" si="11"/>
        <v>0.46999999999999886</v>
      </c>
    </row>
    <row r="49" spans="2:12" ht="9.9499999999999993" customHeight="1">
      <c r="B49" s="43">
        <v>42</v>
      </c>
      <c r="C49" s="38">
        <v>1.67</v>
      </c>
      <c r="D49" s="37">
        <f t="shared" si="6"/>
        <v>70.14</v>
      </c>
      <c r="E49" s="37">
        <f t="shared" si="7"/>
        <v>71</v>
      </c>
      <c r="F49" s="44">
        <f t="shared" si="8"/>
        <v>0.85999999999999943</v>
      </c>
      <c r="H49" s="50">
        <v>42</v>
      </c>
      <c r="I49" s="51">
        <v>2.33</v>
      </c>
      <c r="J49" s="52">
        <f t="shared" si="9"/>
        <v>97.86</v>
      </c>
      <c r="K49" s="52">
        <f t="shared" si="10"/>
        <v>98</v>
      </c>
      <c r="L49" s="53">
        <f t="shared" si="11"/>
        <v>0.14000000000000057</v>
      </c>
    </row>
    <row r="50" spans="2:12" ht="9.9499999999999993" customHeight="1">
      <c r="B50" s="43">
        <v>43</v>
      </c>
      <c r="C50" s="38">
        <v>1.67</v>
      </c>
      <c r="D50" s="37">
        <f t="shared" si="6"/>
        <v>71.81</v>
      </c>
      <c r="E50" s="37">
        <f t="shared" si="7"/>
        <v>72</v>
      </c>
      <c r="F50" s="44">
        <f t="shared" si="8"/>
        <v>0.18999999999999773</v>
      </c>
      <c r="H50" s="43">
        <v>43</v>
      </c>
      <c r="I50" s="38">
        <v>2.33</v>
      </c>
      <c r="J50" s="37">
        <f t="shared" si="9"/>
        <v>100.19</v>
      </c>
      <c r="K50" s="37">
        <f t="shared" si="10"/>
        <v>101</v>
      </c>
      <c r="L50" s="44">
        <f t="shared" si="11"/>
        <v>0.81000000000000227</v>
      </c>
    </row>
    <row r="51" spans="2:12" ht="9.9499999999999993" customHeight="1">
      <c r="B51" s="43">
        <v>44</v>
      </c>
      <c r="C51" s="38">
        <v>1.67</v>
      </c>
      <c r="D51" s="37">
        <f t="shared" si="6"/>
        <v>73.47999999999999</v>
      </c>
      <c r="E51" s="37">
        <f t="shared" si="7"/>
        <v>74</v>
      </c>
      <c r="F51" s="44">
        <f t="shared" si="8"/>
        <v>0.52000000000001023</v>
      </c>
      <c r="H51" s="43">
        <v>44</v>
      </c>
      <c r="I51" s="38">
        <v>2.33</v>
      </c>
      <c r="J51" s="37">
        <f t="shared" si="9"/>
        <v>102.52000000000001</v>
      </c>
      <c r="K51" s="37">
        <f t="shared" si="10"/>
        <v>103</v>
      </c>
      <c r="L51" s="44">
        <f t="shared" si="11"/>
        <v>0.47999999999998977</v>
      </c>
    </row>
    <row r="52" spans="2:12" ht="9.9499999999999993" customHeight="1">
      <c r="B52" s="43">
        <v>45</v>
      </c>
      <c r="C52" s="38">
        <v>1.67</v>
      </c>
      <c r="D52" s="37">
        <f t="shared" si="6"/>
        <v>75.149999999999991</v>
      </c>
      <c r="E52" s="37">
        <f t="shared" si="7"/>
        <v>76</v>
      </c>
      <c r="F52" s="44">
        <f t="shared" si="8"/>
        <v>0.85000000000000853</v>
      </c>
      <c r="H52" s="50">
        <v>45</v>
      </c>
      <c r="I52" s="51">
        <v>2.33</v>
      </c>
      <c r="J52" s="52">
        <f t="shared" si="9"/>
        <v>104.85000000000001</v>
      </c>
      <c r="K52" s="52">
        <f t="shared" si="10"/>
        <v>105</v>
      </c>
      <c r="L52" s="53">
        <f t="shared" si="11"/>
        <v>0.14999999999999147</v>
      </c>
    </row>
    <row r="53" spans="2:12" ht="9.9499999999999993" customHeight="1">
      <c r="B53" s="43">
        <v>46</v>
      </c>
      <c r="C53" s="38">
        <v>1.67</v>
      </c>
      <c r="D53" s="37">
        <f t="shared" si="6"/>
        <v>76.819999999999993</v>
      </c>
      <c r="E53" s="37">
        <f t="shared" si="7"/>
        <v>77</v>
      </c>
      <c r="F53" s="44">
        <f t="shared" si="8"/>
        <v>0.18000000000000682</v>
      </c>
      <c r="H53" s="43">
        <v>46</v>
      </c>
      <c r="I53" s="38">
        <v>2.33</v>
      </c>
      <c r="J53" s="37">
        <f t="shared" si="9"/>
        <v>107.18</v>
      </c>
      <c r="K53" s="37">
        <f t="shared" si="10"/>
        <v>108</v>
      </c>
      <c r="L53" s="44">
        <f t="shared" si="11"/>
        <v>0.81999999999999318</v>
      </c>
    </row>
    <row r="54" spans="2:12" ht="9.9499999999999993" customHeight="1">
      <c r="B54" s="43">
        <v>47</v>
      </c>
      <c r="C54" s="38">
        <v>1.67</v>
      </c>
      <c r="D54" s="37">
        <f t="shared" si="6"/>
        <v>78.489999999999995</v>
      </c>
      <c r="E54" s="37">
        <f t="shared" si="7"/>
        <v>79</v>
      </c>
      <c r="F54" s="44">
        <f t="shared" si="8"/>
        <v>0.51000000000000512</v>
      </c>
      <c r="H54" s="43">
        <v>47</v>
      </c>
      <c r="I54" s="38">
        <v>2.33</v>
      </c>
      <c r="J54" s="37">
        <f t="shared" si="9"/>
        <v>109.51</v>
      </c>
      <c r="K54" s="37">
        <f t="shared" si="10"/>
        <v>110</v>
      </c>
      <c r="L54" s="44">
        <f t="shared" si="11"/>
        <v>0.48999999999999488</v>
      </c>
    </row>
    <row r="55" spans="2:12" ht="9.9499999999999993" customHeight="1">
      <c r="B55" s="43">
        <v>48</v>
      </c>
      <c r="C55" s="38">
        <v>1.67</v>
      </c>
      <c r="D55" s="37">
        <f t="shared" si="6"/>
        <v>80.16</v>
      </c>
      <c r="E55" s="37">
        <f t="shared" si="7"/>
        <v>81</v>
      </c>
      <c r="F55" s="44">
        <f t="shared" si="8"/>
        <v>0.84000000000000341</v>
      </c>
      <c r="H55" s="50">
        <v>48</v>
      </c>
      <c r="I55" s="51">
        <v>2.33</v>
      </c>
      <c r="J55" s="52">
        <f t="shared" si="9"/>
        <v>111.84</v>
      </c>
      <c r="K55" s="52">
        <f t="shared" si="10"/>
        <v>112</v>
      </c>
      <c r="L55" s="53">
        <f t="shared" si="11"/>
        <v>0.15999999999999659</v>
      </c>
    </row>
    <row r="56" spans="2:12" ht="9.9499999999999993" customHeight="1" thickBot="1">
      <c r="B56" s="54">
        <v>49</v>
      </c>
      <c r="C56" s="55">
        <v>1.67</v>
      </c>
      <c r="D56" s="56">
        <f t="shared" si="6"/>
        <v>81.83</v>
      </c>
      <c r="E56" s="56">
        <f t="shared" si="7"/>
        <v>82</v>
      </c>
      <c r="F56" s="45">
        <f t="shared" si="8"/>
        <v>0.17000000000000171</v>
      </c>
      <c r="H56" s="46">
        <v>49</v>
      </c>
      <c r="I56" s="47">
        <v>2.33</v>
      </c>
      <c r="J56" s="48">
        <f t="shared" si="9"/>
        <v>114.17</v>
      </c>
      <c r="K56" s="48">
        <f t="shared" si="10"/>
        <v>115</v>
      </c>
      <c r="L56" s="49">
        <f t="shared" si="11"/>
        <v>0.82999999999999829</v>
      </c>
    </row>
    <row r="57" spans="2:12">
      <c r="C57" s="35"/>
      <c r="D57" s="36"/>
    </row>
    <row r="58" spans="2:12">
      <c r="C58" s="35"/>
      <c r="D58" s="36"/>
    </row>
    <row r="59" spans="2:12">
      <c r="C59" s="35"/>
      <c r="D59" s="36"/>
    </row>
    <row r="60" spans="2:12">
      <c r="C60" s="35"/>
      <c r="D60" s="36"/>
    </row>
    <row r="61" spans="2:12">
      <c r="C61" s="35"/>
      <c r="D61" s="36"/>
    </row>
    <row r="62" spans="2:12">
      <c r="C62" s="35"/>
      <c r="D62" s="36"/>
    </row>
    <row r="63" spans="2:12">
      <c r="C63" s="35"/>
      <c r="D63" s="36"/>
    </row>
    <row r="64" spans="2:12">
      <c r="C64" s="35"/>
      <c r="D64" s="36"/>
    </row>
    <row r="65" spans="3:4">
      <c r="C65" s="35"/>
      <c r="D65" s="36"/>
    </row>
    <row r="66" spans="3:4">
      <c r="C66" s="35"/>
      <c r="D66" s="36"/>
    </row>
    <row r="67" spans="3:4">
      <c r="C67" s="35"/>
      <c r="D67" s="36"/>
    </row>
    <row r="68" spans="3:4">
      <c r="C68" s="35"/>
      <c r="D68" s="36"/>
    </row>
    <row r="69" spans="3:4">
      <c r="C69" s="35"/>
      <c r="D69" s="36"/>
    </row>
    <row r="70" spans="3:4">
      <c r="C70" s="35"/>
      <c r="D70" s="36"/>
    </row>
    <row r="71" spans="3:4">
      <c r="C71" s="35"/>
      <c r="D71" s="36"/>
    </row>
    <row r="72" spans="3:4">
      <c r="C72" s="35"/>
      <c r="D72" s="36"/>
    </row>
    <row r="73" spans="3:4">
      <c r="C73" s="35"/>
      <c r="D73" s="36"/>
    </row>
    <row r="74" spans="3:4">
      <c r="C74" s="35"/>
      <c r="D74" s="36"/>
    </row>
    <row r="75" spans="3:4">
      <c r="C75" s="35"/>
      <c r="D75" s="36"/>
    </row>
    <row r="76" spans="3:4">
      <c r="C76" s="35"/>
      <c r="D76" s="36"/>
    </row>
    <row r="77" spans="3:4">
      <c r="C77" s="35"/>
      <c r="D77" s="36"/>
    </row>
    <row r="78" spans="3:4">
      <c r="C78" s="35"/>
      <c r="D78" s="36"/>
    </row>
    <row r="79" spans="3:4">
      <c r="C79" s="35"/>
      <c r="D79" s="36"/>
    </row>
    <row r="80" spans="3:4">
      <c r="C80" s="35"/>
      <c r="D80" s="36"/>
    </row>
    <row r="81" spans="3:4">
      <c r="C81" s="35"/>
      <c r="D81" s="36"/>
    </row>
    <row r="82" spans="3:4">
      <c r="C82" s="35"/>
      <c r="D82" s="36"/>
    </row>
    <row r="83" spans="3:4">
      <c r="C83" s="35"/>
      <c r="D83" s="36"/>
    </row>
    <row r="84" spans="3:4">
      <c r="C84" s="35"/>
      <c r="D84" s="36"/>
    </row>
    <row r="85" spans="3:4">
      <c r="C85" s="35"/>
      <c r="D85" s="36"/>
    </row>
    <row r="86" spans="3:4">
      <c r="C86" s="35"/>
      <c r="D86" s="36"/>
    </row>
    <row r="87" spans="3:4">
      <c r="C87" s="35"/>
      <c r="D87" s="36"/>
    </row>
    <row r="88" spans="3:4">
      <c r="C88" s="35"/>
      <c r="D88" s="36"/>
    </row>
    <row r="89" spans="3:4">
      <c r="C89" s="35"/>
      <c r="D89" s="36"/>
    </row>
    <row r="90" spans="3:4">
      <c r="C90" s="35"/>
      <c r="D90" s="36"/>
    </row>
    <row r="91" spans="3:4">
      <c r="C91" s="35"/>
      <c r="D91" s="36"/>
    </row>
    <row r="92" spans="3:4">
      <c r="C92" s="35"/>
      <c r="D92" s="36"/>
    </row>
    <row r="93" spans="3:4">
      <c r="C93" s="35"/>
      <c r="D93" s="36"/>
    </row>
    <row r="94" spans="3:4">
      <c r="C94" s="35"/>
      <c r="D94" s="36"/>
    </row>
    <row r="95" spans="3:4">
      <c r="C95" s="35"/>
      <c r="D95" s="36"/>
    </row>
    <row r="96" spans="3:4">
      <c r="C96" s="36"/>
      <c r="D96" s="36"/>
    </row>
  </sheetData>
  <mergeCells count="5">
    <mergeCell ref="B6:F6"/>
    <mergeCell ref="H6:L6"/>
    <mergeCell ref="B2:L2"/>
    <mergeCell ref="B3:L3"/>
    <mergeCell ref="B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Bilan (2)</vt:lpstr>
      <vt:lpstr>Bilan</vt:lpstr>
      <vt:lpstr>Fonctionnaire</vt:lpstr>
      <vt:lpstr>Mandat maire</vt:lpstr>
      <vt:lpstr>Mandat Bailli-CaC</vt:lpstr>
      <vt:lpstr>Elevage</vt:lpstr>
      <vt:lpstr>Comprendre l'élevage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Abdias</dc:creator>
  <cp:lastModifiedBy>Arakiriman</cp:lastModifiedBy>
  <dcterms:created xsi:type="dcterms:W3CDTF">2012-02-24T15:44:13Z</dcterms:created>
  <dcterms:modified xsi:type="dcterms:W3CDTF">2012-11-01T21:34:24Z</dcterms:modified>
</cp:coreProperties>
</file>