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35" windowWidth="20115" windowHeight="7335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H15" i="1" l="1"/>
  <c r="H9" i="1"/>
  <c r="H30" i="1"/>
  <c r="H25" i="1"/>
  <c r="H21" i="1"/>
  <c r="H19" i="1"/>
  <c r="H8" i="1"/>
  <c r="H3" i="1"/>
  <c r="F32" i="1"/>
  <c r="F30" i="1"/>
  <c r="F29" i="1"/>
  <c r="B32" i="1" l="1"/>
  <c r="F9" i="1" l="1"/>
  <c r="H29" i="1" l="1"/>
  <c r="F28" i="1"/>
  <c r="H28" i="1" s="1"/>
  <c r="F27" i="1"/>
  <c r="H27" i="1" s="1"/>
  <c r="M5" i="1"/>
  <c r="C28" i="1" l="1"/>
  <c r="C20" i="1"/>
  <c r="C11" i="1"/>
  <c r="C19" i="1"/>
  <c r="C27" i="1"/>
  <c r="C23" i="1"/>
  <c r="C18" i="1"/>
  <c r="C14" i="1"/>
  <c r="C10" i="1"/>
  <c r="C2" i="1"/>
  <c r="C13" i="1"/>
  <c r="C30" i="1"/>
  <c r="D30" i="1" s="1"/>
  <c r="C24" i="1"/>
  <c r="C15" i="1"/>
  <c r="C5" i="1"/>
  <c r="C29" i="1"/>
  <c r="D29" i="1" s="1"/>
  <c r="C25" i="1"/>
  <c r="D25" i="1" s="1"/>
  <c r="C21" i="1"/>
  <c r="C16" i="1"/>
  <c r="D16" i="1" s="1"/>
  <c r="C12" i="1"/>
  <c r="C8" i="1"/>
  <c r="C4" i="1"/>
  <c r="C26" i="1"/>
  <c r="C17" i="1"/>
  <c r="C9" i="1"/>
  <c r="D9" i="1" s="1"/>
  <c r="C3" i="1"/>
  <c r="C6" i="1"/>
  <c r="D6" i="1" s="1"/>
  <c r="C22" i="1"/>
  <c r="C7" i="1"/>
  <c r="D27" i="1"/>
  <c r="D20" i="1"/>
  <c r="D12" i="1"/>
  <c r="D5" i="1"/>
  <c r="D21" i="1"/>
  <c r="D28" i="1"/>
  <c r="D26" i="1"/>
  <c r="D24" i="1"/>
  <c r="D22" i="1"/>
  <c r="D19" i="1"/>
  <c r="D17" i="1"/>
  <c r="D15" i="1"/>
  <c r="D13" i="1"/>
  <c r="D11" i="1"/>
  <c r="D8" i="1"/>
  <c r="D4" i="1"/>
  <c r="D23" i="1"/>
  <c r="D18" i="1"/>
  <c r="D14" i="1"/>
  <c r="D10" i="1"/>
  <c r="D7" i="1"/>
  <c r="D3" i="1"/>
  <c r="F26" i="1"/>
  <c r="H26" i="1" s="1"/>
  <c r="F12" i="1"/>
  <c r="H12" i="1" s="1"/>
  <c r="F25" i="1"/>
  <c r="F23" i="1"/>
  <c r="H23" i="1" s="1"/>
  <c r="F21" i="1"/>
  <c r="F19" i="1"/>
  <c r="F17" i="1"/>
  <c r="H17" i="1" s="1"/>
  <c r="F15" i="1"/>
  <c r="F13" i="1"/>
  <c r="H13" i="1" s="1"/>
  <c r="F11" i="1"/>
  <c r="H11" i="1" s="1"/>
  <c r="F7" i="1"/>
  <c r="H7" i="1" s="1"/>
  <c r="F5" i="1"/>
  <c r="H5" i="1" s="1"/>
  <c r="F3" i="1"/>
  <c r="F24" i="1"/>
  <c r="H24" i="1" s="1"/>
  <c r="F22" i="1"/>
  <c r="H22" i="1" s="1"/>
  <c r="F20" i="1"/>
  <c r="H20" i="1" s="1"/>
  <c r="F18" i="1"/>
  <c r="H18" i="1" s="1"/>
  <c r="F16" i="1"/>
  <c r="H16" i="1" s="1"/>
  <c r="F14" i="1"/>
  <c r="H14" i="1" s="1"/>
  <c r="F10" i="1"/>
  <c r="H10" i="1" s="1"/>
  <c r="F8" i="1"/>
  <c r="F6" i="1"/>
  <c r="H6" i="1" s="1"/>
  <c r="F4" i="1"/>
  <c r="H4" i="1" s="1"/>
  <c r="F2" i="1"/>
  <c r="D32" i="1" l="1"/>
  <c r="C32" i="1"/>
  <c r="D2" i="1"/>
  <c r="H32" i="1"/>
</calcChain>
</file>

<file path=xl/sharedStrings.xml><?xml version="1.0" encoding="utf-8"?>
<sst xmlns="http://schemas.openxmlformats.org/spreadsheetml/2006/main" count="85" uniqueCount="57">
  <si>
    <t xml:space="preserve">Prix </t>
  </si>
  <si>
    <t>kamikaze005</t>
  </si>
  <si>
    <t>Frais du 2ème paiement</t>
  </si>
  <si>
    <t>Pseudo</t>
  </si>
  <si>
    <t>Frais de port et pp</t>
  </si>
  <si>
    <t>TOTAL</t>
  </si>
  <si>
    <t xml:space="preserve">Frais pp </t>
  </si>
  <si>
    <t>Transport</t>
  </si>
  <si>
    <t xml:space="preserve"> Total frais 1</t>
  </si>
  <si>
    <t>Frais 2</t>
  </si>
  <si>
    <t>1er paiement</t>
  </si>
  <si>
    <t>2EME PAIEMENT</t>
  </si>
  <si>
    <t>Statut 2ème paiement</t>
  </si>
  <si>
    <t>Statut 1er paiement</t>
  </si>
  <si>
    <t>OK</t>
  </si>
  <si>
    <t>Envoi</t>
  </si>
  <si>
    <t>Collissimo</t>
  </si>
  <si>
    <t>lettre max S</t>
  </si>
  <si>
    <t>lettre max M</t>
  </si>
  <si>
    <t>Min max</t>
  </si>
  <si>
    <t>quantité commandé</t>
  </si>
  <si>
    <t>prix unit</t>
  </si>
  <si>
    <t>RECEPTION</t>
  </si>
  <si>
    <t xml:space="preserve"> </t>
  </si>
  <si>
    <t>mimgri</t>
  </si>
  <si>
    <t>shp</t>
  </si>
  <si>
    <t>Yqueff</t>
  </si>
  <si>
    <t>kumeil</t>
  </si>
  <si>
    <t>post export</t>
  </si>
  <si>
    <t>Mondial relay</t>
  </si>
  <si>
    <t>frais annexe*</t>
  </si>
  <si>
    <t>* scotch, carton, fournitures…</t>
  </si>
  <si>
    <t>janvanzinik</t>
  </si>
  <si>
    <t>daplace</t>
  </si>
  <si>
    <t>Julielso</t>
  </si>
  <si>
    <t>mart70</t>
  </si>
  <si>
    <t>grims</t>
  </si>
  <si>
    <t>zzzfab</t>
  </si>
  <si>
    <t>PikasPT</t>
  </si>
  <si>
    <t>Taz80</t>
  </si>
  <si>
    <t>Stéphane54</t>
  </si>
  <si>
    <t>Johan</t>
  </si>
  <si>
    <t>Svoe</t>
  </si>
  <si>
    <t>meLIanTQ</t>
  </si>
  <si>
    <t>emaxel</t>
  </si>
  <si>
    <t>Smok1</t>
  </si>
  <si>
    <t>dupidou</t>
  </si>
  <si>
    <t>cgd</t>
  </si>
  <si>
    <t>306cab84</t>
  </si>
  <si>
    <t>manutb</t>
  </si>
  <si>
    <t>Fishy</t>
  </si>
  <si>
    <t>jeremy-caen</t>
  </si>
  <si>
    <t>cedric06</t>
  </si>
  <si>
    <t>Zed</t>
  </si>
  <si>
    <t>andalc</t>
  </si>
  <si>
    <t>Toto</t>
  </si>
  <si>
    <t>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</si>
</sst>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_-[$$-409]* #,##0.00_ ;_-[$$-409]* \-#,##0.00\ ;_-[$$-409]* &quot;-&quot;??_ ;_-@_ "/>
  </numFmts>
  <fonts count="7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68">
    <xf numFmtId="0" fontId="0" fillId="0" borderId="0" xfId="0"/>
    <xf numFmtId="0" fontId="0" fillId="0" borderId="1" xfId="0" applyBorder="1"/>
    <xf numFmtId="0" fontId="3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3" fillId="0" borderId="1" xfId="0" applyFont="1" applyBorder="1"/>
    <xf numFmtId="0" fontId="1" fillId="0" borderId="8" xfId="0" applyFont="1" applyBorder="1" applyAlignment="1">
      <alignment horizontal="center"/>
    </xf>
    <xf numFmtId="164" fontId="0" fillId="0" borderId="1" xfId="1" applyNumberFormat="1" applyFont="1" applyBorder="1"/>
    <xf numFmtId="164" fontId="3" fillId="0" borderId="1" xfId="0" applyNumberFormat="1" applyFont="1" applyBorder="1"/>
    <xf numFmtId="0" fontId="3" fillId="0" borderId="1" xfId="0" applyFont="1" applyFill="1" applyBorder="1" applyAlignment="1">
      <alignment horizontal="center"/>
    </xf>
    <xf numFmtId="0" fontId="3" fillId="0" borderId="10" xfId="0" applyFont="1" applyBorder="1"/>
    <xf numFmtId="0" fontId="0" fillId="0" borderId="10" xfId="0" applyBorder="1"/>
    <xf numFmtId="0" fontId="0" fillId="0" borderId="1" xfId="0" applyBorder="1" applyAlignment="1">
      <alignment horizontal="center"/>
    </xf>
    <xf numFmtId="164" fontId="3" fillId="0" borderId="11" xfId="0" applyNumberFormat="1" applyFont="1" applyBorder="1"/>
    <xf numFmtId="44" fontId="0" fillId="0" borderId="12" xfId="1" applyFont="1" applyBorder="1"/>
    <xf numFmtId="44" fontId="0" fillId="0" borderId="11" xfId="1" applyFont="1" applyBorder="1"/>
    <xf numFmtId="0" fontId="4" fillId="0" borderId="12" xfId="0" applyFont="1" applyBorder="1" applyAlignment="1">
      <alignment horizontal="center"/>
    </xf>
    <xf numFmtId="0" fontId="0" fillId="0" borderId="11" xfId="0" applyBorder="1"/>
    <xf numFmtId="164" fontId="0" fillId="0" borderId="17" xfId="1" applyNumberFormat="1" applyFont="1" applyBorder="1"/>
    <xf numFmtId="0" fontId="0" fillId="0" borderId="6" xfId="0" applyBorder="1" applyAlignment="1">
      <alignment horizontal="center"/>
    </xf>
    <xf numFmtId="0" fontId="0" fillId="4" borderId="14" xfId="0" applyFill="1" applyBorder="1" applyAlignment="1">
      <alignment horizontal="center"/>
    </xf>
    <xf numFmtId="0" fontId="3" fillId="5" borderId="19" xfId="0" applyFont="1" applyFill="1" applyBorder="1" applyAlignment="1">
      <alignment horizontal="center"/>
    </xf>
    <xf numFmtId="0" fontId="3" fillId="5" borderId="20" xfId="0" applyFont="1" applyFill="1" applyBorder="1" applyAlignment="1">
      <alignment horizontal="center"/>
    </xf>
    <xf numFmtId="0" fontId="0" fillId="4" borderId="7" xfId="0" applyFill="1" applyBorder="1" applyAlignment="1">
      <alignment horizontal="center"/>
    </xf>
    <xf numFmtId="44" fontId="0" fillId="0" borderId="7" xfId="1" applyFont="1" applyBorder="1"/>
    <xf numFmtId="44" fontId="0" fillId="0" borderId="4" xfId="1" applyFont="1" applyBorder="1"/>
    <xf numFmtId="0" fontId="1" fillId="0" borderId="23" xfId="0" applyFont="1" applyBorder="1" applyAlignment="1">
      <alignment horizontal="center"/>
    </xf>
    <xf numFmtId="44" fontId="0" fillId="4" borderId="24" xfId="1" applyFont="1" applyFill="1" applyBorder="1"/>
    <xf numFmtId="44" fontId="0" fillId="0" borderId="5" xfId="1" applyFont="1" applyBorder="1"/>
    <xf numFmtId="44" fontId="0" fillId="0" borderId="6" xfId="1" applyFont="1" applyBorder="1"/>
    <xf numFmtId="164" fontId="0" fillId="0" borderId="22" xfId="1" applyNumberFormat="1" applyFont="1" applyBorder="1"/>
    <xf numFmtId="44" fontId="5" fillId="3" borderId="18" xfId="1" applyFont="1" applyFill="1" applyBorder="1" applyAlignment="1">
      <alignment horizontal="center"/>
    </xf>
    <xf numFmtId="44" fontId="0" fillId="3" borderId="18" xfId="1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44" fontId="5" fillId="3" borderId="15" xfId="1" applyFont="1" applyFill="1" applyBorder="1" applyAlignment="1">
      <alignment horizontal="center"/>
    </xf>
    <xf numFmtId="44" fontId="2" fillId="3" borderId="18" xfId="1" applyFont="1" applyFill="1" applyBorder="1" applyAlignment="1">
      <alignment horizontal="center"/>
    </xf>
    <xf numFmtId="44" fontId="0" fillId="3" borderId="0" xfId="1" applyFont="1" applyFill="1" applyBorder="1" applyAlignment="1">
      <alignment horizontal="center"/>
    </xf>
    <xf numFmtId="44" fontId="0" fillId="3" borderId="16" xfId="1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20" xfId="0" applyFont="1" applyFill="1" applyBorder="1" applyAlignment="1">
      <alignment horizontal="center"/>
    </xf>
    <xf numFmtId="44" fontId="0" fillId="4" borderId="25" xfId="1" applyFont="1" applyFill="1" applyBorder="1"/>
    <xf numFmtId="44" fontId="0" fillId="0" borderId="9" xfId="1" applyFont="1" applyBorder="1"/>
    <xf numFmtId="0" fontId="3" fillId="0" borderId="0" xfId="0" applyFont="1" applyFill="1" applyBorder="1" applyAlignment="1">
      <alignment horizontal="center"/>
    </xf>
    <xf numFmtId="44" fontId="0" fillId="6" borderId="5" xfId="1" applyFont="1" applyFill="1" applyBorder="1"/>
    <xf numFmtId="44" fontId="0" fillId="6" borderId="4" xfId="1" applyFont="1" applyFill="1" applyBorder="1"/>
    <xf numFmtId="164" fontId="3" fillId="0" borderId="2" xfId="1" applyNumberFormat="1" applyFont="1" applyBorder="1"/>
    <xf numFmtId="0" fontId="3" fillId="0" borderId="12" xfId="0" applyFont="1" applyBorder="1" applyAlignment="1">
      <alignment horizontal="center"/>
    </xf>
    <xf numFmtId="44" fontId="0" fillId="6" borderId="6" xfId="1" applyFont="1" applyFill="1" applyBorder="1"/>
    <xf numFmtId="44" fontId="0" fillId="6" borderId="17" xfId="1" applyFont="1" applyFill="1" applyBorder="1" applyAlignment="1">
      <alignment horizontal="center"/>
    </xf>
    <xf numFmtId="0" fontId="3" fillId="6" borderId="21" xfId="0" applyFont="1" applyFill="1" applyBorder="1" applyAlignment="1">
      <alignment horizont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/>
    </xf>
    <xf numFmtId="0" fontId="0" fillId="0" borderId="27" xfId="0" applyBorder="1" applyAlignment="1">
      <alignment horizontal="center" vertical="center"/>
    </xf>
    <xf numFmtId="0" fontId="6" fillId="0" borderId="27" xfId="0" applyFont="1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28" xfId="0" applyBorder="1" applyAlignment="1">
      <alignment horizontal="center" vertical="center"/>
    </xf>
    <xf numFmtId="164" fontId="0" fillId="0" borderId="29" xfId="0" applyNumberFormat="1" applyBorder="1" applyAlignment="1">
      <alignment horizontal="center" vertical="center"/>
    </xf>
    <xf numFmtId="164" fontId="0" fillId="0" borderId="30" xfId="0" applyNumberFormat="1" applyBorder="1" applyAlignment="1">
      <alignment horizontal="center" vertical="center"/>
    </xf>
    <xf numFmtId="164" fontId="0" fillId="0" borderId="31" xfId="0" applyNumberFormat="1" applyBorder="1" applyAlignment="1">
      <alignment horizontal="center" vertical="center"/>
    </xf>
    <xf numFmtId="164" fontId="0" fillId="0" borderId="6" xfId="1" applyNumberFormat="1" applyFont="1" applyBorder="1"/>
    <xf numFmtId="164" fontId="0" fillId="3" borderId="15" xfId="0" applyNumberFormat="1" applyFill="1" applyBorder="1"/>
    <xf numFmtId="164" fontId="0" fillId="6" borderId="17" xfId="0" applyNumberFormat="1" applyFill="1" applyBorder="1"/>
    <xf numFmtId="0" fontId="3" fillId="2" borderId="7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3" fillId="6" borderId="6" xfId="0" applyFont="1" applyFill="1" applyBorder="1" applyAlignment="1">
      <alignment horizontal="center"/>
    </xf>
    <xf numFmtId="0" fontId="3" fillId="0" borderId="11" xfId="0" applyFont="1" applyBorder="1" applyAlignment="1">
      <alignment horizontal="center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tabSelected="1" topLeftCell="B1" zoomScaleNormal="100" workbookViewId="0">
      <selection activeCell="G8" sqref="G8"/>
    </sheetView>
  </sheetViews>
  <sheetFormatPr baseColWidth="10" defaultRowHeight="15" x14ac:dyDescent="0.25"/>
  <cols>
    <col min="1" max="1" width="17" customWidth="1"/>
    <col min="2" max="2" width="12.28515625" customWidth="1"/>
    <col min="3" max="3" width="21.85546875" bestFit="1" customWidth="1"/>
    <col min="4" max="4" width="21.85546875" customWidth="1"/>
    <col min="5" max="5" width="22.85546875" customWidth="1"/>
    <col min="6" max="6" width="30.140625" customWidth="1"/>
    <col min="7" max="7" width="19" customWidth="1"/>
    <col min="8" max="8" width="23.5703125" customWidth="1"/>
    <col min="9" max="10" width="27.28515625" customWidth="1"/>
    <col min="12" max="12" width="13.7109375" customWidth="1"/>
    <col min="14" max="14" width="20.42578125" customWidth="1"/>
  </cols>
  <sheetData>
    <row r="1" spans="1:14" ht="19.5" thickBot="1" x14ac:dyDescent="0.35">
      <c r="A1" s="3" t="s">
        <v>3</v>
      </c>
      <c r="B1" s="3" t="s">
        <v>0</v>
      </c>
      <c r="C1" s="3" t="s">
        <v>4</v>
      </c>
      <c r="D1" s="4" t="s">
        <v>10</v>
      </c>
      <c r="E1" s="4" t="s">
        <v>13</v>
      </c>
      <c r="F1" s="6" t="s">
        <v>2</v>
      </c>
      <c r="G1" s="6" t="s">
        <v>15</v>
      </c>
      <c r="H1" s="3" t="s">
        <v>11</v>
      </c>
      <c r="I1" s="26" t="s">
        <v>12</v>
      </c>
      <c r="J1" s="4" t="s">
        <v>22</v>
      </c>
    </row>
    <row r="2" spans="1:14" ht="15.75" thickBot="1" x14ac:dyDescent="0.3">
      <c r="A2" s="50" t="s">
        <v>1</v>
      </c>
      <c r="B2" s="56">
        <v>13.04</v>
      </c>
      <c r="C2" s="30">
        <f>(B2/B32)*M5</f>
        <v>2.6732910267800474</v>
      </c>
      <c r="D2" s="60">
        <f>B2+C2</f>
        <v>15.713291026780047</v>
      </c>
      <c r="E2" s="62" t="s">
        <v>56</v>
      </c>
      <c r="F2" s="24">
        <f>(B2/B32)*M9</f>
        <v>2.6066759741083887</v>
      </c>
      <c r="G2" s="27"/>
      <c r="H2" s="40"/>
      <c r="I2" s="23"/>
      <c r="J2" s="20"/>
    </row>
    <row r="3" spans="1:14" ht="15.75" thickBot="1" x14ac:dyDescent="0.3">
      <c r="A3" s="51" t="s">
        <v>32</v>
      </c>
      <c r="B3" s="56">
        <v>10.4</v>
      </c>
      <c r="C3" s="30">
        <f>(B3/B32)*M5</f>
        <v>2.1320725980454367</v>
      </c>
      <c r="D3" s="60">
        <f>B3+C3</f>
        <v>12.532072598045437</v>
      </c>
      <c r="E3" s="63" t="s">
        <v>56</v>
      </c>
      <c r="F3" s="25">
        <f>(B3/B32)*M9</f>
        <v>2.0789440284300036</v>
      </c>
      <c r="G3" s="34"/>
      <c r="H3" s="24">
        <f>F3+M11+M16</f>
        <v>5.1989440284300033</v>
      </c>
      <c r="I3" s="38"/>
      <c r="J3" s="21"/>
      <c r="L3" s="1" t="s">
        <v>6</v>
      </c>
      <c r="M3" s="7">
        <v>14.61</v>
      </c>
    </row>
    <row r="4" spans="1:14" ht="15.75" thickBot="1" x14ac:dyDescent="0.3">
      <c r="A4" s="51" t="s">
        <v>33</v>
      </c>
      <c r="B4" s="56">
        <v>10.8</v>
      </c>
      <c r="C4" s="30">
        <f>(B4/B32)*M5</f>
        <v>2.2140753902779537</v>
      </c>
      <c r="D4" s="60">
        <f t="shared" ref="D4:D30" si="0">B4+C4</f>
        <v>13.014075390277954</v>
      </c>
      <c r="E4" s="64" t="s">
        <v>56</v>
      </c>
      <c r="F4" s="44">
        <f>(B4/B32)*M9</f>
        <v>2.1589034141388499</v>
      </c>
      <c r="G4" s="32"/>
      <c r="H4" s="28">
        <f>F4+M11+M16</f>
        <v>5.27890341413885</v>
      </c>
      <c r="I4" s="33"/>
      <c r="J4" s="21"/>
      <c r="L4" s="1" t="s">
        <v>7</v>
      </c>
      <c r="M4" s="7">
        <v>50</v>
      </c>
    </row>
    <row r="5" spans="1:14" ht="15.75" thickBot="1" x14ac:dyDescent="0.3">
      <c r="A5" s="51" t="s">
        <v>34</v>
      </c>
      <c r="B5" s="56">
        <v>10.84</v>
      </c>
      <c r="C5" s="30">
        <f>(B5/B32)*M5</f>
        <v>2.2222756695012049</v>
      </c>
      <c r="D5" s="60">
        <f t="shared" si="0"/>
        <v>13.062275669501204</v>
      </c>
      <c r="E5" s="64" t="s">
        <v>56</v>
      </c>
      <c r="F5" s="25">
        <f>(B5/B32)*M9</f>
        <v>2.1668993527097342</v>
      </c>
      <c r="G5" s="32"/>
      <c r="H5" s="28">
        <f>F5+M11+M16</f>
        <v>5.2868993527097343</v>
      </c>
      <c r="I5" s="33"/>
      <c r="J5" s="21"/>
      <c r="L5" s="5" t="s">
        <v>8</v>
      </c>
      <c r="M5" s="8">
        <f>SUM(M3:M4)</f>
        <v>64.61</v>
      </c>
    </row>
    <row r="6" spans="1:14" ht="15.75" thickBot="1" x14ac:dyDescent="0.3">
      <c r="A6" s="51" t="s">
        <v>35</v>
      </c>
      <c r="B6" s="56">
        <v>5.64</v>
      </c>
      <c r="C6" s="30">
        <f>(B6/B32)*M5</f>
        <v>1.1562393704784868</v>
      </c>
      <c r="D6" s="60">
        <f t="shared" si="0"/>
        <v>6.7962393704784869</v>
      </c>
      <c r="E6" s="64" t="s">
        <v>56</v>
      </c>
      <c r="F6" s="44">
        <f>(B6/B32)*M9</f>
        <v>1.1274273384947326</v>
      </c>
      <c r="G6" s="35"/>
      <c r="H6" s="28">
        <f>F6+M11+M16</f>
        <v>4.2474273384947319</v>
      </c>
      <c r="I6" s="33"/>
      <c r="J6" s="21"/>
    </row>
    <row r="7" spans="1:14" ht="15.75" thickBot="1" x14ac:dyDescent="0.3">
      <c r="A7" s="51" t="s">
        <v>36</v>
      </c>
      <c r="B7" s="56">
        <v>10.8</v>
      </c>
      <c r="C7" s="30">
        <f>(B7/B32)*M5</f>
        <v>2.2140753902779537</v>
      </c>
      <c r="D7" s="60">
        <f t="shared" si="0"/>
        <v>13.014075390277954</v>
      </c>
      <c r="E7" s="64" t="s">
        <v>56</v>
      </c>
      <c r="F7" s="44">
        <f>(B7/B32)*M9</f>
        <v>2.1589034141388499</v>
      </c>
      <c r="G7" s="32"/>
      <c r="H7" s="28">
        <f>F7+M11+M16</f>
        <v>5.27890341413885</v>
      </c>
      <c r="I7" s="33"/>
      <c r="J7" s="21"/>
    </row>
    <row r="8" spans="1:14" ht="15.75" thickBot="1" x14ac:dyDescent="0.3">
      <c r="A8" s="51" t="s">
        <v>37</v>
      </c>
      <c r="B8" s="56">
        <v>11.06</v>
      </c>
      <c r="C8" s="30">
        <f>(B8/B32)*M5</f>
        <v>2.2673772052290895</v>
      </c>
      <c r="D8" s="60">
        <f t="shared" si="0"/>
        <v>13.327377205229091</v>
      </c>
      <c r="E8" s="64" t="s">
        <v>56</v>
      </c>
      <c r="F8" s="25">
        <f>(B8/B32)*M9</f>
        <v>2.2108770148495998</v>
      </c>
      <c r="G8" s="31"/>
      <c r="H8" s="28">
        <f>F8+M11+M16</f>
        <v>5.330877014849599</v>
      </c>
      <c r="I8" s="33"/>
      <c r="J8" s="21"/>
      <c r="M8" s="12" t="s">
        <v>21</v>
      </c>
      <c r="N8" s="12" t="s">
        <v>20</v>
      </c>
    </row>
    <row r="9" spans="1:14" ht="15.75" thickBot="1" x14ac:dyDescent="0.3">
      <c r="A9" s="51" t="s">
        <v>38</v>
      </c>
      <c r="B9" s="56">
        <v>10.8</v>
      </c>
      <c r="C9" s="30">
        <f>(B9/B32)*M5</f>
        <v>2.2140753902779537</v>
      </c>
      <c r="D9" s="60">
        <f t="shared" si="0"/>
        <v>13.014075390277954</v>
      </c>
      <c r="E9" s="64" t="s">
        <v>56</v>
      </c>
      <c r="F9" s="44">
        <f>(B9/B32)*M9</f>
        <v>2.1589034141388499</v>
      </c>
      <c r="G9" s="31"/>
      <c r="H9" s="24">
        <f>F9+M11+M16</f>
        <v>5.27890341413885</v>
      </c>
      <c r="I9" s="33"/>
      <c r="J9" s="21"/>
      <c r="L9" s="2" t="s">
        <v>9</v>
      </c>
      <c r="M9" s="10">
        <v>63</v>
      </c>
      <c r="N9" s="1"/>
    </row>
    <row r="10" spans="1:14" ht="15.75" thickBot="1" x14ac:dyDescent="0.3">
      <c r="A10" s="51" t="s">
        <v>39</v>
      </c>
      <c r="B10" s="57">
        <v>10.4</v>
      </c>
      <c r="C10" s="30">
        <f>(B10/B32)*M5</f>
        <v>2.1320725980454367</v>
      </c>
      <c r="D10" s="60">
        <f t="shared" si="0"/>
        <v>12.532072598045437</v>
      </c>
      <c r="E10" s="64" t="s">
        <v>56</v>
      </c>
      <c r="F10" s="44">
        <f>(B10/B32)*M9</f>
        <v>2.0789440284300036</v>
      </c>
      <c r="G10" s="31"/>
      <c r="H10" s="24">
        <f>F10+M10+M16</f>
        <v>2.1289440284300034</v>
      </c>
      <c r="I10" s="33"/>
      <c r="J10" s="21"/>
      <c r="L10" s="2" t="s">
        <v>16</v>
      </c>
      <c r="M10" s="11"/>
      <c r="N10" s="1"/>
    </row>
    <row r="11" spans="1:14" ht="15.75" thickBot="1" x14ac:dyDescent="0.3">
      <c r="A11" s="52" t="s">
        <v>40</v>
      </c>
      <c r="B11" s="57">
        <v>12.12</v>
      </c>
      <c r="C11" s="30">
        <f>(B11/B32)*M5</f>
        <v>2.4846846046452589</v>
      </c>
      <c r="D11" s="60">
        <f t="shared" si="0"/>
        <v>14.604684604645257</v>
      </c>
      <c r="E11" s="64" t="s">
        <v>56</v>
      </c>
      <c r="F11" s="44">
        <f>(B11/B32)*M9</f>
        <v>2.4227693869780422</v>
      </c>
      <c r="G11" s="32"/>
      <c r="H11" s="28">
        <f>F11+M11+M16</f>
        <v>5.5427693869780414</v>
      </c>
      <c r="I11" s="33"/>
      <c r="J11" s="21"/>
      <c r="L11" s="2" t="s">
        <v>17</v>
      </c>
      <c r="M11" s="11">
        <v>3.07</v>
      </c>
      <c r="N11" s="1"/>
    </row>
    <row r="12" spans="1:14" ht="15.75" thickBot="1" x14ac:dyDescent="0.3">
      <c r="A12" s="51" t="s">
        <v>25</v>
      </c>
      <c r="B12" s="57">
        <v>11.28</v>
      </c>
      <c r="C12" s="30">
        <f>(B12/B32)*M5</f>
        <v>2.3124787409569736</v>
      </c>
      <c r="D12" s="60">
        <f t="shared" si="0"/>
        <v>13.592478740956974</v>
      </c>
      <c r="E12" s="64" t="s">
        <v>56</v>
      </c>
      <c r="F12" s="44">
        <f>(B12/B32)*M9</f>
        <v>2.2548546769894653</v>
      </c>
      <c r="G12" s="32"/>
      <c r="H12" s="28">
        <f>F12+M11+M16</f>
        <v>5.3748546769894654</v>
      </c>
      <c r="I12" s="33"/>
      <c r="J12" s="21"/>
      <c r="L12" s="2" t="s">
        <v>18</v>
      </c>
      <c r="M12" s="11"/>
      <c r="N12" s="1"/>
    </row>
    <row r="13" spans="1:14" ht="15.75" thickBot="1" x14ac:dyDescent="0.3">
      <c r="A13" s="51" t="s">
        <v>41</v>
      </c>
      <c r="B13" s="57">
        <v>10.8</v>
      </c>
      <c r="C13" s="30">
        <f>(B13/B32)*M5</f>
        <v>2.2140753902779537</v>
      </c>
      <c r="D13" s="60">
        <f t="shared" si="0"/>
        <v>13.014075390277954</v>
      </c>
      <c r="E13" s="64" t="s">
        <v>56</v>
      </c>
      <c r="F13" s="44">
        <f>(B13/B32)*M9</f>
        <v>2.1589034141388499</v>
      </c>
      <c r="G13" s="32"/>
      <c r="H13" s="28">
        <f>F13+M11+M16</f>
        <v>5.27890341413885</v>
      </c>
      <c r="I13" s="33"/>
      <c r="J13" s="21"/>
      <c r="L13" s="9" t="s">
        <v>19</v>
      </c>
      <c r="M13" s="11"/>
      <c r="N13" s="1"/>
    </row>
    <row r="14" spans="1:14" ht="15.75" thickBot="1" x14ac:dyDescent="0.3">
      <c r="A14" s="51" t="s">
        <v>42</v>
      </c>
      <c r="B14" s="57">
        <v>5.2</v>
      </c>
      <c r="C14" s="30">
        <f>(B14/B32)*M5</f>
        <v>1.0660362990227183</v>
      </c>
      <c r="D14" s="60">
        <f t="shared" si="0"/>
        <v>6.2660362990227183</v>
      </c>
      <c r="E14" s="64" t="s">
        <v>56</v>
      </c>
      <c r="F14" s="44">
        <f>(B14/B32)*M9</f>
        <v>1.0394720142150018</v>
      </c>
      <c r="G14" s="32"/>
      <c r="H14" s="28">
        <f>F14+M11+M16</f>
        <v>4.1594720142150017</v>
      </c>
      <c r="I14" s="33"/>
      <c r="J14" s="21"/>
      <c r="L14" s="9" t="s">
        <v>29</v>
      </c>
      <c r="M14" s="1"/>
      <c r="N14" s="1"/>
    </row>
    <row r="15" spans="1:14" ht="15.75" thickBot="1" x14ac:dyDescent="0.3">
      <c r="A15" s="51" t="s">
        <v>43</v>
      </c>
      <c r="B15" s="57">
        <v>11.28</v>
      </c>
      <c r="C15" s="30">
        <f>(B15/B32)*M5</f>
        <v>2.3124787409569736</v>
      </c>
      <c r="D15" s="60">
        <f t="shared" si="0"/>
        <v>13.592478740956974</v>
      </c>
      <c r="E15" s="64" t="s">
        <v>56</v>
      </c>
      <c r="F15" s="44">
        <f>(B15/B32)*M9</f>
        <v>2.2548546769894653</v>
      </c>
      <c r="G15" s="32"/>
      <c r="H15" s="28">
        <f>F15</f>
        <v>2.2548546769894653</v>
      </c>
      <c r="I15" s="33"/>
      <c r="J15" s="21"/>
      <c r="L15" s="9" t="s">
        <v>28</v>
      </c>
      <c r="M15" s="1"/>
      <c r="N15" s="1"/>
    </row>
    <row r="16" spans="1:14" ht="15.75" thickBot="1" x14ac:dyDescent="0.3">
      <c r="A16" s="51" t="s">
        <v>44</v>
      </c>
      <c r="B16" s="57">
        <v>11.24</v>
      </c>
      <c r="C16" s="30">
        <f>(B16/B32)*M5</f>
        <v>2.304278461733722</v>
      </c>
      <c r="D16" s="60">
        <f t="shared" si="0"/>
        <v>13.544278461733722</v>
      </c>
      <c r="E16" s="64" t="s">
        <v>56</v>
      </c>
      <c r="F16" s="44">
        <f>(B16/B32)*M9</f>
        <v>2.2468587384185805</v>
      </c>
      <c r="G16" s="32"/>
      <c r="H16" s="28">
        <f>F16+M11+M16</f>
        <v>5.3668587384185802</v>
      </c>
      <c r="I16" s="33"/>
      <c r="J16" s="21"/>
      <c r="L16" s="9" t="s">
        <v>30</v>
      </c>
      <c r="M16" s="1">
        <v>0.05</v>
      </c>
      <c r="N16" s="1"/>
    </row>
    <row r="17" spans="1:12" ht="15.75" thickBot="1" x14ac:dyDescent="0.3">
      <c r="A17" s="51" t="s">
        <v>24</v>
      </c>
      <c r="B17" s="57">
        <v>11.46</v>
      </c>
      <c r="C17" s="30">
        <f>(B17/B32)*M5</f>
        <v>2.3493799974616065</v>
      </c>
      <c r="D17" s="60">
        <f t="shared" si="0"/>
        <v>13.809379997461608</v>
      </c>
      <c r="E17" s="64" t="s">
        <v>56</v>
      </c>
      <c r="F17" s="44">
        <f>(B17/B32)*M9</f>
        <v>2.2908364005584461</v>
      </c>
      <c r="G17" s="32"/>
      <c r="H17" s="28">
        <f>F17+M11+M16</f>
        <v>5.4108364005584457</v>
      </c>
      <c r="I17" s="33"/>
      <c r="J17" s="21"/>
    </row>
    <row r="18" spans="1:12" ht="15.75" thickBot="1" x14ac:dyDescent="0.3">
      <c r="A18" s="51" t="s">
        <v>45</v>
      </c>
      <c r="B18" s="57">
        <v>11.24</v>
      </c>
      <c r="C18" s="30">
        <f>(B18/B32)*M5</f>
        <v>2.304278461733722</v>
      </c>
      <c r="D18" s="60">
        <f t="shared" si="0"/>
        <v>13.544278461733722</v>
      </c>
      <c r="E18" s="64" t="s">
        <v>56</v>
      </c>
      <c r="F18" s="44">
        <f>(B18/B32)*M9</f>
        <v>2.2468587384185805</v>
      </c>
      <c r="G18" s="32"/>
      <c r="H18" s="28">
        <f>F18+M11+M16</f>
        <v>5.3668587384185802</v>
      </c>
      <c r="I18" s="33"/>
      <c r="J18" s="21"/>
    </row>
    <row r="19" spans="1:12" ht="15.75" thickBot="1" x14ac:dyDescent="0.3">
      <c r="A19" s="53" t="s">
        <v>46</v>
      </c>
      <c r="B19" s="57">
        <v>5.2</v>
      </c>
      <c r="C19" s="30">
        <f>(B19/B32)*M5</f>
        <v>1.0660362990227183</v>
      </c>
      <c r="D19" s="60">
        <f t="shared" si="0"/>
        <v>6.2660362990227183</v>
      </c>
      <c r="E19" s="64" t="s">
        <v>56</v>
      </c>
      <c r="F19" s="25">
        <f>(B19/B32)*M9</f>
        <v>1.0394720142150018</v>
      </c>
      <c r="G19" s="31"/>
      <c r="H19" s="24">
        <f>F19+M11+M16</f>
        <v>4.1594720142150017</v>
      </c>
      <c r="I19" s="33"/>
      <c r="J19" s="21"/>
      <c r="L19" s="42" t="s">
        <v>31</v>
      </c>
    </row>
    <row r="20" spans="1:12" ht="15.75" thickBot="1" x14ac:dyDescent="0.3">
      <c r="A20" s="51" t="s">
        <v>47</v>
      </c>
      <c r="B20" s="57">
        <v>11.24</v>
      </c>
      <c r="C20" s="30">
        <f>(B20/B32)*M5</f>
        <v>2.304278461733722</v>
      </c>
      <c r="D20" s="60">
        <f t="shared" si="0"/>
        <v>13.544278461733722</v>
      </c>
      <c r="E20" s="64" t="s">
        <v>56</v>
      </c>
      <c r="F20" s="44">
        <f>(B20/B32)*M9</f>
        <v>2.2468587384185805</v>
      </c>
      <c r="G20" s="32"/>
      <c r="H20" s="28">
        <f>F20+M11+M16</f>
        <v>5.3668587384185802</v>
      </c>
      <c r="I20" s="33"/>
      <c r="J20" s="21"/>
    </row>
    <row r="21" spans="1:12" ht="15.75" thickBot="1" x14ac:dyDescent="0.3">
      <c r="A21" s="51" t="s">
        <v>48</v>
      </c>
      <c r="B21" s="57">
        <v>10.8</v>
      </c>
      <c r="C21" s="30">
        <f>(B21/B32)*M5</f>
        <v>2.2140753902779537</v>
      </c>
      <c r="D21" s="60">
        <f t="shared" si="0"/>
        <v>13.014075390277954</v>
      </c>
      <c r="E21" s="64" t="s">
        <v>56</v>
      </c>
      <c r="F21" s="44">
        <f>(B21/B32)*M9</f>
        <v>2.1589034141388499</v>
      </c>
      <c r="G21" s="31"/>
      <c r="H21" s="28">
        <f>F21+M11+M16</f>
        <v>5.27890341413885</v>
      </c>
      <c r="I21" s="33"/>
      <c r="J21" s="21"/>
    </row>
    <row r="22" spans="1:12" ht="15.75" thickBot="1" x14ac:dyDescent="0.3">
      <c r="A22" s="51" t="s">
        <v>49</v>
      </c>
      <c r="B22" s="57">
        <v>11.9</v>
      </c>
      <c r="C22" s="30">
        <f>(B22/B32)*M5</f>
        <v>2.4395830689173748</v>
      </c>
      <c r="D22" s="60">
        <f t="shared" si="0"/>
        <v>14.339583068917374</v>
      </c>
      <c r="E22" s="64" t="s">
        <v>56</v>
      </c>
      <c r="F22" s="44">
        <f>(B22/B32)*M9</f>
        <v>2.3787917248381767</v>
      </c>
      <c r="G22" s="32"/>
      <c r="H22" s="28">
        <f>F22+M11+M16</f>
        <v>5.4987917248381768</v>
      </c>
      <c r="I22" s="33"/>
      <c r="J22" s="21"/>
    </row>
    <row r="23" spans="1:12" ht="15.75" thickBot="1" x14ac:dyDescent="0.3">
      <c r="A23" s="51" t="s">
        <v>50</v>
      </c>
      <c r="B23" s="57">
        <v>10.8</v>
      </c>
      <c r="C23" s="30">
        <f>(B23/B32)*M5</f>
        <v>2.2140753902779537</v>
      </c>
      <c r="D23" s="60">
        <f t="shared" si="0"/>
        <v>13.014075390277954</v>
      </c>
      <c r="E23" s="64" t="s">
        <v>56</v>
      </c>
      <c r="F23" s="44">
        <f>(B23/B32)*M9</f>
        <v>2.1589034141388499</v>
      </c>
      <c r="G23" s="32"/>
      <c r="H23" s="28">
        <f>F23+M11+M16</f>
        <v>5.27890341413885</v>
      </c>
      <c r="I23" s="33"/>
      <c r="J23" s="21"/>
    </row>
    <row r="24" spans="1:12" ht="15.75" thickBot="1" x14ac:dyDescent="0.3">
      <c r="A24" s="51" t="s">
        <v>51</v>
      </c>
      <c r="B24" s="57">
        <v>11.24</v>
      </c>
      <c r="C24" s="30">
        <f>(B24/B32)*M5</f>
        <v>2.304278461733722</v>
      </c>
      <c r="D24" s="60">
        <f t="shared" si="0"/>
        <v>13.544278461733722</v>
      </c>
      <c r="E24" s="64" t="s">
        <v>56</v>
      </c>
      <c r="F24" s="44">
        <f>(B24/B32)*M9</f>
        <v>2.2468587384185805</v>
      </c>
      <c r="G24" s="32"/>
      <c r="H24" s="28">
        <f>F24+M11+M16</f>
        <v>5.3668587384185802</v>
      </c>
      <c r="I24" s="33"/>
      <c r="J24" s="21"/>
    </row>
    <row r="25" spans="1:12" ht="15.75" thickBot="1" x14ac:dyDescent="0.3">
      <c r="A25" s="51" t="s">
        <v>52</v>
      </c>
      <c r="B25" s="57">
        <v>10.8</v>
      </c>
      <c r="C25" s="30">
        <f>(B25/B32)*M5</f>
        <v>2.2140753902779537</v>
      </c>
      <c r="D25" s="60">
        <f t="shared" si="0"/>
        <v>13.014075390277954</v>
      </c>
      <c r="E25" s="64" t="s">
        <v>56</v>
      </c>
      <c r="F25" s="44">
        <f>(B25/B32)*M9</f>
        <v>2.1589034141388499</v>
      </c>
      <c r="G25" s="31"/>
      <c r="H25" s="24">
        <f>F25+M11+M16</f>
        <v>5.27890341413885</v>
      </c>
      <c r="I25" s="33"/>
      <c r="J25" s="21"/>
    </row>
    <row r="26" spans="1:12" ht="15.75" thickBot="1" x14ac:dyDescent="0.3">
      <c r="A26" s="51" t="s">
        <v>53</v>
      </c>
      <c r="B26" s="57">
        <v>10.84</v>
      </c>
      <c r="C26" s="30">
        <f>(B26/B32)*M5</f>
        <v>2.2222756695012049</v>
      </c>
      <c r="D26" s="60">
        <f t="shared" si="0"/>
        <v>13.062275669501204</v>
      </c>
      <c r="E26" s="65" t="s">
        <v>56</v>
      </c>
      <c r="F26" s="43">
        <f>(B26/B32)*M9</f>
        <v>2.1668993527097342</v>
      </c>
      <c r="G26" s="36"/>
      <c r="H26" s="41">
        <f>F26+M11+M16</f>
        <v>5.2868993527097343</v>
      </c>
      <c r="I26" s="39"/>
      <c r="J26" s="22"/>
    </row>
    <row r="27" spans="1:12" ht="15.75" thickBot="1" x14ac:dyDescent="0.3">
      <c r="A27" s="51" t="s">
        <v>26</v>
      </c>
      <c r="B27" s="57">
        <v>20.8</v>
      </c>
      <c r="C27" s="30">
        <f>(B27/B32)*M5</f>
        <v>4.2641451960908734</v>
      </c>
      <c r="D27" s="60">
        <f t="shared" si="0"/>
        <v>25.064145196090873</v>
      </c>
      <c r="E27" s="64" t="s">
        <v>56</v>
      </c>
      <c r="F27" s="43">
        <f>(B27/B32)*M9</f>
        <v>4.1578880568600072</v>
      </c>
      <c r="G27" s="37"/>
      <c r="H27" s="41">
        <f>F27+M11+M16</f>
        <v>7.2778880568600064</v>
      </c>
      <c r="I27" s="33"/>
      <c r="J27" s="21"/>
    </row>
    <row r="28" spans="1:12" ht="15.75" thickBot="1" x14ac:dyDescent="0.3">
      <c r="A28" s="51" t="s">
        <v>54</v>
      </c>
      <c r="B28" s="57">
        <v>11.06</v>
      </c>
      <c r="C28" s="30">
        <f>(B28/B32)*M5</f>
        <v>2.2673772052290895</v>
      </c>
      <c r="D28" s="60">
        <f t="shared" si="0"/>
        <v>13.327377205229091</v>
      </c>
      <c r="E28" s="64" t="s">
        <v>56</v>
      </c>
      <c r="F28" s="43">
        <f>(B28/B32)*M9</f>
        <v>2.2108770148495998</v>
      </c>
      <c r="G28" s="37"/>
      <c r="H28" s="41">
        <f>F28+M11+M16</f>
        <v>5.330877014849599</v>
      </c>
      <c r="I28" s="33"/>
      <c r="J28" s="21"/>
    </row>
    <row r="29" spans="1:12" ht="15.75" thickBot="1" x14ac:dyDescent="0.3">
      <c r="A29" s="54" t="s">
        <v>27</v>
      </c>
      <c r="B29" s="58">
        <v>11.28</v>
      </c>
      <c r="C29" s="30">
        <f>(B29/B32)*M5</f>
        <v>2.3124787409569736</v>
      </c>
      <c r="D29" s="60">
        <f t="shared" si="0"/>
        <v>13.592478740956974</v>
      </c>
      <c r="E29" s="64" t="s">
        <v>56</v>
      </c>
      <c r="F29" s="43">
        <f>(B29/B32)*M9</f>
        <v>2.2548546769894653</v>
      </c>
      <c r="G29" s="37"/>
      <c r="H29" s="41">
        <f>F29+M11+M16</f>
        <v>5.3748546769894654</v>
      </c>
      <c r="I29" s="33"/>
      <c r="J29" s="21"/>
    </row>
    <row r="30" spans="1:12" x14ac:dyDescent="0.25">
      <c r="A30" s="55" t="s">
        <v>55</v>
      </c>
      <c r="B30" s="58">
        <v>10.8</v>
      </c>
      <c r="C30" s="30">
        <f>(B30/B32)*M5</f>
        <v>2.2140753902779537</v>
      </c>
      <c r="D30" s="60">
        <f t="shared" si="0"/>
        <v>13.014075390277954</v>
      </c>
      <c r="E30" s="64" t="s">
        <v>56</v>
      </c>
      <c r="F30" s="43">
        <f>(B30/B32)*M9</f>
        <v>2.1589034141388499</v>
      </c>
      <c r="G30" s="37"/>
      <c r="H30" s="28">
        <f>F30+M11+M16</f>
        <v>5.27890341413885</v>
      </c>
      <c r="I30" s="33"/>
      <c r="J30" s="21"/>
    </row>
    <row r="31" spans="1:12" ht="15.75" thickBot="1" x14ac:dyDescent="0.3">
      <c r="A31" s="19"/>
      <c r="B31" s="18"/>
      <c r="C31" s="59"/>
      <c r="D31" s="61"/>
      <c r="E31" s="66"/>
      <c r="F31" s="47"/>
      <c r="G31" s="48"/>
      <c r="H31" s="29"/>
      <c r="I31" s="49"/>
      <c r="J31" s="49"/>
    </row>
    <row r="32" spans="1:12" ht="19.5" thickBot="1" x14ac:dyDescent="0.35">
      <c r="A32" s="46" t="s">
        <v>5</v>
      </c>
      <c r="B32" s="45">
        <f>SUM(B2:B30)</f>
        <v>315.16000000000008</v>
      </c>
      <c r="C32" s="45">
        <f>SUM(C2:C29)</f>
        <v>62.395924609722044</v>
      </c>
      <c r="D32" s="13">
        <f>SUM(D2:D30)</f>
        <v>379.77</v>
      </c>
      <c r="E32" s="67" t="s">
        <v>14</v>
      </c>
      <c r="F32" s="14">
        <f>SUM(F2:F30)</f>
        <v>62.999999999999993</v>
      </c>
      <c r="G32" s="14"/>
      <c r="H32" s="15">
        <f>SUM(H3:H29)</f>
        <v>136.28442061175278</v>
      </c>
      <c r="I32" s="16"/>
      <c r="J32" s="17" t="s">
        <v>23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kamikaze</dc:creator>
  <cp:lastModifiedBy>kamikaze</cp:lastModifiedBy>
  <dcterms:created xsi:type="dcterms:W3CDTF">2013-01-20T17:44:26Z</dcterms:created>
  <dcterms:modified xsi:type="dcterms:W3CDTF">2013-06-05T11:04:54Z</dcterms:modified>
</cp:coreProperties>
</file>