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20115" windowHeight="7740"/>
  </bookViews>
  <sheets>
    <sheet name="honoraires CAC 2012" sheetId="1" r:id="rId1"/>
  </sheets>
  <calcPr calcId="125725"/>
</workbook>
</file>

<file path=xl/calcChain.xml><?xml version="1.0" encoding="utf-8"?>
<calcChain xmlns="http://schemas.openxmlformats.org/spreadsheetml/2006/main">
  <c r="H50" i="1"/>
  <c r="H48"/>
  <c r="H15" s="1"/>
  <c r="D10"/>
  <c r="G53"/>
  <c r="G52"/>
  <c r="G51"/>
  <c r="G50"/>
  <c r="G49"/>
  <c r="H20"/>
  <c r="H34"/>
  <c r="H14" s="1"/>
  <c r="G36"/>
  <c r="G37"/>
  <c r="G38"/>
  <c r="G39"/>
  <c r="G40"/>
  <c r="G41"/>
  <c r="G42"/>
  <c r="G43"/>
  <c r="G35"/>
  <c r="G22"/>
  <c r="G23"/>
  <c r="G24"/>
  <c r="G25"/>
  <c r="G26"/>
  <c r="G27"/>
  <c r="G28"/>
  <c r="G29"/>
  <c r="G21"/>
  <c r="H13" l="1"/>
  <c r="F6" s="1"/>
  <c r="H21"/>
  <c r="H22" s="1"/>
  <c r="H23" s="1"/>
  <c r="H24" s="1"/>
  <c r="H25" s="1"/>
  <c r="H26" s="1"/>
  <c r="H27" s="1"/>
  <c r="H28" s="1"/>
  <c r="H29" s="1"/>
  <c r="H49"/>
  <c r="H35"/>
  <c r="H51" l="1"/>
  <c r="H52" s="1"/>
  <c r="H53" s="1"/>
  <c r="H36"/>
  <c r="H37" s="1"/>
  <c r="H38" s="1"/>
  <c r="H39" s="1"/>
  <c r="H40" s="1"/>
  <c r="H41" s="1"/>
  <c r="H42" s="1"/>
  <c r="H43" s="1"/>
</calcChain>
</file>

<file path=xl/sharedStrings.xml><?xml version="1.0" encoding="utf-8"?>
<sst xmlns="http://schemas.openxmlformats.org/spreadsheetml/2006/main" count="92" uniqueCount="29">
  <si>
    <t>I - Critère total brut bilan :</t>
  </si>
  <si>
    <t>Palier en milliers de dinars</t>
  </si>
  <si>
    <t>Tranche en milliers de DT</t>
  </si>
  <si>
    <t>Taux pour 1000 D</t>
  </si>
  <si>
    <t>Honoraires de la tranche en DT</t>
  </si>
  <si>
    <t>plafond des honoraires du palier en DT</t>
  </si>
  <si>
    <t>II - Critère total Produits HT :</t>
  </si>
  <si>
    <t>III - Critère Effectif moyen :</t>
  </si>
  <si>
    <t>Palier en nombre d'effectif</t>
  </si>
  <si>
    <t>Tranche en nombre</t>
  </si>
  <si>
    <t>+ Amortissements :</t>
  </si>
  <si>
    <t>Total Produit HT  :</t>
  </si>
  <si>
    <t>Total Bilan             :</t>
  </si>
  <si>
    <t>+ Provisions          :</t>
  </si>
  <si>
    <t>Total Effectif moyen  :</t>
  </si>
  <si>
    <t>Total effectif               :</t>
  </si>
  <si>
    <t>De</t>
  </si>
  <si>
    <t xml:space="preserve">Au-delà de </t>
  </si>
  <si>
    <t>à</t>
  </si>
  <si>
    <t>Montant Honoraire selon barème :</t>
  </si>
  <si>
    <t>Montant retenu pour total brut bilan :</t>
  </si>
  <si>
    <t>Montant retenu pour total Produit      :</t>
  </si>
  <si>
    <t>Montant retenu pour total Effectif       :</t>
  </si>
  <si>
    <t>Veuillez saisir les champs en blanc et le montant des honoraires sera affichée automatiquement</t>
  </si>
  <si>
    <t>Total brut bilan  (En milliers de dinars)   :</t>
  </si>
  <si>
    <t>Total Produit HT (En milliers de dinars) :</t>
  </si>
  <si>
    <t>(MD)</t>
  </si>
  <si>
    <t>Dinars</t>
  </si>
  <si>
    <r>
      <rPr>
        <b/>
        <sz val="18"/>
        <color theme="1"/>
        <rFont val="Times New Roman"/>
        <family val="1"/>
      </rPr>
      <t>Calcul des Honoraires CAC 2012</t>
    </r>
    <r>
      <rPr>
        <sz val="11"/>
        <color theme="1"/>
        <rFont val="Modern No. 20"/>
        <family val="1"/>
      </rPr>
      <t xml:space="preserve">
</t>
    </r>
    <r>
      <rPr>
        <sz val="12"/>
        <color theme="1"/>
        <rFont val="Modern No. 20"/>
        <family val="1"/>
      </rPr>
      <t xml:space="preserve"> (Selon Arrêté du ministre des finances et du ministre
du commerce et de l'artisanat du 12 mai 2012,
modifiant l'arrêté des ministres des finances
et du tourisme, du commerce et de l'artisanat
du 28 février 2003 portant homologation du
barème des honoraires des auditeurs des
comptes des entreprises de Tunisie, (tel que
modifié par l'arrêté du 24 septembre 2003 et
par l'arrêté du 4 juillet 2006).</t>
    </r>
  </si>
</sst>
</file>

<file path=xl/styles.xml><?xml version="1.0" encoding="utf-8"?>
<styleSheet xmlns="http://schemas.openxmlformats.org/spreadsheetml/2006/main">
  <numFmts count="2">
    <numFmt numFmtId="164" formatCode="#,##0.000"/>
    <numFmt numFmtId="165" formatCode="#,##0.0000"/>
  </numFmts>
  <fonts count="17">
    <font>
      <sz val="11"/>
      <color theme="1"/>
      <name val="Calibri"/>
      <family val="2"/>
      <scheme val="minor"/>
    </font>
    <font>
      <b/>
      <sz val="11"/>
      <color theme="1"/>
      <name val="Times New Roman"/>
      <family val="1"/>
    </font>
    <font>
      <b/>
      <sz val="11"/>
      <color theme="0"/>
      <name val="Book Antiqua"/>
      <family val="1"/>
    </font>
    <font>
      <b/>
      <i/>
      <u/>
      <sz val="12"/>
      <color theme="1"/>
      <name val="Book Antiqua"/>
      <family val="1"/>
    </font>
    <font>
      <sz val="11"/>
      <color theme="1"/>
      <name val="Modern No. 20"/>
      <family val="1"/>
    </font>
    <font>
      <b/>
      <u/>
      <sz val="11"/>
      <color theme="1"/>
      <name val="Arial"/>
      <family val="2"/>
    </font>
    <font>
      <sz val="11"/>
      <color theme="1"/>
      <name val="Arial Narrow"/>
      <family val="2"/>
    </font>
    <font>
      <b/>
      <sz val="11"/>
      <color theme="1"/>
      <name val="Arial Narrow"/>
      <family val="2"/>
    </font>
    <font>
      <b/>
      <sz val="12"/>
      <color theme="1"/>
      <name val="Times New Roman"/>
      <family val="1"/>
    </font>
    <font>
      <b/>
      <i/>
      <sz val="11"/>
      <color theme="1"/>
      <name val="Arial Narrow"/>
      <family val="2"/>
    </font>
    <font>
      <sz val="9"/>
      <color theme="1"/>
      <name val="Book Antiqua"/>
      <family val="1"/>
    </font>
    <font>
      <b/>
      <sz val="18"/>
      <color theme="1"/>
      <name val="Times New Roman"/>
      <family val="1"/>
    </font>
    <font>
      <b/>
      <sz val="11"/>
      <color rgb="FFFFFF00"/>
      <name val="Book Antiqua"/>
      <family val="1"/>
    </font>
    <font>
      <sz val="11"/>
      <color rgb="FFFFFF00"/>
      <name val="Bernard MT Condensed"/>
      <family val="1"/>
    </font>
    <font>
      <b/>
      <sz val="22"/>
      <color theme="1"/>
      <name val="Arial Narrow"/>
      <family val="2"/>
    </font>
    <font>
      <b/>
      <sz val="9"/>
      <color theme="1"/>
      <name val="Arial"/>
      <family val="2"/>
    </font>
    <font>
      <sz val="12"/>
      <color theme="1"/>
      <name val="Modern No. 20"/>
      <family val="1"/>
    </font>
  </fonts>
  <fills count="10">
    <fill>
      <patternFill patternType="none"/>
    </fill>
    <fill>
      <patternFill patternType="gray125"/>
    </fill>
    <fill>
      <patternFill patternType="solid">
        <fgColor rgb="FF002060"/>
        <bgColor indexed="64"/>
      </patternFill>
    </fill>
    <fill>
      <patternFill patternType="solid">
        <fgColor theme="1" tint="0.34998626667073579"/>
        <bgColor indexed="64"/>
      </patternFill>
    </fill>
    <fill>
      <patternFill patternType="solid">
        <fgColor theme="0"/>
        <bgColor indexed="64"/>
      </patternFill>
    </fill>
    <fill>
      <gradientFill type="path" left="0.5" right="0.5" top="0.5" bottom="0.5">
        <stop position="0">
          <color rgb="FFFF0000"/>
        </stop>
        <stop position="1">
          <color theme="5" tint="-0.25098422193060094"/>
        </stop>
      </gradientFill>
    </fill>
    <fill>
      <patternFill patternType="solid">
        <fgColor theme="2" tint="-9.9978637043366805E-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1">
    <xf numFmtId="0" fontId="0" fillId="0" borderId="0"/>
  </cellStyleXfs>
  <cellXfs count="79">
    <xf numFmtId="0" fontId="0" fillId="0" borderId="0" xfId="0"/>
    <xf numFmtId="0" fontId="0" fillId="0" borderId="0" xfId="0" applyAlignment="1">
      <alignment vertical="center" wrapText="1"/>
    </xf>
    <xf numFmtId="0" fontId="2" fillId="2" borderId="1" xfId="0" applyFont="1" applyFill="1" applyBorder="1" applyAlignment="1">
      <alignment vertical="center" wrapText="1"/>
    </xf>
    <xf numFmtId="0" fontId="0" fillId="3" borderId="0" xfId="0" applyFill="1"/>
    <xf numFmtId="0" fontId="0" fillId="3" borderId="0" xfId="0" applyFill="1" applyAlignment="1">
      <alignment vertical="center" wrapText="1"/>
    </xf>
    <xf numFmtId="0" fontId="1" fillId="3" borderId="0" xfId="0" applyFont="1" applyFill="1"/>
    <xf numFmtId="0" fontId="0" fillId="0" borderId="0" xfId="0" applyAlignment="1">
      <alignment horizontal="left"/>
    </xf>
    <xf numFmtId="0" fontId="0" fillId="3" borderId="0" xfId="0" applyFill="1" applyAlignment="1">
      <alignment horizontal="left"/>
    </xf>
    <xf numFmtId="164" fontId="7" fillId="4" borderId="11" xfId="0" applyNumberFormat="1" applyFont="1" applyFill="1" applyBorder="1" applyAlignment="1">
      <alignment horizontal="center" vertical="center"/>
    </xf>
    <xf numFmtId="164" fontId="6" fillId="4" borderId="27" xfId="0" applyNumberFormat="1" applyFont="1" applyFill="1" applyBorder="1" applyAlignment="1">
      <alignment horizontal="center" vertical="center"/>
    </xf>
    <xf numFmtId="164" fontId="6" fillId="4" borderId="28" xfId="0" applyNumberFormat="1" applyFont="1" applyFill="1" applyBorder="1" applyAlignment="1">
      <alignment horizontal="center" vertical="center"/>
    </xf>
    <xf numFmtId="164" fontId="6" fillId="4" borderId="29" xfId="0" applyNumberFormat="1" applyFont="1" applyFill="1" applyBorder="1" applyAlignment="1">
      <alignment horizontal="center" vertical="center"/>
    </xf>
    <xf numFmtId="164" fontId="9" fillId="4" borderId="35" xfId="0" applyNumberFormat="1" applyFont="1" applyFill="1" applyBorder="1" applyAlignment="1">
      <alignment horizontal="center"/>
    </xf>
    <xf numFmtId="0" fontId="0" fillId="6" borderId="0" xfId="0" applyFill="1"/>
    <xf numFmtId="0" fontId="0" fillId="6" borderId="0" xfId="0" applyFill="1" applyAlignment="1">
      <alignment horizontal="left"/>
    </xf>
    <xf numFmtId="0" fontId="5" fillId="6" borderId="0" xfId="0" applyFont="1" applyFill="1"/>
    <xf numFmtId="0" fontId="8" fillId="6" borderId="24" xfId="0" applyFont="1" applyFill="1" applyBorder="1" applyAlignment="1">
      <alignment horizontal="left"/>
    </xf>
    <xf numFmtId="0" fontId="0" fillId="6" borderId="17" xfId="0" applyFill="1" applyBorder="1"/>
    <xf numFmtId="0" fontId="0" fillId="6" borderId="18" xfId="0" applyFill="1" applyBorder="1"/>
    <xf numFmtId="0" fontId="8" fillId="6" borderId="25" xfId="0" quotePrefix="1" applyFont="1" applyFill="1" applyBorder="1" applyAlignment="1">
      <alignment horizontal="left"/>
    </xf>
    <xf numFmtId="0" fontId="0" fillId="6" borderId="0" xfId="0" applyFill="1" applyBorder="1"/>
    <xf numFmtId="0" fontId="0" fillId="6" borderId="19" xfId="0" applyFill="1" applyBorder="1"/>
    <xf numFmtId="0" fontId="8" fillId="6" borderId="26" xfId="0" quotePrefix="1" applyFont="1" applyFill="1" applyBorder="1" applyAlignment="1">
      <alignment horizontal="left"/>
    </xf>
    <xf numFmtId="0" fontId="0" fillId="6" borderId="20" xfId="0" applyFill="1" applyBorder="1"/>
    <xf numFmtId="0" fontId="0" fillId="6" borderId="21" xfId="0" applyFill="1" applyBorder="1"/>
    <xf numFmtId="164" fontId="7" fillId="6" borderId="0" xfId="0" applyNumberFormat="1" applyFont="1" applyFill="1" applyBorder="1" applyAlignment="1">
      <alignment horizontal="center" vertical="center"/>
    </xf>
    <xf numFmtId="0" fontId="8" fillId="6" borderId="11" xfId="0" applyFont="1" applyFill="1" applyBorder="1" applyAlignment="1">
      <alignment horizontal="left"/>
    </xf>
    <xf numFmtId="0" fontId="0" fillId="6" borderId="22" xfId="0" applyFill="1" applyBorder="1"/>
    <xf numFmtId="0" fontId="0" fillId="6" borderId="23" xfId="0" applyFill="1" applyBorder="1"/>
    <xf numFmtId="164" fontId="6" fillId="6" borderId="0" xfId="0" applyNumberFormat="1" applyFont="1" applyFill="1" applyBorder="1"/>
    <xf numFmtId="0" fontId="1" fillId="6" borderId="12" xfId="0" applyFont="1" applyFill="1" applyBorder="1"/>
    <xf numFmtId="164" fontId="1" fillId="6" borderId="13" xfId="0" applyNumberFormat="1" applyFont="1" applyFill="1" applyBorder="1" applyAlignment="1">
      <alignment horizontal="right" vertical="center"/>
    </xf>
    <xf numFmtId="164" fontId="1" fillId="6" borderId="13" xfId="0" applyNumberFormat="1" applyFont="1" applyFill="1" applyBorder="1" applyAlignment="1">
      <alignment horizontal="center"/>
    </xf>
    <xf numFmtId="164" fontId="1" fillId="6" borderId="13" xfId="0" applyNumberFormat="1" applyFont="1" applyFill="1" applyBorder="1" applyAlignment="1">
      <alignment horizontal="left" vertical="center"/>
    </xf>
    <xf numFmtId="164" fontId="0" fillId="6" borderId="1" xfId="0" applyNumberFormat="1" applyFill="1" applyBorder="1"/>
    <xf numFmtId="165" fontId="0" fillId="6" borderId="1" xfId="0" applyNumberFormat="1" applyFill="1" applyBorder="1"/>
    <xf numFmtId="164" fontId="1" fillId="6" borderId="13" xfId="0" applyNumberFormat="1" applyFont="1" applyFill="1" applyBorder="1"/>
    <xf numFmtId="164" fontId="1" fillId="6" borderId="14" xfId="0" applyNumberFormat="1" applyFont="1" applyFill="1" applyBorder="1" applyAlignment="1">
      <alignment horizontal="left"/>
    </xf>
    <xf numFmtId="0" fontId="1" fillId="6" borderId="13" xfId="0" applyFont="1" applyFill="1" applyBorder="1"/>
    <xf numFmtId="0" fontId="1" fillId="6" borderId="13" xfId="0" applyFont="1" applyFill="1" applyBorder="1" applyAlignment="1">
      <alignment horizontal="center"/>
    </xf>
    <xf numFmtId="0" fontId="1" fillId="6" borderId="14" xfId="0" applyFont="1" applyFill="1" applyBorder="1" applyAlignment="1">
      <alignment horizontal="left"/>
    </xf>
    <xf numFmtId="3" fontId="0" fillId="6" borderId="1" xfId="0" applyNumberFormat="1" applyFill="1" applyBorder="1"/>
    <xf numFmtId="0" fontId="1" fillId="6" borderId="15" xfId="0" applyFont="1" applyFill="1" applyBorder="1"/>
    <xf numFmtId="0" fontId="1" fillId="6" borderId="15" xfId="0" applyFont="1" applyFill="1" applyBorder="1" applyAlignment="1">
      <alignment horizontal="center"/>
    </xf>
    <xf numFmtId="0" fontId="1" fillId="6" borderId="16" xfId="0" applyFont="1" applyFill="1" applyBorder="1" applyAlignment="1">
      <alignment horizontal="left"/>
    </xf>
    <xf numFmtId="0" fontId="0" fillId="6" borderId="1" xfId="0" applyFill="1" applyBorder="1"/>
    <xf numFmtId="1" fontId="7" fillId="4" borderId="11" xfId="0" applyNumberFormat="1" applyFont="1" applyFill="1" applyBorder="1" applyAlignment="1">
      <alignment horizontal="center" vertical="center"/>
    </xf>
    <xf numFmtId="0" fontId="0" fillId="3" borderId="0" xfId="0" applyFill="1" applyAlignment="1">
      <alignment vertical="center"/>
    </xf>
    <xf numFmtId="0" fontId="0" fillId="0" borderId="0" xfId="0" applyAlignment="1">
      <alignment vertical="center"/>
    </xf>
    <xf numFmtId="0" fontId="10" fillId="4" borderId="30" xfId="0" applyFont="1" applyFill="1" applyBorder="1" applyAlignment="1">
      <alignment horizontal="center"/>
    </xf>
    <xf numFmtId="0" fontId="10" fillId="4" borderId="33" xfId="0" applyFont="1" applyFill="1" applyBorder="1" applyAlignment="1">
      <alignment horizontal="center"/>
    </xf>
    <xf numFmtId="0" fontId="10" fillId="4" borderId="31" xfId="0" applyFont="1" applyFill="1" applyBorder="1" applyAlignment="1">
      <alignment horizontal="center"/>
    </xf>
    <xf numFmtId="0" fontId="10" fillId="4" borderId="12" xfId="0" applyFont="1" applyFill="1" applyBorder="1" applyAlignment="1">
      <alignment horizontal="center"/>
    </xf>
    <xf numFmtId="0" fontId="10" fillId="4" borderId="32" xfId="0" applyFont="1" applyFill="1" applyBorder="1" applyAlignment="1">
      <alignment horizontal="center"/>
    </xf>
    <xf numFmtId="0" fontId="10" fillId="4" borderId="34" xfId="0" applyFont="1" applyFill="1" applyBorder="1" applyAlignment="1">
      <alignment horizont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6" borderId="0" xfId="0" applyFont="1" applyFill="1" applyAlignment="1">
      <alignment horizontal="center"/>
    </xf>
    <xf numFmtId="0" fontId="3" fillId="6" borderId="15" xfId="0" applyFont="1" applyFill="1" applyBorder="1" applyAlignment="1">
      <alignment horizont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12" fillId="7" borderId="2" xfId="0" applyFont="1" applyFill="1" applyBorder="1" applyAlignment="1">
      <alignment horizontal="center"/>
    </xf>
    <xf numFmtId="0" fontId="12" fillId="7" borderId="4" xfId="0" applyFont="1" applyFill="1" applyBorder="1" applyAlignment="1">
      <alignment horizontal="center"/>
    </xf>
    <xf numFmtId="164" fontId="9" fillId="4" borderId="37" xfId="0" applyNumberFormat="1" applyFont="1" applyFill="1" applyBorder="1" applyAlignment="1">
      <alignment horizontal="center"/>
    </xf>
    <xf numFmtId="164" fontId="9" fillId="4" borderId="36" xfId="0" applyNumberFormat="1" applyFont="1" applyFill="1" applyBorder="1" applyAlignment="1">
      <alignment horizontal="center"/>
    </xf>
    <xf numFmtId="0" fontId="12" fillId="7" borderId="3" xfId="0" applyFont="1" applyFill="1" applyBorder="1" applyAlignment="1">
      <alignment horizontal="center"/>
    </xf>
    <xf numFmtId="164" fontId="14" fillId="8" borderId="5" xfId="0" applyNumberFormat="1" applyFont="1" applyFill="1" applyBorder="1" applyAlignment="1">
      <alignment horizontal="right" vertical="center"/>
    </xf>
    <xf numFmtId="164" fontId="14" fillId="8" borderId="7" xfId="0" applyNumberFormat="1" applyFont="1" applyFill="1" applyBorder="1" applyAlignment="1">
      <alignment horizontal="right" vertical="center"/>
    </xf>
    <xf numFmtId="164" fontId="14" fillId="8" borderId="9" xfId="0" applyNumberFormat="1" applyFont="1" applyFill="1" applyBorder="1" applyAlignment="1">
      <alignment horizontal="right" vertical="center"/>
    </xf>
    <xf numFmtId="164" fontId="14" fillId="8" borderId="38" xfId="0" applyNumberFormat="1" applyFont="1" applyFill="1" applyBorder="1" applyAlignment="1">
      <alignment horizontal="right" vertical="center"/>
    </xf>
    <xf numFmtId="164" fontId="14" fillId="8" borderId="0" xfId="0" applyNumberFormat="1" applyFont="1" applyFill="1" applyBorder="1" applyAlignment="1">
      <alignment horizontal="right" vertical="center"/>
    </xf>
    <xf numFmtId="164" fontId="14" fillId="8" borderId="39" xfId="0" applyNumberFormat="1" applyFont="1" applyFill="1" applyBorder="1" applyAlignment="1">
      <alignment horizontal="right" vertical="center"/>
    </xf>
    <xf numFmtId="0" fontId="15" fillId="6" borderId="0" xfId="0" applyFont="1" applyFill="1"/>
    <xf numFmtId="0" fontId="13" fillId="9" borderId="0" xfId="0" applyFont="1" applyFill="1" applyAlignment="1">
      <alignment horizontal="center" vertical="center"/>
    </xf>
    <xf numFmtId="164" fontId="14" fillId="8" borderId="6" xfId="0" applyNumberFormat="1" applyFont="1" applyFill="1" applyBorder="1" applyAlignment="1">
      <alignment horizontal="left" vertical="center"/>
    </xf>
    <xf numFmtId="164" fontId="14" fillId="8" borderId="8" xfId="0" applyNumberFormat="1" applyFont="1" applyFill="1" applyBorder="1" applyAlignment="1">
      <alignment horizontal="left" vertical="center"/>
    </xf>
    <xf numFmtId="164" fontId="14" fillId="8" borderId="10" xfId="0" applyNumberFormat="1" applyFont="1" applyFill="1" applyBorder="1" applyAlignment="1">
      <alignment horizontal="left" vertical="center"/>
    </xf>
  </cellXfs>
  <cellStyles count="1">
    <cellStyle name="Normal" xfId="0" builtinId="0"/>
  </cellStyles>
  <dxfs count="0"/>
  <tableStyles count="0" defaultTableStyle="TableStyleMedium9" defaultPivotStyle="PivotStyleLight16"/>
  <colors>
    <mruColors>
      <color rgb="FFFF0000"/>
      <color rgb="FFC11E0D"/>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904876</xdr:rowOff>
    </xdr:from>
    <xdr:to>
      <xdr:col>2</xdr:col>
      <xdr:colOff>190500</xdr:colOff>
      <xdr:row>0</xdr:row>
      <xdr:rowOff>2009776</xdr:rowOff>
    </xdr:to>
    <xdr:sp macro="" textlink="">
      <xdr:nvSpPr>
        <xdr:cNvPr id="2" name="ZoneTexte 1"/>
        <xdr:cNvSpPr txBox="1"/>
      </xdr:nvSpPr>
      <xdr:spPr>
        <a:xfrm>
          <a:off x="38100" y="904876"/>
          <a:ext cx="1905000" cy="1104900"/>
        </a:xfrm>
        <a:prstGeom prst="rect">
          <a:avLst/>
        </a:prstGeom>
        <a:ln w="12700"/>
        <a:effectLst>
          <a:glow rad="228600">
            <a:schemeClr val="accent6">
              <a:satMod val="175000"/>
              <a:alpha val="40000"/>
            </a:schemeClr>
          </a:glow>
          <a:innerShdw blurRad="63500" dist="50800" dir="18900000">
            <a:prstClr val="black">
              <a:alpha val="50000"/>
            </a:prstClr>
          </a:innerShdw>
        </a:effectLst>
      </xdr:spPr>
      <xdr:style>
        <a:lnRef idx="1">
          <a:schemeClr val="accent6"/>
        </a:lnRef>
        <a:fillRef idx="2">
          <a:schemeClr val="accent6"/>
        </a:fillRef>
        <a:effectRef idx="1">
          <a:schemeClr val="accent6"/>
        </a:effectRef>
        <a:fontRef idx="minor">
          <a:schemeClr val="dk1"/>
        </a:fontRef>
      </xdr:style>
      <xdr:txBody>
        <a:bodyPr vertOverflow="clip" wrap="square" rtlCol="0" anchor="t"/>
        <a:lstStyle/>
        <a:p>
          <a:r>
            <a:rPr lang="fr-FR" sz="1100" b="1">
              <a:latin typeface="Angsana New" pitchFamily="18" charset="-34"/>
              <a:cs typeface="Angsana New" pitchFamily="18" charset="-34"/>
            </a:rPr>
            <a:t>Elaborée par :</a:t>
          </a:r>
        </a:p>
        <a:p>
          <a:r>
            <a:rPr lang="fr-FR" sz="1100" b="1">
              <a:latin typeface="Angsana New" pitchFamily="18" charset="-34"/>
              <a:cs typeface="Angsana New" pitchFamily="18" charset="-34"/>
            </a:rPr>
            <a:t>Aymen</a:t>
          </a:r>
          <a:r>
            <a:rPr lang="fr-FR" sz="1100" b="1" baseline="0">
              <a:latin typeface="Angsana New" pitchFamily="18" charset="-34"/>
              <a:cs typeface="Angsana New" pitchFamily="18" charset="-34"/>
            </a:rPr>
            <a:t> Ben Amor</a:t>
          </a:r>
        </a:p>
        <a:p>
          <a:r>
            <a:rPr lang="fr-FR" sz="1100" b="1" baseline="0">
              <a:latin typeface="Angsana New" pitchFamily="18" charset="-34"/>
              <a:cs typeface="Angsana New" pitchFamily="18" charset="-34"/>
            </a:rPr>
            <a:t>Expert Comptable Stagiaire</a:t>
          </a:r>
        </a:p>
        <a:p>
          <a:r>
            <a:rPr lang="fr-FR" sz="1100" b="1" baseline="0">
              <a:latin typeface="Angsana New" pitchFamily="18" charset="-34"/>
              <a:cs typeface="Angsana New" pitchFamily="18" charset="-34"/>
            </a:rPr>
            <a:t>Tel : 29 302 344</a:t>
          </a:r>
        </a:p>
        <a:p>
          <a:r>
            <a:rPr lang="fr-FR" sz="1100" b="1" baseline="0">
              <a:latin typeface="Angsana New" pitchFamily="18" charset="-34"/>
              <a:cs typeface="Angsana New" pitchFamily="18" charset="-34"/>
            </a:rPr>
            <a:t>Mail : mr.aymen.ben.amor@gmail.com</a:t>
          </a:r>
          <a:endParaRPr lang="fr-FR" sz="1100" b="1">
            <a:latin typeface="Angsana New" pitchFamily="18" charset="-34"/>
            <a:cs typeface="Angsana New" pitchFamily="18" charset="-34"/>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A1:Z312"/>
  <sheetViews>
    <sheetView tabSelected="1" zoomScaleNormal="100" workbookViewId="0">
      <selection activeCell="J1" sqref="J1"/>
    </sheetView>
  </sheetViews>
  <sheetFormatPr baseColWidth="10" defaultRowHeight="15"/>
  <cols>
    <col min="2" max="2" width="14.85546875" customWidth="1"/>
    <col min="3" max="3" width="3.7109375" customWidth="1"/>
    <col min="4" max="4" width="14.28515625" style="6" customWidth="1"/>
    <col min="5" max="6" width="15.7109375" customWidth="1"/>
    <col min="7" max="7" width="18.42578125" customWidth="1"/>
    <col min="8" max="8" width="17.28515625" customWidth="1"/>
    <col min="9" max="26" width="11.42578125" style="3"/>
  </cols>
  <sheetData>
    <row r="1" spans="1:26" s="48" customFormat="1" ht="164.25" customHeight="1" thickBot="1">
      <c r="A1" s="60" t="s">
        <v>28</v>
      </c>
      <c r="B1" s="61"/>
      <c r="C1" s="61"/>
      <c r="D1" s="61"/>
      <c r="E1" s="61"/>
      <c r="F1" s="61"/>
      <c r="G1" s="61"/>
      <c r="H1" s="62"/>
      <c r="I1" s="47"/>
      <c r="J1" s="47"/>
      <c r="K1" s="47"/>
      <c r="L1" s="47"/>
      <c r="M1" s="47"/>
      <c r="N1" s="47"/>
      <c r="O1" s="47"/>
      <c r="P1" s="47"/>
      <c r="Q1" s="47"/>
      <c r="R1" s="47"/>
      <c r="S1" s="47"/>
      <c r="T1" s="47"/>
      <c r="U1" s="47"/>
      <c r="V1" s="47"/>
      <c r="W1" s="47"/>
      <c r="X1" s="47"/>
      <c r="Y1" s="47"/>
      <c r="Z1" s="47"/>
    </row>
    <row r="2" spans="1:26">
      <c r="A2" s="13"/>
      <c r="B2" s="13"/>
      <c r="C2" s="13"/>
      <c r="D2" s="14"/>
      <c r="E2" s="13"/>
      <c r="F2" s="13"/>
      <c r="G2" s="13"/>
      <c r="H2" s="13"/>
    </row>
    <row r="3" spans="1:26" s="48" customFormat="1" ht="21" customHeight="1">
      <c r="A3" s="75" t="s">
        <v>23</v>
      </c>
      <c r="B3" s="75"/>
      <c r="C3" s="75"/>
      <c r="D3" s="75"/>
      <c r="E3" s="75"/>
      <c r="F3" s="75"/>
      <c r="G3" s="75"/>
      <c r="H3" s="75"/>
      <c r="I3" s="47"/>
      <c r="J3" s="47"/>
      <c r="K3" s="47"/>
      <c r="L3" s="47"/>
      <c r="M3" s="47"/>
      <c r="N3" s="47"/>
      <c r="O3" s="47"/>
      <c r="P3" s="47"/>
      <c r="Q3" s="47"/>
      <c r="R3" s="47"/>
      <c r="S3" s="47"/>
      <c r="T3" s="47"/>
      <c r="U3" s="47"/>
      <c r="V3" s="47"/>
      <c r="W3" s="47"/>
      <c r="X3" s="47"/>
      <c r="Y3" s="47"/>
      <c r="Z3" s="47"/>
    </row>
    <row r="4" spans="1:26" ht="15.75" thickBot="1">
      <c r="A4" s="13"/>
      <c r="B4" s="13"/>
      <c r="C4" s="13"/>
      <c r="D4" s="13"/>
      <c r="E4" s="13"/>
      <c r="F4" s="13"/>
      <c r="G4" s="13"/>
      <c r="H4" s="13"/>
    </row>
    <row r="5" spans="1:26" ht="15.75" thickBot="1">
      <c r="A5" s="13"/>
      <c r="B5" s="13"/>
      <c r="C5" s="13"/>
      <c r="D5" s="14"/>
      <c r="E5" s="13"/>
      <c r="F5" s="63" t="s">
        <v>19</v>
      </c>
      <c r="G5" s="67"/>
      <c r="H5" s="64"/>
    </row>
    <row r="6" spans="1:26" ht="15.75" customHeight="1" thickBot="1">
      <c r="A6" s="15" t="s">
        <v>24</v>
      </c>
      <c r="B6" s="13"/>
      <c r="C6" s="13"/>
      <c r="D6" s="14"/>
      <c r="E6" s="13"/>
      <c r="F6" s="68">
        <f>+H13+H14+H15</f>
        <v>1500</v>
      </c>
      <c r="G6" s="71"/>
      <c r="H6" s="76" t="s">
        <v>27</v>
      </c>
    </row>
    <row r="7" spans="1:26" ht="17.25" customHeight="1" thickTop="1">
      <c r="A7" s="16" t="s">
        <v>12</v>
      </c>
      <c r="B7" s="17"/>
      <c r="C7" s="18"/>
      <c r="D7" s="9">
        <v>0</v>
      </c>
      <c r="E7" s="74" t="s">
        <v>26</v>
      </c>
      <c r="F7" s="69"/>
      <c r="G7" s="72"/>
      <c r="H7" s="77"/>
    </row>
    <row r="8" spans="1:26" ht="16.5" customHeight="1">
      <c r="A8" s="19" t="s">
        <v>10</v>
      </c>
      <c r="B8" s="20"/>
      <c r="C8" s="21"/>
      <c r="D8" s="10">
        <v>0</v>
      </c>
      <c r="E8" s="74" t="s">
        <v>26</v>
      </c>
      <c r="F8" s="69"/>
      <c r="G8" s="72"/>
      <c r="H8" s="77"/>
    </row>
    <row r="9" spans="1:26" ht="17.25" customHeight="1" thickBot="1">
      <c r="A9" s="22" t="s">
        <v>13</v>
      </c>
      <c r="B9" s="23"/>
      <c r="C9" s="24"/>
      <c r="D9" s="11">
        <v>0</v>
      </c>
      <c r="E9" s="74" t="s">
        <v>26</v>
      </c>
      <c r="F9" s="70"/>
      <c r="G9" s="73"/>
      <c r="H9" s="78"/>
    </row>
    <row r="10" spans="1:26" ht="18" thickTop="1" thickBot="1">
      <c r="A10" s="13"/>
      <c r="B10" s="13"/>
      <c r="C10" s="13"/>
      <c r="D10" s="8">
        <f>+D9+D8+D7</f>
        <v>0</v>
      </c>
      <c r="E10" s="13"/>
      <c r="F10" s="13"/>
      <c r="G10" s="13"/>
      <c r="H10" s="13"/>
    </row>
    <row r="11" spans="1:26" ht="17.25" thickTop="1">
      <c r="A11" s="13"/>
      <c r="B11" s="13"/>
      <c r="C11" s="13"/>
      <c r="D11" s="25"/>
      <c r="E11" s="13"/>
      <c r="F11" s="13"/>
      <c r="G11" s="13"/>
      <c r="H11" s="13"/>
    </row>
    <row r="12" spans="1:26" ht="17.25" thickBot="1">
      <c r="A12" s="15" t="s">
        <v>25</v>
      </c>
      <c r="B12" s="13"/>
      <c r="C12" s="13"/>
      <c r="D12" s="25"/>
      <c r="E12" s="13"/>
      <c r="F12" s="13"/>
      <c r="G12" s="13"/>
      <c r="H12" s="13"/>
    </row>
    <row r="13" spans="1:26" ht="18" thickTop="1" thickBot="1">
      <c r="A13" s="26" t="s">
        <v>11</v>
      </c>
      <c r="B13" s="27"/>
      <c r="C13" s="28"/>
      <c r="D13" s="8">
        <v>0</v>
      </c>
      <c r="E13" s="74" t="s">
        <v>26</v>
      </c>
      <c r="F13" s="49" t="s">
        <v>20</v>
      </c>
      <c r="G13" s="50"/>
      <c r="H13" s="65">
        <f>IF(D10=0,H20,IF(AND(D10&gt;B20,D10&lt;=D20),H20,IF(AND(D10&gt;B21,D10&lt;=D21),(D10-B21)*F21+H20,IF(AND(D10&gt;B22,D10&lt;=D22),(D10-B22)*F22+H21,IF(AND(D10&gt;B23,D10&lt;=D23),(D10-B23)*F23+H22,IF(AND(D10&gt;B24,D10&lt;=D24),(D10-B24)*F24+H23,IF(AND(D10&gt;B25,D10&lt;=D25),(D10-B25)*F25+H24,IF(AND(D10&gt;B26,D10&lt;=D26),(D10-B26)*F26+H25,IF(AND(D10&gt;B27,D10&lt;=D27),(D10-B27)*F27+H26,IF(AND(D10&gt;B28,D10&lt;=D28),(D10-B28)*F28+H27,IF(AND(D10&gt;B29,D10&lt;=D29),(D10-B29)*F29+H28,((D10-B30)*F30)+H29)))))))))))</f>
        <v>550</v>
      </c>
    </row>
    <row r="14" spans="1:26" ht="17.25" thickTop="1">
      <c r="A14" s="13"/>
      <c r="B14" s="13"/>
      <c r="C14" s="13"/>
      <c r="D14" s="25"/>
      <c r="E14" s="13"/>
      <c r="F14" s="51" t="s">
        <v>21</v>
      </c>
      <c r="G14" s="52"/>
      <c r="H14" s="66">
        <f>IF(D13=0,H34,IF(AND(D13&gt;B34,D13&lt;=D34),H34,IF(AND(D13&gt;B35,D13&lt;=D35),(D13-B35)*F35+H34,IF(AND(D13&gt;B36,D13&lt;=D36),(D13-B36)*F36+H35,IF(AND(D13&gt;B37,D13&lt;=D37),(D13-B37)*F37+H36,IF(AND(D13&gt;B38,D13&lt;=D38),(D13-B38)*F38+H37,IF(AND(D13&gt;B39,D13&lt;=D39),(D13-B39)*F39+H38,IF(AND(D13&gt;B40,D13&lt;=D40),(D13-B40)*F40+H39,IF(AND(D13&gt;B41,D13&lt;=D41),(D13-B41)*F41+H40,IF(AND(D13&gt;B42,D13&lt;=D42),(D13-B42)*F42+H41,IF(AND(D13&gt;B43,D13&lt;=D43),(D13-B43)*F43+H42,((D13-B44)*F44)+H43)))))))))))</f>
        <v>350</v>
      </c>
    </row>
    <row r="15" spans="1:26" ht="17.25" thickBot="1">
      <c r="A15" s="15" t="s">
        <v>14</v>
      </c>
      <c r="B15" s="13"/>
      <c r="C15" s="13"/>
      <c r="D15" s="25"/>
      <c r="E15" s="13"/>
      <c r="F15" s="53" t="s">
        <v>22</v>
      </c>
      <c r="G15" s="54"/>
      <c r="H15" s="12">
        <f>IF(D16=0,H48,IF(AND(D16&gt;B48,D16&lt;=D48),H48,IF(AND(D16&gt;B49,D16&lt;=D49),(D16-B49)*F49+H48,IF(AND(D16&gt;B50,D16&lt;=D50),(D16-B50)*F50+H49,IF(AND(D16&gt;B51,D16&lt;=D51),(D16-B51)*F51+H50,IF(AND(D16&gt;B52,D16&lt;=D52),(D16-B52)*F52+H51,IF(AND(D16&gt;B53,D16&lt;=D53),(D16-B53)*F53+H52,((D16-B54)*F54)+H53)))))))</f>
        <v>600</v>
      </c>
    </row>
    <row r="16" spans="1:26" ht="18" thickTop="1" thickBot="1">
      <c r="A16" s="26" t="s">
        <v>15</v>
      </c>
      <c r="B16" s="27"/>
      <c r="C16" s="28"/>
      <c r="D16" s="46">
        <v>0</v>
      </c>
      <c r="E16" s="13"/>
      <c r="F16" s="13"/>
      <c r="G16" s="13"/>
      <c r="H16" s="13"/>
    </row>
    <row r="17" spans="1:26" ht="17.25" thickTop="1">
      <c r="A17" s="13"/>
      <c r="B17" s="13"/>
      <c r="C17" s="13"/>
      <c r="D17" s="14"/>
      <c r="E17" s="29"/>
      <c r="F17" s="13"/>
      <c r="G17" s="13"/>
      <c r="H17" s="13"/>
    </row>
    <row r="18" spans="1:26" ht="15.75">
      <c r="A18" s="59" t="s">
        <v>0</v>
      </c>
      <c r="B18" s="59"/>
      <c r="C18" s="59"/>
      <c r="D18" s="59"/>
      <c r="E18" s="13"/>
      <c r="F18" s="13"/>
      <c r="G18" s="13"/>
      <c r="H18" s="13"/>
    </row>
    <row r="19" spans="1:26" s="1" customFormat="1" ht="45">
      <c r="A19" s="55" t="s">
        <v>1</v>
      </c>
      <c r="B19" s="56"/>
      <c r="C19" s="56"/>
      <c r="D19" s="57"/>
      <c r="E19" s="2" t="s">
        <v>2</v>
      </c>
      <c r="F19" s="2" t="s">
        <v>3</v>
      </c>
      <c r="G19" s="2" t="s">
        <v>4</v>
      </c>
      <c r="H19" s="2" t="s">
        <v>5</v>
      </c>
      <c r="I19" s="4"/>
      <c r="J19" s="4"/>
      <c r="K19" s="4"/>
      <c r="L19" s="4"/>
      <c r="M19" s="4"/>
      <c r="N19" s="4"/>
      <c r="O19" s="4"/>
      <c r="P19" s="4"/>
      <c r="Q19" s="4"/>
      <c r="R19" s="4"/>
      <c r="S19" s="4"/>
      <c r="T19" s="4"/>
      <c r="U19" s="4"/>
      <c r="V19" s="4"/>
      <c r="W19" s="4"/>
      <c r="X19" s="4"/>
      <c r="Y19" s="4"/>
      <c r="Z19" s="4"/>
    </row>
    <row r="20" spans="1:26">
      <c r="A20" s="30" t="s">
        <v>16</v>
      </c>
      <c r="B20" s="31">
        <v>0</v>
      </c>
      <c r="C20" s="32" t="s">
        <v>18</v>
      </c>
      <c r="D20" s="33">
        <v>300</v>
      </c>
      <c r="E20" s="34">
        <v>300</v>
      </c>
      <c r="F20" s="13"/>
      <c r="G20" s="34">
        <v>550</v>
      </c>
      <c r="H20" s="34">
        <f>+G20</f>
        <v>550</v>
      </c>
    </row>
    <row r="21" spans="1:26">
      <c r="A21" s="30" t="s">
        <v>16</v>
      </c>
      <c r="B21" s="31">
        <v>300</v>
      </c>
      <c r="C21" s="32" t="s">
        <v>18</v>
      </c>
      <c r="D21" s="33">
        <v>1000</v>
      </c>
      <c r="E21" s="34">
        <v>700</v>
      </c>
      <c r="F21" s="35">
        <v>1.1499999999999999</v>
      </c>
      <c r="G21" s="34">
        <f>+E21*F21</f>
        <v>804.99999999999989</v>
      </c>
      <c r="H21" s="34">
        <f>+G21+H20</f>
        <v>1355</v>
      </c>
    </row>
    <row r="22" spans="1:26">
      <c r="A22" s="30" t="s">
        <v>16</v>
      </c>
      <c r="B22" s="31">
        <v>1000</v>
      </c>
      <c r="C22" s="32" t="s">
        <v>18</v>
      </c>
      <c r="D22" s="33">
        <v>3000</v>
      </c>
      <c r="E22" s="34">
        <v>2000</v>
      </c>
      <c r="F22" s="35">
        <v>0.57499999999999996</v>
      </c>
      <c r="G22" s="34">
        <f t="shared" ref="G22:G29" si="0">+E22*F22</f>
        <v>1150</v>
      </c>
      <c r="H22" s="34">
        <f t="shared" ref="H22:H29" si="1">+G22+H21</f>
        <v>2505</v>
      </c>
    </row>
    <row r="23" spans="1:26">
      <c r="A23" s="30" t="s">
        <v>16</v>
      </c>
      <c r="B23" s="31">
        <v>3000</v>
      </c>
      <c r="C23" s="32" t="s">
        <v>18</v>
      </c>
      <c r="D23" s="33">
        <v>7000</v>
      </c>
      <c r="E23" s="34">
        <v>4000</v>
      </c>
      <c r="F23" s="35">
        <v>0.28749999999999998</v>
      </c>
      <c r="G23" s="34">
        <f t="shared" si="0"/>
        <v>1150</v>
      </c>
      <c r="H23" s="34">
        <f t="shared" si="1"/>
        <v>3655</v>
      </c>
    </row>
    <row r="24" spans="1:26">
      <c r="A24" s="30" t="s">
        <v>16</v>
      </c>
      <c r="B24" s="31">
        <v>7000</v>
      </c>
      <c r="C24" s="32" t="s">
        <v>18</v>
      </c>
      <c r="D24" s="33">
        <v>15000</v>
      </c>
      <c r="E24" s="34">
        <v>8000</v>
      </c>
      <c r="F24" s="35">
        <v>0.115</v>
      </c>
      <c r="G24" s="34">
        <f t="shared" si="0"/>
        <v>920</v>
      </c>
      <c r="H24" s="34">
        <f t="shared" si="1"/>
        <v>4575</v>
      </c>
    </row>
    <row r="25" spans="1:26">
      <c r="A25" s="30" t="s">
        <v>16</v>
      </c>
      <c r="B25" s="31">
        <v>15000</v>
      </c>
      <c r="C25" s="32" t="s">
        <v>18</v>
      </c>
      <c r="D25" s="33">
        <v>35000</v>
      </c>
      <c r="E25" s="34">
        <v>20000</v>
      </c>
      <c r="F25" s="35">
        <v>8.6300000000000002E-2</v>
      </c>
      <c r="G25" s="34">
        <f t="shared" si="0"/>
        <v>1726</v>
      </c>
      <c r="H25" s="34">
        <f t="shared" si="1"/>
        <v>6301</v>
      </c>
    </row>
    <row r="26" spans="1:26">
      <c r="A26" s="30" t="s">
        <v>16</v>
      </c>
      <c r="B26" s="31">
        <v>35000</v>
      </c>
      <c r="C26" s="32" t="s">
        <v>18</v>
      </c>
      <c r="D26" s="33">
        <v>80000</v>
      </c>
      <c r="E26" s="34">
        <v>45000</v>
      </c>
      <c r="F26" s="35">
        <v>5.7500000000000002E-2</v>
      </c>
      <c r="G26" s="34">
        <f t="shared" si="0"/>
        <v>2587.5</v>
      </c>
      <c r="H26" s="34">
        <f t="shared" si="1"/>
        <v>8888.5</v>
      </c>
    </row>
    <row r="27" spans="1:26">
      <c r="A27" s="30" t="s">
        <v>16</v>
      </c>
      <c r="B27" s="31">
        <v>80000</v>
      </c>
      <c r="C27" s="32" t="s">
        <v>18</v>
      </c>
      <c r="D27" s="33">
        <v>200000</v>
      </c>
      <c r="E27" s="34">
        <v>120000</v>
      </c>
      <c r="F27" s="35">
        <v>2.8799999999999999E-2</v>
      </c>
      <c r="G27" s="34">
        <f t="shared" si="0"/>
        <v>3456</v>
      </c>
      <c r="H27" s="34">
        <f t="shared" si="1"/>
        <v>12344.5</v>
      </c>
    </row>
    <row r="28" spans="1:26">
      <c r="A28" s="30" t="s">
        <v>16</v>
      </c>
      <c r="B28" s="31">
        <v>200000</v>
      </c>
      <c r="C28" s="32" t="s">
        <v>18</v>
      </c>
      <c r="D28" s="33">
        <v>500000</v>
      </c>
      <c r="E28" s="34">
        <v>300000</v>
      </c>
      <c r="F28" s="35">
        <v>1.15E-2</v>
      </c>
      <c r="G28" s="34">
        <f t="shared" si="0"/>
        <v>3450</v>
      </c>
      <c r="H28" s="34">
        <f t="shared" si="1"/>
        <v>15794.5</v>
      </c>
    </row>
    <row r="29" spans="1:26">
      <c r="A29" s="30" t="s">
        <v>16</v>
      </c>
      <c r="B29" s="31">
        <v>500000</v>
      </c>
      <c r="C29" s="32" t="s">
        <v>18</v>
      </c>
      <c r="D29" s="33">
        <v>1000000</v>
      </c>
      <c r="E29" s="34">
        <v>500000</v>
      </c>
      <c r="F29" s="35">
        <v>8.6999999999999994E-3</v>
      </c>
      <c r="G29" s="34">
        <f t="shared" si="0"/>
        <v>4350</v>
      </c>
      <c r="H29" s="34">
        <f t="shared" si="1"/>
        <v>20144.5</v>
      </c>
    </row>
    <row r="30" spans="1:26">
      <c r="A30" s="30" t="s">
        <v>17</v>
      </c>
      <c r="B30" s="31">
        <v>1000000</v>
      </c>
      <c r="C30" s="32"/>
      <c r="D30" s="33"/>
      <c r="E30" s="34"/>
      <c r="F30" s="35">
        <v>5.7999999999999996E-3</v>
      </c>
      <c r="G30" s="34"/>
      <c r="H30" s="34"/>
    </row>
    <row r="31" spans="1:26">
      <c r="A31" s="13"/>
      <c r="B31" s="13"/>
      <c r="C31" s="13"/>
      <c r="D31" s="14"/>
      <c r="E31" s="13"/>
      <c r="F31" s="13"/>
      <c r="G31" s="13"/>
      <c r="H31" s="13"/>
    </row>
    <row r="32" spans="1:26" ht="15.75">
      <c r="A32" s="59" t="s">
        <v>6</v>
      </c>
      <c r="B32" s="59"/>
      <c r="C32" s="59"/>
      <c r="D32" s="59"/>
      <c r="E32" s="13"/>
      <c r="F32" s="13"/>
      <c r="G32" s="13"/>
      <c r="H32" s="13"/>
    </row>
    <row r="33" spans="1:8" ht="45">
      <c r="A33" s="55" t="s">
        <v>1</v>
      </c>
      <c r="B33" s="56"/>
      <c r="C33" s="56"/>
      <c r="D33" s="57"/>
      <c r="E33" s="2" t="s">
        <v>2</v>
      </c>
      <c r="F33" s="2" t="s">
        <v>3</v>
      </c>
      <c r="G33" s="2" t="s">
        <v>4</v>
      </c>
      <c r="H33" s="2" t="s">
        <v>5</v>
      </c>
    </row>
    <row r="34" spans="1:8">
      <c r="A34" s="30" t="s">
        <v>16</v>
      </c>
      <c r="B34" s="36">
        <v>0</v>
      </c>
      <c r="C34" s="32" t="s">
        <v>18</v>
      </c>
      <c r="D34" s="37">
        <v>100</v>
      </c>
      <c r="E34" s="34">
        <v>100</v>
      </c>
      <c r="F34" s="13"/>
      <c r="G34" s="34">
        <v>350</v>
      </c>
      <c r="H34" s="34">
        <f>+G34</f>
        <v>350</v>
      </c>
    </row>
    <row r="35" spans="1:8">
      <c r="A35" s="30" t="s">
        <v>16</v>
      </c>
      <c r="B35" s="36">
        <v>100</v>
      </c>
      <c r="C35" s="32" t="s">
        <v>18</v>
      </c>
      <c r="D35" s="37">
        <v>300</v>
      </c>
      <c r="E35" s="34">
        <v>200</v>
      </c>
      <c r="F35" s="35">
        <v>2.5874999999999999</v>
      </c>
      <c r="G35" s="34">
        <f>+E35*F35</f>
        <v>517.5</v>
      </c>
      <c r="H35" s="34">
        <f>+G35+H34</f>
        <v>867.5</v>
      </c>
    </row>
    <row r="36" spans="1:8">
      <c r="A36" s="30" t="s">
        <v>16</v>
      </c>
      <c r="B36" s="36">
        <v>300</v>
      </c>
      <c r="C36" s="32" t="s">
        <v>18</v>
      </c>
      <c r="D36" s="37">
        <v>700</v>
      </c>
      <c r="E36" s="34">
        <v>400</v>
      </c>
      <c r="F36" s="35">
        <v>1.7250000000000001</v>
      </c>
      <c r="G36" s="34">
        <f t="shared" ref="G36:G43" si="2">+E36*F36</f>
        <v>690</v>
      </c>
      <c r="H36" s="34">
        <f t="shared" ref="H36:H43" si="3">+G36+H35</f>
        <v>1557.5</v>
      </c>
    </row>
    <row r="37" spans="1:8">
      <c r="A37" s="30" t="s">
        <v>16</v>
      </c>
      <c r="B37" s="36">
        <v>700</v>
      </c>
      <c r="C37" s="32" t="s">
        <v>18</v>
      </c>
      <c r="D37" s="37">
        <v>1500</v>
      </c>
      <c r="E37" s="34">
        <v>800</v>
      </c>
      <c r="F37" s="35">
        <v>1.1499999999999999</v>
      </c>
      <c r="G37" s="34">
        <f t="shared" si="2"/>
        <v>919.99999999999989</v>
      </c>
      <c r="H37" s="34">
        <f t="shared" si="3"/>
        <v>2477.5</v>
      </c>
    </row>
    <row r="38" spans="1:8">
      <c r="A38" s="30" t="s">
        <v>16</v>
      </c>
      <c r="B38" s="36">
        <v>1500</v>
      </c>
      <c r="C38" s="32" t="s">
        <v>18</v>
      </c>
      <c r="D38" s="37">
        <v>3000</v>
      </c>
      <c r="E38" s="34">
        <v>1500</v>
      </c>
      <c r="F38" s="35">
        <v>0.57499999999999996</v>
      </c>
      <c r="G38" s="34">
        <f t="shared" si="2"/>
        <v>862.49999999999989</v>
      </c>
      <c r="H38" s="34">
        <f t="shared" si="3"/>
        <v>3340</v>
      </c>
    </row>
    <row r="39" spans="1:8">
      <c r="A39" s="30" t="s">
        <v>16</v>
      </c>
      <c r="B39" s="36">
        <v>3000</v>
      </c>
      <c r="C39" s="32" t="s">
        <v>18</v>
      </c>
      <c r="D39" s="37">
        <v>7500</v>
      </c>
      <c r="E39" s="34">
        <v>4500</v>
      </c>
      <c r="F39" s="35">
        <v>0.28749999999999998</v>
      </c>
      <c r="G39" s="34">
        <f t="shared" si="2"/>
        <v>1293.75</v>
      </c>
      <c r="H39" s="34">
        <f t="shared" si="3"/>
        <v>4633.75</v>
      </c>
    </row>
    <row r="40" spans="1:8">
      <c r="A40" s="30" t="s">
        <v>16</v>
      </c>
      <c r="B40" s="36">
        <v>7500</v>
      </c>
      <c r="C40" s="32" t="s">
        <v>18</v>
      </c>
      <c r="D40" s="37">
        <v>20000</v>
      </c>
      <c r="E40" s="34">
        <v>12500</v>
      </c>
      <c r="F40" s="35">
        <v>0.14380000000000001</v>
      </c>
      <c r="G40" s="34">
        <f t="shared" si="2"/>
        <v>1797.5000000000002</v>
      </c>
      <c r="H40" s="34">
        <f t="shared" si="3"/>
        <v>6431.25</v>
      </c>
    </row>
    <row r="41" spans="1:8">
      <c r="A41" s="30" t="s">
        <v>16</v>
      </c>
      <c r="B41" s="36">
        <v>20000</v>
      </c>
      <c r="C41" s="32" t="s">
        <v>18</v>
      </c>
      <c r="D41" s="37">
        <v>50000</v>
      </c>
      <c r="E41" s="34">
        <v>30000</v>
      </c>
      <c r="F41" s="35">
        <v>0.115</v>
      </c>
      <c r="G41" s="34">
        <f t="shared" si="2"/>
        <v>3450</v>
      </c>
      <c r="H41" s="34">
        <f t="shared" si="3"/>
        <v>9881.25</v>
      </c>
    </row>
    <row r="42" spans="1:8">
      <c r="A42" s="30" t="s">
        <v>16</v>
      </c>
      <c r="B42" s="36">
        <v>50000</v>
      </c>
      <c r="C42" s="32" t="s">
        <v>18</v>
      </c>
      <c r="D42" s="37">
        <v>120000</v>
      </c>
      <c r="E42" s="34">
        <v>70000</v>
      </c>
      <c r="F42" s="35">
        <v>5.7500000000000002E-2</v>
      </c>
      <c r="G42" s="34">
        <f t="shared" si="2"/>
        <v>4025</v>
      </c>
      <c r="H42" s="34">
        <f t="shared" si="3"/>
        <v>13906.25</v>
      </c>
    </row>
    <row r="43" spans="1:8">
      <c r="A43" s="30" t="s">
        <v>16</v>
      </c>
      <c r="B43" s="36">
        <v>120000</v>
      </c>
      <c r="C43" s="32" t="s">
        <v>18</v>
      </c>
      <c r="D43" s="37">
        <v>350000</v>
      </c>
      <c r="E43" s="34">
        <v>230000</v>
      </c>
      <c r="F43" s="35">
        <v>2.8799999999999999E-2</v>
      </c>
      <c r="G43" s="34">
        <f t="shared" si="2"/>
        <v>6624</v>
      </c>
      <c r="H43" s="34">
        <f t="shared" si="3"/>
        <v>20530.25</v>
      </c>
    </row>
    <row r="44" spans="1:8">
      <c r="A44" s="30" t="s">
        <v>17</v>
      </c>
      <c r="B44" s="36">
        <v>350000</v>
      </c>
      <c r="C44" s="32"/>
      <c r="D44" s="37"/>
      <c r="E44" s="34"/>
      <c r="F44" s="35">
        <v>1.44E-2</v>
      </c>
      <c r="G44" s="34"/>
      <c r="H44" s="34"/>
    </row>
    <row r="45" spans="1:8">
      <c r="A45" s="13"/>
      <c r="B45" s="13"/>
      <c r="C45" s="13"/>
      <c r="D45" s="14"/>
      <c r="E45" s="13"/>
      <c r="F45" s="13"/>
      <c r="G45" s="13"/>
      <c r="H45" s="13"/>
    </row>
    <row r="46" spans="1:8" ht="15.75">
      <c r="A46" s="58" t="s">
        <v>7</v>
      </c>
      <c r="B46" s="58"/>
      <c r="C46" s="58"/>
      <c r="D46" s="58"/>
      <c r="E46" s="13"/>
      <c r="F46" s="13"/>
      <c r="G46" s="13"/>
      <c r="H46" s="13"/>
    </row>
    <row r="47" spans="1:8" ht="45">
      <c r="A47" s="55" t="s">
        <v>8</v>
      </c>
      <c r="B47" s="56"/>
      <c r="C47" s="56"/>
      <c r="D47" s="57"/>
      <c r="E47" s="2" t="s">
        <v>9</v>
      </c>
      <c r="F47" s="2" t="s">
        <v>3</v>
      </c>
      <c r="G47" s="2" t="s">
        <v>4</v>
      </c>
      <c r="H47" s="2" t="s">
        <v>5</v>
      </c>
    </row>
    <row r="48" spans="1:8">
      <c r="A48" s="38" t="s">
        <v>16</v>
      </c>
      <c r="B48" s="38">
        <v>0</v>
      </c>
      <c r="C48" s="39" t="s">
        <v>18</v>
      </c>
      <c r="D48" s="40">
        <v>50</v>
      </c>
      <c r="E48" s="41">
        <v>50</v>
      </c>
      <c r="F48" s="13"/>
      <c r="G48" s="34">
        <v>600</v>
      </c>
      <c r="H48" s="34">
        <f>+G48</f>
        <v>600</v>
      </c>
    </row>
    <row r="49" spans="1:8">
      <c r="A49" s="42" t="s">
        <v>16</v>
      </c>
      <c r="B49" s="42">
        <v>50</v>
      </c>
      <c r="C49" s="43" t="s">
        <v>18</v>
      </c>
      <c r="D49" s="44">
        <v>150</v>
      </c>
      <c r="E49" s="41">
        <v>100</v>
      </c>
      <c r="F49" s="35">
        <v>9.7750000000000004</v>
      </c>
      <c r="G49" s="34">
        <f>+E49*F49</f>
        <v>977.5</v>
      </c>
      <c r="H49" s="34">
        <f>+G49+H48</f>
        <v>1577.5</v>
      </c>
    </row>
    <row r="50" spans="1:8">
      <c r="A50" s="42" t="s">
        <v>16</v>
      </c>
      <c r="B50" s="42">
        <v>150</v>
      </c>
      <c r="C50" s="43" t="s">
        <v>18</v>
      </c>
      <c r="D50" s="44">
        <v>500</v>
      </c>
      <c r="E50" s="41">
        <v>350</v>
      </c>
      <c r="F50" s="35">
        <v>5.75</v>
      </c>
      <c r="G50" s="34">
        <f t="shared" ref="G50:G53" si="4">+E50*F50</f>
        <v>2012.5</v>
      </c>
      <c r="H50" s="34">
        <f>+G50+H49</f>
        <v>3590</v>
      </c>
    </row>
    <row r="51" spans="1:8">
      <c r="A51" s="42" t="s">
        <v>16</v>
      </c>
      <c r="B51" s="42">
        <v>500</v>
      </c>
      <c r="C51" s="43" t="s">
        <v>18</v>
      </c>
      <c r="D51" s="44">
        <v>1200</v>
      </c>
      <c r="E51" s="41">
        <v>700</v>
      </c>
      <c r="F51" s="35">
        <v>2.875</v>
      </c>
      <c r="G51" s="34">
        <f t="shared" si="4"/>
        <v>2012.5</v>
      </c>
      <c r="H51" s="34">
        <f t="shared" ref="H50:H53" si="5">+G51+H50</f>
        <v>5602.5</v>
      </c>
    </row>
    <row r="52" spans="1:8">
      <c r="A52" s="42" t="s">
        <v>16</v>
      </c>
      <c r="B52" s="42">
        <v>1200</v>
      </c>
      <c r="C52" s="43" t="s">
        <v>18</v>
      </c>
      <c r="D52" s="44">
        <v>3000</v>
      </c>
      <c r="E52" s="41">
        <v>1800</v>
      </c>
      <c r="F52" s="35">
        <v>1.4375</v>
      </c>
      <c r="G52" s="34">
        <f t="shared" si="4"/>
        <v>2587.5</v>
      </c>
      <c r="H52" s="34">
        <f t="shared" si="5"/>
        <v>8190</v>
      </c>
    </row>
    <row r="53" spans="1:8">
      <c r="A53" s="42" t="s">
        <v>16</v>
      </c>
      <c r="B53" s="42">
        <v>3000</v>
      </c>
      <c r="C53" s="43" t="s">
        <v>18</v>
      </c>
      <c r="D53" s="44">
        <v>7000</v>
      </c>
      <c r="E53" s="41">
        <v>4000</v>
      </c>
      <c r="F53" s="35">
        <v>1.1499999999999999</v>
      </c>
      <c r="G53" s="34">
        <f t="shared" si="4"/>
        <v>4600</v>
      </c>
      <c r="H53" s="34">
        <f t="shared" si="5"/>
        <v>12790</v>
      </c>
    </row>
    <row r="54" spans="1:8">
      <c r="A54" s="42" t="s">
        <v>17</v>
      </c>
      <c r="B54" s="42">
        <v>7000</v>
      </c>
      <c r="C54" s="42"/>
      <c r="D54" s="44"/>
      <c r="E54" s="41"/>
      <c r="F54" s="35">
        <v>0.86250000000000004</v>
      </c>
      <c r="G54" s="45"/>
      <c r="H54" s="45"/>
    </row>
    <row r="55" spans="1:8" s="3" customFormat="1">
      <c r="B55" s="5"/>
      <c r="C55" s="5"/>
      <c r="D55" s="7"/>
    </row>
    <row r="56" spans="1:8" s="3" customFormat="1">
      <c r="D56" s="7"/>
    </row>
    <row r="57" spans="1:8" s="3" customFormat="1">
      <c r="D57" s="7"/>
    </row>
    <row r="58" spans="1:8" s="3" customFormat="1">
      <c r="D58" s="7"/>
    </row>
    <row r="59" spans="1:8" s="3" customFormat="1">
      <c r="D59" s="7"/>
    </row>
    <row r="60" spans="1:8" s="3" customFormat="1">
      <c r="D60" s="7"/>
    </row>
    <row r="61" spans="1:8" s="3" customFormat="1">
      <c r="D61" s="7"/>
    </row>
    <row r="62" spans="1:8" s="3" customFormat="1">
      <c r="D62" s="7"/>
    </row>
    <row r="63" spans="1:8" s="3" customFormat="1">
      <c r="D63" s="7"/>
    </row>
    <row r="64" spans="1:8" s="3" customFormat="1">
      <c r="D64" s="7"/>
    </row>
    <row r="65" spans="4:4" s="3" customFormat="1">
      <c r="D65" s="7"/>
    </row>
    <row r="66" spans="4:4" s="3" customFormat="1">
      <c r="D66" s="7"/>
    </row>
    <row r="67" spans="4:4" s="3" customFormat="1">
      <c r="D67" s="7"/>
    </row>
    <row r="68" spans="4:4" s="3" customFormat="1">
      <c r="D68" s="7"/>
    </row>
    <row r="69" spans="4:4" s="3" customFormat="1">
      <c r="D69" s="7"/>
    </row>
    <row r="70" spans="4:4" s="3" customFormat="1">
      <c r="D70" s="7"/>
    </row>
    <row r="71" spans="4:4" s="3" customFormat="1">
      <c r="D71" s="7"/>
    </row>
    <row r="72" spans="4:4" s="3" customFormat="1">
      <c r="D72" s="7"/>
    </row>
    <row r="73" spans="4:4" s="3" customFormat="1">
      <c r="D73" s="7"/>
    </row>
    <row r="74" spans="4:4" s="3" customFormat="1">
      <c r="D74" s="7"/>
    </row>
    <row r="75" spans="4:4" s="3" customFormat="1">
      <c r="D75" s="7"/>
    </row>
    <row r="76" spans="4:4" s="3" customFormat="1">
      <c r="D76" s="7"/>
    </row>
    <row r="77" spans="4:4" s="3" customFormat="1">
      <c r="D77" s="7"/>
    </row>
    <row r="78" spans="4:4" s="3" customFormat="1">
      <c r="D78" s="7"/>
    </row>
    <row r="79" spans="4:4" s="3" customFormat="1">
      <c r="D79" s="7"/>
    </row>
    <row r="80" spans="4:4" s="3" customFormat="1">
      <c r="D80" s="7"/>
    </row>
    <row r="81" spans="4:4" s="3" customFormat="1">
      <c r="D81" s="7"/>
    </row>
    <row r="82" spans="4:4" s="3" customFormat="1">
      <c r="D82" s="7"/>
    </row>
    <row r="83" spans="4:4" s="3" customFormat="1">
      <c r="D83" s="7"/>
    </row>
    <row r="84" spans="4:4" s="3" customFormat="1">
      <c r="D84" s="7"/>
    </row>
    <row r="85" spans="4:4" s="3" customFormat="1">
      <c r="D85" s="7"/>
    </row>
    <row r="86" spans="4:4" s="3" customFormat="1">
      <c r="D86" s="7"/>
    </row>
    <row r="87" spans="4:4" s="3" customFormat="1">
      <c r="D87" s="7"/>
    </row>
    <row r="88" spans="4:4" s="3" customFormat="1">
      <c r="D88" s="7"/>
    </row>
    <row r="89" spans="4:4" s="3" customFormat="1">
      <c r="D89" s="7"/>
    </row>
    <row r="90" spans="4:4" s="3" customFormat="1">
      <c r="D90" s="7"/>
    </row>
    <row r="91" spans="4:4" s="3" customFormat="1">
      <c r="D91" s="7"/>
    </row>
    <row r="92" spans="4:4" s="3" customFormat="1">
      <c r="D92" s="7"/>
    </row>
    <row r="93" spans="4:4" s="3" customFormat="1">
      <c r="D93" s="7"/>
    </row>
    <row r="94" spans="4:4" s="3" customFormat="1">
      <c r="D94" s="7"/>
    </row>
    <row r="95" spans="4:4" s="3" customFormat="1">
      <c r="D95" s="7"/>
    </row>
    <row r="96" spans="4:4" s="3" customFormat="1">
      <c r="D96" s="7"/>
    </row>
    <row r="97" spans="4:4" s="3" customFormat="1">
      <c r="D97" s="7"/>
    </row>
    <row r="98" spans="4:4" s="3" customFormat="1">
      <c r="D98" s="7"/>
    </row>
    <row r="99" spans="4:4" s="3" customFormat="1">
      <c r="D99" s="7"/>
    </row>
    <row r="100" spans="4:4" s="3" customFormat="1">
      <c r="D100" s="7"/>
    </row>
    <row r="101" spans="4:4" s="3" customFormat="1">
      <c r="D101" s="7"/>
    </row>
    <row r="102" spans="4:4" s="3" customFormat="1">
      <c r="D102" s="7"/>
    </row>
    <row r="103" spans="4:4" s="3" customFormat="1">
      <c r="D103" s="7"/>
    </row>
    <row r="104" spans="4:4" s="3" customFormat="1">
      <c r="D104" s="7"/>
    </row>
    <row r="105" spans="4:4" s="3" customFormat="1">
      <c r="D105" s="7"/>
    </row>
    <row r="106" spans="4:4" s="3" customFormat="1">
      <c r="D106" s="7"/>
    </row>
    <row r="107" spans="4:4" s="3" customFormat="1">
      <c r="D107" s="7"/>
    </row>
    <row r="108" spans="4:4" s="3" customFormat="1">
      <c r="D108" s="7"/>
    </row>
    <row r="109" spans="4:4" s="3" customFormat="1">
      <c r="D109" s="7"/>
    </row>
    <row r="110" spans="4:4" s="3" customFormat="1">
      <c r="D110" s="7"/>
    </row>
    <row r="111" spans="4:4" s="3" customFormat="1">
      <c r="D111" s="7"/>
    </row>
    <row r="112" spans="4:4" s="3" customFormat="1">
      <c r="D112" s="7"/>
    </row>
    <row r="113" spans="4:4" s="3" customFormat="1">
      <c r="D113" s="7"/>
    </row>
    <row r="114" spans="4:4" s="3" customFormat="1">
      <c r="D114" s="7"/>
    </row>
    <row r="115" spans="4:4" s="3" customFormat="1">
      <c r="D115" s="7"/>
    </row>
    <row r="116" spans="4:4" s="3" customFormat="1">
      <c r="D116" s="7"/>
    </row>
    <row r="117" spans="4:4" s="3" customFormat="1">
      <c r="D117" s="7"/>
    </row>
    <row r="118" spans="4:4" s="3" customFormat="1">
      <c r="D118" s="7"/>
    </row>
    <row r="119" spans="4:4" s="3" customFormat="1">
      <c r="D119" s="7"/>
    </row>
    <row r="120" spans="4:4" s="3" customFormat="1">
      <c r="D120" s="7"/>
    </row>
    <row r="121" spans="4:4" s="3" customFormat="1">
      <c r="D121" s="7"/>
    </row>
    <row r="122" spans="4:4" s="3" customFormat="1">
      <c r="D122" s="7"/>
    </row>
    <row r="123" spans="4:4" s="3" customFormat="1">
      <c r="D123" s="7"/>
    </row>
    <row r="124" spans="4:4" s="3" customFormat="1">
      <c r="D124" s="7"/>
    </row>
    <row r="125" spans="4:4" s="3" customFormat="1">
      <c r="D125" s="7"/>
    </row>
    <row r="126" spans="4:4" s="3" customFormat="1">
      <c r="D126" s="7"/>
    </row>
    <row r="127" spans="4:4" s="3" customFormat="1">
      <c r="D127" s="7"/>
    </row>
    <row r="128" spans="4:4" s="3" customFormat="1">
      <c r="D128" s="7"/>
    </row>
    <row r="129" spans="4:4" s="3" customFormat="1">
      <c r="D129" s="7"/>
    </row>
    <row r="130" spans="4:4" s="3" customFormat="1">
      <c r="D130" s="7"/>
    </row>
    <row r="131" spans="4:4" s="3" customFormat="1">
      <c r="D131" s="7"/>
    </row>
    <row r="132" spans="4:4" s="3" customFormat="1">
      <c r="D132" s="7"/>
    </row>
    <row r="133" spans="4:4" s="3" customFormat="1">
      <c r="D133" s="7"/>
    </row>
    <row r="134" spans="4:4" s="3" customFormat="1">
      <c r="D134" s="7"/>
    </row>
    <row r="135" spans="4:4" s="3" customFormat="1">
      <c r="D135" s="7"/>
    </row>
    <row r="136" spans="4:4" s="3" customFormat="1">
      <c r="D136" s="7"/>
    </row>
    <row r="137" spans="4:4" s="3" customFormat="1">
      <c r="D137" s="7"/>
    </row>
    <row r="138" spans="4:4" s="3" customFormat="1">
      <c r="D138" s="7"/>
    </row>
    <row r="139" spans="4:4" s="3" customFormat="1">
      <c r="D139" s="7"/>
    </row>
    <row r="140" spans="4:4" s="3" customFormat="1">
      <c r="D140" s="7"/>
    </row>
    <row r="141" spans="4:4" s="3" customFormat="1">
      <c r="D141" s="7"/>
    </row>
    <row r="142" spans="4:4" s="3" customFormat="1">
      <c r="D142" s="7"/>
    </row>
    <row r="143" spans="4:4" s="3" customFormat="1">
      <c r="D143" s="7"/>
    </row>
    <row r="144" spans="4:4" s="3" customFormat="1">
      <c r="D144" s="7"/>
    </row>
    <row r="145" spans="4:4" s="3" customFormat="1">
      <c r="D145" s="7"/>
    </row>
    <row r="146" spans="4:4" s="3" customFormat="1">
      <c r="D146" s="7"/>
    </row>
    <row r="147" spans="4:4" s="3" customFormat="1">
      <c r="D147" s="7"/>
    </row>
    <row r="148" spans="4:4" s="3" customFormat="1">
      <c r="D148" s="7"/>
    </row>
    <row r="149" spans="4:4" s="3" customFormat="1">
      <c r="D149" s="7"/>
    </row>
    <row r="150" spans="4:4" s="3" customFormat="1">
      <c r="D150" s="7"/>
    </row>
    <row r="151" spans="4:4" s="3" customFormat="1">
      <c r="D151" s="7"/>
    </row>
    <row r="152" spans="4:4" s="3" customFormat="1">
      <c r="D152" s="7"/>
    </row>
    <row r="153" spans="4:4" s="3" customFormat="1">
      <c r="D153" s="7"/>
    </row>
    <row r="154" spans="4:4" s="3" customFormat="1">
      <c r="D154" s="7"/>
    </row>
    <row r="155" spans="4:4" s="3" customFormat="1">
      <c r="D155" s="7"/>
    </row>
    <row r="156" spans="4:4" s="3" customFormat="1">
      <c r="D156" s="7"/>
    </row>
    <row r="157" spans="4:4" s="3" customFormat="1">
      <c r="D157" s="7"/>
    </row>
    <row r="158" spans="4:4" s="3" customFormat="1">
      <c r="D158" s="7"/>
    </row>
    <row r="159" spans="4:4" s="3" customFormat="1">
      <c r="D159" s="7"/>
    </row>
    <row r="160" spans="4:4" s="3" customFormat="1">
      <c r="D160" s="7"/>
    </row>
    <row r="161" spans="4:4" s="3" customFormat="1">
      <c r="D161" s="7"/>
    </row>
    <row r="162" spans="4:4" s="3" customFormat="1">
      <c r="D162" s="7"/>
    </row>
    <row r="163" spans="4:4" s="3" customFormat="1">
      <c r="D163" s="7"/>
    </row>
    <row r="164" spans="4:4" s="3" customFormat="1">
      <c r="D164" s="7"/>
    </row>
    <row r="165" spans="4:4" s="3" customFormat="1">
      <c r="D165" s="7"/>
    </row>
    <row r="166" spans="4:4" s="3" customFormat="1">
      <c r="D166" s="7"/>
    </row>
    <row r="167" spans="4:4" s="3" customFormat="1">
      <c r="D167" s="7"/>
    </row>
    <row r="168" spans="4:4" s="3" customFormat="1">
      <c r="D168" s="7"/>
    </row>
    <row r="169" spans="4:4" s="3" customFormat="1">
      <c r="D169" s="7"/>
    </row>
    <row r="170" spans="4:4" s="3" customFormat="1">
      <c r="D170" s="7"/>
    </row>
    <row r="171" spans="4:4" s="3" customFormat="1">
      <c r="D171" s="7"/>
    </row>
    <row r="172" spans="4:4" s="3" customFormat="1">
      <c r="D172" s="7"/>
    </row>
    <row r="173" spans="4:4" s="3" customFormat="1">
      <c r="D173" s="7"/>
    </row>
    <row r="174" spans="4:4" s="3" customFormat="1">
      <c r="D174" s="7"/>
    </row>
    <row r="175" spans="4:4" s="3" customFormat="1">
      <c r="D175" s="7"/>
    </row>
    <row r="176" spans="4:4" s="3" customFormat="1">
      <c r="D176" s="7"/>
    </row>
    <row r="177" spans="4:4" s="3" customFormat="1">
      <c r="D177" s="7"/>
    </row>
    <row r="178" spans="4:4" s="3" customFormat="1">
      <c r="D178" s="7"/>
    </row>
    <row r="179" spans="4:4" s="3" customFormat="1">
      <c r="D179" s="7"/>
    </row>
    <row r="180" spans="4:4" s="3" customFormat="1">
      <c r="D180" s="7"/>
    </row>
    <row r="181" spans="4:4" s="3" customFormat="1">
      <c r="D181" s="7"/>
    </row>
    <row r="182" spans="4:4" s="3" customFormat="1">
      <c r="D182" s="7"/>
    </row>
    <row r="183" spans="4:4" s="3" customFormat="1">
      <c r="D183" s="7"/>
    </row>
    <row r="184" spans="4:4" s="3" customFormat="1">
      <c r="D184" s="7"/>
    </row>
    <row r="185" spans="4:4" s="3" customFormat="1">
      <c r="D185" s="7"/>
    </row>
    <row r="186" spans="4:4" s="3" customFormat="1">
      <c r="D186" s="7"/>
    </row>
    <row r="187" spans="4:4" s="3" customFormat="1">
      <c r="D187" s="7"/>
    </row>
    <row r="188" spans="4:4" s="3" customFormat="1">
      <c r="D188" s="7"/>
    </row>
    <row r="189" spans="4:4" s="3" customFormat="1">
      <c r="D189" s="7"/>
    </row>
    <row r="190" spans="4:4" s="3" customFormat="1">
      <c r="D190" s="7"/>
    </row>
    <row r="191" spans="4:4" s="3" customFormat="1">
      <c r="D191" s="7"/>
    </row>
    <row r="192" spans="4:4" s="3" customFormat="1">
      <c r="D192" s="7"/>
    </row>
    <row r="193" spans="4:4" s="3" customFormat="1">
      <c r="D193" s="7"/>
    </row>
    <row r="194" spans="4:4" s="3" customFormat="1">
      <c r="D194" s="7"/>
    </row>
    <row r="195" spans="4:4" s="3" customFormat="1">
      <c r="D195" s="7"/>
    </row>
    <row r="196" spans="4:4" s="3" customFormat="1">
      <c r="D196" s="7"/>
    </row>
    <row r="197" spans="4:4" s="3" customFormat="1">
      <c r="D197" s="7"/>
    </row>
    <row r="198" spans="4:4" s="3" customFormat="1">
      <c r="D198" s="7"/>
    </row>
    <row r="199" spans="4:4" s="3" customFormat="1">
      <c r="D199" s="7"/>
    </row>
    <row r="200" spans="4:4" s="3" customFormat="1">
      <c r="D200" s="7"/>
    </row>
    <row r="201" spans="4:4" s="3" customFormat="1">
      <c r="D201" s="7"/>
    </row>
    <row r="202" spans="4:4" s="3" customFormat="1">
      <c r="D202" s="7"/>
    </row>
    <row r="203" spans="4:4" s="3" customFormat="1">
      <c r="D203" s="7"/>
    </row>
    <row r="204" spans="4:4" s="3" customFormat="1">
      <c r="D204" s="7"/>
    </row>
    <row r="205" spans="4:4" s="3" customFormat="1">
      <c r="D205" s="7"/>
    </row>
    <row r="206" spans="4:4" s="3" customFormat="1">
      <c r="D206" s="7"/>
    </row>
    <row r="207" spans="4:4" s="3" customFormat="1">
      <c r="D207" s="7"/>
    </row>
    <row r="208" spans="4:4" s="3" customFormat="1">
      <c r="D208" s="7"/>
    </row>
    <row r="209" spans="4:4" s="3" customFormat="1">
      <c r="D209" s="7"/>
    </row>
    <row r="210" spans="4:4" s="3" customFormat="1">
      <c r="D210" s="7"/>
    </row>
    <row r="211" spans="4:4" s="3" customFormat="1">
      <c r="D211" s="7"/>
    </row>
    <row r="212" spans="4:4" s="3" customFormat="1">
      <c r="D212" s="7"/>
    </row>
    <row r="213" spans="4:4" s="3" customFormat="1">
      <c r="D213" s="7"/>
    </row>
    <row r="214" spans="4:4" s="3" customFormat="1">
      <c r="D214" s="7"/>
    </row>
    <row r="215" spans="4:4" s="3" customFormat="1">
      <c r="D215" s="7"/>
    </row>
    <row r="216" spans="4:4" s="3" customFormat="1">
      <c r="D216" s="7"/>
    </row>
    <row r="217" spans="4:4" s="3" customFormat="1">
      <c r="D217" s="7"/>
    </row>
    <row r="218" spans="4:4" s="3" customFormat="1">
      <c r="D218" s="7"/>
    </row>
    <row r="219" spans="4:4" s="3" customFormat="1">
      <c r="D219" s="7"/>
    </row>
    <row r="220" spans="4:4" s="3" customFormat="1">
      <c r="D220" s="7"/>
    </row>
    <row r="221" spans="4:4" s="3" customFormat="1">
      <c r="D221" s="7"/>
    </row>
    <row r="222" spans="4:4" s="3" customFormat="1">
      <c r="D222" s="7"/>
    </row>
    <row r="223" spans="4:4" s="3" customFormat="1">
      <c r="D223" s="7"/>
    </row>
    <row r="224" spans="4:4" s="3" customFormat="1">
      <c r="D224" s="7"/>
    </row>
    <row r="225" spans="4:4" s="3" customFormat="1">
      <c r="D225" s="7"/>
    </row>
    <row r="226" spans="4:4" s="3" customFormat="1">
      <c r="D226" s="7"/>
    </row>
    <row r="227" spans="4:4" s="3" customFormat="1">
      <c r="D227" s="7"/>
    </row>
    <row r="228" spans="4:4" s="3" customFormat="1">
      <c r="D228" s="7"/>
    </row>
    <row r="229" spans="4:4" s="3" customFormat="1">
      <c r="D229" s="7"/>
    </row>
    <row r="230" spans="4:4" s="3" customFormat="1">
      <c r="D230" s="7"/>
    </row>
    <row r="231" spans="4:4" s="3" customFormat="1">
      <c r="D231" s="7"/>
    </row>
    <row r="232" spans="4:4" s="3" customFormat="1">
      <c r="D232" s="7"/>
    </row>
    <row r="233" spans="4:4" s="3" customFormat="1">
      <c r="D233" s="7"/>
    </row>
    <row r="234" spans="4:4" s="3" customFormat="1">
      <c r="D234" s="7"/>
    </row>
    <row r="235" spans="4:4" s="3" customFormat="1">
      <c r="D235" s="7"/>
    </row>
    <row r="236" spans="4:4" s="3" customFormat="1">
      <c r="D236" s="7"/>
    </row>
    <row r="237" spans="4:4" s="3" customFormat="1">
      <c r="D237" s="7"/>
    </row>
    <row r="238" spans="4:4" s="3" customFormat="1">
      <c r="D238" s="7"/>
    </row>
    <row r="239" spans="4:4" s="3" customFormat="1">
      <c r="D239" s="7"/>
    </row>
    <row r="240" spans="4:4" s="3" customFormat="1">
      <c r="D240" s="7"/>
    </row>
    <row r="241" spans="4:4" s="3" customFormat="1">
      <c r="D241" s="7"/>
    </row>
    <row r="242" spans="4:4" s="3" customFormat="1">
      <c r="D242" s="7"/>
    </row>
    <row r="243" spans="4:4" s="3" customFormat="1">
      <c r="D243" s="7"/>
    </row>
    <row r="244" spans="4:4" s="3" customFormat="1">
      <c r="D244" s="7"/>
    </row>
    <row r="245" spans="4:4" s="3" customFormat="1">
      <c r="D245" s="7"/>
    </row>
    <row r="246" spans="4:4" s="3" customFormat="1">
      <c r="D246" s="7"/>
    </row>
    <row r="247" spans="4:4" s="3" customFormat="1">
      <c r="D247" s="7"/>
    </row>
    <row r="248" spans="4:4" s="3" customFormat="1">
      <c r="D248" s="7"/>
    </row>
    <row r="249" spans="4:4" s="3" customFormat="1">
      <c r="D249" s="7"/>
    </row>
    <row r="250" spans="4:4" s="3" customFormat="1">
      <c r="D250" s="7"/>
    </row>
    <row r="251" spans="4:4" s="3" customFormat="1">
      <c r="D251" s="7"/>
    </row>
    <row r="252" spans="4:4" s="3" customFormat="1">
      <c r="D252" s="7"/>
    </row>
    <row r="253" spans="4:4" s="3" customFormat="1">
      <c r="D253" s="7"/>
    </row>
    <row r="254" spans="4:4" s="3" customFormat="1">
      <c r="D254" s="7"/>
    </row>
    <row r="255" spans="4:4" s="3" customFormat="1">
      <c r="D255" s="7"/>
    </row>
    <row r="256" spans="4:4" s="3" customFormat="1">
      <c r="D256" s="7"/>
    </row>
    <row r="257" spans="4:4" s="3" customFormat="1">
      <c r="D257" s="7"/>
    </row>
    <row r="258" spans="4:4" s="3" customFormat="1">
      <c r="D258" s="7"/>
    </row>
    <row r="259" spans="4:4" s="3" customFormat="1">
      <c r="D259" s="7"/>
    </row>
    <row r="260" spans="4:4" s="3" customFormat="1">
      <c r="D260" s="7"/>
    </row>
    <row r="261" spans="4:4" s="3" customFormat="1">
      <c r="D261" s="7"/>
    </row>
    <row r="262" spans="4:4" s="3" customFormat="1">
      <c r="D262" s="7"/>
    </row>
    <row r="263" spans="4:4" s="3" customFormat="1">
      <c r="D263" s="7"/>
    </row>
    <row r="264" spans="4:4" s="3" customFormat="1">
      <c r="D264" s="7"/>
    </row>
    <row r="265" spans="4:4" s="3" customFormat="1">
      <c r="D265" s="7"/>
    </row>
    <row r="266" spans="4:4" s="3" customFormat="1">
      <c r="D266" s="7"/>
    </row>
    <row r="267" spans="4:4" s="3" customFormat="1">
      <c r="D267" s="7"/>
    </row>
    <row r="268" spans="4:4" s="3" customFormat="1">
      <c r="D268" s="7"/>
    </row>
    <row r="269" spans="4:4" s="3" customFormat="1">
      <c r="D269" s="7"/>
    </row>
    <row r="270" spans="4:4" s="3" customFormat="1">
      <c r="D270" s="7"/>
    </row>
    <row r="271" spans="4:4" s="3" customFormat="1">
      <c r="D271" s="7"/>
    </row>
    <row r="272" spans="4:4" s="3" customFormat="1">
      <c r="D272" s="7"/>
    </row>
    <row r="273" spans="4:4" s="3" customFormat="1">
      <c r="D273" s="7"/>
    </row>
    <row r="274" spans="4:4" s="3" customFormat="1">
      <c r="D274" s="7"/>
    </row>
    <row r="275" spans="4:4" s="3" customFormat="1">
      <c r="D275" s="7"/>
    </row>
    <row r="276" spans="4:4" s="3" customFormat="1">
      <c r="D276" s="7"/>
    </row>
    <row r="277" spans="4:4" s="3" customFormat="1">
      <c r="D277" s="7"/>
    </row>
    <row r="278" spans="4:4" s="3" customFormat="1">
      <c r="D278" s="7"/>
    </row>
    <row r="279" spans="4:4" s="3" customFormat="1">
      <c r="D279" s="7"/>
    </row>
    <row r="280" spans="4:4" s="3" customFormat="1">
      <c r="D280" s="7"/>
    </row>
    <row r="281" spans="4:4" s="3" customFormat="1">
      <c r="D281" s="7"/>
    </row>
    <row r="282" spans="4:4" s="3" customFormat="1">
      <c r="D282" s="7"/>
    </row>
    <row r="283" spans="4:4" s="3" customFormat="1">
      <c r="D283" s="7"/>
    </row>
    <row r="284" spans="4:4" s="3" customFormat="1">
      <c r="D284" s="7"/>
    </row>
    <row r="285" spans="4:4" s="3" customFormat="1">
      <c r="D285" s="7"/>
    </row>
    <row r="286" spans="4:4" s="3" customFormat="1">
      <c r="D286" s="7"/>
    </row>
    <row r="287" spans="4:4" s="3" customFormat="1">
      <c r="D287" s="7"/>
    </row>
    <row r="288" spans="4:4" s="3" customFormat="1">
      <c r="D288" s="7"/>
    </row>
    <row r="289" spans="4:4" s="3" customFormat="1">
      <c r="D289" s="7"/>
    </row>
    <row r="290" spans="4:4" s="3" customFormat="1">
      <c r="D290" s="7"/>
    </row>
    <row r="291" spans="4:4" s="3" customFormat="1">
      <c r="D291" s="7"/>
    </row>
    <row r="292" spans="4:4" s="3" customFormat="1">
      <c r="D292" s="7"/>
    </row>
    <row r="293" spans="4:4" s="3" customFormat="1">
      <c r="D293" s="7"/>
    </row>
    <row r="294" spans="4:4" s="3" customFormat="1">
      <c r="D294" s="7"/>
    </row>
    <row r="295" spans="4:4" s="3" customFormat="1">
      <c r="D295" s="7"/>
    </row>
    <row r="296" spans="4:4" s="3" customFormat="1">
      <c r="D296" s="7"/>
    </row>
    <row r="297" spans="4:4" s="3" customFormat="1">
      <c r="D297" s="7"/>
    </row>
    <row r="298" spans="4:4" s="3" customFormat="1">
      <c r="D298" s="7"/>
    </row>
    <row r="299" spans="4:4" s="3" customFormat="1">
      <c r="D299" s="7"/>
    </row>
    <row r="300" spans="4:4" s="3" customFormat="1">
      <c r="D300" s="7"/>
    </row>
    <row r="301" spans="4:4" s="3" customFormat="1">
      <c r="D301" s="7"/>
    </row>
    <row r="302" spans="4:4" s="3" customFormat="1">
      <c r="D302" s="7"/>
    </row>
    <row r="303" spans="4:4" s="3" customFormat="1">
      <c r="D303" s="7"/>
    </row>
    <row r="304" spans="4:4" s="3" customFormat="1">
      <c r="D304" s="7"/>
    </row>
    <row r="305" spans="4:4" s="3" customFormat="1">
      <c r="D305" s="7"/>
    </row>
    <row r="306" spans="4:4" s="3" customFormat="1">
      <c r="D306" s="7"/>
    </row>
    <row r="307" spans="4:4" s="3" customFormat="1">
      <c r="D307" s="7"/>
    </row>
    <row r="308" spans="4:4" s="3" customFormat="1">
      <c r="D308" s="7"/>
    </row>
    <row r="309" spans="4:4" s="3" customFormat="1">
      <c r="D309" s="7"/>
    </row>
    <row r="310" spans="4:4" s="3" customFormat="1">
      <c r="D310" s="7"/>
    </row>
    <row r="311" spans="4:4" s="3" customFormat="1">
      <c r="D311" s="7"/>
    </row>
    <row r="312" spans="4:4" s="3" customFormat="1">
      <c r="D312" s="7"/>
    </row>
  </sheetData>
  <sheetProtection password="AF7D" sheet="1" objects="1" scenarios="1" formatCells="0" formatColumns="0" formatRows="0" insertColumns="0" insertRows="0" insertHyperlinks="0" deleteColumns="0" deleteRows="0" sort="0" autoFilter="0" pivotTables="0"/>
  <protectedRanges>
    <protectedRange sqref="D9" name="provision"/>
    <protectedRange sqref="D7" name="bilan"/>
    <protectedRange sqref="D8" name="amort"/>
    <protectedRange sqref="D13" name="produit HT"/>
    <protectedRange sqref="D16" name="effectif"/>
  </protectedRanges>
  <mergeCells count="14">
    <mergeCell ref="F6:G9"/>
    <mergeCell ref="F5:H5"/>
    <mergeCell ref="H6:H9"/>
    <mergeCell ref="A1:H1"/>
    <mergeCell ref="A3:H3"/>
    <mergeCell ref="F13:G13"/>
    <mergeCell ref="F14:G14"/>
    <mergeCell ref="F15:G15"/>
    <mergeCell ref="A47:D47"/>
    <mergeCell ref="A46:D46"/>
    <mergeCell ref="A33:D33"/>
    <mergeCell ref="A32:D32"/>
    <mergeCell ref="A19:D19"/>
    <mergeCell ref="A18:D18"/>
  </mergeCells>
  <dataValidations count="1">
    <dataValidation errorStyle="information" allowBlank="1" showInputMessage="1" showErrorMessage="1" error="D'après vos données saisies, les honoraires CAC sont de :" sqref="F6"/>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honoraires CAC 2012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2013-06-14T09:34:31Z</dcterms:created>
  <dcterms:modified xsi:type="dcterms:W3CDTF">2013-06-14T16:00:46Z</dcterms:modified>
</cp:coreProperties>
</file>