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5715" windowHeight="7230"/>
  </bookViews>
  <sheets>
    <sheet name="Calculateur des délais" sheetId="1" r:id="rId1"/>
  </sheets>
  <calcPr calcId="145621"/>
</workbook>
</file>

<file path=xl/calcChain.xml><?xml version="1.0" encoding="utf-8"?>
<calcChain xmlns="http://schemas.openxmlformats.org/spreadsheetml/2006/main">
  <c r="C23" i="1" l="1"/>
  <c r="D23" i="1" s="1"/>
  <c r="C20" i="1"/>
  <c r="D20" i="1" s="1"/>
  <c r="C17" i="1"/>
  <c r="D17" i="1" s="1"/>
  <c r="C14" i="1"/>
  <c r="D14" i="1" s="1"/>
  <c r="C11" i="1"/>
  <c r="D11" i="1" s="1"/>
  <c r="C8" i="1" l="1"/>
  <c r="D8" i="1" s="1"/>
</calcChain>
</file>

<file path=xl/sharedStrings.xml><?xml version="1.0" encoding="utf-8"?>
<sst xmlns="http://schemas.openxmlformats.org/spreadsheetml/2006/main" count="66" uniqueCount="35">
  <si>
    <t>Coefficient 1</t>
  </si>
  <si>
    <t>Distance (km)</t>
  </si>
  <si>
    <t>Vitesse (km/h)</t>
  </si>
  <si>
    <t>Durée (m)</t>
  </si>
  <si>
    <t>Délais (m)</t>
  </si>
  <si>
    <t>Coefficient 2</t>
  </si>
  <si>
    <t>Coefficient 3</t>
  </si>
  <si>
    <t>Coefficient 4</t>
  </si>
  <si>
    <t>Coefficient 5</t>
  </si>
  <si>
    <t>Coefficient 6</t>
  </si>
  <si>
    <t>Etape 1</t>
  </si>
  <si>
    <t>Etape 2</t>
  </si>
  <si>
    <t>Etape 3</t>
  </si>
  <si>
    <t>Etape 4</t>
  </si>
  <si>
    <t>Etape 5</t>
  </si>
  <si>
    <t>Etape 6</t>
  </si>
  <si>
    <t>Etape 7</t>
  </si>
  <si>
    <t>Etape 8</t>
  </si>
  <si>
    <t>Etape 9</t>
  </si>
  <si>
    <t>Etape 10</t>
  </si>
  <si>
    <t>Etape 11</t>
  </si>
  <si>
    <t>Etape 12</t>
  </si>
  <si>
    <t>Etape 13</t>
  </si>
  <si>
    <t>Etape 14</t>
  </si>
  <si>
    <t>Etape 15</t>
  </si>
  <si>
    <t>Etape 16</t>
  </si>
  <si>
    <t>Etape 17</t>
  </si>
  <si>
    <t>Etape 18</t>
  </si>
  <si>
    <t>Etape 19</t>
  </si>
  <si>
    <t>Etape 20</t>
  </si>
  <si>
    <t>Etape 21</t>
  </si>
  <si>
    <t>Coefficient</t>
  </si>
  <si>
    <t>Km</t>
  </si>
  <si>
    <t>à completer</t>
  </si>
  <si>
    <t>CALCULATEUR DES DELAIS                                                                                                            TOUR DE FRANCE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</si>
</sst>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9"/>
      <color rgb="FF7F7F7F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 shrinkToFit="1"/>
    </xf>
    <xf numFmtId="0" fontId="4" fillId="0" borderId="0" xfId="0" applyFont="1" applyAlignment="1"/>
    <xf numFmtId="0" fontId="1" fillId="2" borderId="0" xfId="2" applyAlignment="1" applyProtection="1">
      <alignment horizontal="center" vertical="center"/>
      <protection hidden="1"/>
    </xf>
    <xf numFmtId="0" fontId="1" fillId="2" borderId="0" xfId="2" applyAlignment="1" applyProtection="1">
      <alignment horizontal="center" vertical="center"/>
      <protection hidden="1"/>
    </xf>
    <xf numFmtId="1" fontId="1" fillId="2" borderId="0" xfId="2" applyNumberFormat="1" applyAlignment="1" applyProtection="1">
      <alignment horizontal="center" vertical="center"/>
      <protection hidden="1"/>
    </xf>
    <xf numFmtId="164" fontId="3" fillId="2" borderId="0" xfId="2" applyNumberFormat="1" applyFont="1" applyAlignment="1" applyProtection="1">
      <alignment horizontal="center" vertical="center"/>
      <protection hidden="1"/>
    </xf>
    <xf numFmtId="0" fontId="1" fillId="3" borderId="0" xfId="3" applyAlignment="1" applyProtection="1">
      <alignment horizontal="center" vertical="center"/>
      <protection hidden="1"/>
    </xf>
    <xf numFmtId="0" fontId="1" fillId="3" borderId="0" xfId="3" applyAlignment="1" applyProtection="1">
      <alignment horizontal="center" vertical="center"/>
      <protection hidden="1"/>
    </xf>
    <xf numFmtId="1" fontId="1" fillId="3" borderId="0" xfId="3" applyNumberFormat="1" applyAlignment="1" applyProtection="1">
      <alignment horizontal="center" vertical="center"/>
      <protection hidden="1"/>
    </xf>
    <xf numFmtId="164" fontId="3" fillId="3" borderId="0" xfId="3" applyNumberFormat="1" applyFont="1" applyAlignment="1" applyProtection="1">
      <alignment horizontal="center" vertical="center"/>
      <protection hidden="1"/>
    </xf>
    <xf numFmtId="0" fontId="1" fillId="4" borderId="0" xfId="4" applyAlignment="1" applyProtection="1">
      <alignment horizontal="center" vertical="center"/>
      <protection hidden="1"/>
    </xf>
    <xf numFmtId="0" fontId="1" fillId="4" borderId="0" xfId="4" applyAlignment="1" applyProtection="1">
      <alignment horizontal="center" vertical="center"/>
      <protection hidden="1"/>
    </xf>
    <xf numFmtId="1" fontId="1" fillId="4" borderId="0" xfId="4" applyNumberFormat="1" applyAlignment="1" applyProtection="1">
      <alignment horizontal="center" vertical="center"/>
      <protection hidden="1"/>
    </xf>
    <xf numFmtId="164" fontId="3" fillId="4" borderId="0" xfId="4" applyNumberFormat="1" applyFont="1" applyAlignment="1" applyProtection="1">
      <alignment horizontal="center" vertical="center"/>
      <protection hidden="1"/>
    </xf>
    <xf numFmtId="0" fontId="1" fillId="5" borderId="0" xfId="5" applyAlignment="1" applyProtection="1">
      <alignment horizontal="center" vertical="center"/>
      <protection hidden="1"/>
    </xf>
    <xf numFmtId="0" fontId="1" fillId="5" borderId="0" xfId="5" applyAlignment="1" applyProtection="1">
      <alignment horizontal="center" vertical="center"/>
      <protection hidden="1"/>
    </xf>
    <xf numFmtId="1" fontId="1" fillId="5" borderId="0" xfId="5" applyNumberFormat="1" applyAlignment="1" applyProtection="1">
      <alignment horizontal="center" vertical="center"/>
      <protection hidden="1"/>
    </xf>
    <xf numFmtId="164" fontId="3" fillId="5" borderId="0" xfId="5" applyNumberFormat="1" applyFont="1" applyAlignment="1" applyProtection="1">
      <alignment horizontal="center" vertical="center"/>
      <protection hidden="1"/>
    </xf>
    <xf numFmtId="0" fontId="1" fillId="6" borderId="0" xfId="6" applyAlignment="1" applyProtection="1">
      <alignment horizontal="center" vertical="center"/>
      <protection hidden="1"/>
    </xf>
    <xf numFmtId="0" fontId="1" fillId="6" borderId="0" xfId="6" applyAlignment="1" applyProtection="1">
      <alignment horizontal="center" vertical="center"/>
      <protection hidden="1"/>
    </xf>
    <xf numFmtId="1" fontId="1" fillId="6" borderId="0" xfId="6" applyNumberFormat="1" applyAlignment="1" applyProtection="1">
      <alignment horizontal="center" vertical="center"/>
      <protection hidden="1"/>
    </xf>
    <xf numFmtId="164" fontId="3" fillId="6" borderId="0" xfId="6" applyNumberFormat="1" applyFont="1" applyAlignment="1" applyProtection="1">
      <alignment horizontal="center" vertical="center"/>
      <protection hidden="1"/>
    </xf>
    <xf numFmtId="0" fontId="1" fillId="7" borderId="0" xfId="7" applyAlignment="1" applyProtection="1">
      <alignment horizontal="center" vertical="center"/>
      <protection hidden="1"/>
    </xf>
    <xf numFmtId="0" fontId="1" fillId="7" borderId="0" xfId="7" applyAlignment="1" applyProtection="1">
      <alignment horizontal="center" vertical="center"/>
      <protection hidden="1"/>
    </xf>
    <xf numFmtId="1" fontId="1" fillId="7" borderId="0" xfId="7" applyNumberFormat="1" applyAlignment="1" applyProtection="1">
      <alignment horizontal="center" vertical="center"/>
      <protection hidden="1"/>
    </xf>
    <xf numFmtId="164" fontId="3" fillId="7" borderId="0" xfId="7" applyNumberFormat="1" applyFont="1" applyAlignment="1" applyProtection="1">
      <alignment horizontal="center" vertical="center"/>
      <protection hidden="1"/>
    </xf>
    <xf numFmtId="0" fontId="5" fillId="2" borderId="0" xfId="1" applyFont="1" applyFill="1" applyAlignment="1" applyProtection="1">
      <alignment horizontal="center" vertical="center"/>
      <protection locked="0" hidden="1"/>
    </xf>
    <xf numFmtId="0" fontId="5" fillId="3" borderId="0" xfId="1" applyFont="1" applyFill="1" applyAlignment="1" applyProtection="1">
      <alignment horizontal="center" vertical="center"/>
      <protection locked="0" hidden="1"/>
    </xf>
    <xf numFmtId="0" fontId="5" fillId="4" borderId="0" xfId="1" applyFont="1" applyFill="1" applyAlignment="1" applyProtection="1">
      <alignment horizontal="center" vertical="center"/>
      <protection locked="0" hidden="1"/>
    </xf>
    <xf numFmtId="0" fontId="5" fillId="5" borderId="0" xfId="1" applyFont="1" applyFill="1" applyAlignment="1" applyProtection="1">
      <alignment horizontal="center" vertical="center"/>
      <protection locked="0" hidden="1"/>
    </xf>
    <xf numFmtId="0" fontId="5" fillId="6" borderId="0" xfId="1" applyFont="1" applyFill="1" applyAlignment="1" applyProtection="1">
      <alignment horizontal="center" vertical="center"/>
      <protection locked="0" hidden="1"/>
    </xf>
    <xf numFmtId="0" fontId="5" fillId="7" borderId="0" xfId="1" applyFont="1" applyFill="1" applyAlignment="1" applyProtection="1">
      <alignment horizontal="center" vertical="center"/>
      <protection locked="0" hidden="1"/>
    </xf>
  </cellXfs>
  <cellStyles count="8">
    <cellStyle name="20 % - Accent1" xfId="2" builtinId="30"/>
    <cellStyle name="20 % - Accent2" xfId="3" builtinId="34"/>
    <cellStyle name="20 % - Accent3" xfId="4" builtinId="38"/>
    <cellStyle name="20 % - Accent4" xfId="5" builtinId="42"/>
    <cellStyle name="20 % - Accent5" xfId="6" builtinId="46"/>
    <cellStyle name="20 % - Accent6" xfId="7" builtinId="50"/>
    <cellStyle name="Normal" xfId="0" builtinId="0"/>
    <cellStyle name="Texte explicatif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447675</xdr:colOff>
      <xdr:row>1</xdr:row>
      <xdr:rowOff>28575</xdr:rowOff>
    </xdr:from>
    <xdr:to>
      <xdr:col>3</xdr:col>
      <xdr:colOff>946603</xdr:colOff>
      <xdr:row>3</xdr:row>
      <xdr:rowOff>171450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0925" y="219075"/>
          <a:ext cx="498928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workbookViewId="0">
      <selection activeCell="E10" sqref="E10"/>
    </sheetView>
  </sheetViews>
  <sheetFormatPr baseColWidth="10" defaultRowHeight="15" x14ac:dyDescent="0.25"/>
  <cols>
    <col min="1" max="13" width="15.7109375" customWidth="1"/>
  </cols>
  <sheetData>
    <row r="1" spans="1:10" x14ac:dyDescent="0.25">
      <c r="E1" s="1"/>
      <c r="F1" s="1"/>
      <c r="G1" s="1"/>
      <c r="H1" s="1"/>
      <c r="I1" s="1"/>
      <c r="J1" s="1"/>
    </row>
    <row r="2" spans="1:10" x14ac:dyDescent="0.25">
      <c r="A2" s="3" t="s">
        <v>34</v>
      </c>
      <c r="B2" s="3"/>
      <c r="C2" s="3"/>
      <c r="D2" s="3"/>
      <c r="E2" s="1"/>
      <c r="F2" s="1"/>
      <c r="G2" s="1" t="s">
        <v>31</v>
      </c>
      <c r="H2" s="1" t="s">
        <v>32</v>
      </c>
      <c r="I2" s="1"/>
      <c r="J2" s="2"/>
    </row>
    <row r="3" spans="1:10" x14ac:dyDescent="0.25">
      <c r="A3" s="3"/>
      <c r="B3" s="3"/>
      <c r="C3" s="3"/>
      <c r="D3" s="3"/>
      <c r="E3" s="1"/>
      <c r="F3" s="2" t="s">
        <v>10</v>
      </c>
      <c r="G3" s="2">
        <v>1</v>
      </c>
      <c r="H3" s="1">
        <v>213</v>
      </c>
      <c r="I3" s="1"/>
      <c r="J3" s="1"/>
    </row>
    <row r="4" spans="1:10" x14ac:dyDescent="0.25">
      <c r="A4" s="4"/>
      <c r="B4" s="4"/>
      <c r="C4" s="4"/>
      <c r="D4" s="4"/>
      <c r="E4" s="1"/>
      <c r="F4" s="2" t="s">
        <v>11</v>
      </c>
      <c r="G4" s="2">
        <v>2</v>
      </c>
      <c r="H4" s="1">
        <v>156</v>
      </c>
      <c r="I4" s="1"/>
      <c r="J4" s="1"/>
    </row>
    <row r="5" spans="1:10" x14ac:dyDescent="0.25">
      <c r="E5" s="1"/>
      <c r="F5" s="2" t="s">
        <v>12</v>
      </c>
      <c r="G5" s="2">
        <v>3</v>
      </c>
      <c r="H5" s="1">
        <v>145.5</v>
      </c>
      <c r="I5" s="1"/>
      <c r="J5" s="1"/>
    </row>
    <row r="6" spans="1:10" x14ac:dyDescent="0.25">
      <c r="A6" s="5" t="s">
        <v>0</v>
      </c>
      <c r="B6" s="5"/>
      <c r="C6" s="5"/>
      <c r="D6" s="5"/>
      <c r="E6" s="1"/>
      <c r="F6" s="2" t="s">
        <v>13</v>
      </c>
      <c r="G6" s="2">
        <v>6</v>
      </c>
      <c r="H6" s="1">
        <v>25</v>
      </c>
      <c r="I6" s="1"/>
      <c r="J6" s="1"/>
    </row>
    <row r="7" spans="1:10" x14ac:dyDescent="0.25">
      <c r="A7" s="6" t="s">
        <v>1</v>
      </c>
      <c r="B7" s="6" t="s">
        <v>2</v>
      </c>
      <c r="C7" s="6" t="s">
        <v>3</v>
      </c>
      <c r="D7" s="6" t="s">
        <v>4</v>
      </c>
      <c r="E7" s="1"/>
      <c r="F7" s="2" t="s">
        <v>14</v>
      </c>
      <c r="G7" s="2">
        <v>1</v>
      </c>
      <c r="H7" s="1">
        <v>228.5</v>
      </c>
      <c r="I7" s="1"/>
      <c r="J7" s="1"/>
    </row>
    <row r="8" spans="1:10" x14ac:dyDescent="0.25">
      <c r="A8" s="29" t="s">
        <v>33</v>
      </c>
      <c r="B8" s="29" t="s">
        <v>33</v>
      </c>
      <c r="C8" s="7" t="e">
        <f>(A8/B8)*60</f>
        <v>#VALUE!</v>
      </c>
      <c r="D8" s="8" t="e">
        <f>IF(AND(B8&gt;0,B8&lt;=36),0.03,1)*IF(AND(B8&gt;36,B8&lt;=38),0.04,1)*IF(AND(B8&gt;38,B8&lt;=40),0.05,1)*IF(AND(B8&gt;40,B8&lt;=42),0.06,1)*IF(AND(B8&gt;42,B8&lt;=44),0.07,1)*IF(AND(B8&gt;44,B8&lt;=46),0.08,1)*IF(AND(B8&gt;46,B8&lt;=48),0.09,1)*IF(AND(B8&gt;48,B8&lt;=50),0.1,1)*IF(B8&gt;50,0.11,1)*C8</f>
        <v>#VALUE!</v>
      </c>
      <c r="E8" s="1"/>
      <c r="F8" s="2" t="s">
        <v>15</v>
      </c>
      <c r="G8" s="2">
        <v>1</v>
      </c>
      <c r="H8" s="1">
        <v>176.5</v>
      </c>
      <c r="I8" s="1"/>
      <c r="J8" s="1"/>
    </row>
    <row r="9" spans="1:10" x14ac:dyDescent="0.25">
      <c r="A9" s="9" t="s">
        <v>5</v>
      </c>
      <c r="B9" s="9"/>
      <c r="C9" s="9"/>
      <c r="D9" s="9"/>
      <c r="E9" s="1"/>
      <c r="F9" s="2" t="s">
        <v>16</v>
      </c>
      <c r="G9" s="2">
        <v>1</v>
      </c>
      <c r="H9" s="1">
        <v>205.5</v>
      </c>
      <c r="I9" s="1"/>
      <c r="J9" s="1"/>
    </row>
    <row r="10" spans="1:10" x14ac:dyDescent="0.25">
      <c r="A10" s="10" t="s">
        <v>1</v>
      </c>
      <c r="B10" s="10" t="s">
        <v>2</v>
      </c>
      <c r="C10" s="10" t="s">
        <v>3</v>
      </c>
      <c r="D10" s="10" t="s">
        <v>4</v>
      </c>
      <c r="E10" s="1"/>
      <c r="F10" s="2" t="s">
        <v>17</v>
      </c>
      <c r="G10" s="2">
        <v>4</v>
      </c>
      <c r="H10" s="1">
        <v>195</v>
      </c>
      <c r="I10" s="1"/>
      <c r="J10" s="1"/>
    </row>
    <row r="11" spans="1:10" x14ac:dyDescent="0.25">
      <c r="A11" s="30" t="s">
        <v>33</v>
      </c>
      <c r="B11" s="30" t="s">
        <v>33</v>
      </c>
      <c r="C11" s="11" t="e">
        <f>(A11/B11)*60</f>
        <v>#VALUE!</v>
      </c>
      <c r="D11" s="12" t="e">
        <f>IF(AND(B11&gt;0,B11&lt;=35),0.06,1)*IF(AND(B11&gt;35,B11&lt;=36),0.07,1)*IF(AND(B11&gt;36,B11&lt;=37),0.08,1)*IF(AND(B11&gt;37,B11&lt;=38),0.09,1)*IF(AND(B11&gt;38,B11&lt;=39),0.1,1)*IF(AND(B11&gt;39,B11&lt;=40),0.11,1)*IF(AND(B11&gt;40,B11&lt;=41),0.12,1)*IF(AND(B11&gt;41,B11&lt;=42),0.13,1)*IF(AND(B11&gt;42,B11&lt;=43),0.14,1)*IF(AND(B11&gt;43,B11&lt;=44),0.15,1)*IF(AND(B11&gt;44,B11&lt;=45),0.16,1)*IF(AND(B11&gt;45,B11&lt;=46),0.17,1)*IF(B11&gt;46,0.18,1)*C11</f>
        <v>#VALUE!</v>
      </c>
      <c r="E11" s="1"/>
      <c r="F11" s="2" t="s">
        <v>18</v>
      </c>
      <c r="G11" s="2">
        <v>4</v>
      </c>
      <c r="H11" s="1">
        <v>168.5</v>
      </c>
      <c r="I11" s="1"/>
      <c r="J11" s="1"/>
    </row>
    <row r="12" spans="1:10" x14ac:dyDescent="0.25">
      <c r="A12" s="13" t="s">
        <v>6</v>
      </c>
      <c r="B12" s="13"/>
      <c r="C12" s="13"/>
      <c r="D12" s="13"/>
      <c r="E12" s="1"/>
      <c r="F12" s="2" t="s">
        <v>19</v>
      </c>
      <c r="G12" s="2">
        <v>1</v>
      </c>
      <c r="H12" s="1">
        <v>197</v>
      </c>
      <c r="I12" s="1"/>
      <c r="J12" s="1"/>
    </row>
    <row r="13" spans="1:10" x14ac:dyDescent="0.25">
      <c r="A13" s="14" t="s">
        <v>1</v>
      </c>
      <c r="B13" s="14" t="s">
        <v>2</v>
      </c>
      <c r="C13" s="14" t="s">
        <v>3</v>
      </c>
      <c r="D13" s="14" t="s">
        <v>4</v>
      </c>
      <c r="E13" s="1"/>
      <c r="F13" s="2" t="s">
        <v>20</v>
      </c>
      <c r="G13" s="2">
        <v>6</v>
      </c>
      <c r="H13" s="1">
        <v>33</v>
      </c>
      <c r="I13" s="1"/>
      <c r="J13" s="1"/>
    </row>
    <row r="14" spans="1:10" x14ac:dyDescent="0.25">
      <c r="A14" s="31" t="s">
        <v>33</v>
      </c>
      <c r="B14" s="31" t="s">
        <v>33</v>
      </c>
      <c r="C14" s="15" t="e">
        <f>(A14/B14)*60</f>
        <v>#VALUE!</v>
      </c>
      <c r="D14" s="16" t="e">
        <f>IF(AND(B14&gt;0,B14&lt;=35),0.1,1)*IF(AND(B14&gt;35,B14&lt;=36),0.11,1)*IF(AND(B14&gt;36,B14&lt;=37),0.12,1)*IF(AND(B14&gt;37,B14&lt;=38),0.13,1)*IF(AND(B14&gt;38,B14&lt;=39),0.14,1)*IF(AND(B14&gt;39,B14&lt;=40),0.15,1)*IF(AND(B14&gt;40,B14&lt;=41),0.16,1)*IF(AND(B14&gt;41,B14&lt;=42),0.17,1)*IF(AND(B14&gt;42,B14&lt;=43),0.18,1)*IF(AND(B14&gt;43,B14&lt;=44),0.19,1)*IF(AND(B14&gt;44,B14&lt;=45),0.2,1)*IF(AND(B14&gt;45,B14&lt;=46),0.21,1)*IF(B14&gt;46,0.22,1)*C14</f>
        <v>#VALUE!</v>
      </c>
      <c r="E14" s="1"/>
      <c r="F14" s="2" t="s">
        <v>21</v>
      </c>
      <c r="G14" s="2">
        <v>1</v>
      </c>
      <c r="H14" s="1">
        <v>218</v>
      </c>
      <c r="I14" s="1"/>
      <c r="J14" s="1"/>
    </row>
    <row r="15" spans="1:10" x14ac:dyDescent="0.25">
      <c r="A15" s="17" t="s">
        <v>7</v>
      </c>
      <c r="B15" s="17"/>
      <c r="C15" s="17"/>
      <c r="D15" s="17"/>
      <c r="E15" s="1"/>
      <c r="F15" s="2" t="s">
        <v>22</v>
      </c>
      <c r="G15" s="2">
        <v>1</v>
      </c>
      <c r="H15" s="1">
        <v>173</v>
      </c>
      <c r="I15" s="1"/>
      <c r="J15" s="1"/>
    </row>
    <row r="16" spans="1:10" x14ac:dyDescent="0.25">
      <c r="A16" s="18" t="s">
        <v>1</v>
      </c>
      <c r="B16" s="18" t="s">
        <v>2</v>
      </c>
      <c r="C16" s="18" t="s">
        <v>3</v>
      </c>
      <c r="D16" s="18" t="s">
        <v>4</v>
      </c>
      <c r="E16" s="1"/>
      <c r="F16" s="2" t="s">
        <v>23</v>
      </c>
      <c r="G16" s="2">
        <v>2</v>
      </c>
      <c r="H16" s="1">
        <v>191</v>
      </c>
      <c r="I16" s="1"/>
      <c r="J16" s="1"/>
    </row>
    <row r="17" spans="1:10" x14ac:dyDescent="0.25">
      <c r="A17" s="32" t="s">
        <v>33</v>
      </c>
      <c r="B17" s="32" t="s">
        <v>33</v>
      </c>
      <c r="C17" s="19" t="e">
        <f>(A17/B17)*60</f>
        <v>#VALUE!</v>
      </c>
      <c r="D17" s="20" t="e">
        <f>IF(AND(B17&gt;0,B17&lt;=30),0.07,1)*IF(AND(B17&gt;30,B17&lt;=31),0.08,1)*IF(AND(B17&gt;31,B17&lt;=32),0.09,1)*IF(AND(B17&gt;32,B17&lt;=33),0.1,1)*IF(AND(B17&gt;33,B17&lt;=34),0.11,1)*IF(AND(B17&gt;34,B17&lt;=35),0.12,1)*IF(AND(B17&gt;35,B17&lt;=36),0.13,1)*IF(AND(B17&gt;36,B17&lt;=37),0.14,1)*IF(AND(B17&gt;37,B17&lt;=38),0.15,1)*IF(AND(B17&gt;38,B17&lt;=39),0.16,1)*IF(AND(B17&gt;39,B17&lt;=40),0.17,1)*IF(B17&gt;40,0.18,1)*C17</f>
        <v>#VALUE!</v>
      </c>
      <c r="E17" s="1"/>
      <c r="F17" s="2" t="s">
        <v>24</v>
      </c>
      <c r="G17" s="2">
        <v>4</v>
      </c>
      <c r="H17" s="1">
        <v>242.5</v>
      </c>
      <c r="I17" s="1"/>
      <c r="J17" s="1"/>
    </row>
    <row r="18" spans="1:10" x14ac:dyDescent="0.25">
      <c r="A18" s="21" t="s">
        <v>8</v>
      </c>
      <c r="B18" s="21"/>
      <c r="C18" s="21"/>
      <c r="D18" s="21"/>
      <c r="E18" s="1"/>
      <c r="F18" s="2" t="s">
        <v>25</v>
      </c>
      <c r="G18" s="2">
        <v>4</v>
      </c>
      <c r="H18" s="1">
        <v>168</v>
      </c>
      <c r="I18" s="1"/>
      <c r="J18" s="1"/>
    </row>
    <row r="19" spans="1:10" x14ac:dyDescent="0.25">
      <c r="A19" s="22" t="s">
        <v>1</v>
      </c>
      <c r="B19" s="22" t="s">
        <v>2</v>
      </c>
      <c r="C19" s="22" t="s">
        <v>3</v>
      </c>
      <c r="D19" s="22" t="s">
        <v>4</v>
      </c>
      <c r="E19" s="1"/>
      <c r="F19" s="2" t="s">
        <v>26</v>
      </c>
      <c r="G19" s="2">
        <v>6</v>
      </c>
      <c r="H19" s="1">
        <v>32</v>
      </c>
      <c r="I19" s="1"/>
      <c r="J19" s="1"/>
    </row>
    <row r="20" spans="1:10" x14ac:dyDescent="0.25">
      <c r="A20" s="33" t="s">
        <v>33</v>
      </c>
      <c r="B20" s="33" t="s">
        <v>33</v>
      </c>
      <c r="C20" s="23" t="e">
        <f>(A20/B20)*60</f>
        <v>#VALUE!</v>
      </c>
      <c r="D20" s="24" t="e">
        <f>IF(AND(B20&gt;0,B20&lt;=30),0.11,1)*IF(AND(B20&gt;30,B20&lt;=31),0.12,1)*IF(AND(B20&gt;31,B20&lt;=32),0.13,1)*IF(AND(B20&gt;32,B20&lt;=33),0.14,1)*IF(AND(B20&gt;33,B20&lt;=34),0.15,1)*IF(AND(B20&gt;34,B20&lt;=35),0.16,1)*IF(AND(B20&gt;35,B20&lt;=36),0.17,1)*IF(AND(B20&gt;36,B20&lt;=37),0.18,1)*IF(AND(B20&gt;37,B20&lt;=38),0.19,1)*IF(AND(B20&gt;38,B20&lt;=39),0.2,1)*IF(AND(B20&gt;39,B20&lt;=40),0.21,1)*IF(B20&gt;40,0.22,1)*C20</f>
        <v>#VALUE!</v>
      </c>
      <c r="E20" s="1"/>
      <c r="F20" s="2" t="s">
        <v>27</v>
      </c>
      <c r="G20" s="2">
        <v>5</v>
      </c>
      <c r="H20" s="1">
        <v>172.5</v>
      </c>
      <c r="I20" s="1"/>
      <c r="J20" s="1"/>
    </row>
    <row r="21" spans="1:10" x14ac:dyDescent="0.25">
      <c r="A21" s="25" t="s">
        <v>9</v>
      </c>
      <c r="B21" s="25"/>
      <c r="C21" s="25"/>
      <c r="D21" s="25"/>
      <c r="E21" s="1"/>
      <c r="F21" s="2" t="s">
        <v>28</v>
      </c>
      <c r="G21" s="2">
        <v>4</v>
      </c>
      <c r="H21" s="1">
        <v>204.5</v>
      </c>
      <c r="I21" s="1"/>
      <c r="J21" s="1"/>
    </row>
    <row r="22" spans="1:10" x14ac:dyDescent="0.25">
      <c r="A22" s="26" t="s">
        <v>1</v>
      </c>
      <c r="B22" s="26" t="s">
        <v>2</v>
      </c>
      <c r="C22" s="26" t="s">
        <v>3</v>
      </c>
      <c r="D22" s="26" t="s">
        <v>4</v>
      </c>
      <c r="E22" s="1"/>
      <c r="F22" s="2" t="s">
        <v>29</v>
      </c>
      <c r="G22" s="2">
        <v>5</v>
      </c>
      <c r="H22" s="1">
        <v>125</v>
      </c>
      <c r="I22" s="1"/>
      <c r="J22" s="1"/>
    </row>
    <row r="23" spans="1:10" x14ac:dyDescent="0.25">
      <c r="A23" s="34" t="s">
        <v>33</v>
      </c>
      <c r="B23" s="34" t="s">
        <v>33</v>
      </c>
      <c r="C23" s="27" t="e">
        <f>(A23/B23)*60</f>
        <v>#VALUE!</v>
      </c>
      <c r="D23" s="28" t="e">
        <f>C23*0.25</f>
        <v>#VALUE!</v>
      </c>
      <c r="E23" s="1"/>
      <c r="F23" s="2" t="s">
        <v>30</v>
      </c>
      <c r="G23" s="2">
        <v>1</v>
      </c>
      <c r="H23" s="1">
        <v>133.5</v>
      </c>
      <c r="I23" s="1"/>
      <c r="J23" s="1"/>
    </row>
    <row r="24" spans="1:10" x14ac:dyDescent="0.25">
      <c r="E24" s="1"/>
      <c r="G24" s="1"/>
      <c r="H24" s="1"/>
      <c r="I24" s="1"/>
      <c r="J24" s="1"/>
    </row>
    <row r="25" spans="1:10" x14ac:dyDescent="0.25">
      <c r="E25" s="1"/>
      <c r="G25" s="1"/>
      <c r="H25" s="1"/>
      <c r="I25" s="1"/>
      <c r="J25" s="1"/>
    </row>
  </sheetData>
  <sheetProtection password="B119" sheet="1" objects="1" scenarios="1"/>
  <mergeCells count="7">
    <mergeCell ref="A21:D21"/>
    <mergeCell ref="A6:D6"/>
    <mergeCell ref="A2:D4"/>
    <mergeCell ref="A9:D9"/>
    <mergeCell ref="A12:D12"/>
    <mergeCell ref="A15:D15"/>
    <mergeCell ref="A18:D1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Calculateur des délais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FLOUS</dc:creator>
  <cp:lastModifiedBy>Paul FLOUS</cp:lastModifiedBy>
  <dcterms:created xsi:type="dcterms:W3CDTF">2013-07-03T14:47:54Z</dcterms:created>
  <dcterms:modified xsi:type="dcterms:W3CDTF">2013-07-03T20:53:36Z</dcterms:modified>
</cp:coreProperties>
</file>