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K59" i="1"/>
  <c r="K58"/>
  <c r="K57"/>
  <c r="K56"/>
  <c r="K55"/>
  <c r="K54"/>
  <c r="K53"/>
  <c r="K52"/>
  <c r="K50"/>
  <c r="K49"/>
  <c r="K48"/>
  <c r="K47"/>
  <c r="K46"/>
  <c r="K45"/>
  <c r="K44"/>
  <c r="K43"/>
  <c r="K42"/>
  <c r="K41"/>
  <c r="K39"/>
  <c r="K38"/>
  <c r="K37"/>
  <c r="K36"/>
  <c r="K35"/>
  <c r="K34"/>
  <c r="K33"/>
  <c r="K32"/>
  <c r="K31"/>
  <c r="K30"/>
  <c r="K28"/>
  <c r="K27"/>
  <c r="K26"/>
  <c r="K25"/>
  <c r="K24"/>
  <c r="K23"/>
  <c r="K22"/>
  <c r="K21"/>
  <c r="K20"/>
  <c r="K19"/>
  <c r="K17"/>
  <c r="K16"/>
  <c r="K15"/>
  <c r="K14"/>
  <c r="K13"/>
  <c r="K12"/>
  <c r="K11"/>
  <c r="K10"/>
  <c r="K9"/>
  <c r="K8"/>
  <c r="M43"/>
  <c r="N43"/>
  <c r="M42"/>
  <c r="M34"/>
  <c r="M30"/>
  <c r="M61"/>
  <c r="M60"/>
  <c r="M59"/>
  <c r="M58"/>
  <c r="M57"/>
  <c r="M56"/>
  <c r="M55"/>
  <c r="M54"/>
  <c r="M53"/>
  <c r="M52"/>
  <c r="M50"/>
  <c r="M49"/>
  <c r="M48"/>
  <c r="M47"/>
  <c r="M46"/>
  <c r="M45"/>
  <c r="M44"/>
  <c r="M41"/>
  <c r="M39"/>
  <c r="M38"/>
  <c r="M37"/>
  <c r="M36"/>
  <c r="M35"/>
  <c r="M33"/>
  <c r="M32"/>
  <c r="M31"/>
  <c r="M28"/>
  <c r="M27"/>
  <c r="M26"/>
  <c r="M25"/>
  <c r="M24"/>
  <c r="M23"/>
  <c r="M22"/>
  <c r="M21"/>
  <c r="M20"/>
  <c r="M19"/>
  <c r="M17"/>
  <c r="M16"/>
  <c r="M15"/>
  <c r="M14"/>
  <c r="M13"/>
  <c r="M12"/>
  <c r="M11"/>
  <c r="M10"/>
  <c r="M9"/>
  <c r="M8"/>
  <c r="D61"/>
  <c r="D60"/>
  <c r="D59"/>
  <c r="D58"/>
  <c r="D57"/>
  <c r="D56"/>
  <c r="D55"/>
  <c r="D54"/>
  <c r="D53"/>
  <c r="D52"/>
  <c r="E21"/>
  <c r="E24" s="1"/>
  <c r="E32"/>
  <c r="E35" s="1"/>
  <c r="E54"/>
  <c r="E57" s="1"/>
  <c r="E43"/>
  <c r="E46" s="1"/>
  <c r="D41"/>
  <c r="D42"/>
  <c r="D43"/>
  <c r="D44"/>
  <c r="D45"/>
  <c r="D46"/>
  <c r="D47"/>
  <c r="D48"/>
  <c r="D49"/>
  <c r="D50"/>
  <c r="D30"/>
  <c r="D31"/>
  <c r="D32"/>
  <c r="D33"/>
  <c r="D34"/>
  <c r="D35"/>
  <c r="D36"/>
  <c r="D37"/>
  <c r="D38"/>
  <c r="D39"/>
  <c r="D19"/>
  <c r="D20"/>
  <c r="D21"/>
  <c r="D22"/>
  <c r="D23"/>
  <c r="D24"/>
  <c r="D25"/>
  <c r="D26"/>
  <c r="D27"/>
  <c r="D28"/>
  <c r="D9"/>
  <c r="D10"/>
  <c r="D11"/>
  <c r="D12"/>
  <c r="D13"/>
  <c r="D14"/>
  <c r="D15"/>
  <c r="D16"/>
  <c r="D17"/>
  <c r="E10"/>
  <c r="E13" s="1"/>
  <c r="A5" s="1"/>
  <c r="D8"/>
  <c r="N54" l="1"/>
  <c r="N57" s="1"/>
  <c r="N46"/>
  <c r="N32"/>
  <c r="N35" s="1"/>
  <c r="N21"/>
  <c r="N24" s="1"/>
  <c r="N10"/>
  <c r="N13" s="1"/>
  <c r="I5"/>
</calcChain>
</file>

<file path=xl/sharedStrings.xml><?xml version="1.0" encoding="utf-8"?>
<sst xmlns="http://schemas.openxmlformats.org/spreadsheetml/2006/main" count="189" uniqueCount="69">
  <si>
    <t>Trophée du clan</t>
  </si>
  <si>
    <t>Nombre de joueurs</t>
  </si>
  <si>
    <t>Rang</t>
  </si>
  <si>
    <t>Trophées</t>
  </si>
  <si>
    <t>Tr pour clan</t>
  </si>
  <si>
    <t>Total trophées 1-10</t>
  </si>
  <si>
    <t>Total tr pour le classement</t>
  </si>
  <si>
    <t>Total trophées 11-20</t>
  </si>
  <si>
    <t>Total trophées 21-30</t>
  </si>
  <si>
    <t>Total trophées 31-40</t>
  </si>
  <si>
    <t>Valeur des trophées</t>
  </si>
  <si>
    <t>Trophées de départ</t>
  </si>
  <si>
    <t>Trophées d'arrivée</t>
  </si>
  <si>
    <t>flag1965</t>
  </si>
  <si>
    <t>captain marvel</t>
  </si>
  <si>
    <t>nemrodzxr</t>
  </si>
  <si>
    <t>skynen</t>
  </si>
  <si>
    <t>parsek</t>
  </si>
  <si>
    <t>dynastii</t>
  </si>
  <si>
    <t>life piranha</t>
  </si>
  <si>
    <t>greenzx</t>
  </si>
  <si>
    <t>batix91</t>
  </si>
  <si>
    <t>pedromadr</t>
  </si>
  <si>
    <t>our1</t>
  </si>
  <si>
    <t>kevinplayer</t>
  </si>
  <si>
    <t>vautour</t>
  </si>
  <si>
    <t>quetin</t>
  </si>
  <si>
    <t>bme78</t>
  </si>
  <si>
    <t>#ags#</t>
  </si>
  <si>
    <t>linkdu69</t>
  </si>
  <si>
    <t>jonph 1er</t>
  </si>
  <si>
    <t>moo34</t>
  </si>
  <si>
    <t>bodyfit62</t>
  </si>
  <si>
    <t>scratie</t>
  </si>
  <si>
    <t>hpower</t>
  </si>
  <si>
    <t>franfran</t>
  </si>
  <si>
    <t>bbertrand</t>
  </si>
  <si>
    <t>maxty</t>
  </si>
  <si>
    <t>benvision</t>
  </si>
  <si>
    <t>jag</t>
  </si>
  <si>
    <t>knucles</t>
  </si>
  <si>
    <t>laprems</t>
  </si>
  <si>
    <t>smow</t>
  </si>
  <si>
    <t>faboulousfab</t>
  </si>
  <si>
    <t>guetchbull</t>
  </si>
  <si>
    <t>flo93140</t>
  </si>
  <si>
    <t>sednaref</t>
  </si>
  <si>
    <t>tomours</t>
  </si>
  <si>
    <t>jippex</t>
  </si>
  <si>
    <t>clau69</t>
  </si>
  <si>
    <t>diablo.exe</t>
  </si>
  <si>
    <t>rills77</t>
  </si>
  <si>
    <t>tom</t>
  </si>
  <si>
    <t>marino95</t>
  </si>
  <si>
    <t>zak</t>
  </si>
  <si>
    <t>beastyboy</t>
  </si>
  <si>
    <t>mouhaha</t>
  </si>
  <si>
    <t>garogon</t>
  </si>
  <si>
    <t>psylopat</t>
  </si>
  <si>
    <t>bazeilles</t>
  </si>
  <si>
    <t>nono47</t>
  </si>
  <si>
    <t>bazeillzs</t>
  </si>
  <si>
    <t>rils77</t>
  </si>
  <si>
    <t>ags</t>
  </si>
  <si>
    <t>quentin</t>
  </si>
  <si>
    <t>beastyboys</t>
  </si>
  <si>
    <t>Différence</t>
  </si>
  <si>
    <t>Progression</t>
  </si>
  <si>
    <t>Pseudo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</si>
</sst>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6" borderId="8" xfId="0" applyNumberFormat="1" applyFont="1" applyFill="1" applyBorder="1" applyAlignment="1">
      <alignment horizontal="center" vertical="center"/>
    </xf>
    <xf numFmtId="1" fontId="1" fillId="6" borderId="9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6" borderId="8" xfId="0" applyNumberFormat="1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6" borderId="9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6" borderId="17" xfId="0" applyNumberFormat="1" applyFont="1" applyFill="1" applyBorder="1" applyAlignment="1">
      <alignment horizontal="center" vertical="center"/>
    </xf>
    <xf numFmtId="1" fontId="1" fillId="6" borderId="19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1" fontId="1" fillId="7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2"/>
  <sheetViews>
    <sheetView tabSelected="1" topLeftCell="D1" zoomScale="90" zoomScaleNormal="90" workbookViewId="0">
      <selection activeCell="Y11" sqref="Y11"/>
    </sheetView>
  </sheetViews>
  <sheetFormatPr baseColWidth="10" defaultRowHeight="15"/>
  <cols>
    <col min="1" max="4" width="11.42578125" style="67"/>
    <col min="5" max="5" width="8.85546875" style="67" customWidth="1"/>
    <col min="6" max="6" width="11.42578125" style="67"/>
    <col min="7" max="7" width="7" style="67" customWidth="1"/>
    <col min="8" max="8" width="11.28515625" style="67" customWidth="1"/>
    <col min="9" max="10" width="11.42578125" style="67"/>
    <col min="11" max="11" width="12.7109375" style="67" customWidth="1"/>
    <col min="12" max="13" width="11.42578125" style="67"/>
    <col min="14" max="14" width="8.28515625" style="67" customWidth="1"/>
    <col min="15" max="15" width="11.42578125" style="67"/>
    <col min="16" max="16" width="7.140625" style="67" customWidth="1"/>
    <col min="17" max="18" width="11.42578125" style="67"/>
    <col min="19" max="19" width="14.28515625" style="67" customWidth="1"/>
    <col min="20" max="20" width="17.42578125" style="67" customWidth="1"/>
    <col min="21" max="16384" width="11.42578125" style="67"/>
  </cols>
  <sheetData>
    <row r="1" spans="1:20" ht="15.75" thickBot="1"/>
    <row r="2" spans="1:20" ht="21.75" thickBot="1">
      <c r="A2" s="68" t="s">
        <v>11</v>
      </c>
      <c r="B2" s="69"/>
      <c r="C2" s="69"/>
      <c r="D2" s="69"/>
      <c r="E2" s="69"/>
      <c r="F2" s="69"/>
      <c r="G2" s="70"/>
      <c r="I2" s="68" t="s">
        <v>12</v>
      </c>
      <c r="J2" s="69"/>
      <c r="K2" s="69"/>
      <c r="L2" s="69"/>
      <c r="M2" s="69"/>
      <c r="N2" s="69"/>
      <c r="O2" s="69"/>
      <c r="P2" s="70"/>
    </row>
    <row r="3" spans="1:20" ht="15.75" thickBot="1"/>
    <row r="4" spans="1:20" ht="15.75" thickBot="1">
      <c r="A4" s="39" t="s">
        <v>0</v>
      </c>
      <c r="B4" s="37"/>
      <c r="C4" s="37"/>
      <c r="D4" s="38"/>
      <c r="E4" s="39" t="s">
        <v>1</v>
      </c>
      <c r="F4" s="37"/>
      <c r="G4" s="38"/>
      <c r="H4" s="71"/>
      <c r="I4" s="39" t="s">
        <v>0</v>
      </c>
      <c r="J4" s="37"/>
      <c r="K4" s="37"/>
      <c r="L4" s="37"/>
      <c r="M4" s="38"/>
      <c r="N4" s="39" t="s">
        <v>1</v>
      </c>
      <c r="O4" s="37"/>
      <c r="P4" s="38"/>
    </row>
    <row r="5" spans="1:20" ht="15.75" thickBot="1">
      <c r="A5" s="35">
        <f>E13+E24+E35+E46+E57</f>
        <v>15249.14</v>
      </c>
      <c r="B5" s="36"/>
      <c r="C5" s="37"/>
      <c r="D5" s="38"/>
      <c r="E5" s="39">
        <v>48</v>
      </c>
      <c r="F5" s="37"/>
      <c r="G5" s="38"/>
      <c r="H5" s="71"/>
      <c r="I5" s="35">
        <f>N13+N24+N35+N46+N57</f>
        <v>18046.96</v>
      </c>
      <c r="J5" s="36"/>
      <c r="K5" s="36"/>
      <c r="L5" s="37"/>
      <c r="M5" s="38"/>
      <c r="N5" s="39">
        <v>48</v>
      </c>
      <c r="O5" s="37"/>
      <c r="P5" s="38"/>
    </row>
    <row r="6" spans="1:20" ht="15.75" thickBot="1">
      <c r="A6" s="4" t="s">
        <v>2</v>
      </c>
      <c r="B6" s="4"/>
      <c r="C6" s="3" t="s">
        <v>3</v>
      </c>
      <c r="D6" s="3" t="s">
        <v>4</v>
      </c>
      <c r="E6" s="24"/>
      <c r="F6" s="25"/>
      <c r="G6" s="26"/>
      <c r="H6" s="71"/>
      <c r="I6" s="3" t="s">
        <v>2</v>
      </c>
      <c r="J6" s="3"/>
      <c r="K6" s="3" t="s">
        <v>66</v>
      </c>
      <c r="L6" s="3" t="s">
        <v>3</v>
      </c>
      <c r="M6" s="3" t="s">
        <v>4</v>
      </c>
      <c r="N6" s="24"/>
      <c r="O6" s="25"/>
      <c r="P6" s="26"/>
    </row>
    <row r="7" spans="1:20" ht="19.5" thickBot="1">
      <c r="A7" s="62"/>
      <c r="B7" s="63"/>
      <c r="C7" s="63"/>
      <c r="D7" s="63"/>
      <c r="E7" s="63"/>
      <c r="F7" s="63"/>
      <c r="G7" s="64"/>
      <c r="I7" s="62"/>
      <c r="J7" s="65"/>
      <c r="K7" s="65"/>
      <c r="L7" s="63"/>
      <c r="M7" s="63"/>
      <c r="N7" s="63"/>
      <c r="O7" s="63"/>
      <c r="P7" s="64"/>
      <c r="S7" s="80" t="s">
        <v>68</v>
      </c>
      <c r="T7" s="80" t="s">
        <v>67</v>
      </c>
    </row>
    <row r="8" spans="1:20" ht="15.75" thickBot="1">
      <c r="A8" s="12">
        <v>1</v>
      </c>
      <c r="B8" s="12" t="s">
        <v>51</v>
      </c>
      <c r="C8" s="5">
        <v>1924</v>
      </c>
      <c r="D8" s="30">
        <f t="shared" ref="D8:D17" si="0">C8/100*50</f>
        <v>961.99999999999989</v>
      </c>
      <c r="E8" s="72"/>
      <c r="F8" s="72"/>
      <c r="G8" s="73"/>
      <c r="I8" s="12">
        <v>1</v>
      </c>
      <c r="J8" s="12" t="s">
        <v>54</v>
      </c>
      <c r="K8" s="12">
        <f>L8-C11</f>
        <v>494</v>
      </c>
      <c r="L8" s="5">
        <v>2161</v>
      </c>
      <c r="M8" s="30">
        <f t="shared" ref="M8:M17" si="1">L8/100*50</f>
        <v>1080.5</v>
      </c>
      <c r="N8" s="72"/>
      <c r="O8" s="72"/>
      <c r="P8" s="73"/>
      <c r="R8" s="5">
        <v>1</v>
      </c>
      <c r="S8" s="79" t="s">
        <v>63</v>
      </c>
      <c r="T8" s="79">
        <v>737</v>
      </c>
    </row>
    <row r="9" spans="1:20" ht="15.75" thickBot="1">
      <c r="A9" s="15">
        <v>2</v>
      </c>
      <c r="B9" s="15" t="s">
        <v>52</v>
      </c>
      <c r="C9" s="11">
        <v>1760</v>
      </c>
      <c r="D9" s="31">
        <f t="shared" si="0"/>
        <v>880.00000000000011</v>
      </c>
      <c r="E9" s="44" t="s">
        <v>5</v>
      </c>
      <c r="F9" s="45"/>
      <c r="G9" s="46"/>
      <c r="I9" s="15">
        <v>2</v>
      </c>
      <c r="J9" s="28" t="s">
        <v>21</v>
      </c>
      <c r="K9" s="28">
        <f>L9-C19</f>
        <v>536</v>
      </c>
      <c r="L9" s="11">
        <v>2073</v>
      </c>
      <c r="M9" s="31">
        <f t="shared" si="1"/>
        <v>1036.5</v>
      </c>
      <c r="N9" s="45" t="s">
        <v>5</v>
      </c>
      <c r="O9" s="45"/>
      <c r="P9" s="46"/>
      <c r="R9" s="11">
        <v>2</v>
      </c>
      <c r="S9" s="82" t="s">
        <v>43</v>
      </c>
      <c r="T9" s="18">
        <v>609</v>
      </c>
    </row>
    <row r="10" spans="1:20" ht="15.75" thickBot="1">
      <c r="A10" s="13">
        <v>3</v>
      </c>
      <c r="B10" s="13" t="s">
        <v>53</v>
      </c>
      <c r="C10" s="6">
        <v>1682</v>
      </c>
      <c r="D10" s="32">
        <f t="shared" si="0"/>
        <v>841</v>
      </c>
      <c r="E10" s="39">
        <f>C8+C9+C10+C11+C12+C13+C14+C15+C17+C16</f>
        <v>16606</v>
      </c>
      <c r="F10" s="37"/>
      <c r="G10" s="38"/>
      <c r="I10" s="13">
        <v>3</v>
      </c>
      <c r="J10" s="14" t="s">
        <v>61</v>
      </c>
      <c r="K10" s="14">
        <f>L10-C16</f>
        <v>516</v>
      </c>
      <c r="L10" s="6">
        <v>2069</v>
      </c>
      <c r="M10" s="32">
        <f t="shared" si="1"/>
        <v>1034.5</v>
      </c>
      <c r="N10" s="37">
        <f>L8+L9+L10+L11+L12+L13+L14+L15+L17+L16</f>
        <v>20013</v>
      </c>
      <c r="O10" s="37"/>
      <c r="P10" s="38"/>
      <c r="R10" s="6">
        <v>3</v>
      </c>
      <c r="S10" s="83" t="s">
        <v>21</v>
      </c>
      <c r="T10" s="83">
        <v>536</v>
      </c>
    </row>
    <row r="11" spans="1:20" ht="15.75" thickBot="1">
      <c r="A11" s="15">
        <v>4</v>
      </c>
      <c r="B11" s="15" t="s">
        <v>54</v>
      </c>
      <c r="C11" s="11">
        <v>1667</v>
      </c>
      <c r="D11" s="31">
        <f t="shared" si="0"/>
        <v>833.50000000000011</v>
      </c>
      <c r="E11" s="71"/>
      <c r="F11" s="71"/>
      <c r="G11" s="74"/>
      <c r="I11" s="15">
        <v>4</v>
      </c>
      <c r="J11" s="28" t="s">
        <v>62</v>
      </c>
      <c r="K11" s="28">
        <f>L11-C8</f>
        <v>123</v>
      </c>
      <c r="L11" s="11">
        <v>2047</v>
      </c>
      <c r="M11" s="31">
        <f t="shared" si="1"/>
        <v>1023.5</v>
      </c>
      <c r="N11" s="71"/>
      <c r="O11" s="71"/>
      <c r="P11" s="74"/>
      <c r="R11" s="11">
        <v>4</v>
      </c>
      <c r="S11" s="11" t="s">
        <v>35</v>
      </c>
      <c r="T11" s="11">
        <v>529</v>
      </c>
    </row>
    <row r="12" spans="1:20" ht="15.75" thickBot="1">
      <c r="A12" s="13">
        <v>5</v>
      </c>
      <c r="B12" s="13" t="s">
        <v>55</v>
      </c>
      <c r="C12" s="6">
        <v>1645</v>
      </c>
      <c r="D12" s="32">
        <f t="shared" si="0"/>
        <v>822.5</v>
      </c>
      <c r="E12" s="40" t="s">
        <v>6</v>
      </c>
      <c r="F12" s="41"/>
      <c r="G12" s="42"/>
      <c r="I12" s="13">
        <v>5</v>
      </c>
      <c r="J12" s="53" t="s">
        <v>43</v>
      </c>
      <c r="K12" s="59">
        <f>L12-C32</f>
        <v>609</v>
      </c>
      <c r="L12" s="6">
        <v>2035</v>
      </c>
      <c r="M12" s="32">
        <f t="shared" si="1"/>
        <v>1017.5000000000001</v>
      </c>
      <c r="N12" s="41" t="s">
        <v>6</v>
      </c>
      <c r="O12" s="41"/>
      <c r="P12" s="42"/>
      <c r="R12" s="6">
        <v>5</v>
      </c>
      <c r="S12" s="83" t="s">
        <v>61</v>
      </c>
      <c r="T12" s="83">
        <v>516</v>
      </c>
    </row>
    <row r="13" spans="1:20" ht="15.75" thickBot="1">
      <c r="A13" s="15">
        <v>6</v>
      </c>
      <c r="B13" s="15" t="s">
        <v>56</v>
      </c>
      <c r="C13" s="11">
        <v>1616</v>
      </c>
      <c r="D13" s="31">
        <f t="shared" si="0"/>
        <v>808</v>
      </c>
      <c r="E13" s="35">
        <f>E10*E16</f>
        <v>8303</v>
      </c>
      <c r="F13" s="36"/>
      <c r="G13" s="43"/>
      <c r="I13" s="15">
        <v>6</v>
      </c>
      <c r="J13" s="28" t="s">
        <v>53</v>
      </c>
      <c r="K13" s="28">
        <f>L13-C10</f>
        <v>348</v>
      </c>
      <c r="L13" s="11">
        <v>2030</v>
      </c>
      <c r="M13" s="31">
        <f t="shared" si="1"/>
        <v>1015</v>
      </c>
      <c r="N13" s="36">
        <f>N10*N16</f>
        <v>10006.5</v>
      </c>
      <c r="O13" s="36"/>
      <c r="P13" s="43"/>
      <c r="R13" s="11">
        <v>6</v>
      </c>
      <c r="S13" s="11" t="s">
        <v>64</v>
      </c>
      <c r="T13" s="11">
        <v>499</v>
      </c>
    </row>
    <row r="14" spans="1:20" ht="15.75" thickBot="1">
      <c r="A14" s="13">
        <v>7</v>
      </c>
      <c r="B14" s="13" t="s">
        <v>57</v>
      </c>
      <c r="C14" s="6">
        <v>1611</v>
      </c>
      <c r="D14" s="32">
        <f t="shared" si="0"/>
        <v>805.5</v>
      </c>
      <c r="E14" s="71"/>
      <c r="F14" s="71"/>
      <c r="G14" s="74"/>
      <c r="I14" s="13">
        <v>7</v>
      </c>
      <c r="J14" s="14" t="s">
        <v>63</v>
      </c>
      <c r="K14" s="14">
        <f>L14-C53</f>
        <v>737</v>
      </c>
      <c r="L14" s="6">
        <v>1950</v>
      </c>
      <c r="M14" s="32">
        <f t="shared" si="1"/>
        <v>975</v>
      </c>
      <c r="N14" s="71"/>
      <c r="O14" s="71"/>
      <c r="P14" s="74"/>
      <c r="R14" s="6">
        <v>7</v>
      </c>
      <c r="S14" s="83" t="s">
        <v>54</v>
      </c>
      <c r="T14" s="83">
        <v>494</v>
      </c>
    </row>
    <row r="15" spans="1:20" ht="15.75" thickBot="1">
      <c r="A15" s="15">
        <v>8</v>
      </c>
      <c r="B15" s="15" t="s">
        <v>58</v>
      </c>
      <c r="C15" s="11">
        <v>1596</v>
      </c>
      <c r="D15" s="31">
        <f t="shared" si="0"/>
        <v>798</v>
      </c>
      <c r="E15" s="47" t="s">
        <v>10</v>
      </c>
      <c r="F15" s="48"/>
      <c r="G15" s="49"/>
      <c r="I15" s="15">
        <v>8</v>
      </c>
      <c r="J15" s="28" t="s">
        <v>58</v>
      </c>
      <c r="K15" s="28">
        <f>L15-C15</f>
        <v>319</v>
      </c>
      <c r="L15" s="11">
        <v>1915</v>
      </c>
      <c r="M15" s="31">
        <f t="shared" si="1"/>
        <v>957.49999999999989</v>
      </c>
      <c r="N15" s="48" t="s">
        <v>10</v>
      </c>
      <c r="O15" s="48"/>
      <c r="P15" s="49"/>
      <c r="R15" s="11">
        <v>8</v>
      </c>
      <c r="S15" s="11" t="s">
        <v>27</v>
      </c>
      <c r="T15" s="11">
        <v>453</v>
      </c>
    </row>
    <row r="16" spans="1:20" ht="15.75" thickBot="1">
      <c r="A16" s="13">
        <v>9</v>
      </c>
      <c r="B16" s="13" t="s">
        <v>59</v>
      </c>
      <c r="C16" s="6">
        <v>1553</v>
      </c>
      <c r="D16" s="32">
        <f t="shared" si="0"/>
        <v>776.5</v>
      </c>
      <c r="E16" s="50">
        <v>0.5</v>
      </c>
      <c r="F16" s="51"/>
      <c r="G16" s="52"/>
      <c r="I16" s="13">
        <v>9</v>
      </c>
      <c r="J16" s="14" t="s">
        <v>35</v>
      </c>
      <c r="K16" s="14">
        <f>L16-C41</f>
        <v>529</v>
      </c>
      <c r="L16" s="6">
        <v>1882</v>
      </c>
      <c r="M16" s="32">
        <f t="shared" si="1"/>
        <v>941</v>
      </c>
      <c r="N16" s="51">
        <v>0.5</v>
      </c>
      <c r="O16" s="51"/>
      <c r="P16" s="52"/>
      <c r="R16" s="6">
        <v>9</v>
      </c>
      <c r="S16" s="83" t="s">
        <v>25</v>
      </c>
      <c r="T16" s="83">
        <v>444</v>
      </c>
    </row>
    <row r="17" spans="1:20" ht="15.75" thickBot="1">
      <c r="A17" s="22">
        <v>10</v>
      </c>
      <c r="B17" s="22" t="s">
        <v>60</v>
      </c>
      <c r="C17" s="20">
        <v>1552</v>
      </c>
      <c r="D17" s="33">
        <f t="shared" si="0"/>
        <v>776</v>
      </c>
      <c r="E17" s="9"/>
      <c r="F17" s="9"/>
      <c r="G17" s="10"/>
      <c r="I17" s="22">
        <v>10</v>
      </c>
      <c r="J17" s="29" t="s">
        <v>15</v>
      </c>
      <c r="K17" s="29">
        <f>L17-C22</f>
        <v>356</v>
      </c>
      <c r="L17" s="20">
        <v>1851</v>
      </c>
      <c r="M17" s="33">
        <f t="shared" si="1"/>
        <v>925.50000000000011</v>
      </c>
      <c r="N17" s="9"/>
      <c r="O17" s="9"/>
      <c r="P17" s="10"/>
      <c r="R17" s="11">
        <v>10</v>
      </c>
      <c r="S17" s="11" t="s">
        <v>36</v>
      </c>
      <c r="T17" s="11">
        <v>440</v>
      </c>
    </row>
    <row r="18" spans="1:20" ht="15.75" thickBot="1">
      <c r="A18" s="62"/>
      <c r="B18" s="63"/>
      <c r="C18" s="63"/>
      <c r="D18" s="63"/>
      <c r="E18" s="63"/>
      <c r="F18" s="63"/>
      <c r="G18" s="64"/>
      <c r="I18" s="62"/>
      <c r="J18" s="62"/>
      <c r="K18" s="63"/>
      <c r="L18" s="63"/>
      <c r="M18" s="63"/>
      <c r="N18" s="63"/>
      <c r="O18" s="63"/>
      <c r="P18" s="64"/>
      <c r="R18" s="6">
        <v>11</v>
      </c>
      <c r="S18" s="83" t="s">
        <v>50</v>
      </c>
      <c r="T18" s="85">
        <v>413</v>
      </c>
    </row>
    <row r="19" spans="1:20" ht="15.75" thickBot="1">
      <c r="A19" s="14">
        <v>11</v>
      </c>
      <c r="B19" s="14" t="s">
        <v>21</v>
      </c>
      <c r="C19" s="5">
        <v>1537</v>
      </c>
      <c r="D19" s="30">
        <f t="shared" ref="D19:D28" si="2">C19/100*25</f>
        <v>384.25</v>
      </c>
      <c r="E19" s="75"/>
      <c r="F19" s="75"/>
      <c r="G19" s="76"/>
      <c r="I19" s="14">
        <v>11</v>
      </c>
      <c r="J19" s="14" t="s">
        <v>13</v>
      </c>
      <c r="K19" s="14">
        <f>L19-C20</f>
        <v>287</v>
      </c>
      <c r="L19" s="56">
        <v>1803</v>
      </c>
      <c r="M19" s="58">
        <f t="shared" ref="M19:M28" si="3">L19/100*25</f>
        <v>450.75</v>
      </c>
      <c r="N19" s="77"/>
      <c r="O19" s="77"/>
      <c r="P19" s="78"/>
      <c r="R19" s="11">
        <v>12</v>
      </c>
      <c r="S19" s="11" t="s">
        <v>37</v>
      </c>
      <c r="T19" s="11">
        <v>413</v>
      </c>
    </row>
    <row r="20" spans="1:20" ht="15.75" thickBot="1">
      <c r="A20" s="15">
        <v>12</v>
      </c>
      <c r="B20" s="15" t="s">
        <v>13</v>
      </c>
      <c r="C20" s="11">
        <v>1516</v>
      </c>
      <c r="D20" s="31">
        <f t="shared" si="2"/>
        <v>379</v>
      </c>
      <c r="E20" s="44" t="s">
        <v>7</v>
      </c>
      <c r="F20" s="45"/>
      <c r="G20" s="46"/>
      <c r="I20" s="15">
        <v>12</v>
      </c>
      <c r="J20" s="28" t="s">
        <v>36</v>
      </c>
      <c r="K20" s="28">
        <f>L20-C42</f>
        <v>440</v>
      </c>
      <c r="L20" s="11">
        <v>1787</v>
      </c>
      <c r="M20" s="31">
        <f t="shared" si="3"/>
        <v>446.75</v>
      </c>
      <c r="N20" s="45" t="s">
        <v>7</v>
      </c>
      <c r="O20" s="45"/>
      <c r="P20" s="46"/>
      <c r="R20" s="6">
        <v>13</v>
      </c>
      <c r="S20" s="83" t="s">
        <v>49</v>
      </c>
      <c r="T20" s="85">
        <v>375</v>
      </c>
    </row>
    <row r="21" spans="1:20" ht="15.75" thickBot="1">
      <c r="A21" s="13">
        <v>13</v>
      </c>
      <c r="B21" s="13" t="s">
        <v>14</v>
      </c>
      <c r="C21" s="6">
        <v>1508</v>
      </c>
      <c r="D21" s="32">
        <f t="shared" si="2"/>
        <v>377</v>
      </c>
      <c r="E21" s="39">
        <f>C19+C20+C21+C22+C23+C24+C25+C26+C28+C27</f>
        <v>14826</v>
      </c>
      <c r="F21" s="37"/>
      <c r="G21" s="38"/>
      <c r="I21" s="13">
        <v>13</v>
      </c>
      <c r="J21" s="54" t="s">
        <v>14</v>
      </c>
      <c r="K21" s="14">
        <f>L21-C21</f>
        <v>264</v>
      </c>
      <c r="L21" s="6">
        <v>1772</v>
      </c>
      <c r="M21" s="32">
        <f t="shared" si="3"/>
        <v>443</v>
      </c>
      <c r="N21" s="37">
        <f>L19+L20+L21+L22+L23+L24+L25+L26+L28+L27</f>
        <v>17473</v>
      </c>
      <c r="O21" s="37"/>
      <c r="P21" s="38"/>
      <c r="R21" s="11">
        <v>14</v>
      </c>
      <c r="S21" s="11" t="s">
        <v>15</v>
      </c>
      <c r="T21" s="11">
        <v>356</v>
      </c>
    </row>
    <row r="22" spans="1:20" ht="15.75" thickBot="1">
      <c r="A22" s="15">
        <v>14</v>
      </c>
      <c r="B22" s="15" t="s">
        <v>15</v>
      </c>
      <c r="C22" s="11">
        <v>1495</v>
      </c>
      <c r="D22" s="31">
        <f t="shared" si="2"/>
        <v>373.75</v>
      </c>
      <c r="E22" s="7"/>
      <c r="F22" s="7"/>
      <c r="G22" s="8"/>
      <c r="I22" s="15">
        <v>14</v>
      </c>
      <c r="J22" s="28" t="s">
        <v>50</v>
      </c>
      <c r="K22" s="60">
        <f>L22-C39</f>
        <v>413</v>
      </c>
      <c r="L22" s="11">
        <v>1769</v>
      </c>
      <c r="M22" s="31">
        <f t="shared" si="3"/>
        <v>442.25000000000006</v>
      </c>
      <c r="N22" s="7"/>
      <c r="O22" s="7"/>
      <c r="P22" s="8"/>
      <c r="R22" s="6">
        <v>15</v>
      </c>
      <c r="S22" s="83" t="s">
        <v>53</v>
      </c>
      <c r="T22" s="83">
        <v>348</v>
      </c>
    </row>
    <row r="23" spans="1:20" ht="15.75" thickBot="1">
      <c r="A23" s="13">
        <v>15</v>
      </c>
      <c r="B23" s="13" t="s">
        <v>16</v>
      </c>
      <c r="C23" s="6">
        <v>1494</v>
      </c>
      <c r="D23" s="32">
        <f t="shared" si="2"/>
        <v>373.5</v>
      </c>
      <c r="E23" s="40" t="s">
        <v>6</v>
      </c>
      <c r="F23" s="41"/>
      <c r="G23" s="42"/>
      <c r="I23" s="13">
        <v>15</v>
      </c>
      <c r="J23" s="14" t="s">
        <v>49</v>
      </c>
      <c r="K23" s="59">
        <f>L23-C38</f>
        <v>375</v>
      </c>
      <c r="L23" s="6">
        <v>1736</v>
      </c>
      <c r="M23" s="32">
        <f t="shared" si="3"/>
        <v>434</v>
      </c>
      <c r="N23" s="41" t="s">
        <v>6</v>
      </c>
      <c r="O23" s="41"/>
      <c r="P23" s="42"/>
      <c r="R23" s="11">
        <v>16</v>
      </c>
      <c r="S23" s="11" t="s">
        <v>31</v>
      </c>
      <c r="T23" s="11">
        <v>334</v>
      </c>
    </row>
    <row r="24" spans="1:20" ht="15.75" thickBot="1">
      <c r="A24" s="15">
        <v>16</v>
      </c>
      <c r="B24" s="15" t="s">
        <v>17</v>
      </c>
      <c r="C24" s="11">
        <v>1470</v>
      </c>
      <c r="D24" s="31">
        <f t="shared" si="2"/>
        <v>367.5</v>
      </c>
      <c r="E24" s="35">
        <f>E21*E27</f>
        <v>3706.5</v>
      </c>
      <c r="F24" s="36"/>
      <c r="G24" s="43"/>
      <c r="I24" s="15">
        <v>16</v>
      </c>
      <c r="J24" s="28" t="s">
        <v>64</v>
      </c>
      <c r="K24" s="28">
        <f>L24-C50</f>
        <v>499</v>
      </c>
      <c r="L24" s="11">
        <v>1726</v>
      </c>
      <c r="M24" s="31">
        <f t="shared" si="3"/>
        <v>431.50000000000006</v>
      </c>
      <c r="N24" s="36">
        <f>N21*N27</f>
        <v>4368.25</v>
      </c>
      <c r="O24" s="36"/>
      <c r="P24" s="43"/>
      <c r="R24" s="6">
        <v>17</v>
      </c>
      <c r="S24" s="83" t="s">
        <v>58</v>
      </c>
      <c r="T24" s="83">
        <v>319</v>
      </c>
    </row>
    <row r="25" spans="1:20" ht="15.75" thickBot="1">
      <c r="A25" s="13">
        <v>17</v>
      </c>
      <c r="B25" s="13" t="s">
        <v>18</v>
      </c>
      <c r="C25" s="6">
        <v>1460</v>
      </c>
      <c r="D25" s="32">
        <f t="shared" si="2"/>
        <v>365</v>
      </c>
      <c r="E25" s="7"/>
      <c r="F25" s="7"/>
      <c r="G25" s="8"/>
      <c r="I25" s="13">
        <v>17</v>
      </c>
      <c r="J25" s="14" t="s">
        <v>57</v>
      </c>
      <c r="K25" s="14">
        <f>L25-C14</f>
        <v>113</v>
      </c>
      <c r="L25" s="6">
        <v>1724</v>
      </c>
      <c r="M25" s="32">
        <f t="shared" si="3"/>
        <v>430.99999999999994</v>
      </c>
      <c r="N25" s="7"/>
      <c r="O25" s="7"/>
      <c r="P25" s="8"/>
      <c r="R25" s="11">
        <v>18</v>
      </c>
      <c r="S25" s="11" t="s">
        <v>44</v>
      </c>
      <c r="T25" s="18">
        <v>299</v>
      </c>
    </row>
    <row r="26" spans="1:20" ht="15.75" thickBot="1">
      <c r="A26" s="15">
        <v>18</v>
      </c>
      <c r="B26" s="15" t="s">
        <v>19</v>
      </c>
      <c r="C26" s="11">
        <v>1451</v>
      </c>
      <c r="D26" s="31">
        <f t="shared" si="2"/>
        <v>362.75</v>
      </c>
      <c r="E26" s="47" t="s">
        <v>10</v>
      </c>
      <c r="F26" s="48"/>
      <c r="G26" s="49"/>
      <c r="I26" s="15">
        <v>18</v>
      </c>
      <c r="J26" s="28" t="s">
        <v>37</v>
      </c>
      <c r="K26" s="28">
        <f>L26-C43</f>
        <v>413</v>
      </c>
      <c r="L26" s="11">
        <v>1723</v>
      </c>
      <c r="M26" s="31">
        <f t="shared" si="3"/>
        <v>430.75</v>
      </c>
      <c r="N26" s="48" t="s">
        <v>10</v>
      </c>
      <c r="O26" s="48"/>
      <c r="P26" s="49"/>
      <c r="R26" s="6">
        <v>19</v>
      </c>
      <c r="S26" s="83" t="s">
        <v>13</v>
      </c>
      <c r="T26" s="83">
        <v>287</v>
      </c>
    </row>
    <row r="27" spans="1:20" ht="15.75" thickBot="1">
      <c r="A27" s="13">
        <v>19</v>
      </c>
      <c r="B27" s="13" t="s">
        <v>22</v>
      </c>
      <c r="C27" s="6">
        <v>1448</v>
      </c>
      <c r="D27" s="32">
        <f t="shared" si="2"/>
        <v>362</v>
      </c>
      <c r="E27" s="50">
        <v>0.25</v>
      </c>
      <c r="F27" s="51"/>
      <c r="G27" s="52"/>
      <c r="I27" s="13">
        <v>19</v>
      </c>
      <c r="J27" s="14" t="s">
        <v>44</v>
      </c>
      <c r="K27" s="59">
        <f>L27-C33</f>
        <v>299</v>
      </c>
      <c r="L27" s="6">
        <v>1721</v>
      </c>
      <c r="M27" s="32">
        <f t="shared" si="3"/>
        <v>430.25</v>
      </c>
      <c r="N27" s="51">
        <v>0.25</v>
      </c>
      <c r="O27" s="51"/>
      <c r="P27" s="52"/>
      <c r="R27" s="11">
        <v>20</v>
      </c>
      <c r="S27" s="84" t="s">
        <v>14</v>
      </c>
      <c r="T27" s="11">
        <v>264</v>
      </c>
    </row>
    <row r="28" spans="1:20" ht="15.75" thickBot="1">
      <c r="A28" s="15">
        <v>20</v>
      </c>
      <c r="B28" s="22" t="s">
        <v>20</v>
      </c>
      <c r="C28" s="20">
        <v>1447</v>
      </c>
      <c r="D28" s="33">
        <f t="shared" si="2"/>
        <v>361.75</v>
      </c>
      <c r="E28" s="9"/>
      <c r="F28" s="9"/>
      <c r="G28" s="10"/>
      <c r="I28" s="15">
        <v>20</v>
      </c>
      <c r="J28" s="28" t="s">
        <v>52</v>
      </c>
      <c r="K28" s="29">
        <f>L28-C9</f>
        <v>-48</v>
      </c>
      <c r="L28" s="20">
        <v>1712</v>
      </c>
      <c r="M28" s="33">
        <f t="shared" si="3"/>
        <v>428</v>
      </c>
      <c r="N28" s="9"/>
      <c r="O28" s="9"/>
      <c r="P28" s="10"/>
      <c r="R28" s="81">
        <v>21</v>
      </c>
      <c r="S28" s="83" t="s">
        <v>42</v>
      </c>
      <c r="T28" s="85">
        <v>231</v>
      </c>
    </row>
    <row r="29" spans="1:20" ht="15.75" thickBot="1">
      <c r="A29" s="62"/>
      <c r="B29" s="63"/>
      <c r="C29" s="63"/>
      <c r="D29" s="63"/>
      <c r="E29" s="63"/>
      <c r="F29" s="63"/>
      <c r="G29" s="64"/>
      <c r="I29" s="62"/>
      <c r="J29" s="66"/>
      <c r="K29" s="65"/>
      <c r="L29" s="63"/>
      <c r="M29" s="63"/>
      <c r="N29" s="63"/>
      <c r="O29" s="63"/>
      <c r="P29" s="64"/>
      <c r="R29" s="11">
        <v>22</v>
      </c>
      <c r="S29" s="11" t="s">
        <v>48</v>
      </c>
      <c r="T29" s="18">
        <v>168</v>
      </c>
    </row>
    <row r="30" spans="1:20" ht="15.75" thickBot="1">
      <c r="A30" s="23">
        <v>21</v>
      </c>
      <c r="B30" s="27" t="s">
        <v>23</v>
      </c>
      <c r="C30" s="16">
        <v>1431</v>
      </c>
      <c r="D30" s="30">
        <f t="shared" ref="D30:D39" si="4">C30/100*12</f>
        <v>171.72</v>
      </c>
      <c r="E30" s="75"/>
      <c r="F30" s="75"/>
      <c r="G30" s="76"/>
      <c r="I30" s="23">
        <v>21</v>
      </c>
      <c r="J30" s="27" t="s">
        <v>25</v>
      </c>
      <c r="K30" s="27">
        <f>L30-C49</f>
        <v>444</v>
      </c>
      <c r="L30" s="5">
        <v>1679</v>
      </c>
      <c r="M30" s="30">
        <f t="shared" ref="M30:M39" si="5">L30/100*12</f>
        <v>201.48</v>
      </c>
      <c r="N30" s="75"/>
      <c r="O30" s="75"/>
      <c r="P30" s="76"/>
      <c r="R30" s="6">
        <v>23</v>
      </c>
      <c r="S30" s="83" t="s">
        <v>32</v>
      </c>
      <c r="T30" s="83">
        <v>161</v>
      </c>
    </row>
    <row r="31" spans="1:20" ht="15.75" thickBot="1">
      <c r="A31" s="15">
        <v>22</v>
      </c>
      <c r="B31" s="15" t="s">
        <v>42</v>
      </c>
      <c r="C31" s="18">
        <v>1429</v>
      </c>
      <c r="D31" s="31">
        <f t="shared" si="4"/>
        <v>171.48</v>
      </c>
      <c r="E31" s="44" t="s">
        <v>8</v>
      </c>
      <c r="F31" s="45"/>
      <c r="G31" s="46"/>
      <c r="I31" s="15">
        <v>22</v>
      </c>
      <c r="J31" s="28" t="s">
        <v>27</v>
      </c>
      <c r="K31" s="28">
        <f>L31-C52</f>
        <v>453</v>
      </c>
      <c r="L31" s="11">
        <v>1676</v>
      </c>
      <c r="M31" s="31">
        <f t="shared" si="5"/>
        <v>201.12</v>
      </c>
      <c r="N31" s="45" t="s">
        <v>8</v>
      </c>
      <c r="O31" s="45"/>
      <c r="P31" s="46"/>
      <c r="R31" s="11">
        <v>24</v>
      </c>
      <c r="S31" s="11" t="s">
        <v>38</v>
      </c>
      <c r="T31" s="11">
        <v>153</v>
      </c>
    </row>
    <row r="32" spans="1:20" ht="15.75" thickBot="1">
      <c r="A32" s="13">
        <v>23</v>
      </c>
      <c r="B32" s="34" t="s">
        <v>43</v>
      </c>
      <c r="C32" s="17">
        <v>1426</v>
      </c>
      <c r="D32" s="32">
        <f t="shared" si="4"/>
        <v>171.12</v>
      </c>
      <c r="E32" s="39">
        <f>C30+C31+C32+C33+C34+C35+C36+C37+C39+C38</f>
        <v>14060</v>
      </c>
      <c r="F32" s="37"/>
      <c r="G32" s="38"/>
      <c r="I32" s="13">
        <v>23</v>
      </c>
      <c r="J32" s="14" t="s">
        <v>42</v>
      </c>
      <c r="K32" s="59">
        <f>L32-C31</f>
        <v>231</v>
      </c>
      <c r="L32" s="6">
        <v>1660</v>
      </c>
      <c r="M32" s="32">
        <f t="shared" si="5"/>
        <v>199.20000000000002</v>
      </c>
      <c r="N32" s="37">
        <f>L30+L31+L32+L33+L34+L35+L36+L37+L39+L38</f>
        <v>16100</v>
      </c>
      <c r="O32" s="37"/>
      <c r="P32" s="38"/>
      <c r="R32" s="6">
        <v>25</v>
      </c>
      <c r="S32" s="83" t="s">
        <v>46</v>
      </c>
      <c r="T32" s="85">
        <v>128</v>
      </c>
    </row>
    <row r="33" spans="1:20" ht="15.75" thickBot="1">
      <c r="A33" s="15">
        <v>24</v>
      </c>
      <c r="B33" s="15" t="s">
        <v>44</v>
      </c>
      <c r="C33" s="18">
        <v>1422</v>
      </c>
      <c r="D33" s="31">
        <f t="shared" si="4"/>
        <v>170.64000000000001</v>
      </c>
      <c r="E33" s="7"/>
      <c r="F33" s="7"/>
      <c r="G33" s="8"/>
      <c r="I33" s="15">
        <v>24</v>
      </c>
      <c r="J33" s="28" t="s">
        <v>56</v>
      </c>
      <c r="K33" s="28">
        <f>L33-C13</f>
        <v>23</v>
      </c>
      <c r="L33" s="11">
        <v>1639</v>
      </c>
      <c r="M33" s="31">
        <f t="shared" si="5"/>
        <v>196.68</v>
      </c>
      <c r="N33" s="7"/>
      <c r="O33" s="7"/>
      <c r="P33" s="8"/>
      <c r="R33" s="11">
        <v>26</v>
      </c>
      <c r="S33" s="11" t="s">
        <v>40</v>
      </c>
      <c r="T33" s="11">
        <v>125</v>
      </c>
    </row>
    <row r="34" spans="1:20" ht="15.75" thickBot="1">
      <c r="A34" s="13">
        <v>25</v>
      </c>
      <c r="B34" s="13" t="s">
        <v>45</v>
      </c>
      <c r="C34" s="17">
        <v>1422</v>
      </c>
      <c r="D34" s="32">
        <f t="shared" si="4"/>
        <v>170.64000000000001</v>
      </c>
      <c r="E34" s="40" t="s">
        <v>6</v>
      </c>
      <c r="F34" s="41"/>
      <c r="G34" s="42"/>
      <c r="I34" s="13">
        <v>25</v>
      </c>
      <c r="J34" s="14" t="s">
        <v>65</v>
      </c>
      <c r="K34" s="14">
        <f>L34-C12</f>
        <v>-11</v>
      </c>
      <c r="L34" s="6">
        <v>1634</v>
      </c>
      <c r="M34" s="32">
        <f t="shared" si="5"/>
        <v>196.07999999999998</v>
      </c>
      <c r="N34" s="41" t="s">
        <v>6</v>
      </c>
      <c r="O34" s="41"/>
      <c r="P34" s="42"/>
      <c r="R34" s="6">
        <v>27</v>
      </c>
      <c r="S34" s="83" t="s">
        <v>62</v>
      </c>
      <c r="T34" s="83">
        <v>123</v>
      </c>
    </row>
    <row r="35" spans="1:20" ht="15.75" thickBot="1">
      <c r="A35" s="15">
        <v>26</v>
      </c>
      <c r="B35" s="15" t="s">
        <v>46</v>
      </c>
      <c r="C35" s="18">
        <v>1412</v>
      </c>
      <c r="D35" s="31">
        <f t="shared" si="4"/>
        <v>169.44</v>
      </c>
      <c r="E35" s="35">
        <f>E32*E38</f>
        <v>1687.2</v>
      </c>
      <c r="F35" s="36"/>
      <c r="G35" s="43"/>
      <c r="I35" s="15">
        <v>26</v>
      </c>
      <c r="J35" s="28" t="s">
        <v>18</v>
      </c>
      <c r="K35" s="28">
        <f>L35-C25</f>
        <v>117</v>
      </c>
      <c r="L35" s="11">
        <v>1577</v>
      </c>
      <c r="M35" s="31">
        <f t="shared" si="5"/>
        <v>189.24</v>
      </c>
      <c r="N35" s="36">
        <f>N32*N38</f>
        <v>1932</v>
      </c>
      <c r="O35" s="36"/>
      <c r="P35" s="43"/>
      <c r="R35" s="11">
        <v>28</v>
      </c>
      <c r="S35" s="11" t="s">
        <v>19</v>
      </c>
      <c r="T35" s="11">
        <v>123</v>
      </c>
    </row>
    <row r="36" spans="1:20" ht="15.75" thickBot="1">
      <c r="A36" s="13">
        <v>27</v>
      </c>
      <c r="B36" s="13" t="s">
        <v>47</v>
      </c>
      <c r="C36" s="17">
        <v>1406</v>
      </c>
      <c r="D36" s="32">
        <f t="shared" si="4"/>
        <v>168.72</v>
      </c>
      <c r="E36" s="7"/>
      <c r="F36" s="7"/>
      <c r="G36" s="8"/>
      <c r="I36" s="13">
        <v>27</v>
      </c>
      <c r="J36" s="14" t="s">
        <v>19</v>
      </c>
      <c r="K36" s="14">
        <f>L36-C26</f>
        <v>123</v>
      </c>
      <c r="L36" s="6">
        <v>1574</v>
      </c>
      <c r="M36" s="32">
        <f t="shared" si="5"/>
        <v>188.88</v>
      </c>
      <c r="N36" s="7"/>
      <c r="O36" s="7"/>
      <c r="P36" s="8"/>
      <c r="R36" s="6">
        <v>29</v>
      </c>
      <c r="S36" s="83" t="s">
        <v>18</v>
      </c>
      <c r="T36" s="83">
        <v>117</v>
      </c>
    </row>
    <row r="37" spans="1:20" ht="15.75" thickBot="1">
      <c r="A37" s="15">
        <v>28</v>
      </c>
      <c r="B37" s="15" t="s">
        <v>48</v>
      </c>
      <c r="C37" s="18">
        <v>1395</v>
      </c>
      <c r="D37" s="31">
        <f t="shared" si="4"/>
        <v>167.39999999999998</v>
      </c>
      <c r="E37" s="47" t="s">
        <v>10</v>
      </c>
      <c r="F37" s="48"/>
      <c r="G37" s="49"/>
      <c r="I37" s="15">
        <v>28</v>
      </c>
      <c r="J37" s="28" t="s">
        <v>48</v>
      </c>
      <c r="K37" s="60">
        <f>L37-C37</f>
        <v>168</v>
      </c>
      <c r="L37" s="11">
        <v>1563</v>
      </c>
      <c r="M37" s="31">
        <f t="shared" si="5"/>
        <v>187.56</v>
      </c>
      <c r="N37" s="48" t="s">
        <v>10</v>
      </c>
      <c r="O37" s="48"/>
      <c r="P37" s="49"/>
      <c r="R37" s="11">
        <v>30</v>
      </c>
      <c r="S37" s="11" t="s">
        <v>57</v>
      </c>
      <c r="T37" s="11">
        <v>113</v>
      </c>
    </row>
    <row r="38" spans="1:20" ht="15.75" thickBot="1">
      <c r="A38" s="13">
        <v>29</v>
      </c>
      <c r="B38" s="13" t="s">
        <v>49</v>
      </c>
      <c r="C38" s="17">
        <v>1361</v>
      </c>
      <c r="D38" s="32">
        <f t="shared" si="4"/>
        <v>163.32</v>
      </c>
      <c r="E38" s="50">
        <v>0.12</v>
      </c>
      <c r="F38" s="51"/>
      <c r="G38" s="52"/>
      <c r="I38" s="13">
        <v>29</v>
      </c>
      <c r="J38" s="14" t="s">
        <v>20</v>
      </c>
      <c r="K38" s="14">
        <f>L38-C28</f>
        <v>111</v>
      </c>
      <c r="L38" s="6">
        <v>1558</v>
      </c>
      <c r="M38" s="32">
        <f t="shared" si="5"/>
        <v>186.96</v>
      </c>
      <c r="N38" s="51">
        <v>0.12</v>
      </c>
      <c r="O38" s="51"/>
      <c r="P38" s="52"/>
      <c r="R38" s="6">
        <v>31</v>
      </c>
      <c r="S38" s="83" t="s">
        <v>20</v>
      </c>
      <c r="T38" s="83">
        <v>111</v>
      </c>
    </row>
    <row r="39" spans="1:20" ht="15.75" thickBot="1">
      <c r="A39" s="15">
        <v>30</v>
      </c>
      <c r="B39" s="22" t="s">
        <v>50</v>
      </c>
      <c r="C39" s="19">
        <v>1356</v>
      </c>
      <c r="D39" s="33">
        <f t="shared" si="4"/>
        <v>162.72</v>
      </c>
      <c r="E39" s="9"/>
      <c r="F39" s="9"/>
      <c r="G39" s="10"/>
      <c r="I39" s="15">
        <v>30</v>
      </c>
      <c r="J39" s="28" t="s">
        <v>46</v>
      </c>
      <c r="K39" s="61">
        <f>L39-C35</f>
        <v>128</v>
      </c>
      <c r="L39" s="20">
        <v>1540</v>
      </c>
      <c r="M39" s="33">
        <f t="shared" si="5"/>
        <v>184.8</v>
      </c>
      <c r="N39" s="9"/>
      <c r="O39" s="9"/>
      <c r="P39" s="10"/>
      <c r="R39" s="11">
        <v>32</v>
      </c>
      <c r="S39" s="11" t="s">
        <v>22</v>
      </c>
      <c r="T39" s="11">
        <v>76</v>
      </c>
    </row>
    <row r="40" spans="1:20" ht="15.75" thickBot="1">
      <c r="A40" s="62"/>
      <c r="B40" s="63"/>
      <c r="C40" s="63"/>
      <c r="D40" s="63"/>
      <c r="E40" s="63"/>
      <c r="F40" s="63"/>
      <c r="G40" s="64"/>
      <c r="I40" s="62"/>
      <c r="J40" s="66"/>
      <c r="K40" s="65"/>
      <c r="L40" s="63"/>
      <c r="M40" s="63"/>
      <c r="N40" s="63"/>
      <c r="O40" s="63"/>
      <c r="P40" s="64"/>
      <c r="R40" s="6">
        <v>33</v>
      </c>
      <c r="S40" s="83" t="s">
        <v>39</v>
      </c>
      <c r="T40" s="83">
        <v>72</v>
      </c>
    </row>
    <row r="41" spans="1:20" ht="15.75" thickBot="1">
      <c r="A41" s="13">
        <v>31</v>
      </c>
      <c r="B41" s="14" t="s">
        <v>35</v>
      </c>
      <c r="C41" s="5">
        <v>1353</v>
      </c>
      <c r="D41" s="30">
        <f t="shared" ref="D41:D50" si="6">C41/100*10</f>
        <v>135.29999999999998</v>
      </c>
      <c r="E41" s="75"/>
      <c r="F41" s="75"/>
      <c r="G41" s="76"/>
      <c r="I41" s="13">
        <v>31</v>
      </c>
      <c r="J41" s="14" t="s">
        <v>60</v>
      </c>
      <c r="K41" s="14">
        <f>L41-C17</f>
        <v>-20</v>
      </c>
      <c r="L41" s="5">
        <v>1532</v>
      </c>
      <c r="M41" s="30">
        <f t="shared" ref="M41:M50" si="7">L41/100*10</f>
        <v>153.19999999999999</v>
      </c>
      <c r="N41" s="75"/>
      <c r="O41" s="75"/>
      <c r="P41" s="76"/>
      <c r="R41" s="11">
        <v>34</v>
      </c>
      <c r="S41" s="11" t="s">
        <v>30</v>
      </c>
      <c r="T41" s="11">
        <v>67</v>
      </c>
    </row>
    <row r="42" spans="1:20" ht="15.75" thickBot="1">
      <c r="A42" s="15">
        <v>32</v>
      </c>
      <c r="B42" s="15" t="s">
        <v>36</v>
      </c>
      <c r="C42" s="11">
        <v>1347</v>
      </c>
      <c r="D42" s="31">
        <f t="shared" si="6"/>
        <v>134.70000000000002</v>
      </c>
      <c r="E42" s="44" t="s">
        <v>9</v>
      </c>
      <c r="F42" s="45"/>
      <c r="G42" s="46"/>
      <c r="I42" s="15">
        <v>32</v>
      </c>
      <c r="J42" s="28" t="s">
        <v>22</v>
      </c>
      <c r="K42" s="28">
        <f>L42-C27</f>
        <v>76</v>
      </c>
      <c r="L42" s="11">
        <v>1524</v>
      </c>
      <c r="M42" s="31">
        <f t="shared" si="7"/>
        <v>152.4</v>
      </c>
      <c r="N42" s="45" t="s">
        <v>9</v>
      </c>
      <c r="O42" s="45"/>
      <c r="P42" s="46"/>
      <c r="R42" s="6">
        <v>35</v>
      </c>
      <c r="S42" s="83" t="s">
        <v>24</v>
      </c>
      <c r="T42" s="83">
        <v>38</v>
      </c>
    </row>
    <row r="43" spans="1:20" ht="15.75" thickBot="1">
      <c r="A43" s="13">
        <v>33</v>
      </c>
      <c r="B43" s="13" t="s">
        <v>37</v>
      </c>
      <c r="C43" s="6">
        <v>1310</v>
      </c>
      <c r="D43" s="32">
        <f t="shared" si="6"/>
        <v>131</v>
      </c>
      <c r="E43" s="39">
        <f>C41+C42+C43+C44+C45+C46+C47+C48+C50+C49</f>
        <v>12813</v>
      </c>
      <c r="F43" s="37"/>
      <c r="G43" s="38"/>
      <c r="I43" s="13">
        <v>33</v>
      </c>
      <c r="J43" s="14" t="s">
        <v>23</v>
      </c>
      <c r="K43" s="59">
        <f>L43-C30</f>
        <v>37</v>
      </c>
      <c r="L43" s="6">
        <v>1468</v>
      </c>
      <c r="M43" s="32">
        <f t="shared" si="7"/>
        <v>146.80000000000001</v>
      </c>
      <c r="N43" s="37">
        <f>L41+L42+L43+L44+L45+L46+L47+L48+L50+L49</f>
        <v>14547</v>
      </c>
      <c r="O43" s="37"/>
      <c r="P43" s="38"/>
      <c r="R43" s="11">
        <v>36</v>
      </c>
      <c r="S43" s="11" t="s">
        <v>23</v>
      </c>
      <c r="T43" s="18">
        <v>37</v>
      </c>
    </row>
    <row r="44" spans="1:20" ht="15.75" thickBot="1">
      <c r="A44" s="15">
        <v>34</v>
      </c>
      <c r="B44" s="15" t="s">
        <v>38</v>
      </c>
      <c r="C44" s="11">
        <v>1289</v>
      </c>
      <c r="D44" s="31">
        <f t="shared" si="6"/>
        <v>128.9</v>
      </c>
      <c r="E44" s="7"/>
      <c r="F44" s="7"/>
      <c r="G44" s="8"/>
      <c r="I44" s="15">
        <v>34</v>
      </c>
      <c r="J44" s="28" t="s">
        <v>31</v>
      </c>
      <c r="K44" s="28">
        <f>L44-C56</f>
        <v>334</v>
      </c>
      <c r="L44" s="11">
        <v>1467</v>
      </c>
      <c r="M44" s="31">
        <f t="shared" si="7"/>
        <v>146.69999999999999</v>
      </c>
      <c r="N44" s="7"/>
      <c r="O44" s="7"/>
      <c r="P44" s="8"/>
      <c r="R44" s="6">
        <v>37</v>
      </c>
      <c r="S44" s="83" t="s">
        <v>56</v>
      </c>
      <c r="T44" s="83">
        <v>23</v>
      </c>
    </row>
    <row r="45" spans="1:20" ht="15.75" thickBot="1">
      <c r="A45" s="13">
        <v>35</v>
      </c>
      <c r="B45" s="13" t="s">
        <v>39</v>
      </c>
      <c r="C45" s="6">
        <v>1276</v>
      </c>
      <c r="D45" s="32">
        <f t="shared" si="6"/>
        <v>127.6</v>
      </c>
      <c r="E45" s="40" t="s">
        <v>6</v>
      </c>
      <c r="F45" s="41"/>
      <c r="G45" s="42"/>
      <c r="I45" s="13">
        <v>35</v>
      </c>
      <c r="J45" s="14" t="s">
        <v>16</v>
      </c>
      <c r="K45" s="14">
        <f>L45-C23</f>
        <v>-36</v>
      </c>
      <c r="L45" s="6">
        <v>1458</v>
      </c>
      <c r="M45" s="32">
        <f t="shared" si="7"/>
        <v>145.80000000000001</v>
      </c>
      <c r="N45" s="41" t="s">
        <v>6</v>
      </c>
      <c r="O45" s="41"/>
      <c r="P45" s="42"/>
      <c r="R45" s="11">
        <v>38</v>
      </c>
      <c r="S45" s="11" t="s">
        <v>29</v>
      </c>
      <c r="T45" s="11">
        <v>0</v>
      </c>
    </row>
    <row r="46" spans="1:20" ht="15.75" thickBot="1">
      <c r="A46" s="15">
        <v>36</v>
      </c>
      <c r="B46" s="15" t="s">
        <v>40</v>
      </c>
      <c r="C46" s="11">
        <v>1274</v>
      </c>
      <c r="D46" s="31">
        <f t="shared" si="6"/>
        <v>127.4</v>
      </c>
      <c r="E46" s="35">
        <f>E43*E49</f>
        <v>1281.3000000000002</v>
      </c>
      <c r="F46" s="36"/>
      <c r="G46" s="43"/>
      <c r="I46" s="15">
        <v>36</v>
      </c>
      <c r="J46" s="28" t="s">
        <v>38</v>
      </c>
      <c r="K46" s="28">
        <f>L46-C44</f>
        <v>153</v>
      </c>
      <c r="L46" s="11">
        <v>1442</v>
      </c>
      <c r="M46" s="31">
        <f t="shared" si="7"/>
        <v>144.19999999999999</v>
      </c>
      <c r="N46" s="36">
        <f>N43*N49</f>
        <v>1454.7</v>
      </c>
      <c r="O46" s="36"/>
      <c r="P46" s="43"/>
      <c r="R46" s="6">
        <v>39</v>
      </c>
      <c r="S46" s="83" t="s">
        <v>45</v>
      </c>
      <c r="T46" s="85">
        <v>-2</v>
      </c>
    </row>
    <row r="47" spans="1:20" ht="15.75" thickBot="1">
      <c r="A47" s="13">
        <v>37</v>
      </c>
      <c r="B47" s="13" t="s">
        <v>41</v>
      </c>
      <c r="C47" s="6">
        <v>1254</v>
      </c>
      <c r="D47" s="32">
        <f t="shared" si="6"/>
        <v>125.39999999999999</v>
      </c>
      <c r="E47" s="7"/>
      <c r="F47" s="7"/>
      <c r="G47" s="8"/>
      <c r="I47" s="13">
        <v>37</v>
      </c>
      <c r="J47" s="14" t="s">
        <v>17</v>
      </c>
      <c r="K47" s="14">
        <f>L47-C24</f>
        <v>-31</v>
      </c>
      <c r="L47" s="6">
        <v>1439</v>
      </c>
      <c r="M47" s="32">
        <f t="shared" si="7"/>
        <v>143.9</v>
      </c>
      <c r="N47" s="7"/>
      <c r="O47" s="7"/>
      <c r="P47" s="8"/>
      <c r="R47" s="11">
        <v>40</v>
      </c>
      <c r="S47" s="11" t="s">
        <v>47</v>
      </c>
      <c r="T47" s="18">
        <v>-8</v>
      </c>
    </row>
    <row r="48" spans="1:20" ht="15.75" thickBot="1">
      <c r="A48" s="15">
        <v>38</v>
      </c>
      <c r="B48" s="15" t="s">
        <v>24</v>
      </c>
      <c r="C48" s="11">
        <v>1248</v>
      </c>
      <c r="D48" s="31">
        <f t="shared" si="6"/>
        <v>124.80000000000001</v>
      </c>
      <c r="E48" s="47" t="s">
        <v>10</v>
      </c>
      <c r="F48" s="48"/>
      <c r="G48" s="49"/>
      <c r="I48" s="15">
        <v>38</v>
      </c>
      <c r="J48" s="28" t="s">
        <v>45</v>
      </c>
      <c r="K48" s="60">
        <f>L48-C34</f>
        <v>-2</v>
      </c>
      <c r="L48" s="11">
        <v>1420</v>
      </c>
      <c r="M48" s="31">
        <f t="shared" si="7"/>
        <v>142</v>
      </c>
      <c r="N48" s="48" t="s">
        <v>10</v>
      </c>
      <c r="O48" s="48"/>
      <c r="P48" s="49"/>
      <c r="R48" s="6">
        <v>41</v>
      </c>
      <c r="S48" s="83" t="s">
        <v>33</v>
      </c>
      <c r="T48" s="83">
        <v>-9</v>
      </c>
    </row>
    <row r="49" spans="1:20" ht="15.75" thickBot="1">
      <c r="A49" s="13">
        <v>39</v>
      </c>
      <c r="B49" s="13" t="s">
        <v>25</v>
      </c>
      <c r="C49" s="6">
        <v>1235</v>
      </c>
      <c r="D49" s="32">
        <f t="shared" si="6"/>
        <v>123.5</v>
      </c>
      <c r="E49" s="50">
        <v>0.1</v>
      </c>
      <c r="F49" s="51"/>
      <c r="G49" s="52"/>
      <c r="I49" s="13">
        <v>39</v>
      </c>
      <c r="J49" s="14" t="s">
        <v>40</v>
      </c>
      <c r="K49" s="14">
        <f>L49-C46</f>
        <v>125</v>
      </c>
      <c r="L49" s="6">
        <v>1399</v>
      </c>
      <c r="M49" s="32">
        <f t="shared" si="7"/>
        <v>139.9</v>
      </c>
      <c r="N49" s="51">
        <v>0.1</v>
      </c>
      <c r="O49" s="51"/>
      <c r="P49" s="52"/>
      <c r="R49" s="11">
        <v>42</v>
      </c>
      <c r="S49" s="11" t="s">
        <v>65</v>
      </c>
      <c r="T49" s="11">
        <v>-11</v>
      </c>
    </row>
    <row r="50" spans="1:20" ht="15.75" thickBot="1">
      <c r="A50" s="15">
        <v>40</v>
      </c>
      <c r="B50" s="22" t="s">
        <v>26</v>
      </c>
      <c r="C50" s="20">
        <v>1227</v>
      </c>
      <c r="D50" s="33">
        <f t="shared" si="6"/>
        <v>122.69999999999999</v>
      </c>
      <c r="E50" s="9"/>
      <c r="F50" s="9"/>
      <c r="G50" s="10"/>
      <c r="I50" s="15">
        <v>40</v>
      </c>
      <c r="J50" s="28" t="s">
        <v>47</v>
      </c>
      <c r="K50" s="61">
        <f>L50-C36</f>
        <v>-8</v>
      </c>
      <c r="L50" s="20">
        <v>1398</v>
      </c>
      <c r="M50" s="33">
        <f t="shared" si="7"/>
        <v>139.80000000000001</v>
      </c>
      <c r="N50" s="9"/>
      <c r="O50" s="9"/>
      <c r="P50" s="10"/>
      <c r="R50" s="6">
        <v>43</v>
      </c>
      <c r="S50" s="83" t="s">
        <v>60</v>
      </c>
      <c r="T50" s="83">
        <v>-20</v>
      </c>
    </row>
    <row r="51" spans="1:20" ht="15.75" thickBot="1">
      <c r="A51" s="62"/>
      <c r="B51" s="63"/>
      <c r="C51" s="63"/>
      <c r="D51" s="63"/>
      <c r="E51" s="63"/>
      <c r="F51" s="63"/>
      <c r="G51" s="64"/>
      <c r="I51" s="62"/>
      <c r="J51" s="66"/>
      <c r="K51" s="65"/>
      <c r="L51" s="63"/>
      <c r="M51" s="63"/>
      <c r="N51" s="63"/>
      <c r="O51" s="63"/>
      <c r="P51" s="64"/>
      <c r="R51" s="11">
        <v>44</v>
      </c>
      <c r="S51" s="11" t="s">
        <v>41</v>
      </c>
      <c r="T51" s="11">
        <v>-24</v>
      </c>
    </row>
    <row r="52" spans="1:20" ht="15.75" thickBot="1">
      <c r="A52" s="13">
        <v>41</v>
      </c>
      <c r="B52" s="14" t="s">
        <v>27</v>
      </c>
      <c r="C52" s="5">
        <v>1223</v>
      </c>
      <c r="D52" s="30">
        <f t="shared" ref="D52:D61" si="8">C52/100*3</f>
        <v>36.69</v>
      </c>
      <c r="E52" s="75"/>
      <c r="F52" s="75"/>
      <c r="G52" s="76"/>
      <c r="I52" s="13">
        <v>41</v>
      </c>
      <c r="J52" s="5" t="s">
        <v>39</v>
      </c>
      <c r="K52" s="5">
        <f>L52-C45</f>
        <v>72</v>
      </c>
      <c r="L52" s="5">
        <v>1348</v>
      </c>
      <c r="M52" s="30">
        <f t="shared" ref="M52:M61" si="9">L52/100*3</f>
        <v>40.44</v>
      </c>
      <c r="N52" s="75"/>
      <c r="O52" s="75"/>
      <c r="P52" s="76"/>
      <c r="R52" s="6">
        <v>45</v>
      </c>
      <c r="S52" s="83" t="s">
        <v>17</v>
      </c>
      <c r="T52" s="83">
        <v>-31</v>
      </c>
    </row>
    <row r="53" spans="1:20" ht="15.75" thickBot="1">
      <c r="A53" s="15">
        <v>42</v>
      </c>
      <c r="B53" s="15" t="s">
        <v>28</v>
      </c>
      <c r="C53" s="11">
        <v>1213</v>
      </c>
      <c r="D53" s="31">
        <f t="shared" si="8"/>
        <v>36.39</v>
      </c>
      <c r="E53" s="44" t="s">
        <v>5</v>
      </c>
      <c r="F53" s="45"/>
      <c r="G53" s="46"/>
      <c r="I53" s="15">
        <v>42</v>
      </c>
      <c r="J53" s="55" t="s">
        <v>24</v>
      </c>
      <c r="K53" s="55">
        <f>L53-C48</f>
        <v>38</v>
      </c>
      <c r="L53" s="11">
        <v>1286</v>
      </c>
      <c r="M53" s="31">
        <f t="shared" si="9"/>
        <v>38.58</v>
      </c>
      <c r="N53" s="45" t="s">
        <v>5</v>
      </c>
      <c r="O53" s="45"/>
      <c r="P53" s="46"/>
      <c r="R53" s="11">
        <v>46</v>
      </c>
      <c r="S53" s="11" t="s">
        <v>34</v>
      </c>
      <c r="T53" s="11">
        <v>-35</v>
      </c>
    </row>
    <row r="54" spans="1:20" ht="15.75" thickBot="1">
      <c r="A54" s="13">
        <v>43</v>
      </c>
      <c r="B54" s="13" t="s">
        <v>29</v>
      </c>
      <c r="C54" s="6">
        <v>1198</v>
      </c>
      <c r="D54" s="32">
        <f t="shared" si="8"/>
        <v>35.94</v>
      </c>
      <c r="E54" s="39">
        <f>C52+C53+C54+C55+C56+C57+C58+C59+C61+C60</f>
        <v>9038</v>
      </c>
      <c r="F54" s="37"/>
      <c r="G54" s="38"/>
      <c r="I54" s="13">
        <v>43</v>
      </c>
      <c r="J54" s="56" t="s">
        <v>32</v>
      </c>
      <c r="K54" s="56">
        <f>L54-C57</f>
        <v>161</v>
      </c>
      <c r="L54" s="6">
        <v>1251</v>
      </c>
      <c r="M54" s="32">
        <f t="shared" si="9"/>
        <v>37.53</v>
      </c>
      <c r="N54" s="37">
        <f>L52+L53+L54+L55+L56+L57+L58+L59+L61+L60</f>
        <v>9517</v>
      </c>
      <c r="O54" s="37"/>
      <c r="P54" s="38"/>
      <c r="R54" s="6">
        <v>47</v>
      </c>
      <c r="S54" s="83" t="s">
        <v>16</v>
      </c>
      <c r="T54" s="83">
        <v>-36</v>
      </c>
    </row>
    <row r="55" spans="1:20" ht="15.75" thickBot="1">
      <c r="A55" s="15">
        <v>44</v>
      </c>
      <c r="B55" s="15" t="s">
        <v>30</v>
      </c>
      <c r="C55" s="11">
        <v>1146</v>
      </c>
      <c r="D55" s="31">
        <f t="shared" si="8"/>
        <v>34.380000000000003</v>
      </c>
      <c r="E55" s="7"/>
      <c r="F55" s="7"/>
      <c r="G55" s="8"/>
      <c r="I55" s="15">
        <v>44</v>
      </c>
      <c r="J55" s="55" t="s">
        <v>41</v>
      </c>
      <c r="K55" s="55">
        <f>L55-C47</f>
        <v>-24</v>
      </c>
      <c r="L55" s="11">
        <v>1230</v>
      </c>
      <c r="M55" s="31">
        <f t="shared" si="9"/>
        <v>36.900000000000006</v>
      </c>
      <c r="N55" s="7"/>
      <c r="O55" s="7"/>
      <c r="P55" s="8"/>
      <c r="R55" s="20">
        <v>48</v>
      </c>
      <c r="S55" s="20" t="s">
        <v>52</v>
      </c>
      <c r="T55" s="20">
        <v>-48</v>
      </c>
    </row>
    <row r="56" spans="1:20" ht="15.75" thickBot="1">
      <c r="A56" s="13">
        <v>45</v>
      </c>
      <c r="B56" s="13" t="s">
        <v>31</v>
      </c>
      <c r="C56" s="6">
        <v>1133</v>
      </c>
      <c r="D56" s="32">
        <f t="shared" si="8"/>
        <v>33.99</v>
      </c>
      <c r="E56" s="40" t="s">
        <v>6</v>
      </c>
      <c r="F56" s="41"/>
      <c r="G56" s="42"/>
      <c r="I56" s="13">
        <v>45</v>
      </c>
      <c r="J56" s="56" t="s">
        <v>30</v>
      </c>
      <c r="K56" s="56">
        <f>L56-C55</f>
        <v>67</v>
      </c>
      <c r="L56" s="6">
        <v>1213</v>
      </c>
      <c r="M56" s="32">
        <f t="shared" si="9"/>
        <v>36.39</v>
      </c>
      <c r="N56" s="41" t="s">
        <v>6</v>
      </c>
      <c r="O56" s="41"/>
      <c r="P56" s="42"/>
    </row>
    <row r="57" spans="1:20" ht="15.75" thickBot="1">
      <c r="A57" s="15">
        <v>46</v>
      </c>
      <c r="B57" s="15" t="s">
        <v>32</v>
      </c>
      <c r="C57" s="11">
        <v>1090</v>
      </c>
      <c r="D57" s="31">
        <f t="shared" si="8"/>
        <v>32.700000000000003</v>
      </c>
      <c r="E57" s="35">
        <f>E54*E60</f>
        <v>271.14</v>
      </c>
      <c r="F57" s="36"/>
      <c r="G57" s="43"/>
      <c r="I57" s="15">
        <v>46</v>
      </c>
      <c r="J57" s="55" t="s">
        <v>29</v>
      </c>
      <c r="K57" s="55">
        <f>L57-C54</f>
        <v>0</v>
      </c>
      <c r="L57" s="11">
        <v>1198</v>
      </c>
      <c r="M57" s="31">
        <f t="shared" si="9"/>
        <v>35.94</v>
      </c>
      <c r="N57" s="36">
        <f>N54*N60</f>
        <v>285.51</v>
      </c>
      <c r="O57" s="36"/>
      <c r="P57" s="43"/>
    </row>
    <row r="58" spans="1:20" ht="15.75" thickBot="1">
      <c r="A58" s="13">
        <v>47</v>
      </c>
      <c r="B58" s="13" t="s">
        <v>33</v>
      </c>
      <c r="C58" s="6">
        <v>1065</v>
      </c>
      <c r="D58" s="32">
        <f t="shared" si="8"/>
        <v>31.950000000000003</v>
      </c>
      <c r="E58" s="7"/>
      <c r="F58" s="7"/>
      <c r="G58" s="8"/>
      <c r="I58" s="13">
        <v>47</v>
      </c>
      <c r="J58" s="56" t="s">
        <v>33</v>
      </c>
      <c r="K58" s="56">
        <f>L58-C58</f>
        <v>-9</v>
      </c>
      <c r="L58" s="6">
        <v>1056</v>
      </c>
      <c r="M58" s="32">
        <f t="shared" si="9"/>
        <v>31.68</v>
      </c>
      <c r="N58" s="7"/>
      <c r="O58" s="7"/>
      <c r="P58" s="8"/>
    </row>
    <row r="59" spans="1:20" ht="15.75" thickBot="1">
      <c r="A59" s="15">
        <v>48</v>
      </c>
      <c r="B59" s="15" t="s">
        <v>34</v>
      </c>
      <c r="C59" s="11">
        <v>970</v>
      </c>
      <c r="D59" s="31">
        <f t="shared" si="8"/>
        <v>29.099999999999998</v>
      </c>
      <c r="E59" s="47" t="s">
        <v>10</v>
      </c>
      <c r="F59" s="48"/>
      <c r="G59" s="49"/>
      <c r="I59" s="15">
        <v>48</v>
      </c>
      <c r="J59" s="55" t="s">
        <v>34</v>
      </c>
      <c r="K59" s="55">
        <f>L59-C59</f>
        <v>-35</v>
      </c>
      <c r="L59" s="11">
        <v>935</v>
      </c>
      <c r="M59" s="31">
        <f t="shared" si="9"/>
        <v>28.049999999999997</v>
      </c>
      <c r="N59" s="48" t="s">
        <v>10</v>
      </c>
      <c r="O59" s="48"/>
      <c r="P59" s="49"/>
    </row>
    <row r="60" spans="1:20" ht="15.75" thickBot="1">
      <c r="A60" s="13"/>
      <c r="B60" s="13"/>
      <c r="C60" s="6"/>
      <c r="D60" s="32">
        <f t="shared" si="8"/>
        <v>0</v>
      </c>
      <c r="E60" s="50">
        <v>0.03</v>
      </c>
      <c r="F60" s="51"/>
      <c r="G60" s="52"/>
      <c r="I60" s="13"/>
      <c r="J60" s="56"/>
      <c r="K60" s="56"/>
      <c r="L60" s="6"/>
      <c r="M60" s="32">
        <f t="shared" si="9"/>
        <v>0</v>
      </c>
      <c r="N60" s="51">
        <v>0.03</v>
      </c>
      <c r="O60" s="51"/>
      <c r="P60" s="52"/>
    </row>
    <row r="61" spans="1:20" ht="15.75" thickBot="1">
      <c r="A61" s="21"/>
      <c r="B61" s="21"/>
      <c r="C61" s="20"/>
      <c r="D61" s="33">
        <f t="shared" si="8"/>
        <v>0</v>
      </c>
      <c r="E61" s="9"/>
      <c r="F61" s="9"/>
      <c r="G61" s="10"/>
      <c r="I61" s="21"/>
      <c r="J61" s="57"/>
      <c r="K61" s="57"/>
      <c r="L61" s="20"/>
      <c r="M61" s="33">
        <f t="shared" si="9"/>
        <v>0</v>
      </c>
      <c r="N61" s="9"/>
      <c r="O61" s="9"/>
      <c r="P61" s="10"/>
    </row>
    <row r="62" spans="1:20">
      <c r="A62" s="1"/>
      <c r="B62" s="1"/>
      <c r="C62" s="1"/>
      <c r="D62" s="2"/>
      <c r="E62" s="1"/>
      <c r="F62" s="1"/>
      <c r="G62" s="2"/>
    </row>
  </sheetData>
  <sortState ref="R8:T55">
    <sortCondition descending="1" ref="T8"/>
  </sortState>
  <mergeCells count="70">
    <mergeCell ref="N59:P59"/>
    <mergeCell ref="N60:P60"/>
    <mergeCell ref="I4:M4"/>
    <mergeCell ref="N4:P4"/>
    <mergeCell ref="I5:M5"/>
    <mergeCell ref="N5:P5"/>
    <mergeCell ref="N49:P49"/>
    <mergeCell ref="N53:P53"/>
    <mergeCell ref="N54:P54"/>
    <mergeCell ref="N56:P56"/>
    <mergeCell ref="N57:P57"/>
    <mergeCell ref="N42:P42"/>
    <mergeCell ref="N43:P43"/>
    <mergeCell ref="N45:P45"/>
    <mergeCell ref="N46:P46"/>
    <mergeCell ref="N48:P48"/>
    <mergeCell ref="N32:P32"/>
    <mergeCell ref="N34:P34"/>
    <mergeCell ref="N35:P35"/>
    <mergeCell ref="N37:P37"/>
    <mergeCell ref="N38:P38"/>
    <mergeCell ref="E59:G59"/>
    <mergeCell ref="E60:G60"/>
    <mergeCell ref="N9:P9"/>
    <mergeCell ref="N10:P10"/>
    <mergeCell ref="N12:P12"/>
    <mergeCell ref="N13:P13"/>
    <mergeCell ref="N15:P15"/>
    <mergeCell ref="N16:P16"/>
    <mergeCell ref="N20:P20"/>
    <mergeCell ref="N21:P21"/>
    <mergeCell ref="N23:P23"/>
    <mergeCell ref="N24:P24"/>
    <mergeCell ref="N26:P26"/>
    <mergeCell ref="N27:P27"/>
    <mergeCell ref="N31:P31"/>
    <mergeCell ref="E54:G54"/>
    <mergeCell ref="E56:G56"/>
    <mergeCell ref="E57:G57"/>
    <mergeCell ref="E15:G15"/>
    <mergeCell ref="E16:G16"/>
    <mergeCell ref="E21:G21"/>
    <mergeCell ref="E24:G24"/>
    <mergeCell ref="E26:G26"/>
    <mergeCell ref="E27:G27"/>
    <mergeCell ref="E32:G32"/>
    <mergeCell ref="E35:G35"/>
    <mergeCell ref="E37:G37"/>
    <mergeCell ref="E38:G38"/>
    <mergeCell ref="E48:G48"/>
    <mergeCell ref="E49:G49"/>
    <mergeCell ref="E42:G42"/>
    <mergeCell ref="E43:G43"/>
    <mergeCell ref="E45:G45"/>
    <mergeCell ref="E46:G46"/>
    <mergeCell ref="E53:G53"/>
    <mergeCell ref="E9:G9"/>
    <mergeCell ref="E10:G10"/>
    <mergeCell ref="E12:G12"/>
    <mergeCell ref="E13:G13"/>
    <mergeCell ref="E20:G20"/>
    <mergeCell ref="E23:G23"/>
    <mergeCell ref="E31:G31"/>
    <mergeCell ref="E34:G34"/>
    <mergeCell ref="I2:P2"/>
    <mergeCell ref="A5:D5"/>
    <mergeCell ref="A4:D4"/>
    <mergeCell ref="E4:G4"/>
    <mergeCell ref="E5:G5"/>
    <mergeCell ref="A2:G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2013-06-21T08:33:19Z</dcterms:created>
  <dcterms:modified xsi:type="dcterms:W3CDTF">2013-07-24T20:53:35Z</dcterms:modified>
</cp:coreProperties>
</file>