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390" windowWidth="12915" windowHeight="10440" tabRatio="531" activeTab="5"/>
  </bookViews>
  <sheets>
    <sheet name="STATISTIQUES NOVEMBRE" sheetId="83" r:id="rId1"/>
    <sheet name="29-10" sheetId="11" r:id="rId2"/>
    <sheet name="30-10" sheetId="12" r:id="rId3"/>
    <sheet name="31-10" sheetId="13" r:id="rId4"/>
    <sheet name="01-11" sheetId="53" r:id="rId5"/>
    <sheet name="02-11" sheetId="84" r:id="rId6"/>
    <sheet name="03-11" sheetId="86" r:id="rId7"/>
    <sheet name="04-11" sheetId="8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calcPr calcId="145621"/>
</workbook>
</file>

<file path=xl/calcChain.xml><?xml version="1.0" encoding="utf-8"?>
<calcChain xmlns="http://schemas.openxmlformats.org/spreadsheetml/2006/main">
  <c r="F14" i="83" l="1"/>
  <c r="AE115" i="87"/>
  <c r="AA115" i="87"/>
  <c r="Y115" i="87"/>
  <c r="O115" i="87"/>
  <c r="Q115" i="87" s="1"/>
  <c r="AE114" i="87"/>
  <c r="AA114" i="87"/>
  <c r="Y114" i="87"/>
  <c r="O114" i="87"/>
  <c r="Q114" i="87" s="1"/>
  <c r="AE113" i="87"/>
  <c r="AA113" i="87"/>
  <c r="Y113" i="87"/>
  <c r="O113" i="87"/>
  <c r="Q113" i="87" s="1"/>
  <c r="AE112" i="87"/>
  <c r="AA112" i="87"/>
  <c r="Y112" i="87"/>
  <c r="O112" i="87"/>
  <c r="Q112" i="87" s="1"/>
  <c r="AE111" i="87"/>
  <c r="AA111" i="87"/>
  <c r="Y111" i="87"/>
  <c r="O111" i="87"/>
  <c r="Q111" i="87" s="1"/>
  <c r="AE110" i="87"/>
  <c r="AA110" i="87"/>
  <c r="Y110" i="87"/>
  <c r="O110" i="87"/>
  <c r="Q110" i="87" s="1"/>
  <c r="AE109" i="87"/>
  <c r="AA109" i="87"/>
  <c r="Y109" i="87"/>
  <c r="O109" i="87"/>
  <c r="Q109" i="87" s="1"/>
  <c r="AE108" i="87"/>
  <c r="AA108" i="87"/>
  <c r="Y108" i="87"/>
  <c r="O108" i="87"/>
  <c r="Q108" i="87" s="1"/>
  <c r="AE107" i="87"/>
  <c r="AA107" i="87"/>
  <c r="Y107" i="87"/>
  <c r="O107" i="87"/>
  <c r="Q107" i="87" s="1"/>
  <c r="AE106" i="87"/>
  <c r="AA106" i="87"/>
  <c r="Y106" i="87"/>
  <c r="O106" i="87"/>
  <c r="Q106" i="87" s="1"/>
  <c r="AE105" i="87"/>
  <c r="AA105" i="87"/>
  <c r="Y105" i="87"/>
  <c r="O105" i="87"/>
  <c r="Q105" i="87" s="1"/>
  <c r="AE104" i="87"/>
  <c r="AA104" i="87"/>
  <c r="Y104" i="87"/>
  <c r="O104" i="87"/>
  <c r="Q104" i="87" s="1"/>
  <c r="AE103" i="87"/>
  <c r="AA103" i="87"/>
  <c r="Y103" i="87"/>
  <c r="O103" i="87"/>
  <c r="Q103" i="87" s="1"/>
  <c r="AE102" i="87"/>
  <c r="AA102" i="87"/>
  <c r="Y102" i="87"/>
  <c r="O102" i="87"/>
  <c r="Q102" i="87" s="1"/>
  <c r="AE101" i="87"/>
  <c r="AA101" i="87"/>
  <c r="Y101" i="87"/>
  <c r="O101" i="87"/>
  <c r="Q101" i="87" s="1"/>
  <c r="AE100" i="87"/>
  <c r="AA100" i="87"/>
  <c r="Y100" i="87"/>
  <c r="O100" i="87"/>
  <c r="Q100" i="87" s="1"/>
  <c r="AE99" i="87"/>
  <c r="AA99" i="87"/>
  <c r="Y99" i="87"/>
  <c r="O99" i="87"/>
  <c r="Q99" i="87" s="1"/>
  <c r="AE98" i="87"/>
  <c r="AA98" i="87"/>
  <c r="Y98" i="87"/>
  <c r="O98" i="87"/>
  <c r="Q98" i="87" s="1"/>
  <c r="AE97" i="87"/>
  <c r="AA97" i="87"/>
  <c r="Y97" i="87"/>
  <c r="O97" i="87"/>
  <c r="Q97" i="87" s="1"/>
  <c r="AE96" i="87"/>
  <c r="AA96" i="87"/>
  <c r="Y96" i="87"/>
  <c r="O96" i="87"/>
  <c r="Q96" i="87" s="1"/>
  <c r="AE95" i="87"/>
  <c r="AA95" i="87"/>
  <c r="Y95" i="87"/>
  <c r="O95" i="87"/>
  <c r="Q95" i="87" s="1"/>
  <c r="AE94" i="87"/>
  <c r="AA94" i="87"/>
  <c r="Y94" i="87"/>
  <c r="O94" i="87"/>
  <c r="Q94" i="87" s="1"/>
  <c r="AE93" i="87"/>
  <c r="AA93" i="87"/>
  <c r="Y93" i="87"/>
  <c r="O93" i="87"/>
  <c r="Q93" i="87" s="1"/>
  <c r="AE92" i="87"/>
  <c r="AA92" i="87"/>
  <c r="Y92" i="87"/>
  <c r="O92" i="87"/>
  <c r="Q92" i="87" s="1"/>
  <c r="AE91" i="87"/>
  <c r="AA91" i="87"/>
  <c r="Y91" i="87"/>
  <c r="O91" i="87"/>
  <c r="Q91" i="87" s="1"/>
  <c r="AE90" i="87"/>
  <c r="AA90" i="87"/>
  <c r="Y90" i="87"/>
  <c r="O90" i="87"/>
  <c r="Q90" i="87" s="1"/>
  <c r="AE89" i="87"/>
  <c r="AA89" i="87"/>
  <c r="Y89" i="87"/>
  <c r="O89" i="87"/>
  <c r="Q89" i="87" s="1"/>
  <c r="AE88" i="87"/>
  <c r="AA88" i="87"/>
  <c r="Y88" i="87"/>
  <c r="O88" i="87"/>
  <c r="Q88" i="87" s="1"/>
  <c r="AE87" i="87"/>
  <c r="AA87" i="87"/>
  <c r="Y87" i="87"/>
  <c r="O87" i="87"/>
  <c r="Q87" i="87" s="1"/>
  <c r="AE86" i="87"/>
  <c r="AA86" i="87"/>
  <c r="Y86" i="87"/>
  <c r="O86" i="87"/>
  <c r="Q86" i="87" s="1"/>
  <c r="AE85" i="87"/>
  <c r="AA85" i="87"/>
  <c r="Y85" i="87"/>
  <c r="O85" i="87"/>
  <c r="Q85" i="87" s="1"/>
  <c r="AE84" i="87"/>
  <c r="AA84" i="87"/>
  <c r="Y84" i="87"/>
  <c r="O84" i="87"/>
  <c r="Q84" i="87" s="1"/>
  <c r="AE83" i="87"/>
  <c r="AA83" i="87"/>
  <c r="Y83" i="87"/>
  <c r="O83" i="87"/>
  <c r="Q83" i="87" s="1"/>
  <c r="AE82" i="87"/>
  <c r="AA82" i="87"/>
  <c r="Y82" i="87"/>
  <c r="O82" i="87"/>
  <c r="Q82" i="87" s="1"/>
  <c r="AE81" i="87"/>
  <c r="AA81" i="87"/>
  <c r="Y81" i="87"/>
  <c r="O81" i="87"/>
  <c r="Q81" i="87" s="1"/>
  <c r="AE80" i="87"/>
  <c r="AA80" i="87"/>
  <c r="Y80" i="87"/>
  <c r="O80" i="87"/>
  <c r="Q80" i="87" s="1"/>
  <c r="AE79" i="87"/>
  <c r="AA79" i="87"/>
  <c r="Y79" i="87"/>
  <c r="O79" i="87"/>
  <c r="Q79" i="87" s="1"/>
  <c r="AE78" i="87"/>
  <c r="AA78" i="87"/>
  <c r="Y78" i="87"/>
  <c r="O78" i="87"/>
  <c r="Q78" i="87" s="1"/>
  <c r="AE77" i="87"/>
  <c r="AA77" i="87"/>
  <c r="Y77" i="87"/>
  <c r="O77" i="87"/>
  <c r="Q77" i="87" s="1"/>
  <c r="AE76" i="87"/>
  <c r="AA76" i="87"/>
  <c r="Y76" i="87"/>
  <c r="O76" i="87"/>
  <c r="Q76" i="87" s="1"/>
  <c r="AE75" i="87"/>
  <c r="AA75" i="87"/>
  <c r="Y75" i="87"/>
  <c r="O75" i="87"/>
  <c r="Q75" i="87" s="1"/>
  <c r="AE74" i="87"/>
  <c r="AA74" i="87"/>
  <c r="Y74" i="87"/>
  <c r="O74" i="87"/>
  <c r="Q74" i="87" s="1"/>
  <c r="AE73" i="87"/>
  <c r="AA73" i="87"/>
  <c r="Y73" i="87"/>
  <c r="O73" i="87"/>
  <c r="Q73" i="87" s="1"/>
  <c r="AE72" i="87"/>
  <c r="Y72" i="87"/>
  <c r="AA72" i="87" s="1"/>
  <c r="Q72" i="87"/>
  <c r="O72" i="87"/>
  <c r="AE71" i="87"/>
  <c r="Y71" i="87"/>
  <c r="AA71" i="87" s="1"/>
  <c r="Q71" i="87"/>
  <c r="O71" i="87"/>
  <c r="AE70" i="87"/>
  <c r="Y70" i="87"/>
  <c r="AA70" i="87" s="1"/>
  <c r="Q70" i="87"/>
  <c r="O70" i="87"/>
  <c r="AE69" i="87"/>
  <c r="Y69" i="87"/>
  <c r="AA69" i="87" s="1"/>
  <c r="Q69" i="87"/>
  <c r="O69" i="87"/>
  <c r="AE68" i="87"/>
  <c r="Y68" i="87"/>
  <c r="AA68" i="87" s="1"/>
  <c r="Q68" i="87"/>
  <c r="O68" i="87"/>
  <c r="AE67" i="87"/>
  <c r="Y67" i="87"/>
  <c r="AA67" i="87" s="1"/>
  <c r="Q67" i="87"/>
  <c r="O67" i="87"/>
  <c r="AE66" i="87"/>
  <c r="Y66" i="87"/>
  <c r="AA66" i="87" s="1"/>
  <c r="Q66" i="87"/>
  <c r="O66" i="87"/>
  <c r="AE65" i="87"/>
  <c r="Y65" i="87"/>
  <c r="AA65" i="87" s="1"/>
  <c r="Q65" i="87"/>
  <c r="O65" i="87"/>
  <c r="AE64" i="87"/>
  <c r="Y64" i="87"/>
  <c r="AA64" i="87" s="1"/>
  <c r="Q64" i="87"/>
  <c r="O64" i="87"/>
  <c r="AE63" i="87"/>
  <c r="Y63" i="87"/>
  <c r="AA63" i="87" s="1"/>
  <c r="Q63" i="87"/>
  <c r="O63" i="87"/>
  <c r="AE62" i="87"/>
  <c r="Y62" i="87"/>
  <c r="AA62" i="87" s="1"/>
  <c r="Q62" i="87"/>
  <c r="O62" i="87"/>
  <c r="AE61" i="87"/>
  <c r="Y61" i="87"/>
  <c r="AA61" i="87" s="1"/>
  <c r="Q61" i="87"/>
  <c r="O61" i="87"/>
  <c r="AE60" i="87"/>
  <c r="Y60" i="87"/>
  <c r="AA60" i="87" s="1"/>
  <c r="Q60" i="87"/>
  <c r="O60" i="87"/>
  <c r="AE59" i="87"/>
  <c r="Y59" i="87"/>
  <c r="AA59" i="87" s="1"/>
  <c r="Q59" i="87"/>
  <c r="O59" i="87"/>
  <c r="AE58" i="87"/>
  <c r="Y58" i="87"/>
  <c r="AA58" i="87" s="1"/>
  <c r="Q58" i="87"/>
  <c r="O58" i="87"/>
  <c r="AE57" i="87"/>
  <c r="Y57" i="87"/>
  <c r="AA57" i="87" s="1"/>
  <c r="Q57" i="87"/>
  <c r="O57" i="87"/>
  <c r="AE56" i="87"/>
  <c r="Y56" i="87"/>
  <c r="AA56" i="87" s="1"/>
  <c r="Q56" i="87"/>
  <c r="O56" i="87"/>
  <c r="AE55" i="87"/>
  <c r="Y55" i="87"/>
  <c r="AA55" i="87" s="1"/>
  <c r="Q55" i="87"/>
  <c r="O55" i="87"/>
  <c r="AE54" i="87"/>
  <c r="Y54" i="87"/>
  <c r="AA54" i="87" s="1"/>
  <c r="Q54" i="87"/>
  <c r="O54" i="87"/>
  <c r="AE53" i="87"/>
  <c r="Y53" i="87"/>
  <c r="AA53" i="87" s="1"/>
  <c r="Q53" i="87"/>
  <c r="O53" i="87"/>
  <c r="AE52" i="87"/>
  <c r="Y52" i="87"/>
  <c r="AA52" i="87" s="1"/>
  <c r="Q52" i="87"/>
  <c r="O52" i="87"/>
  <c r="AE51" i="87"/>
  <c r="Y51" i="87"/>
  <c r="AA51" i="87" s="1"/>
  <c r="Q51" i="87"/>
  <c r="O51" i="87"/>
  <c r="AE50" i="87"/>
  <c r="Y50" i="87"/>
  <c r="AA50" i="87" s="1"/>
  <c r="Q50" i="87"/>
  <c r="O50" i="87"/>
  <c r="AE49" i="87"/>
  <c r="Y49" i="87"/>
  <c r="AA49" i="87" s="1"/>
  <c r="Q49" i="87"/>
  <c r="O49" i="87"/>
  <c r="AE48" i="87"/>
  <c r="Y48" i="87"/>
  <c r="AA48" i="87" s="1"/>
  <c r="Q48" i="87"/>
  <c r="O48" i="87"/>
  <c r="AE47" i="87"/>
  <c r="Y47" i="87"/>
  <c r="AA47" i="87" s="1"/>
  <c r="Q47" i="87"/>
  <c r="O47" i="87"/>
  <c r="AE46" i="87"/>
  <c r="Y46" i="87"/>
  <c r="AA46" i="87" s="1"/>
  <c r="Q46" i="87"/>
  <c r="O46" i="87"/>
  <c r="AE45" i="87"/>
  <c r="Y45" i="87"/>
  <c r="AA45" i="87" s="1"/>
  <c r="Q45" i="87"/>
  <c r="O45" i="87"/>
  <c r="AE44" i="87"/>
  <c r="Y44" i="87"/>
  <c r="AA44" i="87" s="1"/>
  <c r="Q44" i="87"/>
  <c r="O44" i="87"/>
  <c r="AE43" i="87"/>
  <c r="Y43" i="87"/>
  <c r="AA43" i="87" s="1"/>
  <c r="Q43" i="87"/>
  <c r="O43" i="87"/>
  <c r="AE42" i="87"/>
  <c r="Y42" i="87"/>
  <c r="AA42" i="87" s="1"/>
  <c r="Q42" i="87"/>
  <c r="O42" i="87"/>
  <c r="AE41" i="87"/>
  <c r="Y41" i="87"/>
  <c r="AA41" i="87" s="1"/>
  <c r="Q41" i="87"/>
  <c r="O41" i="87"/>
  <c r="AE40" i="87"/>
  <c r="Y40" i="87"/>
  <c r="AA40" i="87" s="1"/>
  <c r="Q40" i="87"/>
  <c r="O40" i="87"/>
  <c r="AE39" i="87"/>
  <c r="Y39" i="87"/>
  <c r="AA39" i="87" s="1"/>
  <c r="Q39" i="87"/>
  <c r="O39" i="87"/>
  <c r="AE38" i="87"/>
  <c r="Y38" i="87"/>
  <c r="AA38" i="87" s="1"/>
  <c r="Q38" i="87"/>
  <c r="O38" i="87"/>
  <c r="AE37" i="87"/>
  <c r="Y37" i="87"/>
  <c r="AA37" i="87" s="1"/>
  <c r="Q37" i="87"/>
  <c r="O37" i="87"/>
  <c r="AE36" i="87"/>
  <c r="Y36" i="87"/>
  <c r="AA36" i="87" s="1"/>
  <c r="Q36" i="87"/>
  <c r="O36" i="87"/>
  <c r="AE35" i="87"/>
  <c r="Y35" i="87"/>
  <c r="AA35" i="87" s="1"/>
  <c r="Q35" i="87"/>
  <c r="O35" i="87"/>
  <c r="AE34" i="87"/>
  <c r="Y34" i="87"/>
  <c r="AA34" i="87" s="1"/>
  <c r="Q34" i="87"/>
  <c r="O34" i="87"/>
  <c r="AE33" i="87"/>
  <c r="Y33" i="87"/>
  <c r="AA33" i="87" s="1"/>
  <c r="Q33" i="87"/>
  <c r="O33" i="87"/>
  <c r="AE32" i="87"/>
  <c r="Y32" i="87"/>
  <c r="AA32" i="87" s="1"/>
  <c r="Q32" i="87"/>
  <c r="O32" i="87"/>
  <c r="AE31" i="87"/>
  <c r="Y31" i="87"/>
  <c r="AA31" i="87" s="1"/>
  <c r="Q31" i="87"/>
  <c r="O31" i="87"/>
  <c r="AE30" i="87"/>
  <c r="Y30" i="87"/>
  <c r="AA30" i="87" s="1"/>
  <c r="Q30" i="87"/>
  <c r="O30" i="87"/>
  <c r="AE29" i="87"/>
  <c r="Y29" i="87"/>
  <c r="AA29" i="87" s="1"/>
  <c r="Q29" i="87"/>
  <c r="O29" i="87"/>
  <c r="AE28" i="87"/>
  <c r="Y28" i="87"/>
  <c r="AA28" i="87" s="1"/>
  <c r="Q28" i="87"/>
  <c r="O28" i="87"/>
  <c r="AE27" i="87"/>
  <c r="Y27" i="87"/>
  <c r="AA27" i="87" s="1"/>
  <c r="Q27" i="87"/>
  <c r="O27" i="87"/>
  <c r="AE26" i="87"/>
  <c r="Y26" i="87"/>
  <c r="AA26" i="87" s="1"/>
  <c r="Q26" i="87"/>
  <c r="O26" i="87"/>
  <c r="AE25" i="87"/>
  <c r="Y25" i="87"/>
  <c r="AA25" i="87" s="1"/>
  <c r="Q25" i="87"/>
  <c r="O25" i="87"/>
  <c r="AE24" i="87"/>
  <c r="Y24" i="87"/>
  <c r="AA24" i="87" s="1"/>
  <c r="Q24" i="87"/>
  <c r="O24" i="87"/>
  <c r="AE23" i="87"/>
  <c r="Y23" i="87"/>
  <c r="AA23" i="87" s="1"/>
  <c r="Q23" i="87"/>
  <c r="O23" i="87"/>
  <c r="AE22" i="87"/>
  <c r="Y22" i="87"/>
  <c r="AA22" i="87" s="1"/>
  <c r="Q22" i="87"/>
  <c r="O22" i="87"/>
  <c r="AE21" i="87"/>
  <c r="Y21" i="87"/>
  <c r="AA21" i="87" s="1"/>
  <c r="Q21" i="87"/>
  <c r="O21" i="87"/>
  <c r="AE20" i="87"/>
  <c r="AA20" i="87"/>
  <c r="Y20" i="87"/>
  <c r="O20" i="87"/>
  <c r="Q20" i="87" s="1"/>
  <c r="AE19" i="87"/>
  <c r="AA19" i="87"/>
  <c r="Y19" i="87"/>
  <c r="O19" i="87"/>
  <c r="Q19" i="87" s="1"/>
  <c r="AE18" i="87"/>
  <c r="AA18" i="87"/>
  <c r="Y18" i="87"/>
  <c r="O18" i="87"/>
  <c r="Q18" i="87" s="1"/>
  <c r="AE17" i="87"/>
  <c r="AA17" i="87"/>
  <c r="Y17" i="87"/>
  <c r="O17" i="87"/>
  <c r="Q17" i="87" s="1"/>
  <c r="AE16" i="87"/>
  <c r="AA16" i="87"/>
  <c r="Y16" i="87"/>
  <c r="O16" i="87"/>
  <c r="Q16" i="87" s="1"/>
  <c r="AE15" i="87"/>
  <c r="AA15" i="87"/>
  <c r="Y15" i="87"/>
  <c r="O15" i="87"/>
  <c r="Q15" i="87" s="1"/>
  <c r="AE14" i="87"/>
  <c r="AA14" i="87"/>
  <c r="Y14" i="87"/>
  <c r="O14" i="87"/>
  <c r="Q14" i="87" s="1"/>
  <c r="AE13" i="87"/>
  <c r="AA13" i="87"/>
  <c r="Y13" i="87"/>
  <c r="W13" i="87"/>
  <c r="W14" i="87" s="1"/>
  <c r="W15" i="87" s="1"/>
  <c r="W16" i="87" s="1"/>
  <c r="W17" i="87" s="1"/>
  <c r="W18" i="87" s="1"/>
  <c r="W19" i="87" s="1"/>
  <c r="W20" i="87" s="1"/>
  <c r="W21" i="87" s="1"/>
  <c r="W22" i="87" s="1"/>
  <c r="W23" i="87" s="1"/>
  <c r="W24" i="87" s="1"/>
  <c r="W25" i="87" s="1"/>
  <c r="W26" i="87" s="1"/>
  <c r="W27" i="87" s="1"/>
  <c r="W28" i="87" s="1"/>
  <c r="W29" i="87" s="1"/>
  <c r="W30" i="87" s="1"/>
  <c r="W31" i="87" s="1"/>
  <c r="W32" i="87" s="1"/>
  <c r="W33" i="87" s="1"/>
  <c r="W34" i="87" s="1"/>
  <c r="W35" i="87" s="1"/>
  <c r="W36" i="87" s="1"/>
  <c r="W37" i="87" s="1"/>
  <c r="W38" i="87" s="1"/>
  <c r="W39" i="87" s="1"/>
  <c r="W40" i="87" s="1"/>
  <c r="W41" i="87" s="1"/>
  <c r="W42" i="87" s="1"/>
  <c r="W43" i="87" s="1"/>
  <c r="W44" i="87" s="1"/>
  <c r="W45" i="87" s="1"/>
  <c r="W46" i="87" s="1"/>
  <c r="W47" i="87" s="1"/>
  <c r="W48" i="87" s="1"/>
  <c r="W49" i="87" s="1"/>
  <c r="W50" i="87" s="1"/>
  <c r="W51" i="87" s="1"/>
  <c r="W52" i="87" s="1"/>
  <c r="W53" i="87" s="1"/>
  <c r="W54" i="87" s="1"/>
  <c r="W55" i="87" s="1"/>
  <c r="W56" i="87" s="1"/>
  <c r="W57" i="87" s="1"/>
  <c r="W58" i="87" s="1"/>
  <c r="W59" i="87" s="1"/>
  <c r="W60" i="87" s="1"/>
  <c r="W61" i="87" s="1"/>
  <c r="W62" i="87" s="1"/>
  <c r="W63" i="87" s="1"/>
  <c r="W64" i="87" s="1"/>
  <c r="W65" i="87" s="1"/>
  <c r="W66" i="87" s="1"/>
  <c r="W67" i="87" s="1"/>
  <c r="W68" i="87" s="1"/>
  <c r="W69" i="87" s="1"/>
  <c r="W70" i="87" s="1"/>
  <c r="W71" i="87" s="1"/>
  <c r="W72" i="87" s="1"/>
  <c r="W73" i="87" s="1"/>
  <c r="W74" i="87" s="1"/>
  <c r="W75" i="87" s="1"/>
  <c r="W76" i="87" s="1"/>
  <c r="W77" i="87" s="1"/>
  <c r="W78" i="87" s="1"/>
  <c r="W79" i="87" s="1"/>
  <c r="W80" i="87" s="1"/>
  <c r="W81" i="87" s="1"/>
  <c r="W82" i="87" s="1"/>
  <c r="W83" i="87" s="1"/>
  <c r="W84" i="87" s="1"/>
  <c r="W85" i="87" s="1"/>
  <c r="W86" i="87" s="1"/>
  <c r="W87" i="87" s="1"/>
  <c r="W88" i="87" s="1"/>
  <c r="W89" i="87" s="1"/>
  <c r="W90" i="87" s="1"/>
  <c r="W91" i="87" s="1"/>
  <c r="W92" i="87" s="1"/>
  <c r="W93" i="87" s="1"/>
  <c r="W94" i="87" s="1"/>
  <c r="W95" i="87" s="1"/>
  <c r="W96" i="87" s="1"/>
  <c r="W97" i="87" s="1"/>
  <c r="W98" i="87" s="1"/>
  <c r="W99" i="87" s="1"/>
  <c r="W100" i="87" s="1"/>
  <c r="W101" i="87" s="1"/>
  <c r="W102" i="87" s="1"/>
  <c r="W103" i="87" s="1"/>
  <c r="W104" i="87" s="1"/>
  <c r="W105" i="87" s="1"/>
  <c r="W106" i="87" s="1"/>
  <c r="W107" i="87" s="1"/>
  <c r="W108" i="87" s="1"/>
  <c r="W109" i="87" s="1"/>
  <c r="W110" i="87" s="1"/>
  <c r="W111" i="87" s="1"/>
  <c r="W112" i="87" s="1"/>
  <c r="W113" i="87" s="1"/>
  <c r="W114" i="87" s="1"/>
  <c r="W115" i="87" s="1"/>
  <c r="O13" i="87"/>
  <c r="Q13" i="87" s="1"/>
  <c r="M13" i="87"/>
  <c r="M14" i="87" s="1"/>
  <c r="M15" i="87" s="1"/>
  <c r="M16" i="87" s="1"/>
  <c r="M17" i="87" s="1"/>
  <c r="M18" i="87" s="1"/>
  <c r="M19" i="87" s="1"/>
  <c r="M20" i="87" s="1"/>
  <c r="M21" i="87" s="1"/>
  <c r="M22" i="87" s="1"/>
  <c r="M23" i="87" s="1"/>
  <c r="M24" i="87" s="1"/>
  <c r="M25" i="87" s="1"/>
  <c r="M26" i="87" s="1"/>
  <c r="M27" i="87" s="1"/>
  <c r="M28" i="87" s="1"/>
  <c r="M29" i="87" s="1"/>
  <c r="M30" i="87" s="1"/>
  <c r="M31" i="87" s="1"/>
  <c r="M32" i="87" s="1"/>
  <c r="M33" i="87" s="1"/>
  <c r="M34" i="87" s="1"/>
  <c r="M35" i="87" s="1"/>
  <c r="M36" i="87" s="1"/>
  <c r="M37" i="87" s="1"/>
  <c r="M38" i="87" s="1"/>
  <c r="M39" i="87" s="1"/>
  <c r="M40" i="87" s="1"/>
  <c r="M41" i="87" s="1"/>
  <c r="M42" i="87" s="1"/>
  <c r="M43" i="87" s="1"/>
  <c r="M44" i="87" s="1"/>
  <c r="M45" i="87" s="1"/>
  <c r="M46" i="87" s="1"/>
  <c r="M47" i="87" s="1"/>
  <c r="M48" i="87" s="1"/>
  <c r="M49" i="87" s="1"/>
  <c r="M50" i="87" s="1"/>
  <c r="M51" i="87" s="1"/>
  <c r="M52" i="87" s="1"/>
  <c r="M53" i="87" s="1"/>
  <c r="M54" i="87" s="1"/>
  <c r="M55" i="87" s="1"/>
  <c r="M56" i="87" s="1"/>
  <c r="M57" i="87" s="1"/>
  <c r="M58" i="87" s="1"/>
  <c r="M59" i="87" s="1"/>
  <c r="M60" i="87" s="1"/>
  <c r="M61" i="87" s="1"/>
  <c r="M62" i="87" s="1"/>
  <c r="M63" i="87" s="1"/>
  <c r="M64" i="87" s="1"/>
  <c r="M65" i="87" s="1"/>
  <c r="M66" i="87" s="1"/>
  <c r="M67" i="87" s="1"/>
  <c r="M68" i="87" s="1"/>
  <c r="M69" i="87" s="1"/>
  <c r="M70" i="87" s="1"/>
  <c r="M71" i="87" s="1"/>
  <c r="M72" i="87" s="1"/>
  <c r="M73" i="87" s="1"/>
  <c r="M74" i="87" s="1"/>
  <c r="M75" i="87" s="1"/>
  <c r="M76" i="87" s="1"/>
  <c r="M77" i="87" s="1"/>
  <c r="M78" i="87" s="1"/>
  <c r="M79" i="87" s="1"/>
  <c r="M80" i="87" s="1"/>
  <c r="M81" i="87" s="1"/>
  <c r="M82" i="87" s="1"/>
  <c r="M83" i="87" s="1"/>
  <c r="M84" i="87" s="1"/>
  <c r="M85" i="87" s="1"/>
  <c r="M86" i="87" s="1"/>
  <c r="M87" i="87" s="1"/>
  <c r="M88" i="87" s="1"/>
  <c r="M89" i="87" s="1"/>
  <c r="M90" i="87" s="1"/>
  <c r="M91" i="87" s="1"/>
  <c r="M92" i="87" s="1"/>
  <c r="M93" i="87" s="1"/>
  <c r="M94" i="87" s="1"/>
  <c r="M95" i="87" s="1"/>
  <c r="M96" i="87" s="1"/>
  <c r="M97" i="87" s="1"/>
  <c r="M98" i="87" s="1"/>
  <c r="M99" i="87" s="1"/>
  <c r="M100" i="87" s="1"/>
  <c r="M101" i="87" s="1"/>
  <c r="M102" i="87" s="1"/>
  <c r="M103" i="87" s="1"/>
  <c r="M104" i="87" s="1"/>
  <c r="M105" i="87" s="1"/>
  <c r="M106" i="87" s="1"/>
  <c r="M107" i="87" s="1"/>
  <c r="M108" i="87" s="1"/>
  <c r="M109" i="87" s="1"/>
  <c r="M110" i="87" s="1"/>
  <c r="M111" i="87" s="1"/>
  <c r="M112" i="87" s="1"/>
  <c r="M113" i="87" s="1"/>
  <c r="M114" i="87" s="1"/>
  <c r="M115" i="87" s="1"/>
  <c r="I13" i="87"/>
  <c r="I14" i="87" s="1"/>
  <c r="I15" i="87" s="1"/>
  <c r="I16" i="87" s="1"/>
  <c r="I17" i="87" s="1"/>
  <c r="I18" i="87" s="1"/>
  <c r="I19" i="87" s="1"/>
  <c r="I20" i="87" s="1"/>
  <c r="I21" i="87" s="1"/>
  <c r="I22" i="87" s="1"/>
  <c r="I23" i="87" s="1"/>
  <c r="I24" i="87" s="1"/>
  <c r="I25" i="87" s="1"/>
  <c r="I26" i="87" s="1"/>
  <c r="I27" i="87" s="1"/>
  <c r="I28" i="87" s="1"/>
  <c r="I29" i="87" s="1"/>
  <c r="I30" i="87" s="1"/>
  <c r="I31" i="87" s="1"/>
  <c r="I32" i="87" s="1"/>
  <c r="I33" i="87" s="1"/>
  <c r="I34" i="87" s="1"/>
  <c r="I35" i="87" s="1"/>
  <c r="I36" i="87" s="1"/>
  <c r="I37" i="87" s="1"/>
  <c r="I38" i="87" s="1"/>
  <c r="I39" i="87" s="1"/>
  <c r="I40" i="87" s="1"/>
  <c r="I41" i="87" s="1"/>
  <c r="I42" i="87" s="1"/>
  <c r="I43" i="87" s="1"/>
  <c r="I44" i="87" s="1"/>
  <c r="I45" i="87" s="1"/>
  <c r="I46" i="87" s="1"/>
  <c r="I47" i="87" s="1"/>
  <c r="I48" i="87" s="1"/>
  <c r="I49" i="87" s="1"/>
  <c r="I50" i="87" s="1"/>
  <c r="I51" i="87" s="1"/>
  <c r="I52" i="87" s="1"/>
  <c r="I53" i="87" s="1"/>
  <c r="I54" i="87" s="1"/>
  <c r="I55" i="87" s="1"/>
  <c r="I56" i="87" s="1"/>
  <c r="I57" i="87" s="1"/>
  <c r="I58" i="87" s="1"/>
  <c r="I59" i="87" s="1"/>
  <c r="I60" i="87" s="1"/>
  <c r="I61" i="87" s="1"/>
  <c r="I62" i="87" s="1"/>
  <c r="I63" i="87" s="1"/>
  <c r="I64" i="87" s="1"/>
  <c r="I65" i="87" s="1"/>
  <c r="I66" i="87" s="1"/>
  <c r="I67" i="87" s="1"/>
  <c r="I68" i="87" s="1"/>
  <c r="I69" i="87" s="1"/>
  <c r="I70" i="87" s="1"/>
  <c r="I71" i="87" s="1"/>
  <c r="I72" i="87" s="1"/>
  <c r="I73" i="87" s="1"/>
  <c r="I74" i="87" s="1"/>
  <c r="I75" i="87" s="1"/>
  <c r="I76" i="87" s="1"/>
  <c r="I77" i="87" s="1"/>
  <c r="I78" i="87" s="1"/>
  <c r="I79" i="87" s="1"/>
  <c r="I80" i="87" s="1"/>
  <c r="I81" i="87" s="1"/>
  <c r="I82" i="87" s="1"/>
  <c r="I83" i="87" s="1"/>
  <c r="I84" i="87" s="1"/>
  <c r="I85" i="87" s="1"/>
  <c r="I86" i="87" s="1"/>
  <c r="I87" i="87" s="1"/>
  <c r="I88" i="87" s="1"/>
  <c r="I89" i="87" s="1"/>
  <c r="I90" i="87" s="1"/>
  <c r="I91" i="87" s="1"/>
  <c r="I92" i="87" s="1"/>
  <c r="I93" i="87" s="1"/>
  <c r="I94" i="87" s="1"/>
  <c r="I95" i="87" s="1"/>
  <c r="I96" i="87" s="1"/>
  <c r="I97" i="87" s="1"/>
  <c r="I98" i="87" s="1"/>
  <c r="I99" i="87" s="1"/>
  <c r="I100" i="87" s="1"/>
  <c r="I101" i="87" s="1"/>
  <c r="I102" i="87" s="1"/>
  <c r="I103" i="87" s="1"/>
  <c r="I104" i="87" s="1"/>
  <c r="I105" i="87" s="1"/>
  <c r="I106" i="87" s="1"/>
  <c r="I107" i="87" s="1"/>
  <c r="I108" i="87" s="1"/>
  <c r="I109" i="87" s="1"/>
  <c r="I110" i="87" s="1"/>
  <c r="I111" i="87" s="1"/>
  <c r="I112" i="87" s="1"/>
  <c r="I113" i="87" s="1"/>
  <c r="I114" i="87" s="1"/>
  <c r="I115" i="87" s="1"/>
  <c r="AE12" i="87"/>
  <c r="Y12" i="87"/>
  <c r="AA12" i="87" s="1"/>
  <c r="Q12" i="87"/>
  <c r="O12" i="87"/>
  <c r="S12" i="87" s="1"/>
  <c r="U6" i="87"/>
  <c r="AE6" i="87" s="1"/>
  <c r="K6" i="87"/>
  <c r="G6" i="87"/>
  <c r="I13" i="86"/>
  <c r="I14" i="86" s="1"/>
  <c r="I15" i="86" s="1"/>
  <c r="I16" i="86" s="1"/>
  <c r="I17" i="86" s="1"/>
  <c r="I18" i="86" s="1"/>
  <c r="I19" i="86" s="1"/>
  <c r="I20" i="86" s="1"/>
  <c r="I21" i="86" s="1"/>
  <c r="I22" i="86" s="1"/>
  <c r="I23" i="86" s="1"/>
  <c r="I24" i="86" s="1"/>
  <c r="I25" i="86" s="1"/>
  <c r="I26" i="86" s="1"/>
  <c r="I27" i="86" s="1"/>
  <c r="I28" i="86" s="1"/>
  <c r="I29" i="86" s="1"/>
  <c r="I30" i="86" s="1"/>
  <c r="I31" i="86" s="1"/>
  <c r="I32" i="86" s="1"/>
  <c r="I33" i="86" s="1"/>
  <c r="I34" i="86" s="1"/>
  <c r="I35" i="86" s="1"/>
  <c r="I36" i="86" s="1"/>
  <c r="I37" i="86" s="1"/>
  <c r="I38" i="86" s="1"/>
  <c r="I39" i="86" s="1"/>
  <c r="I40" i="86" s="1"/>
  <c r="I41" i="86" s="1"/>
  <c r="I42" i="86" s="1"/>
  <c r="I43" i="86" s="1"/>
  <c r="I44" i="86" s="1"/>
  <c r="I45" i="86" s="1"/>
  <c r="I46" i="86" s="1"/>
  <c r="I47" i="86" s="1"/>
  <c r="I48" i="86" s="1"/>
  <c r="I49" i="86" s="1"/>
  <c r="I50" i="86" s="1"/>
  <c r="I51" i="86" s="1"/>
  <c r="I52" i="86" s="1"/>
  <c r="I53" i="86" s="1"/>
  <c r="I54" i="86" s="1"/>
  <c r="I55" i="86" s="1"/>
  <c r="I56" i="86" s="1"/>
  <c r="I57" i="86" s="1"/>
  <c r="I58" i="86" s="1"/>
  <c r="I59" i="86" s="1"/>
  <c r="I60" i="86" s="1"/>
  <c r="I61" i="86" s="1"/>
  <c r="I62" i="86" s="1"/>
  <c r="I63" i="86" s="1"/>
  <c r="I64" i="86" s="1"/>
  <c r="I65" i="86" s="1"/>
  <c r="I66" i="86" s="1"/>
  <c r="I67" i="86" s="1"/>
  <c r="I68" i="86" s="1"/>
  <c r="I69" i="86" s="1"/>
  <c r="I70" i="86" s="1"/>
  <c r="I71" i="86" s="1"/>
  <c r="I72" i="86" s="1"/>
  <c r="I73" i="86" s="1"/>
  <c r="I74" i="86" s="1"/>
  <c r="I75" i="86" s="1"/>
  <c r="I76" i="86" s="1"/>
  <c r="I77" i="86" s="1"/>
  <c r="I78" i="86" s="1"/>
  <c r="I79" i="86" s="1"/>
  <c r="I80" i="86" s="1"/>
  <c r="I81" i="86" s="1"/>
  <c r="I82" i="86" s="1"/>
  <c r="I83" i="86" s="1"/>
  <c r="I84" i="86" s="1"/>
  <c r="I85" i="86" s="1"/>
  <c r="I86" i="86" s="1"/>
  <c r="I87" i="86" s="1"/>
  <c r="I88" i="86" s="1"/>
  <c r="I89" i="86" s="1"/>
  <c r="I90" i="86" s="1"/>
  <c r="I91" i="86" s="1"/>
  <c r="I92" i="86" s="1"/>
  <c r="I93" i="86" s="1"/>
  <c r="I94" i="86" s="1"/>
  <c r="I95" i="86" s="1"/>
  <c r="I96" i="86" s="1"/>
  <c r="I97" i="86" s="1"/>
  <c r="I98" i="86" s="1"/>
  <c r="I99" i="86" s="1"/>
  <c r="I100" i="86" s="1"/>
  <c r="I101" i="86" s="1"/>
  <c r="I102" i="86" s="1"/>
  <c r="I103" i="86" s="1"/>
  <c r="I104" i="86" s="1"/>
  <c r="I105" i="86" s="1"/>
  <c r="I106" i="86" s="1"/>
  <c r="I107" i="86" s="1"/>
  <c r="I108" i="86" s="1"/>
  <c r="I109" i="86" s="1"/>
  <c r="I110" i="86" s="1"/>
  <c r="I111" i="86" s="1"/>
  <c r="I112" i="86" s="1"/>
  <c r="I113" i="86" s="1"/>
  <c r="I114" i="86" s="1"/>
  <c r="I115" i="86" s="1"/>
  <c r="Y115" i="86"/>
  <c r="AA115" i="86" s="1"/>
  <c r="AE115" i="86"/>
  <c r="AA114" i="86"/>
  <c r="Y114" i="86"/>
  <c r="O114" i="86"/>
  <c r="Q114" i="86" s="1"/>
  <c r="AE114" i="86"/>
  <c r="AA113" i="86"/>
  <c r="Y113" i="86"/>
  <c r="O113" i="86"/>
  <c r="Q113" i="86" s="1"/>
  <c r="AE113" i="86"/>
  <c r="AA112" i="86"/>
  <c r="Y112" i="86"/>
  <c r="O112" i="86"/>
  <c r="Q112" i="86" s="1"/>
  <c r="AE112" i="86"/>
  <c r="AA111" i="86"/>
  <c r="Y111" i="86"/>
  <c r="O111" i="86"/>
  <c r="Q111" i="86" s="1"/>
  <c r="AE111" i="86"/>
  <c r="Y110" i="86"/>
  <c r="AA110" i="86" s="1"/>
  <c r="O110" i="86"/>
  <c r="Q110" i="86" s="1"/>
  <c r="AE110" i="86"/>
  <c r="AA109" i="86"/>
  <c r="Y109" i="86"/>
  <c r="O109" i="86"/>
  <c r="Q109" i="86" s="1"/>
  <c r="AE109" i="86"/>
  <c r="Y108" i="86"/>
  <c r="AA108" i="86" s="1"/>
  <c r="O108" i="86"/>
  <c r="Q108" i="86" s="1"/>
  <c r="AE108" i="86"/>
  <c r="AA107" i="86"/>
  <c r="Y107" i="86"/>
  <c r="O107" i="86"/>
  <c r="Q107" i="86" s="1"/>
  <c r="AE107" i="86"/>
  <c r="Y106" i="86"/>
  <c r="AA106" i="86" s="1"/>
  <c r="O106" i="86"/>
  <c r="Q106" i="86" s="1"/>
  <c r="AE106" i="86"/>
  <c r="AA105" i="86"/>
  <c r="Y105" i="86"/>
  <c r="O105" i="86"/>
  <c r="Q105" i="86" s="1"/>
  <c r="AE105" i="86"/>
  <c r="Y104" i="86"/>
  <c r="AA104" i="86" s="1"/>
  <c r="O104" i="86"/>
  <c r="Q104" i="86" s="1"/>
  <c r="AE104" i="86"/>
  <c r="AA103" i="86"/>
  <c r="Y103" i="86"/>
  <c r="O103" i="86"/>
  <c r="Q103" i="86" s="1"/>
  <c r="AE103" i="86"/>
  <c r="Y102" i="86"/>
  <c r="AA102" i="86" s="1"/>
  <c r="O102" i="86"/>
  <c r="Q102" i="86" s="1"/>
  <c r="AE102" i="86"/>
  <c r="AA101" i="86"/>
  <c r="Y101" i="86"/>
  <c r="O101" i="86"/>
  <c r="Q101" i="86" s="1"/>
  <c r="AE101" i="86"/>
  <c r="Y100" i="86"/>
  <c r="AA100" i="86" s="1"/>
  <c r="O100" i="86"/>
  <c r="Q100" i="86" s="1"/>
  <c r="AE100" i="86"/>
  <c r="AA99" i="86"/>
  <c r="Y99" i="86"/>
  <c r="O99" i="86"/>
  <c r="Q99" i="86" s="1"/>
  <c r="AE99" i="86"/>
  <c r="Y98" i="86"/>
  <c r="AA98" i="86" s="1"/>
  <c r="O98" i="86"/>
  <c r="Q98" i="86" s="1"/>
  <c r="AE98" i="86"/>
  <c r="AA97" i="86"/>
  <c r="Y97" i="86"/>
  <c r="O97" i="86"/>
  <c r="Q97" i="86" s="1"/>
  <c r="AE97" i="86"/>
  <c r="Y96" i="86"/>
  <c r="AA96" i="86" s="1"/>
  <c r="O96" i="86"/>
  <c r="Q96" i="86" s="1"/>
  <c r="AE96" i="86"/>
  <c r="AA95" i="86"/>
  <c r="Y95" i="86"/>
  <c r="O95" i="86"/>
  <c r="Q95" i="86" s="1"/>
  <c r="AE95" i="86"/>
  <c r="Y94" i="86"/>
  <c r="AA94" i="86" s="1"/>
  <c r="O94" i="86"/>
  <c r="Q94" i="86" s="1"/>
  <c r="AE94" i="86"/>
  <c r="Y93" i="86"/>
  <c r="AA93" i="86" s="1"/>
  <c r="O93" i="86"/>
  <c r="Q93" i="86" s="1"/>
  <c r="AE93" i="86"/>
  <c r="Y92" i="86"/>
  <c r="AA92" i="86" s="1"/>
  <c r="O92" i="86"/>
  <c r="Q92" i="86" s="1"/>
  <c r="AE92" i="86"/>
  <c r="AA91" i="86"/>
  <c r="Y91" i="86"/>
  <c r="O91" i="86"/>
  <c r="Q91" i="86" s="1"/>
  <c r="AE91" i="86"/>
  <c r="Y90" i="86"/>
  <c r="AA90" i="86" s="1"/>
  <c r="O90" i="86"/>
  <c r="Q90" i="86" s="1"/>
  <c r="AE90" i="86"/>
  <c r="Y89" i="86"/>
  <c r="AA89" i="86" s="1"/>
  <c r="O89" i="86"/>
  <c r="Q89" i="86" s="1"/>
  <c r="AE89" i="86"/>
  <c r="Y88" i="86"/>
  <c r="AA88" i="86" s="1"/>
  <c r="O88" i="86"/>
  <c r="Q88" i="86" s="1"/>
  <c r="AE88" i="86"/>
  <c r="Y87" i="86"/>
  <c r="AA87" i="86" s="1"/>
  <c r="AE87" i="86"/>
  <c r="Y86" i="86"/>
  <c r="AA86" i="86" s="1"/>
  <c r="AE86" i="86"/>
  <c r="Y85" i="86"/>
  <c r="AA85" i="86" s="1"/>
  <c r="AE85" i="86"/>
  <c r="Y84" i="86"/>
  <c r="AA84" i="86" s="1"/>
  <c r="AE84" i="86"/>
  <c r="Y83" i="86"/>
  <c r="AA83" i="86" s="1"/>
  <c r="AE83" i="86"/>
  <c r="Y82" i="86"/>
  <c r="AA82" i="86" s="1"/>
  <c r="AE82" i="86"/>
  <c r="Y81" i="86"/>
  <c r="AA81" i="86" s="1"/>
  <c r="AE81" i="86"/>
  <c r="Y80" i="86"/>
  <c r="AA80" i="86" s="1"/>
  <c r="AE80" i="86"/>
  <c r="Y79" i="86"/>
  <c r="AA79" i="86" s="1"/>
  <c r="AE79" i="86"/>
  <c r="Y78" i="86"/>
  <c r="AA78" i="86" s="1"/>
  <c r="AE78" i="86"/>
  <c r="Y77" i="86"/>
  <c r="AA77" i="86" s="1"/>
  <c r="AE77" i="86"/>
  <c r="Y76" i="86"/>
  <c r="AA76" i="86" s="1"/>
  <c r="AE76" i="86"/>
  <c r="AA75" i="86"/>
  <c r="Y75" i="86"/>
  <c r="O75" i="86"/>
  <c r="Q75" i="86" s="1"/>
  <c r="AE75" i="86"/>
  <c r="Y74" i="86"/>
  <c r="AA74" i="86" s="1"/>
  <c r="O74" i="86"/>
  <c r="Q74" i="86" s="1"/>
  <c r="AE74" i="86"/>
  <c r="Y73" i="86"/>
  <c r="AA73" i="86" s="1"/>
  <c r="O73" i="86"/>
  <c r="Q73" i="86" s="1"/>
  <c r="AE73" i="86"/>
  <c r="Y72" i="86"/>
  <c r="AA72" i="86" s="1"/>
  <c r="O72" i="86"/>
  <c r="Q72" i="86" s="1"/>
  <c r="AE72" i="86"/>
  <c r="AA71" i="86"/>
  <c r="Y71" i="86"/>
  <c r="O71" i="86"/>
  <c r="Q71" i="86" s="1"/>
  <c r="AE71" i="86"/>
  <c r="Y70" i="86"/>
  <c r="AA70" i="86" s="1"/>
  <c r="O70" i="86"/>
  <c r="Q70" i="86" s="1"/>
  <c r="AE70" i="86"/>
  <c r="Y69" i="86"/>
  <c r="AA69" i="86" s="1"/>
  <c r="O69" i="86"/>
  <c r="Q69" i="86" s="1"/>
  <c r="AE69" i="86"/>
  <c r="Y68" i="86"/>
  <c r="AA68" i="86" s="1"/>
  <c r="O68" i="86"/>
  <c r="Q68" i="86" s="1"/>
  <c r="AE68" i="86"/>
  <c r="AA67" i="86"/>
  <c r="Y67" i="86"/>
  <c r="O67" i="86"/>
  <c r="Q67" i="86" s="1"/>
  <c r="AE67" i="86"/>
  <c r="Y66" i="86"/>
  <c r="AA66" i="86" s="1"/>
  <c r="O66" i="86"/>
  <c r="Q66" i="86" s="1"/>
  <c r="AE66" i="86"/>
  <c r="Y65" i="86"/>
  <c r="AA65" i="86" s="1"/>
  <c r="O65" i="86"/>
  <c r="Q65" i="86" s="1"/>
  <c r="AE65" i="86"/>
  <c r="Y64" i="86"/>
  <c r="AA64" i="86" s="1"/>
  <c r="O64" i="86"/>
  <c r="Q64" i="86" s="1"/>
  <c r="AE64" i="86"/>
  <c r="AA63" i="86"/>
  <c r="Y63" i="86"/>
  <c r="O63" i="86"/>
  <c r="Q63" i="86" s="1"/>
  <c r="AE63" i="86"/>
  <c r="Y62" i="86"/>
  <c r="AA62" i="86" s="1"/>
  <c r="O62" i="86"/>
  <c r="Q62" i="86" s="1"/>
  <c r="AE62" i="86"/>
  <c r="Y61" i="86"/>
  <c r="AA61" i="86" s="1"/>
  <c r="O61" i="86"/>
  <c r="Q61" i="86" s="1"/>
  <c r="AE61" i="86"/>
  <c r="Y60" i="86"/>
  <c r="AA60" i="86" s="1"/>
  <c r="O60" i="86"/>
  <c r="Q60" i="86" s="1"/>
  <c r="AE60" i="86"/>
  <c r="AA59" i="86"/>
  <c r="Y59" i="86"/>
  <c r="O59" i="86"/>
  <c r="Q59" i="86" s="1"/>
  <c r="AE59" i="86"/>
  <c r="Y58" i="86"/>
  <c r="AA58" i="86" s="1"/>
  <c r="O58" i="86"/>
  <c r="Q58" i="86" s="1"/>
  <c r="AE58" i="86"/>
  <c r="Y57" i="86"/>
  <c r="AA57" i="86" s="1"/>
  <c r="O57" i="86"/>
  <c r="Q57" i="86" s="1"/>
  <c r="AE57" i="86"/>
  <c r="Y56" i="86"/>
  <c r="AA56" i="86" s="1"/>
  <c r="O56" i="86"/>
  <c r="Q56" i="86" s="1"/>
  <c r="AE56" i="86"/>
  <c r="AA55" i="86"/>
  <c r="Y55" i="86"/>
  <c r="O55" i="86"/>
  <c r="Q55" i="86" s="1"/>
  <c r="AE55" i="86"/>
  <c r="Y54" i="86"/>
  <c r="AA54" i="86" s="1"/>
  <c r="O54" i="86"/>
  <c r="Q54" i="86" s="1"/>
  <c r="AE54" i="86"/>
  <c r="Y53" i="86"/>
  <c r="AA53" i="86" s="1"/>
  <c r="O53" i="86"/>
  <c r="Q53" i="86" s="1"/>
  <c r="AE53" i="86"/>
  <c r="Y52" i="86"/>
  <c r="AA52" i="86" s="1"/>
  <c r="O52" i="86"/>
  <c r="Q52" i="86" s="1"/>
  <c r="AE52" i="86"/>
  <c r="AA51" i="86"/>
  <c r="Y51" i="86"/>
  <c r="O51" i="86"/>
  <c r="Q51" i="86" s="1"/>
  <c r="AE51" i="86"/>
  <c r="Y50" i="86"/>
  <c r="AA50" i="86" s="1"/>
  <c r="O50" i="86"/>
  <c r="Q50" i="86" s="1"/>
  <c r="AE50" i="86"/>
  <c r="Y49" i="86"/>
  <c r="AA49" i="86" s="1"/>
  <c r="O49" i="86"/>
  <c r="Q49" i="86" s="1"/>
  <c r="AE49" i="86"/>
  <c r="Y48" i="86"/>
  <c r="AA48" i="86" s="1"/>
  <c r="O48" i="86"/>
  <c r="Q48" i="86" s="1"/>
  <c r="AE48" i="86"/>
  <c r="AA47" i="86"/>
  <c r="Y47" i="86"/>
  <c r="O47" i="86"/>
  <c r="Q47" i="86" s="1"/>
  <c r="AE47" i="86"/>
  <c r="Y46" i="86"/>
  <c r="AA46" i="86" s="1"/>
  <c r="O46" i="86"/>
  <c r="Q46" i="86" s="1"/>
  <c r="AE46" i="86"/>
  <c r="Y45" i="86"/>
  <c r="AA45" i="86" s="1"/>
  <c r="O45" i="86"/>
  <c r="Q45" i="86" s="1"/>
  <c r="AE45" i="86"/>
  <c r="Y44" i="86"/>
  <c r="AA44" i="86" s="1"/>
  <c r="O44" i="86"/>
  <c r="Q44" i="86" s="1"/>
  <c r="AE44" i="86"/>
  <c r="AA43" i="86"/>
  <c r="Y43" i="86"/>
  <c r="O43" i="86"/>
  <c r="Q43" i="86" s="1"/>
  <c r="AE43" i="86"/>
  <c r="Y42" i="86"/>
  <c r="AA42" i="86" s="1"/>
  <c r="O42" i="86"/>
  <c r="Q42" i="86" s="1"/>
  <c r="AE42" i="86"/>
  <c r="Y41" i="86"/>
  <c r="AA41" i="86" s="1"/>
  <c r="O41" i="86"/>
  <c r="Q41" i="86" s="1"/>
  <c r="AE41" i="86"/>
  <c r="Y40" i="86"/>
  <c r="AA40" i="86" s="1"/>
  <c r="O40" i="86"/>
  <c r="Q40" i="86" s="1"/>
  <c r="AE40" i="86"/>
  <c r="AA39" i="86"/>
  <c r="Y39" i="86"/>
  <c r="O39" i="86"/>
  <c r="Q39" i="86" s="1"/>
  <c r="AE39" i="86"/>
  <c r="Y38" i="86"/>
  <c r="AA38" i="86" s="1"/>
  <c r="O38" i="86"/>
  <c r="Q38" i="86" s="1"/>
  <c r="AE38" i="86"/>
  <c r="Y37" i="86"/>
  <c r="AA37" i="86" s="1"/>
  <c r="O37" i="86"/>
  <c r="Q37" i="86" s="1"/>
  <c r="AE37" i="86"/>
  <c r="Y36" i="86"/>
  <c r="AA36" i="86" s="1"/>
  <c r="O36" i="86"/>
  <c r="Q36" i="86" s="1"/>
  <c r="AE36" i="86"/>
  <c r="AA35" i="86"/>
  <c r="Y35" i="86"/>
  <c r="O35" i="86"/>
  <c r="Q35" i="86" s="1"/>
  <c r="AE35" i="86"/>
  <c r="Y34" i="86"/>
  <c r="AA34" i="86" s="1"/>
  <c r="O34" i="86"/>
  <c r="Q34" i="86" s="1"/>
  <c r="AE34" i="86"/>
  <c r="Y33" i="86"/>
  <c r="AA33" i="86" s="1"/>
  <c r="AE33" i="86"/>
  <c r="Y32" i="86"/>
  <c r="AA32" i="86" s="1"/>
  <c r="O32" i="86"/>
  <c r="Q32" i="86" s="1"/>
  <c r="Y31" i="86"/>
  <c r="AA31" i="86" s="1"/>
  <c r="O31" i="86"/>
  <c r="Q31" i="86" s="1"/>
  <c r="Y30" i="86"/>
  <c r="AA30" i="86" s="1"/>
  <c r="O30" i="86"/>
  <c r="Q30" i="86" s="1"/>
  <c r="Y29" i="86"/>
  <c r="AA29" i="86" s="1"/>
  <c r="O29" i="86"/>
  <c r="Q29" i="86" s="1"/>
  <c r="Y28" i="86"/>
  <c r="AA28" i="86" s="1"/>
  <c r="O28" i="86"/>
  <c r="Q28" i="86" s="1"/>
  <c r="Y27" i="86"/>
  <c r="AA27" i="86" s="1"/>
  <c r="O27" i="86"/>
  <c r="Q27" i="86" s="1"/>
  <c r="Y26" i="86"/>
  <c r="AA26" i="86" s="1"/>
  <c r="O26" i="86"/>
  <c r="Q26" i="86" s="1"/>
  <c r="Y25" i="86"/>
  <c r="AA25" i="86" s="1"/>
  <c r="O25" i="86"/>
  <c r="Q25" i="86" s="1"/>
  <c r="Y24" i="86"/>
  <c r="AA24" i="86" s="1"/>
  <c r="O24" i="86"/>
  <c r="Q24" i="86" s="1"/>
  <c r="Y23" i="86"/>
  <c r="AA23" i="86" s="1"/>
  <c r="O23" i="86"/>
  <c r="Q23" i="86" s="1"/>
  <c r="Y22" i="86"/>
  <c r="AA22" i="86" s="1"/>
  <c r="O22" i="86"/>
  <c r="Q22" i="86" s="1"/>
  <c r="Y21" i="86"/>
  <c r="AA21" i="86" s="1"/>
  <c r="O21" i="86"/>
  <c r="Q21" i="86" s="1"/>
  <c r="AE20" i="86"/>
  <c r="Y20" i="86"/>
  <c r="AA20" i="86" s="1"/>
  <c r="O20" i="86"/>
  <c r="Q20" i="86" s="1"/>
  <c r="Y19" i="86"/>
  <c r="AA19" i="86" s="1"/>
  <c r="O19" i="86"/>
  <c r="Q19" i="86" s="1"/>
  <c r="AE19" i="86"/>
  <c r="Y18" i="86"/>
  <c r="AA18" i="86" s="1"/>
  <c r="O18" i="86"/>
  <c r="Q18" i="86" s="1"/>
  <c r="AE18" i="86"/>
  <c r="Y17" i="86"/>
  <c r="AA17" i="86" s="1"/>
  <c r="O17" i="86"/>
  <c r="Q17" i="86" s="1"/>
  <c r="AE17" i="86"/>
  <c r="AA16" i="86"/>
  <c r="Y16" i="86"/>
  <c r="O16" i="86"/>
  <c r="Q16" i="86" s="1"/>
  <c r="AE16" i="86"/>
  <c r="Y15" i="86"/>
  <c r="AA15" i="86" s="1"/>
  <c r="O15" i="86"/>
  <c r="Q15" i="86" s="1"/>
  <c r="AE15" i="86"/>
  <c r="Y14" i="86"/>
  <c r="AA14" i="86" s="1"/>
  <c r="O14" i="86"/>
  <c r="Q14" i="86" s="1"/>
  <c r="AE14" i="86"/>
  <c r="Y13" i="86"/>
  <c r="AA13" i="86" s="1"/>
  <c r="W13" i="86"/>
  <c r="W14" i="86" s="1"/>
  <c r="W15" i="86" s="1"/>
  <c r="W16" i="86" s="1"/>
  <c r="W17" i="86" s="1"/>
  <c r="W18" i="86" s="1"/>
  <c r="W19" i="86" s="1"/>
  <c r="W20" i="86" s="1"/>
  <c r="W21" i="86" s="1"/>
  <c r="W22" i="86" s="1"/>
  <c r="W23" i="86" s="1"/>
  <c r="W24" i="86" s="1"/>
  <c r="W25" i="86" s="1"/>
  <c r="W26" i="86" s="1"/>
  <c r="W27" i="86" s="1"/>
  <c r="W28" i="86" s="1"/>
  <c r="W29" i="86" s="1"/>
  <c r="W30" i="86" s="1"/>
  <c r="W31" i="86" s="1"/>
  <c r="W32" i="86" s="1"/>
  <c r="W33" i="86" s="1"/>
  <c r="W34" i="86" s="1"/>
  <c r="W35" i="86" s="1"/>
  <c r="W36" i="86" s="1"/>
  <c r="W37" i="86" s="1"/>
  <c r="W38" i="86" s="1"/>
  <c r="W39" i="86" s="1"/>
  <c r="W40" i="86" s="1"/>
  <c r="W41" i="86" s="1"/>
  <c r="W42" i="86" s="1"/>
  <c r="W43" i="86" s="1"/>
  <c r="W44" i="86" s="1"/>
  <c r="W45" i="86" s="1"/>
  <c r="W46" i="86" s="1"/>
  <c r="W47" i="86" s="1"/>
  <c r="W48" i="86" s="1"/>
  <c r="W49" i="86" s="1"/>
  <c r="W50" i="86" s="1"/>
  <c r="W51" i="86" s="1"/>
  <c r="W52" i="86" s="1"/>
  <c r="W53" i="86" s="1"/>
  <c r="W54" i="86" s="1"/>
  <c r="W55" i="86" s="1"/>
  <c r="W56" i="86" s="1"/>
  <c r="W57" i="86" s="1"/>
  <c r="W58" i="86" s="1"/>
  <c r="W59" i="86" s="1"/>
  <c r="W60" i="86" s="1"/>
  <c r="W61" i="86" s="1"/>
  <c r="W62" i="86" s="1"/>
  <c r="W63" i="86" s="1"/>
  <c r="W64" i="86" s="1"/>
  <c r="W65" i="86" s="1"/>
  <c r="W66" i="86" s="1"/>
  <c r="W67" i="86" s="1"/>
  <c r="W68" i="86" s="1"/>
  <c r="W69" i="86" s="1"/>
  <c r="W70" i="86" s="1"/>
  <c r="W71" i="86" s="1"/>
  <c r="W72" i="86" s="1"/>
  <c r="W73" i="86" s="1"/>
  <c r="W74" i="86" s="1"/>
  <c r="W75" i="86" s="1"/>
  <c r="W76" i="86" s="1"/>
  <c r="W77" i="86" s="1"/>
  <c r="W78" i="86" s="1"/>
  <c r="W79" i="86" s="1"/>
  <c r="W80" i="86" s="1"/>
  <c r="W81" i="86" s="1"/>
  <c r="W82" i="86" s="1"/>
  <c r="W83" i="86" s="1"/>
  <c r="W84" i="86" s="1"/>
  <c r="W85" i="86" s="1"/>
  <c r="W86" i="86" s="1"/>
  <c r="W87" i="86" s="1"/>
  <c r="W88" i="86" s="1"/>
  <c r="W89" i="86" s="1"/>
  <c r="W90" i="86" s="1"/>
  <c r="W91" i="86" s="1"/>
  <c r="W92" i="86" s="1"/>
  <c r="W93" i="86" s="1"/>
  <c r="W94" i="86" s="1"/>
  <c r="W95" i="86" s="1"/>
  <c r="W96" i="86" s="1"/>
  <c r="W97" i="86" s="1"/>
  <c r="W98" i="86" s="1"/>
  <c r="W99" i="86" s="1"/>
  <c r="W100" i="86" s="1"/>
  <c r="W101" i="86" s="1"/>
  <c r="W102" i="86" s="1"/>
  <c r="W103" i="86" s="1"/>
  <c r="W104" i="86" s="1"/>
  <c r="W105" i="86" s="1"/>
  <c r="W106" i="86" s="1"/>
  <c r="W107" i="86" s="1"/>
  <c r="W108" i="86" s="1"/>
  <c r="W109" i="86" s="1"/>
  <c r="W110" i="86" s="1"/>
  <c r="W111" i="86" s="1"/>
  <c r="W112" i="86" s="1"/>
  <c r="W113" i="86" s="1"/>
  <c r="W114" i="86" s="1"/>
  <c r="W115" i="86" s="1"/>
  <c r="O13" i="86"/>
  <c r="Q13" i="86" s="1"/>
  <c r="M13" i="86"/>
  <c r="M14" i="86" s="1"/>
  <c r="M15" i="86" s="1"/>
  <c r="M16" i="86" s="1"/>
  <c r="M17" i="86" s="1"/>
  <c r="M18" i="86" s="1"/>
  <c r="M19" i="86" s="1"/>
  <c r="M20" i="86" s="1"/>
  <c r="M21" i="86" s="1"/>
  <c r="M22" i="86" s="1"/>
  <c r="M23" i="86" s="1"/>
  <c r="M24" i="86" s="1"/>
  <c r="M25" i="86" s="1"/>
  <c r="M26" i="86" s="1"/>
  <c r="M27" i="86" s="1"/>
  <c r="M28" i="86" s="1"/>
  <c r="M29" i="86" s="1"/>
  <c r="M30" i="86" s="1"/>
  <c r="M31" i="86" s="1"/>
  <c r="M32" i="86" s="1"/>
  <c r="M33" i="86" s="1"/>
  <c r="M34" i="86" s="1"/>
  <c r="M35" i="86" s="1"/>
  <c r="M36" i="86" s="1"/>
  <c r="M37" i="86" s="1"/>
  <c r="M38" i="86" s="1"/>
  <c r="M39" i="86" s="1"/>
  <c r="M40" i="86" s="1"/>
  <c r="M41" i="86" s="1"/>
  <c r="M42" i="86" s="1"/>
  <c r="M43" i="86" s="1"/>
  <c r="M44" i="86" s="1"/>
  <c r="M45" i="86" s="1"/>
  <c r="M46" i="86" s="1"/>
  <c r="M47" i="86" s="1"/>
  <c r="M48" i="86" s="1"/>
  <c r="M49" i="86" s="1"/>
  <c r="M50" i="86" s="1"/>
  <c r="M51" i="86" s="1"/>
  <c r="M52" i="86" s="1"/>
  <c r="M53" i="86" s="1"/>
  <c r="M54" i="86" s="1"/>
  <c r="M55" i="86" s="1"/>
  <c r="M56" i="86" s="1"/>
  <c r="M57" i="86" s="1"/>
  <c r="M58" i="86" s="1"/>
  <c r="M59" i="86" s="1"/>
  <c r="M60" i="86" s="1"/>
  <c r="M61" i="86" s="1"/>
  <c r="M62" i="86" s="1"/>
  <c r="M63" i="86" s="1"/>
  <c r="M64" i="86" s="1"/>
  <c r="M65" i="86" s="1"/>
  <c r="M66" i="86" s="1"/>
  <c r="M67" i="86" s="1"/>
  <c r="M68" i="86" s="1"/>
  <c r="M69" i="86" s="1"/>
  <c r="M70" i="86" s="1"/>
  <c r="M71" i="86" s="1"/>
  <c r="M72" i="86" s="1"/>
  <c r="M73" i="86" s="1"/>
  <c r="M74" i="86" s="1"/>
  <c r="M75" i="86" s="1"/>
  <c r="M76" i="86" s="1"/>
  <c r="M77" i="86" s="1"/>
  <c r="M78" i="86" s="1"/>
  <c r="M79" i="86" s="1"/>
  <c r="M80" i="86" s="1"/>
  <c r="M81" i="86" s="1"/>
  <c r="M82" i="86" s="1"/>
  <c r="M83" i="86" s="1"/>
  <c r="M84" i="86" s="1"/>
  <c r="M85" i="86" s="1"/>
  <c r="M86" i="86" s="1"/>
  <c r="M87" i="86" s="1"/>
  <c r="M88" i="86" s="1"/>
  <c r="M89" i="86" s="1"/>
  <c r="M90" i="86" s="1"/>
  <c r="M91" i="86" s="1"/>
  <c r="M92" i="86" s="1"/>
  <c r="M93" i="86" s="1"/>
  <c r="M94" i="86" s="1"/>
  <c r="M95" i="86" s="1"/>
  <c r="M96" i="86" s="1"/>
  <c r="M97" i="86" s="1"/>
  <c r="M98" i="86" s="1"/>
  <c r="M99" i="86" s="1"/>
  <c r="M100" i="86" s="1"/>
  <c r="M101" i="86" s="1"/>
  <c r="M102" i="86" s="1"/>
  <c r="M103" i="86" s="1"/>
  <c r="M104" i="86" s="1"/>
  <c r="M105" i="86" s="1"/>
  <c r="M106" i="86" s="1"/>
  <c r="M107" i="86" s="1"/>
  <c r="M108" i="86" s="1"/>
  <c r="M109" i="86" s="1"/>
  <c r="M110" i="86" s="1"/>
  <c r="M111" i="86" s="1"/>
  <c r="M112" i="86" s="1"/>
  <c r="M113" i="86" s="1"/>
  <c r="M114" i="86" s="1"/>
  <c r="M115" i="86" s="1"/>
  <c r="AE13" i="86"/>
  <c r="Y12" i="86"/>
  <c r="AA12" i="86" s="1"/>
  <c r="AE12" i="86"/>
  <c r="U6" i="86"/>
  <c r="F13" i="83" s="1"/>
  <c r="K6" i="86"/>
  <c r="G6" i="86"/>
  <c r="AE6" i="84"/>
  <c r="AC12" i="87" l="1"/>
  <c r="AC20" i="87" s="1"/>
  <c r="Y6" i="87" s="1"/>
  <c r="AE6" i="86"/>
  <c r="AC12" i="86"/>
  <c r="AE21" i="86"/>
  <c r="AE22" i="86"/>
  <c r="AE23" i="86"/>
  <c r="AE24" i="86"/>
  <c r="AE25" i="86"/>
  <c r="AE26" i="86"/>
  <c r="AE27" i="86"/>
  <c r="AE28" i="86"/>
  <c r="AE29" i="86"/>
  <c r="AE30" i="86"/>
  <c r="AE31" i="86"/>
  <c r="AE32" i="86"/>
  <c r="O33" i="86"/>
  <c r="Q33" i="86" s="1"/>
  <c r="O12" i="86"/>
  <c r="O76" i="86"/>
  <c r="Q76" i="86" s="1"/>
  <c r="O77" i="86"/>
  <c r="Q77" i="86" s="1"/>
  <c r="O78" i="86"/>
  <c r="Q78" i="86" s="1"/>
  <c r="O79" i="86"/>
  <c r="Q79" i="86" s="1"/>
  <c r="O80" i="86"/>
  <c r="Q80" i="86" s="1"/>
  <c r="O81" i="86"/>
  <c r="Q81" i="86" s="1"/>
  <c r="O82" i="86"/>
  <c r="Q82" i="86" s="1"/>
  <c r="O83" i="86"/>
  <c r="Q83" i="86" s="1"/>
  <c r="O84" i="86"/>
  <c r="Q84" i="86" s="1"/>
  <c r="O85" i="86"/>
  <c r="Q85" i="86" s="1"/>
  <c r="O86" i="86"/>
  <c r="Q86" i="86" s="1"/>
  <c r="O87" i="86"/>
  <c r="Q87" i="86" s="1"/>
  <c r="O115" i="86"/>
  <c r="Q115" i="86" s="1"/>
  <c r="S12" i="86" l="1"/>
  <c r="AC20" i="86" s="1"/>
  <c r="Y6" i="86" s="1"/>
  <c r="Q12" i="86"/>
  <c r="S12" i="83" l="1"/>
  <c r="S13" i="83"/>
  <c r="S14" i="83"/>
  <c r="S15" i="83"/>
  <c r="S16" i="83"/>
  <c r="S17" i="83"/>
  <c r="S18" i="83"/>
  <c r="S19" i="83"/>
  <c r="S20" i="83"/>
  <c r="S21" i="83"/>
  <c r="S22" i="83"/>
  <c r="S23" i="83"/>
  <c r="S24" i="83"/>
  <c r="S25" i="83"/>
  <c r="S26" i="83"/>
  <c r="S27" i="83"/>
  <c r="S28" i="83"/>
  <c r="S29" i="83"/>
  <c r="S30" i="83"/>
  <c r="S31" i="83"/>
  <c r="S32" i="83"/>
  <c r="S33" i="83"/>
  <c r="S34" i="83"/>
  <c r="S35" i="83"/>
  <c r="S36" i="83"/>
  <c r="S37" i="83"/>
  <c r="S38" i="83"/>
  <c r="S39" i="83"/>
  <c r="S40" i="83"/>
  <c r="S41" i="83"/>
  <c r="S42" i="83"/>
  <c r="S43" i="83"/>
  <c r="S44" i="83"/>
  <c r="S45" i="83"/>
  <c r="S46" i="83"/>
  <c r="S47" i="83"/>
  <c r="S48" i="83"/>
  <c r="S49" i="83"/>
  <c r="S50" i="83"/>
  <c r="S51" i="83"/>
  <c r="S52" i="83"/>
  <c r="S53" i="83"/>
  <c r="S54" i="83"/>
  <c r="S55" i="83"/>
  <c r="S56" i="83"/>
  <c r="S57" i="83"/>
  <c r="S58" i="83"/>
  <c r="S59" i="83"/>
  <c r="S60" i="83"/>
  <c r="S61" i="83"/>
  <c r="S62" i="83"/>
  <c r="S63" i="83"/>
  <c r="S64" i="83"/>
  <c r="S65" i="83"/>
  <c r="S66" i="83"/>
  <c r="S67" i="83"/>
  <c r="S68" i="83"/>
  <c r="S69" i="83"/>
  <c r="S70" i="83"/>
  <c r="S71" i="83"/>
  <c r="S72" i="83"/>
  <c r="S73" i="83"/>
  <c r="S74" i="83"/>
  <c r="S75" i="83"/>
  <c r="S76" i="83"/>
  <c r="S77" i="83"/>
  <c r="S78" i="83"/>
  <c r="S79" i="83"/>
  <c r="S80" i="83"/>
  <c r="S81" i="83"/>
  <c r="S82" i="83"/>
  <c r="S83" i="83"/>
  <c r="S84" i="83"/>
  <c r="S85" i="83"/>
  <c r="S86" i="83"/>
  <c r="S87" i="83"/>
  <c r="S88" i="83"/>
  <c r="S89" i="83"/>
  <c r="S90" i="83"/>
  <c r="S91" i="83"/>
  <c r="S11" i="83"/>
  <c r="Q12" i="83"/>
  <c r="Q13" i="83"/>
  <c r="Q14" i="83"/>
  <c r="Q15" i="83"/>
  <c r="Q16" i="83"/>
  <c r="Q17" i="83"/>
  <c r="Q18" i="83"/>
  <c r="Q19" i="83"/>
  <c r="Q20" i="83"/>
  <c r="Q21" i="83"/>
  <c r="Q22" i="83"/>
  <c r="Q23" i="83"/>
  <c r="Q24" i="83"/>
  <c r="Q25" i="83"/>
  <c r="Q26" i="83"/>
  <c r="Q27" i="83"/>
  <c r="Q28" i="83"/>
  <c r="Q29" i="83"/>
  <c r="Q30" i="83"/>
  <c r="Q31" i="83"/>
  <c r="Q32" i="83"/>
  <c r="Q33" i="83"/>
  <c r="Q34" i="83"/>
  <c r="Q35" i="83"/>
  <c r="Q36" i="83"/>
  <c r="Q37" i="83"/>
  <c r="Q38" i="83"/>
  <c r="Q39" i="83"/>
  <c r="Q40" i="83"/>
  <c r="Q41" i="83"/>
  <c r="Q42" i="83"/>
  <c r="Q43" i="83"/>
  <c r="Q44" i="83"/>
  <c r="Q45" i="83"/>
  <c r="Q46" i="83"/>
  <c r="Q47" i="83"/>
  <c r="Q48" i="83"/>
  <c r="Q49" i="83"/>
  <c r="Q50" i="83"/>
  <c r="Q51" i="83"/>
  <c r="Q52" i="83"/>
  <c r="Q53" i="83"/>
  <c r="Q54" i="83"/>
  <c r="Q55" i="83"/>
  <c r="Q56" i="83"/>
  <c r="Q57" i="83"/>
  <c r="Q58" i="83"/>
  <c r="Q59" i="83"/>
  <c r="Q60" i="83"/>
  <c r="Q61" i="83"/>
  <c r="Q62" i="83"/>
  <c r="Q63" i="83"/>
  <c r="Q64" i="83"/>
  <c r="Q65" i="83"/>
  <c r="Q66" i="83"/>
  <c r="Q67" i="83"/>
  <c r="Q68" i="83"/>
  <c r="Q69" i="83"/>
  <c r="Q70" i="83"/>
  <c r="Q71" i="83"/>
  <c r="Q72" i="83"/>
  <c r="Q73" i="83"/>
  <c r="Q74" i="83"/>
  <c r="Q75" i="83"/>
  <c r="Q76" i="83"/>
  <c r="Q77" i="83"/>
  <c r="Q78" i="83"/>
  <c r="Q79" i="83"/>
  <c r="Q80" i="83"/>
  <c r="Q81" i="83"/>
  <c r="Q82" i="83"/>
  <c r="Q83" i="83"/>
  <c r="Q84" i="83"/>
  <c r="Q85" i="83"/>
  <c r="Q86" i="83"/>
  <c r="Q87" i="83"/>
  <c r="Q88" i="83"/>
  <c r="Q89" i="83"/>
  <c r="Q90" i="83"/>
  <c r="Q91" i="83"/>
  <c r="Q11" i="83"/>
  <c r="AZ11" i="83"/>
  <c r="AZ12" i="83"/>
  <c r="AZ13" i="83"/>
  <c r="AZ14" i="83"/>
  <c r="AZ15" i="83"/>
  <c r="AZ16" i="83"/>
  <c r="AZ17" i="83"/>
  <c r="AZ18" i="83"/>
  <c r="AZ19" i="83"/>
  <c r="AZ20" i="83"/>
  <c r="AZ21" i="83"/>
  <c r="AZ22" i="83"/>
  <c r="AZ23" i="83"/>
  <c r="AZ24" i="83"/>
  <c r="AZ25" i="83"/>
  <c r="AZ26" i="83"/>
  <c r="AZ27" i="83"/>
  <c r="AZ28" i="83"/>
  <c r="AZ29" i="83"/>
  <c r="AZ30" i="83"/>
  <c r="AZ31" i="83"/>
  <c r="AZ32" i="83"/>
  <c r="AZ33" i="83"/>
  <c r="AZ34" i="83"/>
  <c r="AZ35" i="83"/>
  <c r="AZ36" i="83"/>
  <c r="AZ37" i="83"/>
  <c r="AZ38" i="83"/>
  <c r="AZ39" i="83"/>
  <c r="AZ40" i="83"/>
  <c r="AZ41" i="83"/>
  <c r="AZ42" i="83"/>
  <c r="AZ43" i="83"/>
  <c r="AZ44" i="83"/>
  <c r="AZ45" i="83"/>
  <c r="AZ46" i="83"/>
  <c r="AZ47" i="83"/>
  <c r="AZ48" i="83"/>
  <c r="AZ49" i="83"/>
  <c r="AZ50" i="83"/>
  <c r="AZ51" i="83"/>
  <c r="AZ52" i="83"/>
  <c r="AZ53" i="83"/>
  <c r="AZ54" i="83"/>
  <c r="AZ55" i="83"/>
  <c r="AZ56" i="83"/>
  <c r="AZ57" i="83"/>
  <c r="AZ58" i="83"/>
  <c r="AZ59" i="83"/>
  <c r="AZ60" i="83"/>
  <c r="AZ61" i="83"/>
  <c r="AZ62" i="83"/>
  <c r="AZ63" i="83"/>
  <c r="AZ64" i="83"/>
  <c r="AZ65" i="83"/>
  <c r="AZ66" i="83"/>
  <c r="AZ67" i="83"/>
  <c r="AZ68" i="83"/>
  <c r="AZ69" i="83"/>
  <c r="AZ70" i="83"/>
  <c r="AZ71" i="83"/>
  <c r="AZ72" i="83"/>
  <c r="AZ73" i="83"/>
  <c r="AZ74" i="83"/>
  <c r="AZ75" i="83"/>
  <c r="AZ76" i="83"/>
  <c r="AZ77" i="83"/>
  <c r="AZ78" i="83"/>
  <c r="AZ79" i="83"/>
  <c r="AZ80" i="83"/>
  <c r="AZ81" i="83"/>
  <c r="AZ82" i="83"/>
  <c r="AZ83" i="83"/>
  <c r="AZ84" i="83"/>
  <c r="AZ85" i="83"/>
  <c r="AZ86" i="83"/>
  <c r="AZ87" i="83"/>
  <c r="AZ88" i="83"/>
  <c r="AZ89" i="83"/>
  <c r="AZ90" i="83"/>
  <c r="AZ91" i="83"/>
  <c r="AX11" i="83"/>
  <c r="AX12" i="83"/>
  <c r="AX13" i="83"/>
  <c r="AX14" i="83"/>
  <c r="AX15" i="83"/>
  <c r="AX16" i="83"/>
  <c r="AX17" i="83"/>
  <c r="AX18" i="83"/>
  <c r="AX19" i="83"/>
  <c r="AX20" i="83"/>
  <c r="AX21" i="83"/>
  <c r="AX22" i="83"/>
  <c r="AX23" i="83"/>
  <c r="AX24" i="83"/>
  <c r="AX25" i="83"/>
  <c r="AX26" i="83"/>
  <c r="AX27" i="83"/>
  <c r="AX28" i="83"/>
  <c r="AX29" i="83"/>
  <c r="AX30" i="83"/>
  <c r="AX31" i="83"/>
  <c r="AX32" i="83"/>
  <c r="AX33" i="83"/>
  <c r="AX34" i="83"/>
  <c r="AX35" i="83"/>
  <c r="AX36" i="83"/>
  <c r="AX37" i="83"/>
  <c r="AX38" i="83"/>
  <c r="AX39" i="83"/>
  <c r="AX40" i="83"/>
  <c r="AX41" i="83"/>
  <c r="AX42" i="83"/>
  <c r="AX43" i="83"/>
  <c r="AX44" i="83"/>
  <c r="AX45" i="83"/>
  <c r="AX46" i="83"/>
  <c r="AX47" i="83"/>
  <c r="AX48" i="83"/>
  <c r="AX49" i="83"/>
  <c r="AX50" i="83"/>
  <c r="AX51" i="83"/>
  <c r="AX52" i="83"/>
  <c r="AX53" i="83"/>
  <c r="AX54" i="83"/>
  <c r="AX55" i="83"/>
  <c r="AX56" i="83"/>
  <c r="AX57" i="83"/>
  <c r="AX58" i="83"/>
  <c r="AX59" i="83"/>
  <c r="AX60" i="83"/>
  <c r="AX61" i="83"/>
  <c r="AX62" i="83"/>
  <c r="AX63" i="83"/>
  <c r="AX64" i="83"/>
  <c r="AX65" i="83"/>
  <c r="AX66" i="83"/>
  <c r="AX67" i="83"/>
  <c r="AX68" i="83"/>
  <c r="AX69" i="83"/>
  <c r="AX70" i="83"/>
  <c r="AX71" i="83"/>
  <c r="AX72" i="83"/>
  <c r="AX73" i="83"/>
  <c r="AX74" i="83"/>
  <c r="AX75" i="83"/>
  <c r="AX76" i="83"/>
  <c r="AX77" i="83"/>
  <c r="AX78" i="83"/>
  <c r="AX79" i="83"/>
  <c r="AX80" i="83"/>
  <c r="AX81" i="83"/>
  <c r="AX82" i="83"/>
  <c r="AX83" i="83"/>
  <c r="AX84" i="83"/>
  <c r="AX85" i="83"/>
  <c r="AX86" i="83"/>
  <c r="AX87" i="83"/>
  <c r="AX88" i="83"/>
  <c r="AX89" i="83"/>
  <c r="AX90" i="83"/>
  <c r="AX91" i="83"/>
  <c r="AT11" i="83"/>
  <c r="AT12" i="83"/>
  <c r="AT13" i="83"/>
  <c r="AT14" i="83"/>
  <c r="AT15" i="83"/>
  <c r="AT16" i="83"/>
  <c r="AT17" i="83"/>
  <c r="AT18" i="83"/>
  <c r="AT19" i="83"/>
  <c r="AT20" i="83"/>
  <c r="AT21" i="83"/>
  <c r="AT22" i="83"/>
  <c r="AT23" i="83"/>
  <c r="AT24" i="83"/>
  <c r="AT25" i="83"/>
  <c r="AT26" i="83"/>
  <c r="AT27" i="83"/>
  <c r="AT28" i="83"/>
  <c r="AT29" i="83"/>
  <c r="AT30" i="83"/>
  <c r="AT31" i="83"/>
  <c r="AT32" i="83"/>
  <c r="AT33" i="83"/>
  <c r="AT34" i="83"/>
  <c r="AT35" i="83"/>
  <c r="AT36" i="83"/>
  <c r="AT37" i="83"/>
  <c r="AT38" i="83"/>
  <c r="AT39" i="83"/>
  <c r="AT40" i="83"/>
  <c r="AT41" i="83"/>
  <c r="AT42" i="83"/>
  <c r="AT43" i="83"/>
  <c r="AT44" i="83"/>
  <c r="AT45" i="83"/>
  <c r="AT46" i="83"/>
  <c r="AT47" i="83"/>
  <c r="AT48" i="83"/>
  <c r="AT49" i="83"/>
  <c r="AT50" i="83"/>
  <c r="AT51" i="83"/>
  <c r="AT52" i="83"/>
  <c r="AT53" i="83"/>
  <c r="AT54" i="83"/>
  <c r="AT55" i="83"/>
  <c r="AT56" i="83"/>
  <c r="AT57" i="83"/>
  <c r="AT58" i="83"/>
  <c r="AT59" i="83"/>
  <c r="AT60" i="83"/>
  <c r="AT61" i="83"/>
  <c r="AT62" i="83"/>
  <c r="AT63" i="83"/>
  <c r="AT64" i="83"/>
  <c r="AT65" i="83"/>
  <c r="AT66" i="83"/>
  <c r="AT67" i="83"/>
  <c r="AT68" i="83"/>
  <c r="AT69" i="83"/>
  <c r="AT70" i="83"/>
  <c r="AT71" i="83"/>
  <c r="AT72" i="83"/>
  <c r="AT73" i="83"/>
  <c r="AT74" i="83"/>
  <c r="AT75" i="83"/>
  <c r="AT76" i="83"/>
  <c r="AT77" i="83"/>
  <c r="AT78" i="83"/>
  <c r="AT79" i="83"/>
  <c r="AT80" i="83"/>
  <c r="AT81" i="83"/>
  <c r="AT82" i="83"/>
  <c r="AT83" i="83"/>
  <c r="AT84" i="83"/>
  <c r="AT85" i="83"/>
  <c r="AT86" i="83"/>
  <c r="AT87" i="83"/>
  <c r="AT88" i="83"/>
  <c r="AT89" i="83"/>
  <c r="AT90" i="83"/>
  <c r="AT91" i="83"/>
  <c r="AR11" i="83"/>
  <c r="AR12" i="83"/>
  <c r="AR13" i="83"/>
  <c r="AR14" i="83"/>
  <c r="AR15" i="83"/>
  <c r="AR16" i="83"/>
  <c r="AR17" i="83"/>
  <c r="AR18" i="83"/>
  <c r="AR19" i="83"/>
  <c r="AR20" i="83"/>
  <c r="AR21" i="83"/>
  <c r="AR22" i="83"/>
  <c r="AR23" i="83"/>
  <c r="AR24" i="83"/>
  <c r="AR25" i="83"/>
  <c r="AR26" i="83"/>
  <c r="AR27" i="83"/>
  <c r="AR28" i="83"/>
  <c r="AR29" i="83"/>
  <c r="AR30" i="83"/>
  <c r="AR31" i="83"/>
  <c r="AR32" i="83"/>
  <c r="AR33" i="83"/>
  <c r="AR34" i="83"/>
  <c r="AR35" i="83"/>
  <c r="AR36" i="83"/>
  <c r="AR37" i="83"/>
  <c r="AR38" i="83"/>
  <c r="AR39" i="83"/>
  <c r="AR40" i="83"/>
  <c r="AR41" i="83"/>
  <c r="AR42" i="83"/>
  <c r="AR43" i="83"/>
  <c r="AR44" i="83"/>
  <c r="AR45" i="83"/>
  <c r="AR46" i="83"/>
  <c r="AR47" i="83"/>
  <c r="AR48" i="83"/>
  <c r="AR49" i="83"/>
  <c r="AR50" i="83"/>
  <c r="AR51" i="83"/>
  <c r="AR52" i="83"/>
  <c r="AR53" i="83"/>
  <c r="AR54" i="83"/>
  <c r="AR55" i="83"/>
  <c r="AR56" i="83"/>
  <c r="AR57" i="83"/>
  <c r="AR58" i="83"/>
  <c r="AR59" i="83"/>
  <c r="AR60" i="83"/>
  <c r="AR61" i="83"/>
  <c r="AR62" i="83"/>
  <c r="AR63" i="83"/>
  <c r="AR64" i="83"/>
  <c r="AR65" i="83"/>
  <c r="AR66" i="83"/>
  <c r="AR67" i="83"/>
  <c r="AR68" i="83"/>
  <c r="AR69" i="83"/>
  <c r="AR70" i="83"/>
  <c r="AR71" i="83"/>
  <c r="AR72" i="83"/>
  <c r="AR73" i="83"/>
  <c r="AR74" i="83"/>
  <c r="AR75" i="83"/>
  <c r="AR76" i="83"/>
  <c r="AR77" i="83"/>
  <c r="AR78" i="83"/>
  <c r="AR79" i="83"/>
  <c r="AR80" i="83"/>
  <c r="AR81" i="83"/>
  <c r="AR82" i="83"/>
  <c r="AR83" i="83"/>
  <c r="AR84" i="83"/>
  <c r="AR85" i="83"/>
  <c r="AR86" i="83"/>
  <c r="AR87" i="83"/>
  <c r="AR88" i="83"/>
  <c r="AR89" i="83"/>
  <c r="AR90" i="83"/>
  <c r="AR91" i="83"/>
  <c r="AB11" i="83"/>
  <c r="AB12" i="83"/>
  <c r="AB13" i="83"/>
  <c r="AB14" i="83"/>
  <c r="AB15" i="83"/>
  <c r="AB16" i="83"/>
  <c r="AB17" i="83"/>
  <c r="AB18" i="83"/>
  <c r="AB19" i="83"/>
  <c r="AB20" i="83"/>
  <c r="AB21" i="83"/>
  <c r="AB22" i="83"/>
  <c r="AB23" i="83"/>
  <c r="AB24" i="83"/>
  <c r="AB25" i="83"/>
  <c r="AB26" i="83"/>
  <c r="AB27" i="83"/>
  <c r="AB28" i="83"/>
  <c r="AB29" i="83"/>
  <c r="AB30" i="83"/>
  <c r="AB31" i="83"/>
  <c r="AB32" i="83"/>
  <c r="AB33" i="83"/>
  <c r="AB34" i="83"/>
  <c r="AB35" i="83"/>
  <c r="AB36" i="83"/>
  <c r="AB37" i="83"/>
  <c r="AB38" i="83"/>
  <c r="AB39" i="83"/>
  <c r="AB40" i="83"/>
  <c r="AB41" i="83"/>
  <c r="AB42" i="83"/>
  <c r="AB43" i="83"/>
  <c r="AB44" i="83"/>
  <c r="AB45" i="83"/>
  <c r="AB46" i="83"/>
  <c r="AB47" i="83"/>
  <c r="AB48" i="83"/>
  <c r="AB49" i="83"/>
  <c r="AB50" i="83"/>
  <c r="AB51" i="83"/>
  <c r="AB52" i="83"/>
  <c r="AB53" i="83"/>
  <c r="AB54" i="83"/>
  <c r="AB55" i="83"/>
  <c r="AB56" i="83"/>
  <c r="AB57" i="83"/>
  <c r="AB58" i="83"/>
  <c r="AB59" i="83"/>
  <c r="AB60" i="83"/>
  <c r="AB61" i="83"/>
  <c r="AB62" i="83"/>
  <c r="AB63" i="83"/>
  <c r="AB64" i="83"/>
  <c r="AB65" i="83"/>
  <c r="AB66" i="83"/>
  <c r="AB67" i="83"/>
  <c r="AB68" i="83"/>
  <c r="AB69" i="83"/>
  <c r="AB70" i="83"/>
  <c r="AB71" i="83"/>
  <c r="AB72" i="83"/>
  <c r="AB73" i="83"/>
  <c r="AB74" i="83"/>
  <c r="AB75" i="83"/>
  <c r="AB76" i="83"/>
  <c r="AB77" i="83"/>
  <c r="AB78" i="83"/>
  <c r="AB79" i="83"/>
  <c r="AB80" i="83"/>
  <c r="AB81" i="83"/>
  <c r="AB82" i="83"/>
  <c r="AB83" i="83"/>
  <c r="AB84" i="83"/>
  <c r="AB85" i="83"/>
  <c r="AB86" i="83"/>
  <c r="AB87" i="83"/>
  <c r="AB88" i="83"/>
  <c r="AB89" i="83"/>
  <c r="AB90" i="83"/>
  <c r="AB91" i="83"/>
  <c r="F41" i="83"/>
  <c r="F40" i="83"/>
  <c r="F39" i="83"/>
  <c r="F38" i="83"/>
  <c r="F37" i="83"/>
  <c r="F36" i="83"/>
  <c r="F35" i="83"/>
  <c r="F34" i="83"/>
  <c r="F33" i="83"/>
  <c r="F32" i="83"/>
  <c r="F31" i="83"/>
  <c r="F30" i="83"/>
  <c r="F29" i="83"/>
  <c r="F28" i="83"/>
  <c r="F27" i="83"/>
  <c r="F26" i="83"/>
  <c r="F25" i="83"/>
  <c r="F24" i="83"/>
  <c r="F23" i="83"/>
  <c r="F22" i="83"/>
  <c r="F21" i="83"/>
  <c r="F20" i="83"/>
  <c r="F19" i="83"/>
  <c r="F18" i="83"/>
  <c r="F17" i="83"/>
  <c r="F16" i="83"/>
  <c r="F15" i="83"/>
  <c r="S10" i="83"/>
  <c r="U10" i="83" s="1"/>
  <c r="W10" i="83" s="1"/>
  <c r="Y10" i="83" s="1"/>
  <c r="AA10" i="83" s="1"/>
  <c r="AC10" i="83" s="1"/>
  <c r="AE10" i="83" s="1"/>
  <c r="AG10" i="83" s="1"/>
  <c r="AI10" i="83" s="1"/>
  <c r="AK10" i="83" s="1"/>
  <c r="AM10" i="83" s="1"/>
  <c r="AO10" i="83" s="1"/>
  <c r="AQ10" i="83" s="1"/>
  <c r="AS10" i="83" s="1"/>
  <c r="AU10" i="83" s="1"/>
  <c r="AW10" i="83" s="1"/>
  <c r="AY10" i="83" s="1"/>
  <c r="BA10" i="83" s="1"/>
  <c r="BC10" i="83" s="1"/>
  <c r="BE10" i="83" s="1"/>
  <c r="BG10" i="83" s="1"/>
  <c r="BI10" i="83" s="1"/>
  <c r="BK10" i="83" s="1"/>
  <c r="BM10" i="83" s="1"/>
  <c r="BO10" i="83" s="1"/>
  <c r="BQ10" i="83" s="1"/>
  <c r="BS10" i="83" s="1"/>
  <c r="BU10" i="83" s="1"/>
  <c r="BW10" i="83" s="1"/>
  <c r="BY10" i="83" s="1"/>
  <c r="G17" i="84" l="1"/>
  <c r="BX91" i="83"/>
  <c r="BX90" i="83"/>
  <c r="BX89" i="83"/>
  <c r="BX88" i="83"/>
  <c r="BX87" i="83"/>
  <c r="BX86" i="83"/>
  <c r="BX85" i="83"/>
  <c r="BX84" i="83"/>
  <c r="BX83" i="83"/>
  <c r="BX82" i="83"/>
  <c r="BX81" i="83"/>
  <c r="BX80" i="83"/>
  <c r="BX79" i="83"/>
  <c r="BX78" i="83"/>
  <c r="BX77" i="83"/>
  <c r="BX76" i="83"/>
  <c r="BX75" i="83"/>
  <c r="BX74" i="83"/>
  <c r="BX73" i="83"/>
  <c r="BX72" i="83"/>
  <c r="BX71" i="83"/>
  <c r="BX70" i="83"/>
  <c r="BX69" i="83"/>
  <c r="BX68" i="83"/>
  <c r="BX67" i="83"/>
  <c r="BX66" i="83"/>
  <c r="BX65" i="83"/>
  <c r="BX64" i="83"/>
  <c r="BX63" i="83"/>
  <c r="BX62" i="83"/>
  <c r="BX61" i="83"/>
  <c r="BX60" i="83"/>
  <c r="BX59" i="83"/>
  <c r="BX58" i="83"/>
  <c r="BX57" i="83"/>
  <c r="BX56" i="83"/>
  <c r="BX55" i="83"/>
  <c r="BX54" i="83"/>
  <c r="BX53" i="83"/>
  <c r="BX52" i="83"/>
  <c r="BX51" i="83"/>
  <c r="BX50" i="83"/>
  <c r="BX49" i="83"/>
  <c r="BX48" i="83"/>
  <c r="BX47" i="83"/>
  <c r="BX46" i="83"/>
  <c r="BX45" i="83"/>
  <c r="BX44" i="83"/>
  <c r="BX43" i="83"/>
  <c r="BX42" i="83"/>
  <c r="BX41" i="83"/>
  <c r="BX40" i="83"/>
  <c r="BX39" i="83"/>
  <c r="BX38" i="83"/>
  <c r="BX37" i="83"/>
  <c r="BX36" i="83"/>
  <c r="BX35" i="83"/>
  <c r="BX34" i="83"/>
  <c r="BX33" i="83"/>
  <c r="BX32" i="83"/>
  <c r="BX31" i="83"/>
  <c r="BX30" i="83"/>
  <c r="BX29" i="83"/>
  <c r="BX28" i="83"/>
  <c r="BX27" i="83"/>
  <c r="BX26" i="83"/>
  <c r="BX25" i="83"/>
  <c r="BX24" i="83"/>
  <c r="BX23" i="83"/>
  <c r="BX22" i="83"/>
  <c r="BX21" i="83"/>
  <c r="BX20" i="83"/>
  <c r="BX19" i="83"/>
  <c r="BX18" i="83"/>
  <c r="BX17" i="83"/>
  <c r="BX16" i="83"/>
  <c r="BX15" i="83"/>
  <c r="BX14" i="83"/>
  <c r="BX13" i="83"/>
  <c r="BX12" i="83"/>
  <c r="BX11" i="83"/>
  <c r="BV91" i="83"/>
  <c r="BV90" i="83"/>
  <c r="BV89" i="83"/>
  <c r="BV88" i="83"/>
  <c r="BV87" i="83"/>
  <c r="BV86" i="83"/>
  <c r="BV85" i="83"/>
  <c r="BV84" i="83"/>
  <c r="BV83" i="83"/>
  <c r="BV82" i="83"/>
  <c r="BV81" i="83"/>
  <c r="BV80" i="83"/>
  <c r="BV79" i="83"/>
  <c r="BV78" i="83"/>
  <c r="BV77" i="83"/>
  <c r="BV76" i="83"/>
  <c r="BV75" i="83"/>
  <c r="BV74" i="83"/>
  <c r="BV73" i="83"/>
  <c r="BV72" i="83"/>
  <c r="BV71" i="83"/>
  <c r="BV70" i="83"/>
  <c r="BV69" i="83"/>
  <c r="BV68" i="83"/>
  <c r="BV67" i="83"/>
  <c r="BV66" i="83"/>
  <c r="BV65" i="83"/>
  <c r="BV64" i="83"/>
  <c r="BV63" i="83"/>
  <c r="BV62" i="83"/>
  <c r="BV61" i="83"/>
  <c r="BV60" i="83"/>
  <c r="BV59" i="83"/>
  <c r="BV58" i="83"/>
  <c r="BV57" i="83"/>
  <c r="BV56" i="83"/>
  <c r="BV55" i="83"/>
  <c r="BV54" i="83"/>
  <c r="BV53" i="83"/>
  <c r="BV52" i="83"/>
  <c r="BV51" i="83"/>
  <c r="BV50" i="83"/>
  <c r="BV49" i="83"/>
  <c r="BV48" i="83"/>
  <c r="BV47" i="83"/>
  <c r="BV46" i="83"/>
  <c r="BV45" i="83"/>
  <c r="BV44" i="83"/>
  <c r="BV43" i="83"/>
  <c r="BV42" i="83"/>
  <c r="BV41" i="83"/>
  <c r="BV40" i="83"/>
  <c r="BV39" i="83"/>
  <c r="BV38" i="83"/>
  <c r="BV37" i="83"/>
  <c r="BV36" i="83"/>
  <c r="BV35" i="83"/>
  <c r="BV34" i="83"/>
  <c r="BV33" i="83"/>
  <c r="BV32" i="83"/>
  <c r="BV31" i="83"/>
  <c r="BV30" i="83"/>
  <c r="BV29" i="83"/>
  <c r="BV28" i="83"/>
  <c r="BV27" i="83"/>
  <c r="BV26" i="83"/>
  <c r="BV25" i="83"/>
  <c r="BV24" i="83"/>
  <c r="BV23" i="83"/>
  <c r="BV22" i="83"/>
  <c r="BV21" i="83"/>
  <c r="BV20" i="83"/>
  <c r="BV19" i="83"/>
  <c r="BV18" i="83"/>
  <c r="BV17" i="83"/>
  <c r="BV16" i="83"/>
  <c r="BV15" i="83"/>
  <c r="BV14" i="83"/>
  <c r="BV13" i="83"/>
  <c r="BV12" i="83"/>
  <c r="BV11" i="83"/>
  <c r="BT91" i="83"/>
  <c r="BT90" i="83"/>
  <c r="BT89" i="83"/>
  <c r="BT88" i="83"/>
  <c r="BT87" i="83"/>
  <c r="BT86" i="83"/>
  <c r="BT85" i="83"/>
  <c r="BT84" i="83"/>
  <c r="BT83" i="83"/>
  <c r="BT82" i="83"/>
  <c r="BT81" i="83"/>
  <c r="BT80" i="83"/>
  <c r="BT79" i="83"/>
  <c r="BT78" i="83"/>
  <c r="BT77" i="83"/>
  <c r="BT76" i="83"/>
  <c r="BT75" i="83"/>
  <c r="BT74" i="83"/>
  <c r="BT73" i="83"/>
  <c r="BT72" i="83"/>
  <c r="BT71" i="83"/>
  <c r="BT70" i="83"/>
  <c r="BT69" i="83"/>
  <c r="BT68" i="83"/>
  <c r="BT67" i="83"/>
  <c r="BT66" i="83"/>
  <c r="BT65" i="83"/>
  <c r="BT64" i="83"/>
  <c r="BT63" i="83"/>
  <c r="BT62" i="83"/>
  <c r="BT61" i="83"/>
  <c r="BT60" i="83"/>
  <c r="BT59" i="83"/>
  <c r="BT58" i="83"/>
  <c r="BT57" i="83"/>
  <c r="BT56" i="83"/>
  <c r="BT55" i="83"/>
  <c r="BT54" i="83"/>
  <c r="BT53" i="83"/>
  <c r="BT52" i="83"/>
  <c r="BT51" i="83"/>
  <c r="BT50" i="83"/>
  <c r="BT49" i="83"/>
  <c r="BT48" i="83"/>
  <c r="BT47" i="83"/>
  <c r="BT46" i="83"/>
  <c r="BT45" i="83"/>
  <c r="BT44" i="83"/>
  <c r="BT43" i="83"/>
  <c r="BT42" i="83"/>
  <c r="BT41" i="83"/>
  <c r="BT40" i="83"/>
  <c r="BT39" i="83"/>
  <c r="BT38" i="83"/>
  <c r="BT37" i="83"/>
  <c r="BT36" i="83"/>
  <c r="BT35" i="83"/>
  <c r="BT34" i="83"/>
  <c r="BT33" i="83"/>
  <c r="BT32" i="83"/>
  <c r="BT31" i="83"/>
  <c r="BT30" i="83"/>
  <c r="BT29" i="83"/>
  <c r="BT28" i="83"/>
  <c r="BT27" i="83"/>
  <c r="BT26" i="83"/>
  <c r="BT25" i="83"/>
  <c r="BT24" i="83"/>
  <c r="BT23" i="83"/>
  <c r="BT22" i="83"/>
  <c r="BT21" i="83"/>
  <c r="BT20" i="83"/>
  <c r="BT19" i="83"/>
  <c r="BT18" i="83"/>
  <c r="BT17" i="83"/>
  <c r="BT16" i="83"/>
  <c r="BT15" i="83"/>
  <c r="BT14" i="83"/>
  <c r="BT13" i="83"/>
  <c r="BT12" i="83"/>
  <c r="BT11" i="83"/>
  <c r="BR91" i="83"/>
  <c r="BR90" i="83"/>
  <c r="BR89" i="83"/>
  <c r="BR88" i="83"/>
  <c r="BR87" i="83"/>
  <c r="BR86" i="83"/>
  <c r="BR85" i="83"/>
  <c r="BR84" i="83"/>
  <c r="BR83" i="83"/>
  <c r="BR82" i="83"/>
  <c r="BR81" i="83"/>
  <c r="BR80" i="83"/>
  <c r="BR79" i="83"/>
  <c r="BR78" i="83"/>
  <c r="BR77" i="83"/>
  <c r="BR76" i="83"/>
  <c r="BR75" i="83"/>
  <c r="BR74" i="83"/>
  <c r="BR73" i="83"/>
  <c r="BR72" i="83"/>
  <c r="BR71" i="83"/>
  <c r="BR70" i="83"/>
  <c r="BR69" i="83"/>
  <c r="BR68" i="83"/>
  <c r="BR67" i="83"/>
  <c r="BR66" i="83"/>
  <c r="BR65" i="83"/>
  <c r="BR64" i="83"/>
  <c r="BR63" i="83"/>
  <c r="BR62" i="83"/>
  <c r="BR61" i="83"/>
  <c r="BR60" i="83"/>
  <c r="BR59" i="83"/>
  <c r="BR58" i="83"/>
  <c r="BR57" i="83"/>
  <c r="BR56" i="83"/>
  <c r="BR55" i="83"/>
  <c r="BR54" i="83"/>
  <c r="BR53" i="83"/>
  <c r="BR52" i="83"/>
  <c r="BR51" i="83"/>
  <c r="BR50" i="83"/>
  <c r="BR49" i="83"/>
  <c r="BR48" i="83"/>
  <c r="BR47" i="83"/>
  <c r="BR46" i="83"/>
  <c r="BR45" i="83"/>
  <c r="BR44" i="83"/>
  <c r="BR43" i="83"/>
  <c r="BR42" i="83"/>
  <c r="BR41" i="83"/>
  <c r="BR40" i="83"/>
  <c r="BR39" i="83"/>
  <c r="BR38" i="83"/>
  <c r="BR37" i="83"/>
  <c r="BR36" i="83"/>
  <c r="BR35" i="83"/>
  <c r="BR34" i="83"/>
  <c r="BR33" i="83"/>
  <c r="BR32" i="83"/>
  <c r="BR31" i="83"/>
  <c r="BR30" i="83"/>
  <c r="BR29" i="83"/>
  <c r="BR28" i="83"/>
  <c r="BR27" i="83"/>
  <c r="BR26" i="83"/>
  <c r="BR25" i="83"/>
  <c r="BR24" i="83"/>
  <c r="BR23" i="83"/>
  <c r="BR22" i="83"/>
  <c r="BR21" i="83"/>
  <c r="BR20" i="83"/>
  <c r="BR19" i="83"/>
  <c r="BR18" i="83"/>
  <c r="BR17" i="83"/>
  <c r="BR16" i="83"/>
  <c r="BR15" i="83"/>
  <c r="BR14" i="83"/>
  <c r="BR13" i="83"/>
  <c r="BR12" i="83"/>
  <c r="BR11" i="83"/>
  <c r="BP91" i="83"/>
  <c r="BP90" i="83"/>
  <c r="BP89" i="83"/>
  <c r="BP88" i="83"/>
  <c r="BP87" i="83"/>
  <c r="BP86" i="83"/>
  <c r="BP85" i="83"/>
  <c r="BP84" i="83"/>
  <c r="BP83" i="83"/>
  <c r="BP82" i="83"/>
  <c r="BP81" i="83"/>
  <c r="BP80" i="83"/>
  <c r="BP79" i="83"/>
  <c r="BP78" i="83"/>
  <c r="BP77" i="83"/>
  <c r="BP76" i="83"/>
  <c r="BP75" i="83"/>
  <c r="BP74" i="83"/>
  <c r="BP73" i="83"/>
  <c r="BP72" i="83"/>
  <c r="BP71" i="83"/>
  <c r="BP70" i="83"/>
  <c r="BP69" i="83"/>
  <c r="BP68" i="83"/>
  <c r="BP67" i="83"/>
  <c r="BP66" i="83"/>
  <c r="BP65" i="83"/>
  <c r="BP64" i="83"/>
  <c r="BP63" i="83"/>
  <c r="BP62" i="83"/>
  <c r="BP61" i="83"/>
  <c r="BP60" i="83"/>
  <c r="BP59" i="83"/>
  <c r="BP58" i="83"/>
  <c r="BP57" i="83"/>
  <c r="BP56" i="83"/>
  <c r="BP55" i="83"/>
  <c r="BP54" i="83"/>
  <c r="BP53" i="83"/>
  <c r="BP52" i="83"/>
  <c r="BP51" i="83"/>
  <c r="BP50" i="83"/>
  <c r="BP49" i="83"/>
  <c r="BP48" i="83"/>
  <c r="BP47" i="83"/>
  <c r="BP46" i="83"/>
  <c r="BP45" i="83"/>
  <c r="BP44" i="83"/>
  <c r="BP43" i="83"/>
  <c r="BP42" i="83"/>
  <c r="BP41" i="83"/>
  <c r="BP40" i="83"/>
  <c r="BP39" i="83"/>
  <c r="BP38" i="83"/>
  <c r="BP37" i="83"/>
  <c r="BP36" i="83"/>
  <c r="BP35" i="83"/>
  <c r="BP34" i="83"/>
  <c r="BP33" i="83"/>
  <c r="BP32" i="83"/>
  <c r="BP31" i="83"/>
  <c r="BP30" i="83"/>
  <c r="BP29" i="83"/>
  <c r="BP28" i="83"/>
  <c r="BP27" i="83"/>
  <c r="BP26" i="83"/>
  <c r="BP25" i="83"/>
  <c r="BP24" i="83"/>
  <c r="BP23" i="83"/>
  <c r="BP22" i="83"/>
  <c r="BP21" i="83"/>
  <c r="BP20" i="83"/>
  <c r="BP19" i="83"/>
  <c r="BP18" i="83"/>
  <c r="BP17" i="83"/>
  <c r="BP16" i="83"/>
  <c r="BP15" i="83"/>
  <c r="BP14" i="83"/>
  <c r="BP13" i="83"/>
  <c r="BP12" i="83"/>
  <c r="BP11" i="83"/>
  <c r="BN91" i="83"/>
  <c r="BN90" i="83"/>
  <c r="BN89" i="83"/>
  <c r="BN88" i="83"/>
  <c r="BN87" i="83"/>
  <c r="BN86" i="83"/>
  <c r="BN85" i="83"/>
  <c r="BN84" i="83"/>
  <c r="BN83" i="83"/>
  <c r="BN82" i="83"/>
  <c r="BN81" i="83"/>
  <c r="BN80" i="83"/>
  <c r="BN79" i="83"/>
  <c r="BN78" i="83"/>
  <c r="BN77" i="83"/>
  <c r="BN76" i="83"/>
  <c r="BN75" i="83"/>
  <c r="BN74" i="83"/>
  <c r="BN73" i="83"/>
  <c r="BN72" i="83"/>
  <c r="BN71" i="83"/>
  <c r="BN70" i="83"/>
  <c r="BN69" i="83"/>
  <c r="BN68" i="83"/>
  <c r="BN67" i="83"/>
  <c r="BN66" i="83"/>
  <c r="BN65" i="83"/>
  <c r="BN64" i="83"/>
  <c r="BN63" i="83"/>
  <c r="BN62" i="83"/>
  <c r="BN61" i="83"/>
  <c r="BN60" i="83"/>
  <c r="BN59" i="83"/>
  <c r="BN58" i="83"/>
  <c r="BN57" i="83"/>
  <c r="BN56" i="83"/>
  <c r="BN55" i="83"/>
  <c r="BN54" i="83"/>
  <c r="BN53" i="83"/>
  <c r="BN52" i="83"/>
  <c r="BN51" i="83"/>
  <c r="BN50" i="83"/>
  <c r="BN49" i="83"/>
  <c r="BN48" i="83"/>
  <c r="BN47" i="83"/>
  <c r="BN46" i="83"/>
  <c r="BN45" i="83"/>
  <c r="BN44" i="83"/>
  <c r="BN43" i="83"/>
  <c r="BN42" i="83"/>
  <c r="BN41" i="83"/>
  <c r="BN40" i="83"/>
  <c r="BN39" i="83"/>
  <c r="BN38" i="83"/>
  <c r="BN37" i="83"/>
  <c r="BN36" i="83"/>
  <c r="BN35" i="83"/>
  <c r="BN34" i="83"/>
  <c r="BN33" i="83"/>
  <c r="BN32" i="83"/>
  <c r="BN31" i="83"/>
  <c r="BN30" i="83"/>
  <c r="BN29" i="83"/>
  <c r="BN28" i="83"/>
  <c r="BN27" i="83"/>
  <c r="BN26" i="83"/>
  <c r="BN25" i="83"/>
  <c r="BN24" i="83"/>
  <c r="BN23" i="83"/>
  <c r="BN22" i="83"/>
  <c r="BN21" i="83"/>
  <c r="BN20" i="83"/>
  <c r="BN19" i="83"/>
  <c r="BN18" i="83"/>
  <c r="BN17" i="83"/>
  <c r="BN16" i="83"/>
  <c r="BN15" i="83"/>
  <c r="BN14" i="83"/>
  <c r="BN13" i="83"/>
  <c r="BN12" i="83"/>
  <c r="BN11" i="83"/>
  <c r="BL91" i="83"/>
  <c r="BL90" i="83"/>
  <c r="BL89" i="83"/>
  <c r="BL88" i="83"/>
  <c r="BL87" i="83"/>
  <c r="BL86" i="83"/>
  <c r="BL85" i="83"/>
  <c r="BL84" i="83"/>
  <c r="BL83" i="83"/>
  <c r="BL82" i="83"/>
  <c r="BL81" i="83"/>
  <c r="BL80" i="83"/>
  <c r="BL79" i="83"/>
  <c r="BL78" i="83"/>
  <c r="BL77" i="83"/>
  <c r="BL76" i="83"/>
  <c r="BL75" i="83"/>
  <c r="BL74" i="83"/>
  <c r="BL73" i="83"/>
  <c r="BL72" i="83"/>
  <c r="BL71" i="83"/>
  <c r="BL70" i="83"/>
  <c r="BL69" i="83"/>
  <c r="BL68" i="83"/>
  <c r="BL67" i="83"/>
  <c r="BL66" i="83"/>
  <c r="BL65" i="83"/>
  <c r="BL64" i="83"/>
  <c r="BL63" i="83"/>
  <c r="BL62" i="83"/>
  <c r="BL61" i="83"/>
  <c r="BL60" i="83"/>
  <c r="BL59" i="83"/>
  <c r="BL58" i="83"/>
  <c r="BL57" i="83"/>
  <c r="BL56" i="83"/>
  <c r="BL55" i="83"/>
  <c r="BL54" i="83"/>
  <c r="BL53" i="83"/>
  <c r="BL52" i="83"/>
  <c r="BL51" i="83"/>
  <c r="BL50" i="83"/>
  <c r="BL49" i="83"/>
  <c r="BL48" i="83"/>
  <c r="BL47" i="83"/>
  <c r="BL46" i="83"/>
  <c r="BL45" i="83"/>
  <c r="BL44" i="83"/>
  <c r="BL43" i="83"/>
  <c r="BL42" i="83"/>
  <c r="BL41" i="83"/>
  <c r="BL40" i="83"/>
  <c r="BL39" i="83"/>
  <c r="BL38" i="83"/>
  <c r="BL37" i="83"/>
  <c r="BL36" i="83"/>
  <c r="BL35" i="83"/>
  <c r="BL34" i="83"/>
  <c r="BL33" i="83"/>
  <c r="BL32" i="83"/>
  <c r="BL31" i="83"/>
  <c r="BL30" i="83"/>
  <c r="BL29" i="83"/>
  <c r="BL28" i="83"/>
  <c r="BL27" i="83"/>
  <c r="BL26" i="83"/>
  <c r="BL25" i="83"/>
  <c r="BL24" i="83"/>
  <c r="BL23" i="83"/>
  <c r="BL22" i="83"/>
  <c r="BL21" i="83"/>
  <c r="BL20" i="83"/>
  <c r="BL19" i="83"/>
  <c r="BL18" i="83"/>
  <c r="BL17" i="83"/>
  <c r="BL16" i="83"/>
  <c r="BL15" i="83"/>
  <c r="BL14" i="83"/>
  <c r="BL13" i="83"/>
  <c r="BL12" i="83"/>
  <c r="BL11" i="83"/>
  <c r="BJ91" i="83"/>
  <c r="BJ90" i="83"/>
  <c r="BJ89" i="83"/>
  <c r="BJ88" i="83"/>
  <c r="BJ87" i="83"/>
  <c r="BJ86" i="83"/>
  <c r="BJ85" i="83"/>
  <c r="BJ84" i="83"/>
  <c r="BJ83" i="83"/>
  <c r="BJ82" i="83"/>
  <c r="BJ81" i="83"/>
  <c r="BJ80" i="83"/>
  <c r="BJ79" i="83"/>
  <c r="BJ78" i="83"/>
  <c r="BJ77" i="83"/>
  <c r="BJ76" i="83"/>
  <c r="BJ75" i="83"/>
  <c r="BJ74" i="83"/>
  <c r="BJ73" i="83"/>
  <c r="BJ72" i="83"/>
  <c r="BJ71" i="83"/>
  <c r="BJ70" i="83"/>
  <c r="BJ69" i="83"/>
  <c r="BJ68" i="83"/>
  <c r="BJ67" i="83"/>
  <c r="BJ66" i="83"/>
  <c r="BJ65" i="83"/>
  <c r="BJ64" i="83"/>
  <c r="BJ63" i="83"/>
  <c r="BJ62" i="83"/>
  <c r="BJ61" i="83"/>
  <c r="BJ60" i="83"/>
  <c r="BJ59" i="83"/>
  <c r="BJ58" i="83"/>
  <c r="BJ57" i="83"/>
  <c r="BJ56" i="83"/>
  <c r="BJ55" i="83"/>
  <c r="BJ54" i="83"/>
  <c r="BJ53" i="83"/>
  <c r="BJ52" i="83"/>
  <c r="BJ51" i="83"/>
  <c r="BJ50" i="83"/>
  <c r="BJ49" i="83"/>
  <c r="BJ48" i="83"/>
  <c r="BJ47" i="83"/>
  <c r="BJ46" i="83"/>
  <c r="BJ45" i="83"/>
  <c r="BJ44" i="83"/>
  <c r="BJ43" i="83"/>
  <c r="BJ42" i="83"/>
  <c r="BJ41" i="83"/>
  <c r="BJ40" i="83"/>
  <c r="BJ39" i="83"/>
  <c r="BJ38" i="83"/>
  <c r="BJ37" i="83"/>
  <c r="BJ36" i="83"/>
  <c r="BJ35" i="83"/>
  <c r="BJ34" i="83"/>
  <c r="BJ33" i="83"/>
  <c r="BJ32" i="83"/>
  <c r="BJ31" i="83"/>
  <c r="BJ30" i="83"/>
  <c r="BJ29" i="83"/>
  <c r="BJ28" i="83"/>
  <c r="BJ27" i="83"/>
  <c r="BJ26" i="83"/>
  <c r="BJ25" i="83"/>
  <c r="BJ24" i="83"/>
  <c r="BJ23" i="83"/>
  <c r="BJ22" i="83"/>
  <c r="BJ21" i="83"/>
  <c r="BJ20" i="83"/>
  <c r="BJ19" i="83"/>
  <c r="BJ18" i="83"/>
  <c r="BJ17" i="83"/>
  <c r="BJ16" i="83"/>
  <c r="BJ15" i="83"/>
  <c r="BJ14" i="83"/>
  <c r="BJ13" i="83"/>
  <c r="BJ12" i="83"/>
  <c r="BJ11" i="83"/>
  <c r="BH91" i="83"/>
  <c r="BH90" i="83"/>
  <c r="BH89" i="83"/>
  <c r="BH88" i="83"/>
  <c r="BH87" i="83"/>
  <c r="BH86" i="83"/>
  <c r="BH85" i="83"/>
  <c r="BH84" i="83"/>
  <c r="BH83" i="83"/>
  <c r="BH82" i="83"/>
  <c r="BH81" i="83"/>
  <c r="BH80" i="83"/>
  <c r="BH79" i="83"/>
  <c r="BH78" i="83"/>
  <c r="BH77" i="83"/>
  <c r="BH76" i="83"/>
  <c r="BH75" i="83"/>
  <c r="BH74" i="83"/>
  <c r="BH73" i="83"/>
  <c r="BH72" i="83"/>
  <c r="BH71" i="83"/>
  <c r="BH70" i="83"/>
  <c r="BH69" i="83"/>
  <c r="BH68" i="83"/>
  <c r="BH67" i="83"/>
  <c r="BH66" i="83"/>
  <c r="BH65" i="83"/>
  <c r="BH64" i="83"/>
  <c r="BH63" i="83"/>
  <c r="BH62" i="83"/>
  <c r="BH61" i="83"/>
  <c r="BH60" i="83"/>
  <c r="BH59" i="83"/>
  <c r="BH58" i="83"/>
  <c r="BH57" i="83"/>
  <c r="BH56" i="83"/>
  <c r="BH55" i="83"/>
  <c r="BH54" i="83"/>
  <c r="BH53" i="83"/>
  <c r="BH52" i="83"/>
  <c r="BH51" i="83"/>
  <c r="BH50" i="83"/>
  <c r="BH49" i="83"/>
  <c r="BH48" i="83"/>
  <c r="BH47" i="83"/>
  <c r="BH46" i="83"/>
  <c r="BH45" i="83"/>
  <c r="BH44" i="83"/>
  <c r="BH43" i="83"/>
  <c r="BH42" i="83"/>
  <c r="BH41" i="83"/>
  <c r="BH40" i="83"/>
  <c r="BH39" i="83"/>
  <c r="BH38" i="83"/>
  <c r="BH37" i="83"/>
  <c r="BH36" i="83"/>
  <c r="BH35" i="83"/>
  <c r="BH34" i="83"/>
  <c r="BH33" i="83"/>
  <c r="BH32" i="83"/>
  <c r="BH31" i="83"/>
  <c r="BH30" i="83"/>
  <c r="BH29" i="83"/>
  <c r="BH28" i="83"/>
  <c r="BH27" i="83"/>
  <c r="BH26" i="83"/>
  <c r="BH25" i="83"/>
  <c r="BH24" i="83"/>
  <c r="BH23" i="83"/>
  <c r="BH22" i="83"/>
  <c r="BH21" i="83"/>
  <c r="BH20" i="83"/>
  <c r="BH19" i="83"/>
  <c r="BH18" i="83"/>
  <c r="BH17" i="83"/>
  <c r="BH16" i="83"/>
  <c r="BH15" i="83"/>
  <c r="BH14" i="83"/>
  <c r="BH13" i="83"/>
  <c r="BH12" i="83"/>
  <c r="BH11" i="83"/>
  <c r="BF91" i="83"/>
  <c r="BF90" i="83"/>
  <c r="BF89" i="83"/>
  <c r="BF88" i="83"/>
  <c r="BF87" i="83"/>
  <c r="BF86" i="83"/>
  <c r="BF85" i="83"/>
  <c r="BF84" i="83"/>
  <c r="BF83" i="83"/>
  <c r="BF82" i="83"/>
  <c r="BF81" i="83"/>
  <c r="BF80" i="83"/>
  <c r="BF79" i="83"/>
  <c r="BF78" i="83"/>
  <c r="BF77" i="83"/>
  <c r="BF76" i="83"/>
  <c r="BF75" i="83"/>
  <c r="BF74" i="83"/>
  <c r="BF73" i="83"/>
  <c r="BF72" i="83"/>
  <c r="BF71" i="83"/>
  <c r="BF70" i="83"/>
  <c r="BF69" i="83"/>
  <c r="BF68" i="83"/>
  <c r="BF67" i="83"/>
  <c r="BF66" i="83"/>
  <c r="BF65" i="83"/>
  <c r="BF64" i="83"/>
  <c r="BF63" i="83"/>
  <c r="BF62" i="83"/>
  <c r="BF61" i="83"/>
  <c r="BF60" i="83"/>
  <c r="BF59" i="83"/>
  <c r="BF58" i="83"/>
  <c r="BF57" i="83"/>
  <c r="BF56" i="83"/>
  <c r="BF55" i="83"/>
  <c r="BF54" i="83"/>
  <c r="BF53" i="83"/>
  <c r="BF52" i="83"/>
  <c r="BF51" i="83"/>
  <c r="BF50" i="83"/>
  <c r="BF49" i="83"/>
  <c r="BF48" i="83"/>
  <c r="BF47" i="83"/>
  <c r="BF46" i="83"/>
  <c r="BF45" i="83"/>
  <c r="BF44" i="83"/>
  <c r="BF43" i="83"/>
  <c r="BF42" i="83"/>
  <c r="BF41" i="83"/>
  <c r="BF40" i="83"/>
  <c r="BF39" i="83"/>
  <c r="BF38" i="83"/>
  <c r="BF37" i="83"/>
  <c r="BF36" i="83"/>
  <c r="BF35" i="83"/>
  <c r="BF34" i="83"/>
  <c r="BF33" i="83"/>
  <c r="BF32" i="83"/>
  <c r="BF31" i="83"/>
  <c r="BF30" i="83"/>
  <c r="BF29" i="83"/>
  <c r="BF28" i="83"/>
  <c r="BF27" i="83"/>
  <c r="BF26" i="83"/>
  <c r="BF25" i="83"/>
  <c r="BF24" i="83"/>
  <c r="BF23" i="83"/>
  <c r="BF22" i="83"/>
  <c r="BF21" i="83"/>
  <c r="BF20" i="83"/>
  <c r="BF19" i="83"/>
  <c r="BF18" i="83"/>
  <c r="BF17" i="83"/>
  <c r="BF16" i="83"/>
  <c r="BF15" i="83"/>
  <c r="BF14" i="83"/>
  <c r="BF13" i="83"/>
  <c r="BF12" i="83"/>
  <c r="BF11" i="83"/>
  <c r="BD91" i="83"/>
  <c r="BD90" i="83"/>
  <c r="BD89" i="83"/>
  <c r="BD88" i="83"/>
  <c r="BD87" i="83"/>
  <c r="BD86" i="83"/>
  <c r="BD85" i="83"/>
  <c r="BD84" i="83"/>
  <c r="BD83" i="83"/>
  <c r="BD82" i="83"/>
  <c r="BD81" i="83"/>
  <c r="BD80" i="83"/>
  <c r="BD79" i="83"/>
  <c r="BD78" i="83"/>
  <c r="BD77" i="83"/>
  <c r="BD76" i="83"/>
  <c r="BD75" i="83"/>
  <c r="BD74" i="83"/>
  <c r="BD73" i="83"/>
  <c r="BD72" i="83"/>
  <c r="BD71" i="83"/>
  <c r="BD70" i="83"/>
  <c r="BD69" i="83"/>
  <c r="BD68" i="83"/>
  <c r="BD67" i="83"/>
  <c r="BD66" i="83"/>
  <c r="BD65" i="83"/>
  <c r="BD64" i="83"/>
  <c r="BD63" i="83"/>
  <c r="BD62" i="83"/>
  <c r="BD61" i="83"/>
  <c r="BD60" i="83"/>
  <c r="BD59" i="83"/>
  <c r="BD58" i="83"/>
  <c r="BD57" i="83"/>
  <c r="BD56" i="83"/>
  <c r="BD55" i="83"/>
  <c r="BD54" i="83"/>
  <c r="BD53" i="83"/>
  <c r="BD52" i="83"/>
  <c r="BD51" i="83"/>
  <c r="BD50" i="83"/>
  <c r="BD49" i="83"/>
  <c r="BD48" i="83"/>
  <c r="BD47" i="83"/>
  <c r="BD46" i="83"/>
  <c r="BD45" i="83"/>
  <c r="BD44" i="83"/>
  <c r="BD43" i="83"/>
  <c r="BD42" i="83"/>
  <c r="BD41" i="83"/>
  <c r="BD40" i="83"/>
  <c r="BD39" i="83"/>
  <c r="BD38" i="83"/>
  <c r="BD37" i="83"/>
  <c r="BD36" i="83"/>
  <c r="BD35" i="83"/>
  <c r="BD34" i="83"/>
  <c r="BD33" i="83"/>
  <c r="BD32" i="83"/>
  <c r="BD31" i="83"/>
  <c r="BD30" i="83"/>
  <c r="BD29" i="83"/>
  <c r="BD28" i="83"/>
  <c r="BD27" i="83"/>
  <c r="BD26" i="83"/>
  <c r="BD25" i="83"/>
  <c r="BD24" i="83"/>
  <c r="BD23" i="83"/>
  <c r="BD22" i="83"/>
  <c r="BD21" i="83"/>
  <c r="BD20" i="83"/>
  <c r="BD19" i="83"/>
  <c r="BD18" i="83"/>
  <c r="BD17" i="83"/>
  <c r="BD16" i="83"/>
  <c r="BD15" i="83"/>
  <c r="BD14" i="83"/>
  <c r="BD13" i="83"/>
  <c r="BD12" i="83"/>
  <c r="BD11" i="83"/>
  <c r="BB91" i="83"/>
  <c r="BB90" i="83"/>
  <c r="BB89" i="83"/>
  <c r="BB88" i="83"/>
  <c r="BB87" i="83"/>
  <c r="BB86" i="83"/>
  <c r="BB85" i="83"/>
  <c r="BB84" i="83"/>
  <c r="BB83" i="83"/>
  <c r="BB82" i="83"/>
  <c r="BB81" i="83"/>
  <c r="BB80" i="83"/>
  <c r="BB79" i="83"/>
  <c r="BB78" i="83"/>
  <c r="BB77" i="83"/>
  <c r="BB76" i="83"/>
  <c r="BB75" i="83"/>
  <c r="BB74" i="83"/>
  <c r="BB73" i="83"/>
  <c r="BB72" i="83"/>
  <c r="BB71" i="83"/>
  <c r="BB70" i="83"/>
  <c r="BB69" i="83"/>
  <c r="BB68" i="83"/>
  <c r="BB67" i="83"/>
  <c r="BB66" i="83"/>
  <c r="BB65" i="83"/>
  <c r="BB64" i="83"/>
  <c r="BB63" i="83"/>
  <c r="BB62" i="83"/>
  <c r="BB61" i="83"/>
  <c r="BB60" i="83"/>
  <c r="BB59" i="83"/>
  <c r="BB58" i="83"/>
  <c r="BB57" i="83"/>
  <c r="BB56" i="83"/>
  <c r="BB55" i="83"/>
  <c r="BB54" i="83"/>
  <c r="BB53" i="83"/>
  <c r="BB52" i="83"/>
  <c r="BB51" i="83"/>
  <c r="BB50" i="83"/>
  <c r="BB49" i="83"/>
  <c r="BB48" i="83"/>
  <c r="BB47" i="83"/>
  <c r="BB46" i="83"/>
  <c r="BB45" i="83"/>
  <c r="BB44" i="83"/>
  <c r="BB43" i="83"/>
  <c r="BB42" i="83"/>
  <c r="BB41" i="83"/>
  <c r="BB40" i="83"/>
  <c r="BB39" i="83"/>
  <c r="BB38" i="83"/>
  <c r="BB37" i="83"/>
  <c r="BB36" i="83"/>
  <c r="BB35" i="83"/>
  <c r="BB34" i="83"/>
  <c r="BB33" i="83"/>
  <c r="BB32" i="83"/>
  <c r="BB31" i="83"/>
  <c r="BB30" i="83"/>
  <c r="BB29" i="83"/>
  <c r="BB28" i="83"/>
  <c r="BB27" i="83"/>
  <c r="BB26" i="83"/>
  <c r="BB25" i="83"/>
  <c r="BB24" i="83"/>
  <c r="BB23" i="83"/>
  <c r="BB22" i="83"/>
  <c r="BB21" i="83"/>
  <c r="BB20" i="83"/>
  <c r="BB19" i="83"/>
  <c r="BB18" i="83"/>
  <c r="BB17" i="83"/>
  <c r="BB16" i="83"/>
  <c r="BB15" i="83"/>
  <c r="BB14" i="83"/>
  <c r="BB13" i="83"/>
  <c r="BB12" i="83"/>
  <c r="BB11" i="83"/>
  <c r="AV91" i="83"/>
  <c r="AV90" i="83"/>
  <c r="AV89" i="83"/>
  <c r="AV88" i="83"/>
  <c r="AV87" i="83"/>
  <c r="AV86" i="83"/>
  <c r="AV85" i="83"/>
  <c r="AV84" i="83"/>
  <c r="AV83" i="83"/>
  <c r="AV82" i="83"/>
  <c r="AV81" i="83"/>
  <c r="AV80" i="83"/>
  <c r="AV79" i="83"/>
  <c r="AV78" i="83"/>
  <c r="AV77" i="83"/>
  <c r="AV76" i="83"/>
  <c r="AV75" i="83"/>
  <c r="AV74" i="83"/>
  <c r="AV73" i="83"/>
  <c r="AV72" i="83"/>
  <c r="AV71" i="83"/>
  <c r="AV70" i="83"/>
  <c r="AV69" i="83"/>
  <c r="AV68" i="83"/>
  <c r="AV67" i="83"/>
  <c r="AV66" i="83"/>
  <c r="AV65" i="83"/>
  <c r="AV64" i="83"/>
  <c r="AV63" i="83"/>
  <c r="AV62" i="83"/>
  <c r="AV61" i="83"/>
  <c r="AV60" i="83"/>
  <c r="AV59" i="83"/>
  <c r="AV58" i="83"/>
  <c r="AV57" i="83"/>
  <c r="AV56" i="83"/>
  <c r="AV55" i="83"/>
  <c r="AV54" i="83"/>
  <c r="AV53" i="83"/>
  <c r="AV52" i="83"/>
  <c r="AV51" i="83"/>
  <c r="AV50" i="83"/>
  <c r="AV49" i="83"/>
  <c r="AV48" i="83"/>
  <c r="AV47" i="83"/>
  <c r="AV46" i="83"/>
  <c r="AV45" i="83"/>
  <c r="AV44" i="83"/>
  <c r="AV43" i="83"/>
  <c r="AV42" i="83"/>
  <c r="AV41" i="83"/>
  <c r="AV40" i="83"/>
  <c r="AV39" i="83"/>
  <c r="AV38" i="83"/>
  <c r="AV37" i="83"/>
  <c r="AV36" i="83"/>
  <c r="AV35" i="83"/>
  <c r="AV34" i="83"/>
  <c r="AV33" i="83"/>
  <c r="AV32" i="83"/>
  <c r="AV31" i="83"/>
  <c r="AV30" i="83"/>
  <c r="AV29" i="83"/>
  <c r="AV28" i="83"/>
  <c r="AV27" i="83"/>
  <c r="AV26" i="83"/>
  <c r="AV25" i="83"/>
  <c r="AV24" i="83"/>
  <c r="AV23" i="83"/>
  <c r="AV22" i="83"/>
  <c r="AV21" i="83"/>
  <c r="AV20" i="83"/>
  <c r="AV19" i="83"/>
  <c r="AV18" i="83"/>
  <c r="AV17" i="83"/>
  <c r="AV16" i="83"/>
  <c r="AV15" i="83"/>
  <c r="AV14" i="83"/>
  <c r="AV13" i="83"/>
  <c r="AV12" i="83"/>
  <c r="AV11" i="83"/>
  <c r="AP91" i="83"/>
  <c r="AP90" i="83"/>
  <c r="AP89" i="83"/>
  <c r="AP88" i="83"/>
  <c r="AP87" i="83"/>
  <c r="AP86" i="83"/>
  <c r="AP85" i="83"/>
  <c r="AP84" i="83"/>
  <c r="AP83" i="83"/>
  <c r="AP82" i="83"/>
  <c r="AP81" i="83"/>
  <c r="AP80" i="83"/>
  <c r="AP79" i="83"/>
  <c r="AP78" i="83"/>
  <c r="AP77" i="83"/>
  <c r="AP76" i="83"/>
  <c r="AP75" i="83"/>
  <c r="AP74" i="83"/>
  <c r="AP73" i="83"/>
  <c r="AP72" i="83"/>
  <c r="AP71" i="83"/>
  <c r="AP70" i="83"/>
  <c r="AP69" i="83"/>
  <c r="AP68" i="83"/>
  <c r="AP67" i="83"/>
  <c r="AP66" i="83"/>
  <c r="AP65" i="83"/>
  <c r="AP64" i="83"/>
  <c r="AP63" i="83"/>
  <c r="AP62" i="83"/>
  <c r="AP61" i="83"/>
  <c r="AP60" i="83"/>
  <c r="AP59" i="83"/>
  <c r="AP58" i="83"/>
  <c r="AP57" i="83"/>
  <c r="AP56" i="83"/>
  <c r="AP55" i="83"/>
  <c r="AP54" i="83"/>
  <c r="AP53" i="83"/>
  <c r="AP52" i="83"/>
  <c r="AP51" i="83"/>
  <c r="AP50" i="83"/>
  <c r="AP49" i="83"/>
  <c r="AP48" i="83"/>
  <c r="AP47" i="83"/>
  <c r="AP46" i="83"/>
  <c r="AP45" i="83"/>
  <c r="AP44" i="83"/>
  <c r="AP43" i="83"/>
  <c r="AP42" i="83"/>
  <c r="AP41" i="83"/>
  <c r="AP40" i="83"/>
  <c r="AP39" i="83"/>
  <c r="AP38" i="83"/>
  <c r="AP37" i="83"/>
  <c r="AP36" i="83"/>
  <c r="AP35" i="83"/>
  <c r="AP34" i="83"/>
  <c r="AP33" i="83"/>
  <c r="AP32" i="83"/>
  <c r="AP31" i="83"/>
  <c r="AP30" i="83"/>
  <c r="AP29" i="83"/>
  <c r="AP28" i="83"/>
  <c r="AP27" i="83"/>
  <c r="AP26" i="83"/>
  <c r="AP25" i="83"/>
  <c r="AP24" i="83"/>
  <c r="AP23" i="83"/>
  <c r="AP22" i="83"/>
  <c r="AP21" i="83"/>
  <c r="AP20" i="83"/>
  <c r="AP19" i="83"/>
  <c r="AP18" i="83"/>
  <c r="AP17" i="83"/>
  <c r="AP16" i="83"/>
  <c r="AP15" i="83"/>
  <c r="AP14" i="83"/>
  <c r="AP13" i="83"/>
  <c r="AP12" i="83"/>
  <c r="AP11" i="83"/>
  <c r="AN91" i="83"/>
  <c r="AN90" i="83"/>
  <c r="AN89" i="83"/>
  <c r="AN88" i="83"/>
  <c r="AN87" i="83"/>
  <c r="AN86" i="83"/>
  <c r="AN85" i="83"/>
  <c r="AN84" i="83"/>
  <c r="AN83" i="83"/>
  <c r="AN82" i="83"/>
  <c r="AN81" i="83"/>
  <c r="AN80" i="83"/>
  <c r="AN79" i="83"/>
  <c r="AN78" i="83"/>
  <c r="AN77" i="83"/>
  <c r="AN76" i="83"/>
  <c r="AN75" i="83"/>
  <c r="AN74" i="83"/>
  <c r="AN73" i="83"/>
  <c r="AN72" i="83"/>
  <c r="AN71" i="83"/>
  <c r="AN70" i="83"/>
  <c r="AN69" i="83"/>
  <c r="AN68" i="83"/>
  <c r="AN67" i="83"/>
  <c r="AN66" i="83"/>
  <c r="AN65" i="83"/>
  <c r="AN64" i="83"/>
  <c r="AN63" i="83"/>
  <c r="AN62" i="83"/>
  <c r="AN61" i="83"/>
  <c r="AN60" i="83"/>
  <c r="AN59" i="83"/>
  <c r="AN58" i="83"/>
  <c r="AN57" i="83"/>
  <c r="AN56" i="83"/>
  <c r="AN55" i="83"/>
  <c r="AN54" i="83"/>
  <c r="AN53" i="83"/>
  <c r="AN52" i="83"/>
  <c r="AN51" i="83"/>
  <c r="AN50" i="83"/>
  <c r="AN49" i="83"/>
  <c r="AN48" i="83"/>
  <c r="AN47" i="83"/>
  <c r="AN46" i="83"/>
  <c r="AN45" i="83"/>
  <c r="AN44" i="83"/>
  <c r="AN43" i="83"/>
  <c r="AN42" i="83"/>
  <c r="AN41" i="83"/>
  <c r="AN40" i="83"/>
  <c r="AN39" i="83"/>
  <c r="AN38" i="83"/>
  <c r="AN37" i="83"/>
  <c r="AN36" i="83"/>
  <c r="AN35" i="83"/>
  <c r="AN34" i="83"/>
  <c r="AN33" i="83"/>
  <c r="AN32" i="83"/>
  <c r="AN31" i="83"/>
  <c r="AN30" i="83"/>
  <c r="AN29" i="83"/>
  <c r="AN28" i="83"/>
  <c r="AN27" i="83"/>
  <c r="AN26" i="83"/>
  <c r="AN25" i="83"/>
  <c r="AN24" i="83"/>
  <c r="AN23" i="83"/>
  <c r="AN22" i="83"/>
  <c r="AN21" i="83"/>
  <c r="AN20" i="83"/>
  <c r="AN19" i="83"/>
  <c r="AN18" i="83"/>
  <c r="AN17" i="83"/>
  <c r="AN16" i="83"/>
  <c r="AN15" i="83"/>
  <c r="AN14" i="83"/>
  <c r="AN13" i="83"/>
  <c r="AN12" i="83"/>
  <c r="AN11" i="83"/>
  <c r="AL91" i="83"/>
  <c r="AL90" i="83"/>
  <c r="AL89" i="83"/>
  <c r="AL88" i="83"/>
  <c r="AL87" i="83"/>
  <c r="AL86" i="83"/>
  <c r="AL85" i="83"/>
  <c r="AL84" i="83"/>
  <c r="AL83" i="83"/>
  <c r="AL82" i="83"/>
  <c r="AL81" i="83"/>
  <c r="AL80" i="83"/>
  <c r="AL79" i="83"/>
  <c r="AL78" i="83"/>
  <c r="AL77" i="83"/>
  <c r="AL76" i="83"/>
  <c r="AL75" i="83"/>
  <c r="AL74" i="83"/>
  <c r="AL73" i="83"/>
  <c r="AL72" i="83"/>
  <c r="AL71" i="83"/>
  <c r="AL70" i="83"/>
  <c r="AL69" i="83"/>
  <c r="AL68" i="83"/>
  <c r="AL67" i="83"/>
  <c r="AL66" i="83"/>
  <c r="AL65" i="83"/>
  <c r="AL64" i="83"/>
  <c r="AL63" i="83"/>
  <c r="AL62" i="83"/>
  <c r="AL61" i="83"/>
  <c r="AL60" i="83"/>
  <c r="AL59" i="83"/>
  <c r="AL58" i="83"/>
  <c r="AL57" i="83"/>
  <c r="AL56" i="83"/>
  <c r="AL55" i="83"/>
  <c r="AL54" i="83"/>
  <c r="AL53" i="83"/>
  <c r="AL52" i="83"/>
  <c r="AL51" i="83"/>
  <c r="AL50" i="83"/>
  <c r="AL49" i="83"/>
  <c r="AL48" i="83"/>
  <c r="AL47" i="83"/>
  <c r="AL46" i="83"/>
  <c r="AL45" i="83"/>
  <c r="AL44" i="83"/>
  <c r="AL43" i="83"/>
  <c r="AL42" i="83"/>
  <c r="AL41" i="83"/>
  <c r="AL40" i="83"/>
  <c r="AL39" i="83"/>
  <c r="AL38" i="83"/>
  <c r="AL37" i="83"/>
  <c r="AL36" i="83"/>
  <c r="AL35" i="83"/>
  <c r="AL34" i="83"/>
  <c r="AL33" i="83"/>
  <c r="AL32" i="83"/>
  <c r="AL31" i="83"/>
  <c r="AL30" i="83"/>
  <c r="AL29" i="83"/>
  <c r="AL28" i="83"/>
  <c r="AL27" i="83"/>
  <c r="AL26" i="83"/>
  <c r="AL25" i="83"/>
  <c r="AL24" i="83"/>
  <c r="AL23" i="83"/>
  <c r="AL22" i="83"/>
  <c r="AL21" i="83"/>
  <c r="AL20" i="83"/>
  <c r="AL19" i="83"/>
  <c r="AL18" i="83"/>
  <c r="AL17" i="83"/>
  <c r="AL16" i="83"/>
  <c r="AL15" i="83"/>
  <c r="AL14" i="83"/>
  <c r="AL13" i="83"/>
  <c r="AL12" i="83"/>
  <c r="AL11" i="83"/>
  <c r="AJ91" i="83"/>
  <c r="AJ90" i="83"/>
  <c r="AJ89" i="83"/>
  <c r="AJ88" i="83"/>
  <c r="AJ87" i="83"/>
  <c r="AJ86" i="83"/>
  <c r="AJ85" i="83"/>
  <c r="AJ84" i="83"/>
  <c r="AJ83" i="83"/>
  <c r="AJ82" i="83"/>
  <c r="AJ81" i="83"/>
  <c r="AJ80" i="83"/>
  <c r="AJ79" i="83"/>
  <c r="AJ78" i="83"/>
  <c r="AJ77" i="83"/>
  <c r="AJ76" i="83"/>
  <c r="AJ75" i="83"/>
  <c r="AJ74" i="83"/>
  <c r="AJ73" i="83"/>
  <c r="AJ72" i="83"/>
  <c r="AJ71" i="83"/>
  <c r="AJ70" i="83"/>
  <c r="AJ69" i="83"/>
  <c r="AJ68" i="83"/>
  <c r="AJ67" i="83"/>
  <c r="AJ66" i="83"/>
  <c r="AJ65" i="83"/>
  <c r="AJ64" i="83"/>
  <c r="AJ63" i="83"/>
  <c r="AJ62" i="83"/>
  <c r="AJ61" i="83"/>
  <c r="AJ60" i="83"/>
  <c r="AJ59" i="83"/>
  <c r="AJ58" i="83"/>
  <c r="AJ57" i="83"/>
  <c r="AJ56" i="83"/>
  <c r="AJ55" i="83"/>
  <c r="AJ54" i="83"/>
  <c r="AJ53" i="83"/>
  <c r="AJ52" i="83"/>
  <c r="AJ51" i="83"/>
  <c r="AJ50" i="83"/>
  <c r="AJ49" i="83"/>
  <c r="AJ48" i="83"/>
  <c r="AJ47" i="83"/>
  <c r="AJ46" i="83"/>
  <c r="AJ45" i="83"/>
  <c r="AJ44" i="83"/>
  <c r="AJ43" i="83"/>
  <c r="AJ42" i="83"/>
  <c r="AJ41" i="83"/>
  <c r="AJ40" i="83"/>
  <c r="AJ39" i="83"/>
  <c r="AJ38" i="83"/>
  <c r="AJ37" i="83"/>
  <c r="AJ36" i="83"/>
  <c r="AJ35" i="83"/>
  <c r="AJ34" i="83"/>
  <c r="AJ33" i="83"/>
  <c r="AJ32" i="83"/>
  <c r="AJ31" i="83"/>
  <c r="AJ30" i="83"/>
  <c r="AJ29" i="83"/>
  <c r="AJ28" i="83"/>
  <c r="AJ27" i="83"/>
  <c r="AJ26" i="83"/>
  <c r="AJ25" i="83"/>
  <c r="AJ24" i="83"/>
  <c r="AJ23" i="83"/>
  <c r="AJ22" i="83"/>
  <c r="AJ21" i="83"/>
  <c r="AJ20" i="83"/>
  <c r="AJ19" i="83"/>
  <c r="AJ18" i="83"/>
  <c r="AJ17" i="83"/>
  <c r="AJ16" i="83"/>
  <c r="AJ15" i="83"/>
  <c r="AJ14" i="83"/>
  <c r="AJ13" i="83"/>
  <c r="AJ12" i="83"/>
  <c r="AJ11" i="83"/>
  <c r="AH91" i="83"/>
  <c r="AH90" i="83"/>
  <c r="AH89" i="83"/>
  <c r="AH88" i="83"/>
  <c r="AH87" i="83"/>
  <c r="AH86" i="83"/>
  <c r="AH85" i="83"/>
  <c r="AH84" i="83"/>
  <c r="AH83" i="83"/>
  <c r="AH82" i="83"/>
  <c r="AH81" i="83"/>
  <c r="AH80" i="83"/>
  <c r="AH79" i="83"/>
  <c r="AH78" i="83"/>
  <c r="AH77" i="83"/>
  <c r="AH76" i="83"/>
  <c r="AH75" i="83"/>
  <c r="AH74" i="83"/>
  <c r="AH73" i="83"/>
  <c r="AH72" i="83"/>
  <c r="AH71" i="83"/>
  <c r="AH70" i="83"/>
  <c r="AH69" i="83"/>
  <c r="AH68" i="83"/>
  <c r="AH67" i="83"/>
  <c r="AH66" i="83"/>
  <c r="AH65" i="83"/>
  <c r="AH64" i="83"/>
  <c r="AH63" i="83"/>
  <c r="AH62" i="83"/>
  <c r="AH61" i="83"/>
  <c r="AH60" i="83"/>
  <c r="AH59" i="83"/>
  <c r="AH58" i="83"/>
  <c r="AH57" i="83"/>
  <c r="AH56" i="83"/>
  <c r="AH55" i="83"/>
  <c r="AH54" i="83"/>
  <c r="AH53" i="83"/>
  <c r="AH52" i="83"/>
  <c r="AH51" i="83"/>
  <c r="AH50" i="83"/>
  <c r="AH49" i="83"/>
  <c r="AH48" i="83"/>
  <c r="AH47" i="83"/>
  <c r="AH46" i="83"/>
  <c r="AH45" i="83"/>
  <c r="AH44" i="83"/>
  <c r="AH43" i="83"/>
  <c r="AH42" i="83"/>
  <c r="AH41" i="83"/>
  <c r="AH40" i="83"/>
  <c r="AH39" i="83"/>
  <c r="AH38" i="83"/>
  <c r="AH37" i="83"/>
  <c r="AH36" i="83"/>
  <c r="AH35" i="83"/>
  <c r="AH34" i="83"/>
  <c r="AH33" i="83"/>
  <c r="AH32" i="83"/>
  <c r="AH31" i="83"/>
  <c r="AH30" i="83"/>
  <c r="AH29" i="83"/>
  <c r="AH28" i="83"/>
  <c r="AH27" i="83"/>
  <c r="AH26" i="83"/>
  <c r="AH25" i="83"/>
  <c r="AH24" i="83"/>
  <c r="AH23" i="83"/>
  <c r="AH22" i="83"/>
  <c r="AH21" i="83"/>
  <c r="AH20" i="83"/>
  <c r="AH19" i="83"/>
  <c r="AH18" i="83"/>
  <c r="AH17" i="83"/>
  <c r="AH16" i="83"/>
  <c r="AH15" i="83"/>
  <c r="AH14" i="83"/>
  <c r="AH13" i="83"/>
  <c r="AH12" i="83"/>
  <c r="AH11" i="83"/>
  <c r="AF91" i="83"/>
  <c r="AF90" i="83"/>
  <c r="AF89" i="83"/>
  <c r="AF88" i="83"/>
  <c r="AF87" i="83"/>
  <c r="AF86" i="83"/>
  <c r="AF85" i="83"/>
  <c r="AF84" i="83"/>
  <c r="AF83" i="83"/>
  <c r="AF82" i="83"/>
  <c r="AF81" i="83"/>
  <c r="AF80" i="83"/>
  <c r="AF79" i="83"/>
  <c r="AF78" i="83"/>
  <c r="AF77" i="83"/>
  <c r="AF76" i="83"/>
  <c r="AF75" i="83"/>
  <c r="AF74" i="83"/>
  <c r="AF73" i="83"/>
  <c r="AF72" i="83"/>
  <c r="AF71" i="83"/>
  <c r="AF70" i="83"/>
  <c r="AF69" i="83"/>
  <c r="AF68" i="83"/>
  <c r="AF67" i="83"/>
  <c r="AF66" i="83"/>
  <c r="AF65" i="83"/>
  <c r="AF64" i="83"/>
  <c r="AF63" i="83"/>
  <c r="AF62" i="83"/>
  <c r="AF61" i="83"/>
  <c r="AF60" i="83"/>
  <c r="AF59" i="83"/>
  <c r="AF58" i="83"/>
  <c r="AF57" i="83"/>
  <c r="AF56" i="83"/>
  <c r="AF55" i="83"/>
  <c r="AF54" i="83"/>
  <c r="AF53" i="83"/>
  <c r="AF52" i="83"/>
  <c r="AF51" i="83"/>
  <c r="AF50" i="83"/>
  <c r="AF49" i="83"/>
  <c r="AF48" i="83"/>
  <c r="AF47" i="83"/>
  <c r="AF46" i="83"/>
  <c r="AF45" i="83"/>
  <c r="AF44" i="83"/>
  <c r="AF43" i="83"/>
  <c r="AF42" i="83"/>
  <c r="AF41" i="83"/>
  <c r="AF40" i="83"/>
  <c r="AF39" i="83"/>
  <c r="AF38" i="83"/>
  <c r="AF37" i="83"/>
  <c r="AF36" i="83"/>
  <c r="AF35" i="83"/>
  <c r="AF34" i="83"/>
  <c r="AF33" i="83"/>
  <c r="AF32" i="83"/>
  <c r="AF31" i="83"/>
  <c r="AF30" i="83"/>
  <c r="AF29" i="83"/>
  <c r="AF28" i="83"/>
  <c r="AF27" i="83"/>
  <c r="AF26" i="83"/>
  <c r="AF25" i="83"/>
  <c r="AF24" i="83"/>
  <c r="AF23" i="83"/>
  <c r="AF22" i="83"/>
  <c r="AF21" i="83"/>
  <c r="AF20" i="83"/>
  <c r="AF19" i="83"/>
  <c r="AF18" i="83"/>
  <c r="AF17" i="83"/>
  <c r="AF16" i="83"/>
  <c r="AF15" i="83"/>
  <c r="AF14" i="83"/>
  <c r="AF13" i="83"/>
  <c r="AF12" i="83"/>
  <c r="AF11" i="83"/>
  <c r="AD91" i="83"/>
  <c r="AD90" i="83"/>
  <c r="AD89" i="83"/>
  <c r="AD88" i="83"/>
  <c r="AD87" i="83"/>
  <c r="AD86" i="83"/>
  <c r="AD85" i="83"/>
  <c r="AD84" i="83"/>
  <c r="AD83" i="83"/>
  <c r="AD82" i="83"/>
  <c r="AD81" i="83"/>
  <c r="AD80" i="83"/>
  <c r="AD79" i="83"/>
  <c r="AD78" i="83"/>
  <c r="AD77" i="83"/>
  <c r="AD76" i="83"/>
  <c r="AD75" i="83"/>
  <c r="AD74" i="83"/>
  <c r="AD73" i="83"/>
  <c r="AD72" i="83"/>
  <c r="AD71" i="83"/>
  <c r="AD70" i="83"/>
  <c r="AD69" i="83"/>
  <c r="AD68" i="83"/>
  <c r="AD67" i="83"/>
  <c r="AD66" i="83"/>
  <c r="AD65" i="83"/>
  <c r="AD64" i="83"/>
  <c r="AD63" i="83"/>
  <c r="AD62" i="83"/>
  <c r="AD61" i="83"/>
  <c r="AD60" i="83"/>
  <c r="AD59" i="83"/>
  <c r="AD58" i="83"/>
  <c r="AD57" i="83"/>
  <c r="AD56" i="83"/>
  <c r="AD55" i="83"/>
  <c r="AD54" i="83"/>
  <c r="AD53" i="83"/>
  <c r="AD52" i="83"/>
  <c r="AD51" i="83"/>
  <c r="AD50" i="83"/>
  <c r="AD49" i="83"/>
  <c r="AD48" i="83"/>
  <c r="AD47" i="83"/>
  <c r="AD46" i="83"/>
  <c r="AD45" i="83"/>
  <c r="AD44" i="83"/>
  <c r="AD43" i="83"/>
  <c r="AD42" i="83"/>
  <c r="AD41" i="83"/>
  <c r="AD40" i="83"/>
  <c r="AD39" i="83"/>
  <c r="AD38" i="83"/>
  <c r="AD37" i="83"/>
  <c r="AD36" i="83"/>
  <c r="AD35" i="83"/>
  <c r="AD34" i="83"/>
  <c r="AD33" i="83"/>
  <c r="AD32" i="83"/>
  <c r="AD31" i="83"/>
  <c r="AD30" i="83"/>
  <c r="AD29" i="83"/>
  <c r="AD28" i="83"/>
  <c r="AD27" i="83"/>
  <c r="AD26" i="83"/>
  <c r="AD25" i="83"/>
  <c r="AD24" i="83"/>
  <c r="AD23" i="83"/>
  <c r="AD22" i="83"/>
  <c r="AD21" i="83"/>
  <c r="AD20" i="83"/>
  <c r="AD19" i="83"/>
  <c r="AD18" i="83"/>
  <c r="AD17" i="83"/>
  <c r="AD16" i="83"/>
  <c r="AD15" i="83"/>
  <c r="AD14" i="83"/>
  <c r="AD13" i="83"/>
  <c r="AD12" i="83"/>
  <c r="AD11" i="83"/>
  <c r="Z91" i="83"/>
  <c r="Z90" i="83"/>
  <c r="Z89" i="83"/>
  <c r="Z88" i="83"/>
  <c r="Z87" i="83"/>
  <c r="Z86" i="83"/>
  <c r="Z85" i="83"/>
  <c r="Z84" i="83"/>
  <c r="Z83" i="83"/>
  <c r="Z82" i="83"/>
  <c r="Z81" i="83"/>
  <c r="Z80" i="83"/>
  <c r="Z79" i="83"/>
  <c r="Z78" i="83"/>
  <c r="Z77" i="83"/>
  <c r="Z76" i="83"/>
  <c r="Z75" i="83"/>
  <c r="Z74" i="83"/>
  <c r="Z73" i="83"/>
  <c r="Z72" i="83"/>
  <c r="Z71" i="83"/>
  <c r="Z70" i="83"/>
  <c r="Z69" i="83"/>
  <c r="Z68" i="83"/>
  <c r="Z67" i="83"/>
  <c r="Z66" i="83"/>
  <c r="Z65" i="83"/>
  <c r="Z64" i="83"/>
  <c r="Z63" i="83"/>
  <c r="Z62" i="83"/>
  <c r="Z61" i="83"/>
  <c r="Z60" i="83"/>
  <c r="Z59" i="83"/>
  <c r="Z58" i="83"/>
  <c r="Z57" i="83"/>
  <c r="Z56" i="83"/>
  <c r="Z55" i="83"/>
  <c r="Z54" i="83"/>
  <c r="Z53" i="83"/>
  <c r="Z52" i="83"/>
  <c r="Z51" i="83"/>
  <c r="Z50" i="83"/>
  <c r="Z49" i="83"/>
  <c r="Z48" i="83"/>
  <c r="Z47" i="83"/>
  <c r="Z46" i="83"/>
  <c r="Z45" i="83"/>
  <c r="Z44" i="83"/>
  <c r="Z43" i="83"/>
  <c r="Z42" i="83"/>
  <c r="Z41" i="83"/>
  <c r="Z40" i="83"/>
  <c r="Z39" i="83"/>
  <c r="Z38" i="83"/>
  <c r="Z37" i="83"/>
  <c r="Z36" i="83"/>
  <c r="Z35" i="83"/>
  <c r="Z34" i="83"/>
  <c r="Z33" i="83"/>
  <c r="Z32" i="83"/>
  <c r="Z31" i="83"/>
  <c r="Z30" i="83"/>
  <c r="Z29" i="83"/>
  <c r="Z28" i="83"/>
  <c r="Z27" i="83"/>
  <c r="Z26" i="83"/>
  <c r="Z25" i="83"/>
  <c r="Z24" i="83"/>
  <c r="Z23" i="83"/>
  <c r="Z22" i="83"/>
  <c r="Z21" i="83"/>
  <c r="Z20" i="83"/>
  <c r="Z19" i="83"/>
  <c r="Z18" i="83"/>
  <c r="Z17" i="83"/>
  <c r="Z16" i="83"/>
  <c r="Z15" i="83"/>
  <c r="Z14" i="83"/>
  <c r="Z13" i="83"/>
  <c r="Z12" i="83"/>
  <c r="Z11" i="83"/>
  <c r="X91" i="83"/>
  <c r="X90" i="83"/>
  <c r="X89" i="83"/>
  <c r="X88" i="83"/>
  <c r="X87" i="83"/>
  <c r="X86" i="83"/>
  <c r="X85" i="83"/>
  <c r="X84" i="83"/>
  <c r="X83" i="83"/>
  <c r="X82" i="83"/>
  <c r="X81" i="83"/>
  <c r="X80" i="83"/>
  <c r="X79" i="83"/>
  <c r="X78" i="83"/>
  <c r="X77" i="83"/>
  <c r="X76" i="83"/>
  <c r="X75" i="83"/>
  <c r="X74" i="83"/>
  <c r="X73" i="83"/>
  <c r="X72" i="83"/>
  <c r="X71" i="83"/>
  <c r="X70" i="83"/>
  <c r="X69" i="83"/>
  <c r="X68" i="83"/>
  <c r="X67" i="83"/>
  <c r="X66" i="83"/>
  <c r="X65" i="83"/>
  <c r="X64" i="83"/>
  <c r="X63" i="83"/>
  <c r="X62" i="83"/>
  <c r="X61" i="83"/>
  <c r="X60" i="83"/>
  <c r="X59" i="83"/>
  <c r="X58" i="83"/>
  <c r="X57" i="83"/>
  <c r="X56" i="83"/>
  <c r="X55" i="83"/>
  <c r="X54" i="83"/>
  <c r="X53" i="83"/>
  <c r="X52" i="83"/>
  <c r="X51" i="83"/>
  <c r="X50" i="83"/>
  <c r="X49" i="83"/>
  <c r="X48" i="83"/>
  <c r="X47" i="83"/>
  <c r="X46" i="83"/>
  <c r="X45" i="83"/>
  <c r="X44" i="83"/>
  <c r="X43" i="83"/>
  <c r="X42" i="83"/>
  <c r="X41" i="83"/>
  <c r="X40" i="83"/>
  <c r="X39" i="83"/>
  <c r="X38" i="83"/>
  <c r="X37" i="83"/>
  <c r="X36" i="83"/>
  <c r="X35" i="83"/>
  <c r="X34" i="83"/>
  <c r="X33" i="83"/>
  <c r="X32" i="83"/>
  <c r="X31" i="83"/>
  <c r="X30" i="83"/>
  <c r="X29" i="83"/>
  <c r="X28" i="83"/>
  <c r="X27" i="83"/>
  <c r="X26" i="83"/>
  <c r="X25" i="83"/>
  <c r="X24" i="83"/>
  <c r="X23" i="83"/>
  <c r="X22" i="83"/>
  <c r="X21" i="83"/>
  <c r="X20" i="83"/>
  <c r="X19" i="83"/>
  <c r="X18" i="83"/>
  <c r="X17" i="83"/>
  <c r="X16" i="83"/>
  <c r="X15" i="83"/>
  <c r="X14" i="83"/>
  <c r="X13" i="83"/>
  <c r="X12" i="83"/>
  <c r="X11" i="83"/>
  <c r="V91" i="83"/>
  <c r="V90" i="83"/>
  <c r="V89" i="83"/>
  <c r="V88" i="83"/>
  <c r="V87" i="83"/>
  <c r="V86" i="83"/>
  <c r="V85" i="83"/>
  <c r="V84" i="83"/>
  <c r="V83" i="83"/>
  <c r="V82" i="83"/>
  <c r="V81" i="83"/>
  <c r="V80" i="83"/>
  <c r="V79" i="83"/>
  <c r="V78" i="83"/>
  <c r="V77" i="83"/>
  <c r="V76" i="83"/>
  <c r="V75" i="83"/>
  <c r="V74" i="83"/>
  <c r="V73" i="83"/>
  <c r="V72" i="83"/>
  <c r="V71" i="83"/>
  <c r="V70" i="83"/>
  <c r="V69" i="83"/>
  <c r="V68" i="83"/>
  <c r="V67" i="83"/>
  <c r="V66" i="83"/>
  <c r="V65" i="83"/>
  <c r="V64" i="83"/>
  <c r="V63" i="83"/>
  <c r="V62" i="83"/>
  <c r="V61" i="83"/>
  <c r="V60" i="83"/>
  <c r="V59" i="83"/>
  <c r="V58" i="83"/>
  <c r="V57" i="83"/>
  <c r="V56" i="83"/>
  <c r="V55" i="83"/>
  <c r="V54" i="83"/>
  <c r="V53" i="83"/>
  <c r="V52" i="83"/>
  <c r="V51" i="83"/>
  <c r="V50" i="83"/>
  <c r="V49" i="83"/>
  <c r="V48" i="83"/>
  <c r="V47" i="83"/>
  <c r="V46" i="83"/>
  <c r="V45" i="83"/>
  <c r="V44" i="83"/>
  <c r="V43" i="83"/>
  <c r="V42" i="83"/>
  <c r="V41" i="83"/>
  <c r="V40" i="83"/>
  <c r="V39" i="83"/>
  <c r="V38" i="83"/>
  <c r="V37" i="83"/>
  <c r="V36" i="83"/>
  <c r="V35" i="83"/>
  <c r="V34" i="83"/>
  <c r="V33" i="83"/>
  <c r="V32" i="83"/>
  <c r="V31" i="83"/>
  <c r="V30" i="83"/>
  <c r="V29" i="83"/>
  <c r="V28" i="83"/>
  <c r="V27" i="83"/>
  <c r="V26" i="83"/>
  <c r="V25" i="83"/>
  <c r="V24" i="83"/>
  <c r="V23" i="83"/>
  <c r="V22" i="83"/>
  <c r="V21" i="83"/>
  <c r="V20" i="83"/>
  <c r="V19" i="83"/>
  <c r="V18" i="83"/>
  <c r="V17" i="83"/>
  <c r="V16" i="83"/>
  <c r="V15" i="83"/>
  <c r="V14" i="83"/>
  <c r="V13" i="83"/>
  <c r="V12" i="83"/>
  <c r="V11" i="83"/>
  <c r="CC11" i="83"/>
  <c r="G6" i="84"/>
  <c r="CC91" i="83" l="1"/>
  <c r="CC83" i="83"/>
  <c r="CC75" i="83"/>
  <c r="CC67" i="83"/>
  <c r="CC59" i="83"/>
  <c r="CC51" i="83"/>
  <c r="CC43" i="83"/>
  <c r="CC35" i="83"/>
  <c r="CC27" i="83"/>
  <c r="CC19" i="83"/>
  <c r="CC87" i="83"/>
  <c r="CC79" i="83"/>
  <c r="CC71" i="83"/>
  <c r="CC63" i="83"/>
  <c r="CC55" i="83"/>
  <c r="CC47" i="83"/>
  <c r="CC39" i="83"/>
  <c r="CC31" i="83"/>
  <c r="CC23" i="83"/>
  <c r="CC15" i="83"/>
  <c r="CC89" i="83"/>
  <c r="CC85" i="83"/>
  <c r="CC81" i="83"/>
  <c r="CC77" i="83"/>
  <c r="CC73" i="83"/>
  <c r="CC69" i="83"/>
  <c r="CC65" i="83"/>
  <c r="CC61" i="83"/>
  <c r="CC57" i="83"/>
  <c r="CC53" i="83"/>
  <c r="CC49" i="83"/>
  <c r="CC45" i="83"/>
  <c r="CC41" i="83"/>
  <c r="CC37" i="83"/>
  <c r="CC33" i="83"/>
  <c r="CC29" i="83"/>
  <c r="CC25" i="83"/>
  <c r="CC21" i="83"/>
  <c r="CC17" i="83"/>
  <c r="CC13" i="83"/>
  <c r="CC90" i="83"/>
  <c r="CC88" i="83"/>
  <c r="CC86" i="83"/>
  <c r="CC84" i="83"/>
  <c r="CC82" i="83"/>
  <c r="CC80" i="83"/>
  <c r="CC78" i="83"/>
  <c r="CC76" i="83"/>
  <c r="CC74" i="83"/>
  <c r="CC72" i="83"/>
  <c r="CC70" i="83"/>
  <c r="CC68" i="83"/>
  <c r="CC66" i="83"/>
  <c r="CC64" i="83"/>
  <c r="CC62" i="83"/>
  <c r="CC60" i="83"/>
  <c r="CC58" i="83"/>
  <c r="CC56" i="83"/>
  <c r="CC54" i="83"/>
  <c r="CC52" i="83"/>
  <c r="CC50" i="83"/>
  <c r="CC48" i="83"/>
  <c r="CC46" i="83"/>
  <c r="CC44" i="83"/>
  <c r="CC42" i="83"/>
  <c r="CC40" i="83"/>
  <c r="CC38" i="83"/>
  <c r="CC36" i="83"/>
  <c r="CC34" i="83"/>
  <c r="CC32" i="83"/>
  <c r="CC30" i="83"/>
  <c r="CC28" i="83"/>
  <c r="CC26" i="83"/>
  <c r="CC24" i="83"/>
  <c r="CC22" i="83"/>
  <c r="CC20" i="83"/>
  <c r="CC18" i="83"/>
  <c r="CC16" i="83"/>
  <c r="CC14" i="83"/>
  <c r="CC12" i="83"/>
  <c r="B45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J32" i="83"/>
  <c r="J33" i="83"/>
  <c r="J34" i="83"/>
  <c r="J35" i="83"/>
  <c r="J36" i="83"/>
  <c r="J37" i="83"/>
  <c r="J38" i="83"/>
  <c r="J39" i="83"/>
  <c r="J40" i="83"/>
  <c r="J41" i="83"/>
  <c r="G13" i="84"/>
  <c r="H13" i="84"/>
  <c r="I13" i="84"/>
  <c r="G14" i="84"/>
  <c r="H14" i="84"/>
  <c r="I14" i="84"/>
  <c r="G15" i="84"/>
  <c r="H15" i="84"/>
  <c r="I15" i="84"/>
  <c r="G16" i="84"/>
  <c r="H16" i="84"/>
  <c r="I16" i="84"/>
  <c r="H17" i="84"/>
  <c r="I17" i="84"/>
  <c r="G18" i="84"/>
  <c r="H18" i="84"/>
  <c r="I18" i="84"/>
  <c r="G19" i="84"/>
  <c r="H19" i="84"/>
  <c r="I19" i="84"/>
  <c r="G20" i="84"/>
  <c r="H20" i="84"/>
  <c r="I20" i="84"/>
  <c r="G21" i="84"/>
  <c r="H21" i="84"/>
  <c r="I21" i="84"/>
  <c r="G22" i="84"/>
  <c r="H22" i="84"/>
  <c r="I22" i="84"/>
  <c r="G23" i="84"/>
  <c r="H23" i="84"/>
  <c r="I23" i="84"/>
  <c r="G24" i="84"/>
  <c r="H24" i="84"/>
  <c r="I24" i="84"/>
  <c r="G25" i="84"/>
  <c r="H25" i="84"/>
  <c r="I25" i="84"/>
  <c r="G26" i="84"/>
  <c r="H26" i="84"/>
  <c r="I26" i="84"/>
  <c r="G27" i="84"/>
  <c r="H27" i="84"/>
  <c r="I27" i="84"/>
  <c r="G28" i="84"/>
  <c r="H28" i="84"/>
  <c r="I28" i="84"/>
  <c r="G29" i="84"/>
  <c r="H29" i="84"/>
  <c r="I29" i="84"/>
  <c r="G30" i="84"/>
  <c r="H30" i="84"/>
  <c r="I30" i="84"/>
  <c r="G31" i="84"/>
  <c r="H31" i="84"/>
  <c r="I31" i="84"/>
  <c r="G32" i="84"/>
  <c r="H32" i="84"/>
  <c r="I32" i="84"/>
  <c r="G33" i="84"/>
  <c r="H33" i="84"/>
  <c r="I33" i="84"/>
  <c r="G34" i="84"/>
  <c r="H34" i="84"/>
  <c r="I34" i="84"/>
  <c r="G35" i="84"/>
  <c r="H35" i="84"/>
  <c r="I35" i="84"/>
  <c r="G36" i="84"/>
  <c r="H36" i="84"/>
  <c r="I36" i="84"/>
  <c r="G37" i="84"/>
  <c r="H37" i="84"/>
  <c r="I37" i="84"/>
  <c r="G38" i="84"/>
  <c r="H38" i="84"/>
  <c r="I38" i="84"/>
  <c r="G39" i="84"/>
  <c r="H39" i="84"/>
  <c r="I39" i="84"/>
  <c r="G40" i="84"/>
  <c r="H40" i="84"/>
  <c r="I40" i="84"/>
  <c r="G41" i="84"/>
  <c r="H41" i="84"/>
  <c r="I41" i="84"/>
  <c r="G42" i="84"/>
  <c r="H42" i="84"/>
  <c r="I42" i="84"/>
  <c r="G43" i="84"/>
  <c r="H43" i="84"/>
  <c r="I43" i="84"/>
  <c r="G44" i="84"/>
  <c r="H44" i="84"/>
  <c r="I44" i="84"/>
  <c r="G45" i="84"/>
  <c r="H45" i="84"/>
  <c r="I45" i="84"/>
  <c r="G46" i="84"/>
  <c r="H46" i="84"/>
  <c r="I46" i="84"/>
  <c r="G47" i="84"/>
  <c r="H47" i="84"/>
  <c r="I47" i="84"/>
  <c r="G48" i="84"/>
  <c r="H48" i="84"/>
  <c r="I48" i="84"/>
  <c r="G49" i="84"/>
  <c r="H49" i="84"/>
  <c r="I49" i="84"/>
  <c r="G50" i="84"/>
  <c r="H50" i="84"/>
  <c r="I50" i="84"/>
  <c r="G51" i="84"/>
  <c r="H51" i="84"/>
  <c r="I51" i="84"/>
  <c r="G52" i="84"/>
  <c r="H52" i="84"/>
  <c r="I52" i="84"/>
  <c r="G53" i="84"/>
  <c r="H53" i="84"/>
  <c r="I53" i="84"/>
  <c r="G54" i="84"/>
  <c r="H54" i="84"/>
  <c r="I54" i="84"/>
  <c r="G55" i="84"/>
  <c r="H55" i="84"/>
  <c r="I55" i="84"/>
  <c r="G56" i="84"/>
  <c r="H56" i="84"/>
  <c r="I56" i="84"/>
  <c r="G57" i="84"/>
  <c r="H57" i="84"/>
  <c r="I57" i="84"/>
  <c r="G58" i="84"/>
  <c r="H58" i="84"/>
  <c r="I58" i="84"/>
  <c r="G59" i="84"/>
  <c r="H59" i="84"/>
  <c r="I59" i="84"/>
  <c r="G60" i="84"/>
  <c r="H60" i="84"/>
  <c r="I60" i="84"/>
  <c r="G61" i="84"/>
  <c r="H61" i="84"/>
  <c r="I61" i="84"/>
  <c r="G62" i="84"/>
  <c r="H62" i="84"/>
  <c r="I62" i="84"/>
  <c r="G63" i="84"/>
  <c r="H63" i="84"/>
  <c r="I63" i="84"/>
  <c r="G64" i="84"/>
  <c r="H64" i="84"/>
  <c r="I64" i="84"/>
  <c r="G65" i="84"/>
  <c r="H65" i="84"/>
  <c r="I65" i="84"/>
  <c r="G66" i="84"/>
  <c r="H66" i="84"/>
  <c r="I66" i="84"/>
  <c r="G67" i="84"/>
  <c r="H67" i="84"/>
  <c r="I67" i="84"/>
  <c r="G68" i="84"/>
  <c r="H68" i="84"/>
  <c r="I68" i="84"/>
  <c r="G69" i="84"/>
  <c r="H69" i="84"/>
  <c r="I69" i="84"/>
  <c r="G70" i="84"/>
  <c r="H70" i="84"/>
  <c r="I70" i="84"/>
  <c r="G71" i="84"/>
  <c r="H71" i="84"/>
  <c r="I71" i="84"/>
  <c r="G72" i="84"/>
  <c r="H72" i="84"/>
  <c r="I72" i="84"/>
  <c r="G73" i="84"/>
  <c r="H73" i="84"/>
  <c r="I73" i="84"/>
  <c r="G74" i="84"/>
  <c r="H74" i="84"/>
  <c r="I74" i="84"/>
  <c r="G75" i="84"/>
  <c r="H75" i="84"/>
  <c r="I75" i="84"/>
  <c r="G76" i="84"/>
  <c r="H76" i="84"/>
  <c r="I76" i="84"/>
  <c r="G77" i="84"/>
  <c r="H77" i="84"/>
  <c r="I77" i="84"/>
  <c r="G78" i="84"/>
  <c r="H78" i="84"/>
  <c r="I78" i="84"/>
  <c r="G79" i="84"/>
  <c r="H79" i="84"/>
  <c r="I79" i="84"/>
  <c r="G80" i="84"/>
  <c r="H80" i="84"/>
  <c r="I80" i="84"/>
  <c r="G81" i="84"/>
  <c r="H81" i="84"/>
  <c r="I81" i="84"/>
  <c r="G82" i="84"/>
  <c r="H82" i="84"/>
  <c r="I82" i="84"/>
  <c r="G83" i="84"/>
  <c r="H83" i="84"/>
  <c r="I83" i="84"/>
  <c r="G84" i="84"/>
  <c r="H84" i="84"/>
  <c r="I84" i="84"/>
  <c r="G85" i="84"/>
  <c r="H85" i="84"/>
  <c r="I85" i="84"/>
  <c r="G86" i="84"/>
  <c r="H86" i="84"/>
  <c r="I86" i="84"/>
  <c r="G87" i="84"/>
  <c r="H87" i="84"/>
  <c r="I87" i="84"/>
  <c r="G88" i="84"/>
  <c r="H88" i="84"/>
  <c r="I88" i="84"/>
  <c r="G89" i="84"/>
  <c r="H89" i="84"/>
  <c r="I89" i="84"/>
  <c r="G90" i="84"/>
  <c r="H90" i="84"/>
  <c r="I90" i="84"/>
  <c r="G91" i="84"/>
  <c r="H91" i="84"/>
  <c r="I91" i="84"/>
  <c r="G92" i="84"/>
  <c r="H92" i="84"/>
  <c r="I92" i="84"/>
  <c r="G93" i="84"/>
  <c r="H93" i="84"/>
  <c r="I93" i="84"/>
  <c r="G94" i="84"/>
  <c r="H94" i="84"/>
  <c r="I94" i="84"/>
  <c r="G95" i="84"/>
  <c r="H95" i="84"/>
  <c r="I95" i="84"/>
  <c r="G96" i="84"/>
  <c r="H96" i="84"/>
  <c r="I96" i="84"/>
  <c r="G97" i="84"/>
  <c r="H97" i="84"/>
  <c r="I97" i="84"/>
  <c r="G98" i="84"/>
  <c r="H98" i="84"/>
  <c r="I98" i="84"/>
  <c r="G99" i="84"/>
  <c r="H99" i="84"/>
  <c r="I99" i="84"/>
  <c r="G100" i="84"/>
  <c r="H100" i="84"/>
  <c r="I100" i="84"/>
  <c r="G101" i="84"/>
  <c r="H101" i="84"/>
  <c r="I101" i="84"/>
  <c r="G102" i="84"/>
  <c r="H102" i="84"/>
  <c r="I102" i="84"/>
  <c r="G103" i="84"/>
  <c r="H103" i="84"/>
  <c r="I103" i="84"/>
  <c r="G104" i="84"/>
  <c r="H104" i="84"/>
  <c r="I104" i="84"/>
  <c r="G105" i="84"/>
  <c r="H105" i="84"/>
  <c r="I105" i="84"/>
  <c r="G106" i="84"/>
  <c r="H106" i="84"/>
  <c r="I106" i="84"/>
  <c r="G107" i="84"/>
  <c r="H107" i="84"/>
  <c r="I107" i="84"/>
  <c r="G108" i="84"/>
  <c r="H108" i="84"/>
  <c r="I108" i="84"/>
  <c r="G109" i="84"/>
  <c r="H109" i="84"/>
  <c r="I109" i="84"/>
  <c r="G110" i="84"/>
  <c r="H110" i="84"/>
  <c r="I110" i="84"/>
  <c r="G111" i="84"/>
  <c r="H111" i="84"/>
  <c r="I111" i="84"/>
  <c r="G112" i="84"/>
  <c r="H112" i="84"/>
  <c r="I112" i="84"/>
  <c r="G113" i="84"/>
  <c r="H113" i="84"/>
  <c r="I113" i="84"/>
  <c r="G114" i="84"/>
  <c r="H114" i="84"/>
  <c r="I114" i="84"/>
  <c r="G115" i="84"/>
  <c r="H115" i="84"/>
  <c r="I115" i="84"/>
  <c r="H12" i="84"/>
  <c r="I12" i="84"/>
  <c r="G12" i="84"/>
  <c r="AE115" i="84"/>
  <c r="Y115" i="84"/>
  <c r="AA115" i="84" s="1"/>
  <c r="O115" i="84"/>
  <c r="Q115" i="84" s="1"/>
  <c r="AE114" i="84"/>
  <c r="Y114" i="84"/>
  <c r="AA114" i="84" s="1"/>
  <c r="O114" i="84"/>
  <c r="Q114" i="84" s="1"/>
  <c r="AE113" i="84"/>
  <c r="Y113" i="84"/>
  <c r="AA113" i="84" s="1"/>
  <c r="O113" i="84"/>
  <c r="Q113" i="84" s="1"/>
  <c r="AE112" i="84"/>
  <c r="AA112" i="84"/>
  <c r="Y112" i="84"/>
  <c r="O112" i="84"/>
  <c r="Q112" i="84" s="1"/>
  <c r="AE111" i="84"/>
  <c r="AA111" i="84"/>
  <c r="Y111" i="84"/>
  <c r="O111" i="84"/>
  <c r="Q111" i="84" s="1"/>
  <c r="AE110" i="84"/>
  <c r="AA110" i="84"/>
  <c r="Y110" i="84"/>
  <c r="O110" i="84"/>
  <c r="Q110" i="84" s="1"/>
  <c r="AE109" i="84"/>
  <c r="AA109" i="84"/>
  <c r="Y109" i="84"/>
  <c r="O109" i="84"/>
  <c r="Q109" i="84" s="1"/>
  <c r="AE108" i="84"/>
  <c r="AA108" i="84"/>
  <c r="Y108" i="84"/>
  <c r="O108" i="84"/>
  <c r="Q108" i="84" s="1"/>
  <c r="AE107" i="84"/>
  <c r="AA107" i="84"/>
  <c r="Y107" i="84"/>
  <c r="O107" i="84"/>
  <c r="Q107" i="84" s="1"/>
  <c r="AE106" i="84"/>
  <c r="AA106" i="84"/>
  <c r="Y106" i="84"/>
  <c r="O106" i="84"/>
  <c r="Q106" i="84" s="1"/>
  <c r="AE105" i="84"/>
  <c r="AA105" i="84"/>
  <c r="Y105" i="84"/>
  <c r="O105" i="84"/>
  <c r="Q105" i="84" s="1"/>
  <c r="AE104" i="84"/>
  <c r="AA104" i="84"/>
  <c r="Y104" i="84"/>
  <c r="O104" i="84"/>
  <c r="Q104" i="84" s="1"/>
  <c r="AE103" i="84"/>
  <c r="AA103" i="84"/>
  <c r="Y103" i="84"/>
  <c r="O103" i="84"/>
  <c r="Q103" i="84" s="1"/>
  <c r="AE102" i="84"/>
  <c r="Y102" i="84"/>
  <c r="AA102" i="84" s="1"/>
  <c r="O102" i="84"/>
  <c r="Q102" i="84" s="1"/>
  <c r="AE101" i="84"/>
  <c r="AA101" i="84"/>
  <c r="Y101" i="84"/>
  <c r="O101" i="84"/>
  <c r="Q101" i="84" s="1"/>
  <c r="AE100" i="84"/>
  <c r="Y100" i="84"/>
  <c r="AA100" i="84" s="1"/>
  <c r="O100" i="84"/>
  <c r="Q100" i="84" s="1"/>
  <c r="AE99" i="84"/>
  <c r="Y99" i="84"/>
  <c r="AA99" i="84" s="1"/>
  <c r="O99" i="84"/>
  <c r="Q99" i="84" s="1"/>
  <c r="AE98" i="84"/>
  <c r="Y98" i="84"/>
  <c r="AA98" i="84" s="1"/>
  <c r="O98" i="84"/>
  <c r="Q98" i="84" s="1"/>
  <c r="AE97" i="84"/>
  <c r="Y97" i="84"/>
  <c r="AA97" i="84" s="1"/>
  <c r="O97" i="84"/>
  <c r="Q97" i="84" s="1"/>
  <c r="AE96" i="84"/>
  <c r="Y96" i="84"/>
  <c r="AA96" i="84" s="1"/>
  <c r="O96" i="84"/>
  <c r="Q96" i="84" s="1"/>
  <c r="AE95" i="84"/>
  <c r="Y95" i="84"/>
  <c r="AA95" i="84" s="1"/>
  <c r="O95" i="84"/>
  <c r="Q95" i="84" s="1"/>
  <c r="AE94" i="84"/>
  <c r="Y94" i="84"/>
  <c r="AA94" i="84" s="1"/>
  <c r="O94" i="84"/>
  <c r="Q94" i="84" s="1"/>
  <c r="AE93" i="84"/>
  <c r="Y93" i="84"/>
  <c r="AA93" i="84" s="1"/>
  <c r="O93" i="84"/>
  <c r="Q93" i="84" s="1"/>
  <c r="AE92" i="84"/>
  <c r="Y92" i="84"/>
  <c r="AA92" i="84" s="1"/>
  <c r="O92" i="84"/>
  <c r="Q92" i="84" s="1"/>
  <c r="AE91" i="84"/>
  <c r="Y91" i="84"/>
  <c r="AA91" i="84" s="1"/>
  <c r="O91" i="84"/>
  <c r="Q91" i="84" s="1"/>
  <c r="AE90" i="84"/>
  <c r="R89" i="83" s="1"/>
  <c r="Y90" i="84"/>
  <c r="AA90" i="84" s="1"/>
  <c r="O90" i="84"/>
  <c r="Q90" i="84" s="1"/>
  <c r="AE89" i="84"/>
  <c r="Y89" i="84"/>
  <c r="AA89" i="84" s="1"/>
  <c r="O89" i="84"/>
  <c r="Q89" i="84" s="1"/>
  <c r="AE88" i="84"/>
  <c r="Y88" i="84"/>
  <c r="AA88" i="84" s="1"/>
  <c r="O88" i="84"/>
  <c r="Q88" i="84" s="1"/>
  <c r="AE87" i="84"/>
  <c r="Y87" i="84"/>
  <c r="AA87" i="84" s="1"/>
  <c r="O87" i="84"/>
  <c r="Q87" i="84" s="1"/>
  <c r="AE86" i="84"/>
  <c r="R85" i="83" s="1"/>
  <c r="Y86" i="84"/>
  <c r="AA86" i="84" s="1"/>
  <c r="O86" i="84"/>
  <c r="Q86" i="84" s="1"/>
  <c r="AE85" i="84"/>
  <c r="Y85" i="84"/>
  <c r="AA85" i="84" s="1"/>
  <c r="O85" i="84"/>
  <c r="Q85" i="84" s="1"/>
  <c r="AE84" i="84"/>
  <c r="Y84" i="84"/>
  <c r="AA84" i="84" s="1"/>
  <c r="O84" i="84"/>
  <c r="Q84" i="84" s="1"/>
  <c r="AE83" i="84"/>
  <c r="Y83" i="84"/>
  <c r="AA83" i="84" s="1"/>
  <c r="O83" i="84"/>
  <c r="Q83" i="84" s="1"/>
  <c r="AE82" i="84"/>
  <c r="R81" i="83" s="1"/>
  <c r="Y82" i="84"/>
  <c r="AA82" i="84" s="1"/>
  <c r="O82" i="84"/>
  <c r="Q82" i="84" s="1"/>
  <c r="AE81" i="84"/>
  <c r="Y81" i="84"/>
  <c r="AA81" i="84" s="1"/>
  <c r="O81" i="84"/>
  <c r="Q81" i="84" s="1"/>
  <c r="AE80" i="84"/>
  <c r="Y80" i="84"/>
  <c r="AA80" i="84" s="1"/>
  <c r="O80" i="84"/>
  <c r="Q80" i="84" s="1"/>
  <c r="AE79" i="84"/>
  <c r="Y79" i="84"/>
  <c r="AA79" i="84" s="1"/>
  <c r="O79" i="84"/>
  <c r="Q79" i="84" s="1"/>
  <c r="AE78" i="84"/>
  <c r="R77" i="83" s="1"/>
  <c r="Y78" i="84"/>
  <c r="AA78" i="84" s="1"/>
  <c r="O78" i="84"/>
  <c r="Q78" i="84" s="1"/>
  <c r="AE77" i="84"/>
  <c r="Y77" i="84"/>
  <c r="AA77" i="84" s="1"/>
  <c r="O77" i="84"/>
  <c r="Q77" i="84" s="1"/>
  <c r="AE76" i="84"/>
  <c r="Y76" i="84"/>
  <c r="AA76" i="84" s="1"/>
  <c r="O76" i="84"/>
  <c r="Q76" i="84" s="1"/>
  <c r="AE75" i="84"/>
  <c r="Y75" i="84"/>
  <c r="AA75" i="84" s="1"/>
  <c r="O75" i="84"/>
  <c r="Q75" i="84" s="1"/>
  <c r="AE74" i="84"/>
  <c r="R73" i="83" s="1"/>
  <c r="Y74" i="84"/>
  <c r="AA74" i="84" s="1"/>
  <c r="O74" i="84"/>
  <c r="Q74" i="84" s="1"/>
  <c r="AE73" i="84"/>
  <c r="Y73" i="84"/>
  <c r="AA73" i="84" s="1"/>
  <c r="O73" i="84"/>
  <c r="Q73" i="84" s="1"/>
  <c r="AE72" i="84"/>
  <c r="Y72" i="84"/>
  <c r="AA72" i="84" s="1"/>
  <c r="O72" i="84"/>
  <c r="Q72" i="84" s="1"/>
  <c r="AE71" i="84"/>
  <c r="Y71" i="84"/>
  <c r="AA71" i="84" s="1"/>
  <c r="O71" i="84"/>
  <c r="Q71" i="84" s="1"/>
  <c r="AE70" i="84"/>
  <c r="R69" i="83" s="1"/>
  <c r="Y70" i="84"/>
  <c r="AA70" i="84" s="1"/>
  <c r="O70" i="84"/>
  <c r="Q70" i="84" s="1"/>
  <c r="AE69" i="84"/>
  <c r="Y69" i="84"/>
  <c r="AA69" i="84" s="1"/>
  <c r="O69" i="84"/>
  <c r="Q69" i="84" s="1"/>
  <c r="AE68" i="84"/>
  <c r="Y68" i="84"/>
  <c r="AA68" i="84" s="1"/>
  <c r="O68" i="84"/>
  <c r="Q68" i="84" s="1"/>
  <c r="AE67" i="84"/>
  <c r="Y67" i="84"/>
  <c r="AA67" i="84" s="1"/>
  <c r="O67" i="84"/>
  <c r="Q67" i="84" s="1"/>
  <c r="AE66" i="84"/>
  <c r="R65" i="83" s="1"/>
  <c r="Y66" i="84"/>
  <c r="AA66" i="84" s="1"/>
  <c r="O66" i="84"/>
  <c r="Q66" i="84" s="1"/>
  <c r="AE65" i="84"/>
  <c r="Y65" i="84"/>
  <c r="AA65" i="84" s="1"/>
  <c r="O65" i="84"/>
  <c r="Q65" i="84" s="1"/>
  <c r="AE64" i="84"/>
  <c r="Y64" i="84"/>
  <c r="AA64" i="84" s="1"/>
  <c r="O64" i="84"/>
  <c r="Q64" i="84" s="1"/>
  <c r="AE63" i="84"/>
  <c r="Y63" i="84"/>
  <c r="AA63" i="84" s="1"/>
  <c r="O63" i="84"/>
  <c r="Q63" i="84" s="1"/>
  <c r="AE62" i="84"/>
  <c r="R61" i="83" s="1"/>
  <c r="Y62" i="84"/>
  <c r="AA62" i="84" s="1"/>
  <c r="O62" i="84"/>
  <c r="Q62" i="84" s="1"/>
  <c r="AE61" i="84"/>
  <c r="Y61" i="84"/>
  <c r="AA61" i="84" s="1"/>
  <c r="O61" i="84"/>
  <c r="Q61" i="84" s="1"/>
  <c r="AE60" i="84"/>
  <c r="Y60" i="84"/>
  <c r="AA60" i="84" s="1"/>
  <c r="O60" i="84"/>
  <c r="Q60" i="84" s="1"/>
  <c r="AE59" i="84"/>
  <c r="Y59" i="84"/>
  <c r="AA59" i="84" s="1"/>
  <c r="O59" i="84"/>
  <c r="Q59" i="84" s="1"/>
  <c r="AE58" i="84"/>
  <c r="R57" i="83" s="1"/>
  <c r="Y58" i="84"/>
  <c r="AA58" i="84" s="1"/>
  <c r="O58" i="84"/>
  <c r="Q58" i="84" s="1"/>
  <c r="AE57" i="84"/>
  <c r="Y57" i="84"/>
  <c r="AA57" i="84" s="1"/>
  <c r="O57" i="84"/>
  <c r="Q57" i="84" s="1"/>
  <c r="AE56" i="84"/>
  <c r="Y56" i="84"/>
  <c r="AA56" i="84" s="1"/>
  <c r="O56" i="84"/>
  <c r="Q56" i="84" s="1"/>
  <c r="AE55" i="84"/>
  <c r="Y55" i="84"/>
  <c r="AA55" i="84" s="1"/>
  <c r="O55" i="84"/>
  <c r="Q55" i="84" s="1"/>
  <c r="AE54" i="84"/>
  <c r="R53" i="83" s="1"/>
  <c r="Y54" i="84"/>
  <c r="AA54" i="84" s="1"/>
  <c r="O54" i="84"/>
  <c r="Q54" i="84" s="1"/>
  <c r="AE53" i="84"/>
  <c r="Y53" i="84"/>
  <c r="AA53" i="84" s="1"/>
  <c r="O53" i="84"/>
  <c r="Q53" i="84" s="1"/>
  <c r="AE52" i="84"/>
  <c r="Y52" i="84"/>
  <c r="AA52" i="84" s="1"/>
  <c r="O52" i="84"/>
  <c r="Q52" i="84" s="1"/>
  <c r="AE51" i="84"/>
  <c r="Y51" i="84"/>
  <c r="AA51" i="84" s="1"/>
  <c r="O51" i="84"/>
  <c r="Q51" i="84" s="1"/>
  <c r="AE50" i="84"/>
  <c r="R49" i="83" s="1"/>
  <c r="Y50" i="84"/>
  <c r="AA50" i="84" s="1"/>
  <c r="O50" i="84"/>
  <c r="Q50" i="84" s="1"/>
  <c r="AE49" i="84"/>
  <c r="Y49" i="84"/>
  <c r="AA49" i="84" s="1"/>
  <c r="O49" i="84"/>
  <c r="Q49" i="84" s="1"/>
  <c r="AE48" i="84"/>
  <c r="Y48" i="84"/>
  <c r="AA48" i="84" s="1"/>
  <c r="O48" i="84"/>
  <c r="Q48" i="84" s="1"/>
  <c r="AE47" i="84"/>
  <c r="Y47" i="84"/>
  <c r="AA47" i="84" s="1"/>
  <c r="O47" i="84"/>
  <c r="Q47" i="84" s="1"/>
  <c r="AE46" i="84"/>
  <c r="R45" i="83" s="1"/>
  <c r="Y46" i="84"/>
  <c r="AA46" i="84" s="1"/>
  <c r="O46" i="84"/>
  <c r="Q46" i="84" s="1"/>
  <c r="AE45" i="84"/>
  <c r="Y45" i="84"/>
  <c r="AA45" i="84" s="1"/>
  <c r="O45" i="84"/>
  <c r="Q45" i="84" s="1"/>
  <c r="AE44" i="84"/>
  <c r="Y44" i="84"/>
  <c r="AA44" i="84" s="1"/>
  <c r="O44" i="84"/>
  <c r="Q44" i="84" s="1"/>
  <c r="AE43" i="84"/>
  <c r="Y43" i="84"/>
  <c r="AA43" i="84" s="1"/>
  <c r="O43" i="84"/>
  <c r="Q43" i="84" s="1"/>
  <c r="AE42" i="84"/>
  <c r="R41" i="83" s="1"/>
  <c r="Y42" i="84"/>
  <c r="AA42" i="84" s="1"/>
  <c r="O42" i="84"/>
  <c r="Q42" i="84" s="1"/>
  <c r="AE41" i="84"/>
  <c r="Y41" i="84"/>
  <c r="AA41" i="84" s="1"/>
  <c r="O41" i="84"/>
  <c r="Q41" i="84" s="1"/>
  <c r="AE40" i="84"/>
  <c r="Y40" i="84"/>
  <c r="AA40" i="84" s="1"/>
  <c r="O40" i="84"/>
  <c r="Q40" i="84" s="1"/>
  <c r="AE39" i="84"/>
  <c r="Y39" i="84"/>
  <c r="AA39" i="84" s="1"/>
  <c r="O39" i="84"/>
  <c r="Q39" i="84" s="1"/>
  <c r="AE38" i="84"/>
  <c r="R37" i="83" s="1"/>
  <c r="Y38" i="84"/>
  <c r="AA38" i="84" s="1"/>
  <c r="O38" i="84"/>
  <c r="Q38" i="84" s="1"/>
  <c r="AE37" i="84"/>
  <c r="Y37" i="84"/>
  <c r="AA37" i="84" s="1"/>
  <c r="O37" i="84"/>
  <c r="Q37" i="84" s="1"/>
  <c r="AE36" i="84"/>
  <c r="Y36" i="84"/>
  <c r="AA36" i="84" s="1"/>
  <c r="O36" i="84"/>
  <c r="Q36" i="84" s="1"/>
  <c r="AE35" i="84"/>
  <c r="Y35" i="84"/>
  <c r="AA35" i="84" s="1"/>
  <c r="O35" i="84"/>
  <c r="Q35" i="84" s="1"/>
  <c r="AE34" i="84"/>
  <c r="R33" i="83" s="1"/>
  <c r="Y34" i="84"/>
  <c r="AA34" i="84" s="1"/>
  <c r="O34" i="84"/>
  <c r="Q34" i="84" s="1"/>
  <c r="AE33" i="84"/>
  <c r="Y33" i="84"/>
  <c r="AA33" i="84" s="1"/>
  <c r="O33" i="84"/>
  <c r="Q33" i="84" s="1"/>
  <c r="AE32" i="84"/>
  <c r="Y32" i="84"/>
  <c r="AA32" i="84" s="1"/>
  <c r="O32" i="84"/>
  <c r="Q32" i="84" s="1"/>
  <c r="AE31" i="84"/>
  <c r="Y31" i="84"/>
  <c r="AA31" i="84" s="1"/>
  <c r="O31" i="84"/>
  <c r="Q31" i="84" s="1"/>
  <c r="AE30" i="84"/>
  <c r="R29" i="83" s="1"/>
  <c r="Y30" i="84"/>
  <c r="AA30" i="84" s="1"/>
  <c r="O30" i="84"/>
  <c r="Q30" i="84" s="1"/>
  <c r="AE29" i="84"/>
  <c r="Y29" i="84"/>
  <c r="AA29" i="84" s="1"/>
  <c r="O29" i="84"/>
  <c r="Q29" i="84" s="1"/>
  <c r="AE28" i="84"/>
  <c r="Y28" i="84"/>
  <c r="AA28" i="84" s="1"/>
  <c r="O28" i="84"/>
  <c r="Q28" i="84" s="1"/>
  <c r="AE27" i="84"/>
  <c r="Y27" i="84"/>
  <c r="AA27" i="84" s="1"/>
  <c r="O27" i="84"/>
  <c r="Q27" i="84" s="1"/>
  <c r="AE26" i="84"/>
  <c r="R25" i="83" s="1"/>
  <c r="Y26" i="84"/>
  <c r="AA26" i="84" s="1"/>
  <c r="O26" i="84"/>
  <c r="Q26" i="84" s="1"/>
  <c r="AE25" i="84"/>
  <c r="Y25" i="84"/>
  <c r="AA25" i="84" s="1"/>
  <c r="O25" i="84"/>
  <c r="Q25" i="84" s="1"/>
  <c r="AE24" i="84"/>
  <c r="Y24" i="84"/>
  <c r="AA24" i="84" s="1"/>
  <c r="O24" i="84"/>
  <c r="Q24" i="84" s="1"/>
  <c r="AE23" i="84"/>
  <c r="Y23" i="84"/>
  <c r="AA23" i="84" s="1"/>
  <c r="O23" i="84"/>
  <c r="Q23" i="84" s="1"/>
  <c r="AE22" i="84"/>
  <c r="R21" i="83" s="1"/>
  <c r="Y22" i="84"/>
  <c r="AA22" i="84" s="1"/>
  <c r="O22" i="84"/>
  <c r="Q22" i="84" s="1"/>
  <c r="AE21" i="84"/>
  <c r="Y21" i="84"/>
  <c r="AA21" i="84" s="1"/>
  <c r="O21" i="84"/>
  <c r="Q21" i="84" s="1"/>
  <c r="AE20" i="84"/>
  <c r="Y20" i="84"/>
  <c r="AA20" i="84" s="1"/>
  <c r="O20" i="84"/>
  <c r="Q20" i="84" s="1"/>
  <c r="AE19" i="84"/>
  <c r="Y19" i="84"/>
  <c r="AA19" i="84" s="1"/>
  <c r="O19" i="84"/>
  <c r="Q19" i="84" s="1"/>
  <c r="AE18" i="84"/>
  <c r="R17" i="83" s="1"/>
  <c r="Y18" i="84"/>
  <c r="AA18" i="84" s="1"/>
  <c r="O18" i="84"/>
  <c r="Q18" i="84" s="1"/>
  <c r="AE17" i="84"/>
  <c r="Y17" i="84"/>
  <c r="AA17" i="84" s="1"/>
  <c r="O17" i="84"/>
  <c r="Q17" i="84" s="1"/>
  <c r="AE16" i="84"/>
  <c r="Y16" i="84"/>
  <c r="AA16" i="84" s="1"/>
  <c r="O16" i="84"/>
  <c r="Q16" i="84" s="1"/>
  <c r="AE15" i="84"/>
  <c r="Y15" i="84"/>
  <c r="AA15" i="84" s="1"/>
  <c r="O15" i="84"/>
  <c r="Q15" i="84" s="1"/>
  <c r="AE14" i="84"/>
  <c r="R13" i="83" s="1"/>
  <c r="Y14" i="84"/>
  <c r="AA14" i="84" s="1"/>
  <c r="O14" i="84"/>
  <c r="Q14" i="84" s="1"/>
  <c r="AE13" i="84"/>
  <c r="Y13" i="84"/>
  <c r="AA13" i="84" s="1"/>
  <c r="W13" i="84"/>
  <c r="W14" i="84" s="1"/>
  <c r="W15" i="84" s="1"/>
  <c r="W16" i="84" s="1"/>
  <c r="W17" i="84" s="1"/>
  <c r="W18" i="84" s="1"/>
  <c r="W19" i="84" s="1"/>
  <c r="W20" i="84" s="1"/>
  <c r="W21" i="84" s="1"/>
  <c r="W22" i="84" s="1"/>
  <c r="W23" i="84" s="1"/>
  <c r="W24" i="84" s="1"/>
  <c r="W25" i="84" s="1"/>
  <c r="W26" i="84" s="1"/>
  <c r="W27" i="84" s="1"/>
  <c r="W28" i="84" s="1"/>
  <c r="W29" i="84" s="1"/>
  <c r="W30" i="84" s="1"/>
  <c r="W31" i="84" s="1"/>
  <c r="W32" i="84" s="1"/>
  <c r="W33" i="84" s="1"/>
  <c r="W34" i="84" s="1"/>
  <c r="W35" i="84" s="1"/>
  <c r="W36" i="84" s="1"/>
  <c r="W37" i="84" s="1"/>
  <c r="W38" i="84" s="1"/>
  <c r="W39" i="84" s="1"/>
  <c r="W40" i="84" s="1"/>
  <c r="W41" i="84" s="1"/>
  <c r="W42" i="84" s="1"/>
  <c r="W43" i="84" s="1"/>
  <c r="W44" i="84" s="1"/>
  <c r="W45" i="84" s="1"/>
  <c r="W46" i="84" s="1"/>
  <c r="W47" i="84" s="1"/>
  <c r="W48" i="84" s="1"/>
  <c r="W49" i="84" s="1"/>
  <c r="W50" i="84" s="1"/>
  <c r="W51" i="84" s="1"/>
  <c r="W52" i="84" s="1"/>
  <c r="W53" i="84" s="1"/>
  <c r="W54" i="84" s="1"/>
  <c r="W55" i="84" s="1"/>
  <c r="W56" i="84" s="1"/>
  <c r="W57" i="84" s="1"/>
  <c r="W58" i="84" s="1"/>
  <c r="W59" i="84" s="1"/>
  <c r="W60" i="84" s="1"/>
  <c r="W61" i="84" s="1"/>
  <c r="W62" i="84" s="1"/>
  <c r="W63" i="84" s="1"/>
  <c r="W64" i="84" s="1"/>
  <c r="W65" i="84" s="1"/>
  <c r="W66" i="84" s="1"/>
  <c r="W67" i="84" s="1"/>
  <c r="W68" i="84" s="1"/>
  <c r="W69" i="84" s="1"/>
  <c r="W70" i="84" s="1"/>
  <c r="W71" i="84" s="1"/>
  <c r="W72" i="84" s="1"/>
  <c r="W73" i="84" s="1"/>
  <c r="W74" i="84" s="1"/>
  <c r="W75" i="84" s="1"/>
  <c r="W76" i="84" s="1"/>
  <c r="W77" i="84" s="1"/>
  <c r="W78" i="84" s="1"/>
  <c r="W79" i="84" s="1"/>
  <c r="W80" i="84" s="1"/>
  <c r="W81" i="84" s="1"/>
  <c r="W82" i="84" s="1"/>
  <c r="W83" i="84" s="1"/>
  <c r="W84" i="84" s="1"/>
  <c r="W85" i="84" s="1"/>
  <c r="W86" i="84" s="1"/>
  <c r="W87" i="84" s="1"/>
  <c r="W88" i="84" s="1"/>
  <c r="W89" i="84" s="1"/>
  <c r="W90" i="84" s="1"/>
  <c r="W91" i="84" s="1"/>
  <c r="W92" i="84" s="1"/>
  <c r="W93" i="84" s="1"/>
  <c r="W94" i="84" s="1"/>
  <c r="W95" i="84" s="1"/>
  <c r="W96" i="84" s="1"/>
  <c r="W97" i="84" s="1"/>
  <c r="W98" i="84" s="1"/>
  <c r="W99" i="84" s="1"/>
  <c r="W100" i="84" s="1"/>
  <c r="W101" i="84" s="1"/>
  <c r="W102" i="84" s="1"/>
  <c r="W103" i="84" s="1"/>
  <c r="W104" i="84" s="1"/>
  <c r="W105" i="84" s="1"/>
  <c r="W106" i="84" s="1"/>
  <c r="W107" i="84" s="1"/>
  <c r="W108" i="84" s="1"/>
  <c r="W109" i="84" s="1"/>
  <c r="W110" i="84" s="1"/>
  <c r="W111" i="84" s="1"/>
  <c r="W112" i="84" s="1"/>
  <c r="W113" i="84" s="1"/>
  <c r="W114" i="84" s="1"/>
  <c r="W115" i="84" s="1"/>
  <c r="O13" i="84"/>
  <c r="Q13" i="84" s="1"/>
  <c r="M13" i="84"/>
  <c r="M14" i="84" s="1"/>
  <c r="M15" i="84" s="1"/>
  <c r="M16" i="84" s="1"/>
  <c r="M17" i="84" s="1"/>
  <c r="M18" i="84" s="1"/>
  <c r="M19" i="84" s="1"/>
  <c r="M20" i="84" s="1"/>
  <c r="M21" i="84" s="1"/>
  <c r="M22" i="84" s="1"/>
  <c r="M23" i="84" s="1"/>
  <c r="M24" i="84" s="1"/>
  <c r="M25" i="84" s="1"/>
  <c r="M26" i="84" s="1"/>
  <c r="M27" i="84" s="1"/>
  <c r="M28" i="84" s="1"/>
  <c r="M29" i="84" s="1"/>
  <c r="M30" i="84" s="1"/>
  <c r="M31" i="84" s="1"/>
  <c r="M32" i="84" s="1"/>
  <c r="M33" i="84" s="1"/>
  <c r="M34" i="84" s="1"/>
  <c r="M35" i="84" s="1"/>
  <c r="M36" i="84" s="1"/>
  <c r="M37" i="84" s="1"/>
  <c r="M38" i="84" s="1"/>
  <c r="M39" i="84" s="1"/>
  <c r="M40" i="84" s="1"/>
  <c r="M41" i="84" s="1"/>
  <c r="M42" i="84" s="1"/>
  <c r="M43" i="84" s="1"/>
  <c r="M44" i="84" s="1"/>
  <c r="M45" i="84" s="1"/>
  <c r="M46" i="84" s="1"/>
  <c r="M47" i="84" s="1"/>
  <c r="M48" i="84" s="1"/>
  <c r="M49" i="84" s="1"/>
  <c r="M50" i="84" s="1"/>
  <c r="M51" i="84" s="1"/>
  <c r="M52" i="84" s="1"/>
  <c r="M53" i="84" s="1"/>
  <c r="M54" i="84" s="1"/>
  <c r="M55" i="84" s="1"/>
  <c r="M56" i="84" s="1"/>
  <c r="M57" i="84" s="1"/>
  <c r="M58" i="84" s="1"/>
  <c r="M59" i="84" s="1"/>
  <c r="M60" i="84" s="1"/>
  <c r="M61" i="84" s="1"/>
  <c r="M62" i="84" s="1"/>
  <c r="M63" i="84" s="1"/>
  <c r="M64" i="84" s="1"/>
  <c r="M65" i="84" s="1"/>
  <c r="M66" i="84" s="1"/>
  <c r="M67" i="84" s="1"/>
  <c r="M68" i="84" s="1"/>
  <c r="M69" i="84" s="1"/>
  <c r="M70" i="84" s="1"/>
  <c r="M71" i="84" s="1"/>
  <c r="M72" i="84" s="1"/>
  <c r="M73" i="84" s="1"/>
  <c r="M74" i="84" s="1"/>
  <c r="M75" i="84" s="1"/>
  <c r="M76" i="84" s="1"/>
  <c r="M77" i="84" s="1"/>
  <c r="M78" i="84" s="1"/>
  <c r="M79" i="84" s="1"/>
  <c r="M80" i="84" s="1"/>
  <c r="M81" i="84" s="1"/>
  <c r="M82" i="84" s="1"/>
  <c r="M83" i="84" s="1"/>
  <c r="M84" i="84" s="1"/>
  <c r="M85" i="84" s="1"/>
  <c r="M86" i="84" s="1"/>
  <c r="M87" i="84" s="1"/>
  <c r="M88" i="84" s="1"/>
  <c r="M89" i="84" s="1"/>
  <c r="M90" i="84" s="1"/>
  <c r="M91" i="84" s="1"/>
  <c r="M92" i="84" s="1"/>
  <c r="M93" i="84" s="1"/>
  <c r="M94" i="84" s="1"/>
  <c r="M95" i="84" s="1"/>
  <c r="M96" i="84" s="1"/>
  <c r="M97" i="84" s="1"/>
  <c r="M98" i="84" s="1"/>
  <c r="M99" i="84" s="1"/>
  <c r="M100" i="84" s="1"/>
  <c r="M101" i="84" s="1"/>
  <c r="M102" i="84" s="1"/>
  <c r="M103" i="84" s="1"/>
  <c r="M104" i="84" s="1"/>
  <c r="M105" i="84" s="1"/>
  <c r="M106" i="84" s="1"/>
  <c r="M107" i="84" s="1"/>
  <c r="M108" i="84" s="1"/>
  <c r="M109" i="84" s="1"/>
  <c r="M110" i="84" s="1"/>
  <c r="M111" i="84" s="1"/>
  <c r="M112" i="84" s="1"/>
  <c r="M113" i="84" s="1"/>
  <c r="M114" i="84" s="1"/>
  <c r="M115" i="84" s="1"/>
  <c r="AE12" i="84"/>
  <c r="CA11" i="83" s="1"/>
  <c r="Y12" i="84"/>
  <c r="AA12" i="84" s="1"/>
  <c r="O12" i="84"/>
  <c r="U6" i="84"/>
  <c r="K6" i="84"/>
  <c r="AE6" i="53"/>
  <c r="Y6" i="53"/>
  <c r="AA13" i="53"/>
  <c r="AA14" i="53"/>
  <c r="AA15" i="53"/>
  <c r="AA16" i="53"/>
  <c r="AA17" i="53"/>
  <c r="AA18" i="53"/>
  <c r="AA19" i="53"/>
  <c r="AA20" i="53"/>
  <c r="AA21" i="53"/>
  <c r="AA22" i="53"/>
  <c r="AA23" i="53"/>
  <c r="AA24" i="53"/>
  <c r="AA25" i="53"/>
  <c r="AA26" i="53"/>
  <c r="AA27" i="53"/>
  <c r="AA28" i="53"/>
  <c r="AA29" i="53"/>
  <c r="AA30" i="53"/>
  <c r="AA31" i="53"/>
  <c r="AA32" i="53"/>
  <c r="AA33" i="53"/>
  <c r="AA34" i="53"/>
  <c r="AA35" i="53"/>
  <c r="AA36" i="53"/>
  <c r="AA37" i="53"/>
  <c r="AA38" i="53"/>
  <c r="AA39" i="53"/>
  <c r="AA40" i="53"/>
  <c r="AA41" i="53"/>
  <c r="AA42" i="53"/>
  <c r="AA43" i="53"/>
  <c r="AA44" i="53"/>
  <c r="AA45" i="53"/>
  <c r="AA46" i="53"/>
  <c r="AA47" i="53"/>
  <c r="AA48" i="53"/>
  <c r="AA49" i="53"/>
  <c r="AA50" i="53"/>
  <c r="AA51" i="53"/>
  <c r="AA52" i="53"/>
  <c r="AA53" i="53"/>
  <c r="AA54" i="53"/>
  <c r="AA55" i="53"/>
  <c r="AA56" i="53"/>
  <c r="AA57" i="53"/>
  <c r="AA58" i="53"/>
  <c r="AA59" i="53"/>
  <c r="AA60" i="53"/>
  <c r="AA61" i="53"/>
  <c r="AA62" i="53"/>
  <c r="AA63" i="53"/>
  <c r="AA64" i="53"/>
  <c r="AA65" i="53"/>
  <c r="AA66" i="53"/>
  <c r="AA67" i="53"/>
  <c r="AA68" i="53"/>
  <c r="AA69" i="53"/>
  <c r="AA70" i="53"/>
  <c r="AA71" i="53"/>
  <c r="AA72" i="53"/>
  <c r="AA73" i="53"/>
  <c r="AA74" i="53"/>
  <c r="AA75" i="53"/>
  <c r="AA76" i="53"/>
  <c r="AA77" i="53"/>
  <c r="AA78" i="53"/>
  <c r="AA79" i="53"/>
  <c r="AA80" i="53"/>
  <c r="AA81" i="53"/>
  <c r="AA82" i="53"/>
  <c r="AA83" i="53"/>
  <c r="AA84" i="53"/>
  <c r="AA85" i="53"/>
  <c r="AA86" i="53"/>
  <c r="AA87" i="53"/>
  <c r="AA88" i="53"/>
  <c r="AA89" i="53"/>
  <c r="AA90" i="53"/>
  <c r="AA91" i="53"/>
  <c r="AA92" i="53"/>
  <c r="AA93" i="53"/>
  <c r="AA94" i="53"/>
  <c r="AA95" i="53"/>
  <c r="AA96" i="53"/>
  <c r="AA97" i="53"/>
  <c r="AA98" i="53"/>
  <c r="AA99" i="53"/>
  <c r="AA100" i="53"/>
  <c r="AA101" i="53"/>
  <c r="AA102" i="53"/>
  <c r="AA103" i="53"/>
  <c r="AA104" i="53"/>
  <c r="AA105" i="53"/>
  <c r="AA106" i="53"/>
  <c r="AA107" i="53"/>
  <c r="AA108" i="53"/>
  <c r="AA109" i="53"/>
  <c r="AA110" i="53"/>
  <c r="AA111" i="53"/>
  <c r="AA112" i="53"/>
  <c r="AA113" i="53"/>
  <c r="AA114" i="53"/>
  <c r="AA115" i="53"/>
  <c r="AA12" i="53"/>
  <c r="Q13" i="53"/>
  <c r="Q14" i="53"/>
  <c r="Q15" i="53"/>
  <c r="Q16" i="53"/>
  <c r="Q17" i="53"/>
  <c r="Q18" i="53"/>
  <c r="Q19" i="53"/>
  <c r="Q20" i="53"/>
  <c r="Q21" i="53"/>
  <c r="Q22" i="53"/>
  <c r="Q23" i="53"/>
  <c r="Q24" i="53"/>
  <c r="Q25" i="53"/>
  <c r="Q26" i="53"/>
  <c r="Q27" i="53"/>
  <c r="Q28" i="53"/>
  <c r="Q29" i="53"/>
  <c r="Q30" i="53"/>
  <c r="Q31" i="53"/>
  <c r="Q32" i="53"/>
  <c r="Q33" i="53"/>
  <c r="Q34" i="53"/>
  <c r="Q35" i="53"/>
  <c r="Q36" i="53"/>
  <c r="Q37" i="53"/>
  <c r="Q38" i="53"/>
  <c r="Q39" i="53"/>
  <c r="Q40" i="53"/>
  <c r="Q41" i="53"/>
  <c r="Q42" i="53"/>
  <c r="Q43" i="53"/>
  <c r="Q44" i="53"/>
  <c r="Q45" i="53"/>
  <c r="Q46" i="53"/>
  <c r="Q47" i="53"/>
  <c r="Q48" i="53"/>
  <c r="Q49" i="53"/>
  <c r="Q50" i="53"/>
  <c r="Q51" i="53"/>
  <c r="Q52" i="53"/>
  <c r="Q53" i="53"/>
  <c r="Q54" i="53"/>
  <c r="Q55" i="53"/>
  <c r="Q56" i="53"/>
  <c r="Q57" i="53"/>
  <c r="Q58" i="53"/>
  <c r="Q59" i="53"/>
  <c r="Q60" i="53"/>
  <c r="Q61" i="53"/>
  <c r="Q62" i="53"/>
  <c r="Q63" i="53"/>
  <c r="Q64" i="53"/>
  <c r="Q65" i="53"/>
  <c r="Q66" i="53"/>
  <c r="Q67" i="53"/>
  <c r="Q68" i="53"/>
  <c r="Q69" i="53"/>
  <c r="Q70" i="53"/>
  <c r="Q71" i="53"/>
  <c r="Q72" i="53"/>
  <c r="Q73" i="53"/>
  <c r="Q74" i="53"/>
  <c r="Q75" i="53"/>
  <c r="Q76" i="53"/>
  <c r="Q77" i="53"/>
  <c r="Q78" i="53"/>
  <c r="Q79" i="53"/>
  <c r="Q80" i="53"/>
  <c r="Q81" i="53"/>
  <c r="Q82" i="53"/>
  <c r="Q83" i="53"/>
  <c r="Q84" i="53"/>
  <c r="Q85" i="53"/>
  <c r="Q86" i="53"/>
  <c r="Q87" i="53"/>
  <c r="Q88" i="53"/>
  <c r="Q89" i="53"/>
  <c r="Q90" i="53"/>
  <c r="Q91" i="53"/>
  <c r="Q92" i="53"/>
  <c r="Q93" i="53"/>
  <c r="Q94" i="53"/>
  <c r="Q95" i="53"/>
  <c r="Q96" i="53"/>
  <c r="Q97" i="53"/>
  <c r="Q98" i="53"/>
  <c r="Q99" i="53"/>
  <c r="Q100" i="53"/>
  <c r="Q101" i="53"/>
  <c r="Q102" i="53"/>
  <c r="Q103" i="53"/>
  <c r="Q104" i="53"/>
  <c r="Q105" i="53"/>
  <c r="Q106" i="53"/>
  <c r="Q107" i="53"/>
  <c r="Q108" i="53"/>
  <c r="Q109" i="53"/>
  <c r="Q110" i="53"/>
  <c r="Q111" i="53"/>
  <c r="Q112" i="53"/>
  <c r="Q113" i="53"/>
  <c r="Q114" i="53"/>
  <c r="Q115" i="53"/>
  <c r="Q12" i="53"/>
  <c r="K13" i="83"/>
  <c r="K14" i="83"/>
  <c r="K15" i="83"/>
  <c r="K16" i="83"/>
  <c r="K17" i="83"/>
  <c r="K18" i="83"/>
  <c r="K19" i="83"/>
  <c r="K20" i="83"/>
  <c r="K21" i="83"/>
  <c r="K22" i="83"/>
  <c r="K23" i="83"/>
  <c r="K24" i="83"/>
  <c r="K25" i="83"/>
  <c r="K26" i="83"/>
  <c r="K27" i="83"/>
  <c r="K28" i="83"/>
  <c r="K29" i="83"/>
  <c r="K30" i="83"/>
  <c r="K31" i="83"/>
  <c r="K32" i="83"/>
  <c r="K33" i="83"/>
  <c r="K34" i="83"/>
  <c r="K35" i="83"/>
  <c r="K36" i="83"/>
  <c r="K37" i="83"/>
  <c r="K38" i="83"/>
  <c r="K39" i="83"/>
  <c r="K40" i="83"/>
  <c r="K41" i="83"/>
  <c r="K12" i="83"/>
  <c r="H18" i="83"/>
  <c r="I18" i="83" s="1"/>
  <c r="H19" i="83"/>
  <c r="I19" i="83" s="1"/>
  <c r="H20" i="83"/>
  <c r="I20" i="83" s="1"/>
  <c r="H21" i="83"/>
  <c r="I21" i="83" s="1"/>
  <c r="H22" i="83"/>
  <c r="I22" i="83" s="1"/>
  <c r="H23" i="83"/>
  <c r="I23" i="83" s="1"/>
  <c r="H24" i="83"/>
  <c r="I24" i="83" s="1"/>
  <c r="H25" i="83"/>
  <c r="I25" i="83" s="1"/>
  <c r="H26" i="83"/>
  <c r="I26" i="83" s="1"/>
  <c r="H27" i="83"/>
  <c r="I27" i="83" s="1"/>
  <c r="H28" i="83"/>
  <c r="I28" i="83" s="1"/>
  <c r="H29" i="83"/>
  <c r="I29" i="83" s="1"/>
  <c r="H30" i="83"/>
  <c r="I30" i="83" s="1"/>
  <c r="H31" i="83"/>
  <c r="I31" i="83" s="1"/>
  <c r="H32" i="83"/>
  <c r="I32" i="83" s="1"/>
  <c r="H33" i="83"/>
  <c r="I33" i="83" s="1"/>
  <c r="H34" i="83"/>
  <c r="I34" i="83" s="1"/>
  <c r="H35" i="83"/>
  <c r="I35" i="83" s="1"/>
  <c r="H36" i="83"/>
  <c r="I36" i="83" s="1"/>
  <c r="H37" i="83"/>
  <c r="I37" i="83" s="1"/>
  <c r="H38" i="83"/>
  <c r="I38" i="83" s="1"/>
  <c r="H39" i="83"/>
  <c r="I39" i="83" s="1"/>
  <c r="H40" i="83"/>
  <c r="I40" i="83" s="1"/>
  <c r="H41" i="83"/>
  <c r="I41" i="83" s="1"/>
  <c r="H17" i="83"/>
  <c r="I17" i="83" s="1"/>
  <c r="H16" i="83"/>
  <c r="I16" i="83" s="1"/>
  <c r="H15" i="83"/>
  <c r="I15" i="83" s="1"/>
  <c r="H14" i="83"/>
  <c r="I14" i="83" s="1"/>
  <c r="H13" i="83"/>
  <c r="I13" i="83" s="1"/>
  <c r="E12" i="83"/>
  <c r="E13" i="83" s="1"/>
  <c r="E14" i="83" s="1"/>
  <c r="E15" i="83" s="1"/>
  <c r="E16" i="83" s="1"/>
  <c r="E17" i="83" s="1"/>
  <c r="E18" i="83" s="1"/>
  <c r="E19" i="83" s="1"/>
  <c r="E20" i="83" s="1"/>
  <c r="E21" i="83" s="1"/>
  <c r="E22" i="83" s="1"/>
  <c r="E23" i="83" s="1"/>
  <c r="E24" i="83" s="1"/>
  <c r="E25" i="83" s="1"/>
  <c r="E26" i="83" s="1"/>
  <c r="E27" i="83" s="1"/>
  <c r="E28" i="83" s="1"/>
  <c r="E29" i="83" s="1"/>
  <c r="E30" i="83" s="1"/>
  <c r="E31" i="83" s="1"/>
  <c r="E32" i="83" s="1"/>
  <c r="E33" i="83" s="1"/>
  <c r="E34" i="83" s="1"/>
  <c r="E35" i="83" s="1"/>
  <c r="E36" i="83" s="1"/>
  <c r="E37" i="83" s="1"/>
  <c r="E38" i="83" s="1"/>
  <c r="E39" i="83" s="1"/>
  <c r="E40" i="83" s="1"/>
  <c r="E41" i="83" s="1"/>
  <c r="O15" i="53"/>
  <c r="M13" i="53"/>
  <c r="W13" i="53"/>
  <c r="I13" i="53"/>
  <c r="F12" i="83" l="1"/>
  <c r="T12" i="83"/>
  <c r="CA12" i="83"/>
  <c r="T14" i="83"/>
  <c r="CA14" i="83"/>
  <c r="T16" i="83"/>
  <c r="CA16" i="83"/>
  <c r="T18" i="83"/>
  <c r="CA18" i="83"/>
  <c r="T20" i="83"/>
  <c r="CA20" i="83"/>
  <c r="T22" i="83"/>
  <c r="CA22" i="83"/>
  <c r="T24" i="83"/>
  <c r="CA24" i="83"/>
  <c r="T26" i="83"/>
  <c r="CA26" i="83"/>
  <c r="T28" i="83"/>
  <c r="CA28" i="83"/>
  <c r="T30" i="83"/>
  <c r="CA30" i="83"/>
  <c r="T32" i="83"/>
  <c r="CA32" i="83"/>
  <c r="T34" i="83"/>
  <c r="CA34" i="83"/>
  <c r="T36" i="83"/>
  <c r="CA36" i="83"/>
  <c r="T38" i="83"/>
  <c r="CA38" i="83"/>
  <c r="T40" i="83"/>
  <c r="CA40" i="83"/>
  <c r="T42" i="83"/>
  <c r="CA42" i="83"/>
  <c r="T44" i="83"/>
  <c r="CA44" i="83"/>
  <c r="T46" i="83"/>
  <c r="CA46" i="83"/>
  <c r="T48" i="83"/>
  <c r="CA48" i="83"/>
  <c r="T50" i="83"/>
  <c r="CA50" i="83"/>
  <c r="T52" i="83"/>
  <c r="CA52" i="83"/>
  <c r="T54" i="83"/>
  <c r="CA54" i="83"/>
  <c r="T56" i="83"/>
  <c r="CA56" i="83"/>
  <c r="T58" i="83"/>
  <c r="CA58" i="83"/>
  <c r="T60" i="83"/>
  <c r="CA60" i="83"/>
  <c r="T62" i="83"/>
  <c r="CA62" i="83"/>
  <c r="T64" i="83"/>
  <c r="CA64" i="83"/>
  <c r="T66" i="83"/>
  <c r="CA66" i="83"/>
  <c r="T68" i="83"/>
  <c r="CA68" i="83"/>
  <c r="T70" i="83"/>
  <c r="CA70" i="83"/>
  <c r="T72" i="83"/>
  <c r="CA72" i="83"/>
  <c r="T74" i="83"/>
  <c r="CA74" i="83"/>
  <c r="T76" i="83"/>
  <c r="CA76" i="83"/>
  <c r="T78" i="83"/>
  <c r="CA78" i="83"/>
  <c r="T80" i="83"/>
  <c r="CA80" i="83"/>
  <c r="T82" i="83"/>
  <c r="CA82" i="83"/>
  <c r="T84" i="83"/>
  <c r="CA84" i="83"/>
  <c r="T86" i="83"/>
  <c r="CA86" i="83"/>
  <c r="T88" i="83"/>
  <c r="CA88" i="83"/>
  <c r="T90" i="83"/>
  <c r="CA90" i="83"/>
  <c r="R12" i="83"/>
  <c r="R16" i="83"/>
  <c r="R20" i="83"/>
  <c r="R24" i="83"/>
  <c r="R28" i="83"/>
  <c r="R32" i="83"/>
  <c r="R36" i="83"/>
  <c r="R40" i="83"/>
  <c r="R44" i="83"/>
  <c r="R48" i="83"/>
  <c r="R52" i="83"/>
  <c r="R56" i="83"/>
  <c r="R60" i="83"/>
  <c r="R64" i="83"/>
  <c r="R68" i="83"/>
  <c r="R72" i="83"/>
  <c r="R76" i="83"/>
  <c r="R80" i="83"/>
  <c r="R84" i="83"/>
  <c r="R88" i="83"/>
  <c r="T11" i="83"/>
  <c r="T13" i="83"/>
  <c r="CA13" i="83"/>
  <c r="T15" i="83"/>
  <c r="CA15" i="83"/>
  <c r="T17" i="83"/>
  <c r="CA17" i="83"/>
  <c r="T19" i="83"/>
  <c r="CA19" i="83"/>
  <c r="T21" i="83"/>
  <c r="CA21" i="83"/>
  <c r="T23" i="83"/>
  <c r="CA23" i="83"/>
  <c r="T25" i="83"/>
  <c r="CA25" i="83"/>
  <c r="T27" i="83"/>
  <c r="CA27" i="83"/>
  <c r="T29" i="83"/>
  <c r="CA29" i="83"/>
  <c r="T31" i="83"/>
  <c r="CA31" i="83"/>
  <c r="T33" i="83"/>
  <c r="CA33" i="83"/>
  <c r="T35" i="83"/>
  <c r="CA35" i="83"/>
  <c r="T37" i="83"/>
  <c r="CA37" i="83"/>
  <c r="T39" i="83"/>
  <c r="CA39" i="83"/>
  <c r="T41" i="83"/>
  <c r="CA41" i="83"/>
  <c r="T43" i="83"/>
  <c r="CA43" i="83"/>
  <c r="T45" i="83"/>
  <c r="CA45" i="83"/>
  <c r="T47" i="83"/>
  <c r="CA47" i="83"/>
  <c r="T49" i="83"/>
  <c r="CA49" i="83"/>
  <c r="T51" i="83"/>
  <c r="CA51" i="83"/>
  <c r="T53" i="83"/>
  <c r="CA53" i="83"/>
  <c r="T55" i="83"/>
  <c r="CA55" i="83"/>
  <c r="T57" i="83"/>
  <c r="CA57" i="83"/>
  <c r="T59" i="83"/>
  <c r="CA59" i="83"/>
  <c r="T61" i="83"/>
  <c r="CA61" i="83"/>
  <c r="T63" i="83"/>
  <c r="CA63" i="83"/>
  <c r="T65" i="83"/>
  <c r="CA65" i="83"/>
  <c r="T67" i="83"/>
  <c r="CA67" i="83"/>
  <c r="T69" i="83"/>
  <c r="CA69" i="83"/>
  <c r="T71" i="83"/>
  <c r="CA71" i="83"/>
  <c r="T73" i="83"/>
  <c r="CA73" i="83"/>
  <c r="T75" i="83"/>
  <c r="CA75" i="83"/>
  <c r="T77" i="83"/>
  <c r="CA77" i="83"/>
  <c r="T79" i="83"/>
  <c r="CA79" i="83"/>
  <c r="T81" i="83"/>
  <c r="CA81" i="83"/>
  <c r="T83" i="83"/>
  <c r="CA83" i="83"/>
  <c r="T85" i="83"/>
  <c r="CA85" i="83"/>
  <c r="T87" i="83"/>
  <c r="CA87" i="83"/>
  <c r="T89" i="83"/>
  <c r="CA89" i="83"/>
  <c r="T91" i="83"/>
  <c r="CA91" i="83"/>
  <c r="R11" i="83"/>
  <c r="R15" i="83"/>
  <c r="R19" i="83"/>
  <c r="R23" i="83"/>
  <c r="R27" i="83"/>
  <c r="R31" i="83"/>
  <c r="R35" i="83"/>
  <c r="R39" i="83"/>
  <c r="R43" i="83"/>
  <c r="R47" i="83"/>
  <c r="R51" i="83"/>
  <c r="R55" i="83"/>
  <c r="R59" i="83"/>
  <c r="R63" i="83"/>
  <c r="R67" i="83"/>
  <c r="R71" i="83"/>
  <c r="R75" i="83"/>
  <c r="R79" i="83"/>
  <c r="R83" i="83"/>
  <c r="R87" i="83"/>
  <c r="R91" i="83"/>
  <c r="R14" i="83"/>
  <c r="R18" i="83"/>
  <c r="R22" i="83"/>
  <c r="R26" i="83"/>
  <c r="R30" i="83"/>
  <c r="R34" i="83"/>
  <c r="R38" i="83"/>
  <c r="R42" i="83"/>
  <c r="R46" i="83"/>
  <c r="R50" i="83"/>
  <c r="R54" i="83"/>
  <c r="R58" i="83"/>
  <c r="R62" i="83"/>
  <c r="R66" i="83"/>
  <c r="R70" i="83"/>
  <c r="R74" i="83"/>
  <c r="R78" i="83"/>
  <c r="R82" i="83"/>
  <c r="R86" i="83"/>
  <c r="R90" i="83"/>
  <c r="AC12" i="84"/>
  <c r="S12" i="84"/>
  <c r="Q12" i="84"/>
  <c r="J12" i="83" l="1"/>
  <c r="H12" i="83"/>
  <c r="I12" i="83" s="1"/>
  <c r="AC20" i="84"/>
  <c r="Y6" i="84" s="1"/>
  <c r="AE115" i="53" l="1"/>
  <c r="AE114" i="53"/>
  <c r="AE113" i="53"/>
  <c r="AE112" i="53"/>
  <c r="AE111" i="53"/>
  <c r="AE107" i="53"/>
  <c r="AE108" i="53"/>
  <c r="AE109" i="53"/>
  <c r="AE110" i="53"/>
  <c r="AE106" i="53"/>
  <c r="AE105" i="53"/>
  <c r="AE104" i="53"/>
  <c r="AE103" i="53"/>
  <c r="AE102" i="53"/>
  <c r="AE101" i="53"/>
  <c r="AE100" i="53"/>
  <c r="AE99" i="53"/>
  <c r="AE98" i="53"/>
  <c r="AE97" i="53"/>
  <c r="AE96" i="53"/>
  <c r="AE95" i="53"/>
  <c r="AE94" i="53"/>
  <c r="AE93" i="53"/>
  <c r="AE92" i="53"/>
  <c r="AE91" i="53"/>
  <c r="AE90" i="53"/>
  <c r="AE89" i="53"/>
  <c r="AE88" i="53"/>
  <c r="AE87" i="53"/>
  <c r="AE86" i="53"/>
  <c r="AE85" i="53"/>
  <c r="AE84" i="53"/>
  <c r="AE83" i="53"/>
  <c r="AE82" i="53"/>
  <c r="AE81" i="53"/>
  <c r="AE80" i="53"/>
  <c r="AE79" i="53"/>
  <c r="AE78" i="53"/>
  <c r="AE77" i="53"/>
  <c r="AE76" i="53"/>
  <c r="AE75" i="53"/>
  <c r="AE74" i="53"/>
  <c r="AE73" i="53"/>
  <c r="AE72" i="53"/>
  <c r="AE71" i="53"/>
  <c r="AE70" i="53"/>
  <c r="AE69" i="53"/>
  <c r="AE68" i="53"/>
  <c r="AE67" i="53"/>
  <c r="AE66" i="53"/>
  <c r="AE65" i="53"/>
  <c r="AE64" i="53"/>
  <c r="AE63" i="53"/>
  <c r="AE62" i="53"/>
  <c r="AE61" i="53"/>
  <c r="AE60" i="53"/>
  <c r="AE59" i="53"/>
  <c r="AE58" i="53"/>
  <c r="AE57" i="53"/>
  <c r="AE56" i="53"/>
  <c r="AE55" i="53"/>
  <c r="AE54" i="53"/>
  <c r="AE53" i="53"/>
  <c r="AE52" i="53"/>
  <c r="AE51" i="53"/>
  <c r="AE50" i="53"/>
  <c r="AE49" i="53"/>
  <c r="AE48" i="53"/>
  <c r="AE47" i="53"/>
  <c r="AE46" i="53"/>
  <c r="AE45" i="53"/>
  <c r="AE44" i="53"/>
  <c r="AE43" i="53"/>
  <c r="AE42" i="53"/>
  <c r="AE41" i="53"/>
  <c r="AE40" i="53"/>
  <c r="AE39" i="53"/>
  <c r="AE38" i="53"/>
  <c r="AE37" i="53"/>
  <c r="AE36" i="53"/>
  <c r="AE35" i="53"/>
  <c r="AE34" i="53"/>
  <c r="AE33" i="53"/>
  <c r="AE32" i="53"/>
  <c r="AE31" i="53"/>
  <c r="AE30" i="53"/>
  <c r="AE29" i="53"/>
  <c r="AE28" i="53"/>
  <c r="AE27" i="53"/>
  <c r="AE26" i="53"/>
  <c r="AE25" i="53"/>
  <c r="AE24" i="53"/>
  <c r="AE23" i="53"/>
  <c r="AE22" i="53"/>
  <c r="AE21" i="53"/>
  <c r="AE20" i="53"/>
  <c r="AE19" i="53"/>
  <c r="AE18" i="53"/>
  <c r="AE17" i="53"/>
  <c r="AE16" i="53"/>
  <c r="AE15" i="53"/>
  <c r="AE14" i="53"/>
  <c r="AE13" i="53"/>
  <c r="AE12" i="53"/>
  <c r="AG6" i="13" l="1"/>
  <c r="Y6" i="13"/>
  <c r="Y115" i="53" l="1"/>
  <c r="O115" i="53"/>
  <c r="Y114" i="53"/>
  <c r="O114" i="53"/>
  <c r="Y113" i="53"/>
  <c r="O113" i="53"/>
  <c r="Y112" i="53"/>
  <c r="O112" i="53"/>
  <c r="Y111" i="53"/>
  <c r="O111" i="53"/>
  <c r="Y110" i="53"/>
  <c r="O110" i="53"/>
  <c r="Y109" i="53"/>
  <c r="O109" i="53"/>
  <c r="Y108" i="53"/>
  <c r="O108" i="53"/>
  <c r="Y107" i="53"/>
  <c r="O107" i="53"/>
  <c r="Y106" i="53"/>
  <c r="O106" i="53"/>
  <c r="Y105" i="53"/>
  <c r="O105" i="53"/>
  <c r="Y104" i="53"/>
  <c r="O104" i="53"/>
  <c r="Y103" i="53"/>
  <c r="O103" i="53"/>
  <c r="Y102" i="53"/>
  <c r="O102" i="53"/>
  <c r="Y101" i="53"/>
  <c r="O101" i="53"/>
  <c r="Y100" i="53"/>
  <c r="O100" i="53"/>
  <c r="Y99" i="53"/>
  <c r="O99" i="53"/>
  <c r="Y98" i="53"/>
  <c r="O98" i="53"/>
  <c r="Y97" i="53"/>
  <c r="O97" i="53"/>
  <c r="Y96" i="53"/>
  <c r="O96" i="53"/>
  <c r="Y95" i="53"/>
  <c r="O95" i="53"/>
  <c r="Y94" i="53"/>
  <c r="O94" i="53"/>
  <c r="Y93" i="53"/>
  <c r="O93" i="53"/>
  <c r="Y92" i="53"/>
  <c r="O92" i="53"/>
  <c r="Y91" i="53"/>
  <c r="O91" i="53"/>
  <c r="Y90" i="53"/>
  <c r="O90" i="53"/>
  <c r="Y89" i="53"/>
  <c r="O89" i="53"/>
  <c r="Y88" i="53"/>
  <c r="O88" i="53"/>
  <c r="Y87" i="53"/>
  <c r="O87" i="53"/>
  <c r="Y86" i="53"/>
  <c r="O86" i="53"/>
  <c r="Y85" i="53"/>
  <c r="O85" i="53"/>
  <c r="Y84" i="53"/>
  <c r="O84" i="53"/>
  <c r="Y83" i="53"/>
  <c r="O83" i="53"/>
  <c r="Y82" i="53"/>
  <c r="O82" i="53"/>
  <c r="Y81" i="53"/>
  <c r="O81" i="53"/>
  <c r="Y80" i="53"/>
  <c r="O80" i="53"/>
  <c r="Y79" i="53"/>
  <c r="O79" i="53"/>
  <c r="Y78" i="53"/>
  <c r="O78" i="53"/>
  <c r="Y77" i="53"/>
  <c r="O77" i="53"/>
  <c r="Y76" i="53"/>
  <c r="O76" i="53"/>
  <c r="Y75" i="53"/>
  <c r="O75" i="53"/>
  <c r="Y74" i="53"/>
  <c r="O74" i="53"/>
  <c r="Y73" i="53"/>
  <c r="O73" i="53"/>
  <c r="Y72" i="53"/>
  <c r="O72" i="53"/>
  <c r="Y71" i="53"/>
  <c r="O71" i="53"/>
  <c r="Y70" i="53"/>
  <c r="O70" i="53"/>
  <c r="Y69" i="53"/>
  <c r="O69" i="53"/>
  <c r="Y68" i="53"/>
  <c r="O68" i="53"/>
  <c r="Y67" i="53"/>
  <c r="O67" i="53"/>
  <c r="Y66" i="53"/>
  <c r="O66" i="53"/>
  <c r="Y65" i="53"/>
  <c r="O65" i="53"/>
  <c r="Y64" i="53"/>
  <c r="O64" i="53"/>
  <c r="Y63" i="53"/>
  <c r="O63" i="53"/>
  <c r="Y62" i="53"/>
  <c r="O62" i="53"/>
  <c r="Y61" i="53"/>
  <c r="O61" i="53"/>
  <c r="Y60" i="53"/>
  <c r="O60" i="53"/>
  <c r="Y59" i="53"/>
  <c r="O59" i="53"/>
  <c r="Y58" i="53"/>
  <c r="O58" i="53"/>
  <c r="Y57" i="53"/>
  <c r="O57" i="53"/>
  <c r="Y56" i="53"/>
  <c r="O56" i="53"/>
  <c r="Y55" i="53"/>
  <c r="O55" i="53"/>
  <c r="Y54" i="53"/>
  <c r="O54" i="53"/>
  <c r="Y53" i="53"/>
  <c r="O53" i="53"/>
  <c r="Y52" i="53"/>
  <c r="O52" i="53"/>
  <c r="Y51" i="53"/>
  <c r="O51" i="53"/>
  <c r="Y50" i="53"/>
  <c r="O50" i="53"/>
  <c r="Y49" i="53"/>
  <c r="O49" i="53"/>
  <c r="Y48" i="53"/>
  <c r="O48" i="53"/>
  <c r="Y47" i="53"/>
  <c r="O47" i="53"/>
  <c r="Y46" i="53"/>
  <c r="O46" i="53"/>
  <c r="Y45" i="53"/>
  <c r="O45" i="53"/>
  <c r="Y44" i="53"/>
  <c r="O44" i="53"/>
  <c r="Y43" i="53"/>
  <c r="O43" i="53"/>
  <c r="Y42" i="53"/>
  <c r="O42" i="53"/>
  <c r="Y41" i="53"/>
  <c r="O41" i="53"/>
  <c r="Y40" i="53"/>
  <c r="O40" i="53"/>
  <c r="Y39" i="53"/>
  <c r="O39" i="53"/>
  <c r="Y38" i="53"/>
  <c r="O38" i="53"/>
  <c r="Y37" i="53"/>
  <c r="O37" i="53"/>
  <c r="Y36" i="53"/>
  <c r="O36" i="53"/>
  <c r="Y35" i="53"/>
  <c r="O35" i="53"/>
  <c r="Y34" i="53"/>
  <c r="O34" i="53"/>
  <c r="Y33" i="53"/>
  <c r="O33" i="53"/>
  <c r="Y32" i="53"/>
  <c r="O32" i="53"/>
  <c r="Y31" i="53"/>
  <c r="O31" i="53"/>
  <c r="Y30" i="53"/>
  <c r="O30" i="53"/>
  <c r="Y29" i="53"/>
  <c r="O29" i="53"/>
  <c r="Y28" i="53"/>
  <c r="O28" i="53"/>
  <c r="Y27" i="53"/>
  <c r="O27" i="53"/>
  <c r="Y26" i="53"/>
  <c r="O26" i="53"/>
  <c r="Y25" i="53"/>
  <c r="O25" i="53"/>
  <c r="Y24" i="53"/>
  <c r="O24" i="53"/>
  <c r="Y23" i="53"/>
  <c r="O23" i="53"/>
  <c r="Y22" i="53"/>
  <c r="O22" i="53"/>
  <c r="Y21" i="53"/>
  <c r="O21" i="53"/>
  <c r="Y20" i="53"/>
  <c r="O20" i="53"/>
  <c r="Y19" i="53"/>
  <c r="O19" i="53"/>
  <c r="Y18" i="53"/>
  <c r="O18" i="53"/>
  <c r="Y17" i="53"/>
  <c r="O17" i="53"/>
  <c r="Y16" i="53"/>
  <c r="O16" i="53"/>
  <c r="Y15" i="53"/>
  <c r="Y14" i="53"/>
  <c r="O14" i="53"/>
  <c r="Y13" i="53"/>
  <c r="W14" i="53"/>
  <c r="W15" i="53" s="1"/>
  <c r="W16" i="53" s="1"/>
  <c r="W17" i="53" s="1"/>
  <c r="W18" i="53" s="1"/>
  <c r="W19" i="53" s="1"/>
  <c r="W20" i="53" s="1"/>
  <c r="W21" i="53" s="1"/>
  <c r="W22" i="53" s="1"/>
  <c r="W23" i="53" s="1"/>
  <c r="W24" i="53" s="1"/>
  <c r="W25" i="53" s="1"/>
  <c r="W26" i="53" s="1"/>
  <c r="W27" i="53" s="1"/>
  <c r="W28" i="53" s="1"/>
  <c r="W29" i="53" s="1"/>
  <c r="W30" i="53" s="1"/>
  <c r="W31" i="53" s="1"/>
  <c r="W32" i="53" s="1"/>
  <c r="W33" i="53" s="1"/>
  <c r="W34" i="53" s="1"/>
  <c r="W35" i="53" s="1"/>
  <c r="W36" i="53" s="1"/>
  <c r="W37" i="53" s="1"/>
  <c r="W38" i="53" s="1"/>
  <c r="W39" i="53" s="1"/>
  <c r="W40" i="53" s="1"/>
  <c r="W41" i="53" s="1"/>
  <c r="W42" i="53" s="1"/>
  <c r="W43" i="53" s="1"/>
  <c r="W44" i="53" s="1"/>
  <c r="W45" i="53" s="1"/>
  <c r="W46" i="53" s="1"/>
  <c r="W47" i="53" s="1"/>
  <c r="W48" i="53" s="1"/>
  <c r="W49" i="53" s="1"/>
  <c r="W50" i="53" s="1"/>
  <c r="W51" i="53" s="1"/>
  <c r="W52" i="53" s="1"/>
  <c r="W53" i="53" s="1"/>
  <c r="W54" i="53" s="1"/>
  <c r="W55" i="53" s="1"/>
  <c r="W56" i="53" s="1"/>
  <c r="W57" i="53" s="1"/>
  <c r="W58" i="53" s="1"/>
  <c r="W59" i="53" s="1"/>
  <c r="W60" i="53" s="1"/>
  <c r="W61" i="53" s="1"/>
  <c r="W62" i="53" s="1"/>
  <c r="W63" i="53" s="1"/>
  <c r="W64" i="53" s="1"/>
  <c r="W65" i="53" s="1"/>
  <c r="W66" i="53" s="1"/>
  <c r="W67" i="53" s="1"/>
  <c r="W68" i="53" s="1"/>
  <c r="W69" i="53" s="1"/>
  <c r="W70" i="53" s="1"/>
  <c r="W71" i="53" s="1"/>
  <c r="W72" i="53" s="1"/>
  <c r="W73" i="53" s="1"/>
  <c r="W74" i="53" s="1"/>
  <c r="W75" i="53" s="1"/>
  <c r="W76" i="53" s="1"/>
  <c r="W77" i="53" s="1"/>
  <c r="W78" i="53" s="1"/>
  <c r="W79" i="53" s="1"/>
  <c r="W80" i="53" s="1"/>
  <c r="W81" i="53" s="1"/>
  <c r="W82" i="53" s="1"/>
  <c r="W83" i="53" s="1"/>
  <c r="W84" i="53" s="1"/>
  <c r="W85" i="53" s="1"/>
  <c r="W86" i="53" s="1"/>
  <c r="W87" i="53" s="1"/>
  <c r="W88" i="53" s="1"/>
  <c r="W89" i="53" s="1"/>
  <c r="W90" i="53" s="1"/>
  <c r="W91" i="53" s="1"/>
  <c r="W92" i="53" s="1"/>
  <c r="W93" i="53" s="1"/>
  <c r="W94" i="53" s="1"/>
  <c r="W95" i="53" s="1"/>
  <c r="W96" i="53" s="1"/>
  <c r="W97" i="53" s="1"/>
  <c r="W98" i="53" s="1"/>
  <c r="W99" i="53" s="1"/>
  <c r="W100" i="53" s="1"/>
  <c r="W101" i="53" s="1"/>
  <c r="W102" i="53" s="1"/>
  <c r="W103" i="53" s="1"/>
  <c r="W104" i="53" s="1"/>
  <c r="W105" i="53" s="1"/>
  <c r="W106" i="53" s="1"/>
  <c r="W107" i="53" s="1"/>
  <c r="W108" i="53" s="1"/>
  <c r="W109" i="53" s="1"/>
  <c r="W110" i="53" s="1"/>
  <c r="W111" i="53" s="1"/>
  <c r="W112" i="53" s="1"/>
  <c r="W113" i="53" s="1"/>
  <c r="W114" i="53" s="1"/>
  <c r="W115" i="53" s="1"/>
  <c r="O13" i="53"/>
  <c r="M14" i="53"/>
  <c r="M15" i="53" s="1"/>
  <c r="M16" i="53" s="1"/>
  <c r="M17" i="53" s="1"/>
  <c r="M18" i="53" s="1"/>
  <c r="M19" i="53" s="1"/>
  <c r="M20" i="53" s="1"/>
  <c r="M21" i="53" s="1"/>
  <c r="M22" i="53" s="1"/>
  <c r="M23" i="53" s="1"/>
  <c r="M24" i="53" s="1"/>
  <c r="M25" i="53" s="1"/>
  <c r="M26" i="53" s="1"/>
  <c r="M27" i="53" s="1"/>
  <c r="M28" i="53" s="1"/>
  <c r="M29" i="53" s="1"/>
  <c r="M30" i="53" s="1"/>
  <c r="M31" i="53" s="1"/>
  <c r="M32" i="53" s="1"/>
  <c r="M33" i="53" s="1"/>
  <c r="M34" i="53" s="1"/>
  <c r="M35" i="53" s="1"/>
  <c r="M36" i="53" s="1"/>
  <c r="M37" i="53" s="1"/>
  <c r="M38" i="53" s="1"/>
  <c r="M39" i="53" s="1"/>
  <c r="M40" i="53" s="1"/>
  <c r="M41" i="53" s="1"/>
  <c r="M42" i="53" s="1"/>
  <c r="M43" i="53" s="1"/>
  <c r="M44" i="53" s="1"/>
  <c r="M45" i="53" s="1"/>
  <c r="M46" i="53" s="1"/>
  <c r="M47" i="53" s="1"/>
  <c r="M48" i="53" s="1"/>
  <c r="M49" i="53" s="1"/>
  <c r="M50" i="53" s="1"/>
  <c r="M51" i="53" s="1"/>
  <c r="M52" i="53" s="1"/>
  <c r="M53" i="53" s="1"/>
  <c r="M54" i="53" s="1"/>
  <c r="M55" i="53" s="1"/>
  <c r="M56" i="53" s="1"/>
  <c r="M57" i="53" s="1"/>
  <c r="M58" i="53" s="1"/>
  <c r="M59" i="53" s="1"/>
  <c r="M60" i="53" s="1"/>
  <c r="M61" i="53" s="1"/>
  <c r="M62" i="53" s="1"/>
  <c r="M63" i="53" s="1"/>
  <c r="M64" i="53" s="1"/>
  <c r="M65" i="53" s="1"/>
  <c r="M66" i="53" s="1"/>
  <c r="M67" i="53" s="1"/>
  <c r="M68" i="53" s="1"/>
  <c r="M69" i="53" s="1"/>
  <c r="M70" i="53" s="1"/>
  <c r="M71" i="53" s="1"/>
  <c r="M72" i="53" s="1"/>
  <c r="M73" i="53" s="1"/>
  <c r="M74" i="53" s="1"/>
  <c r="M75" i="53" s="1"/>
  <c r="M76" i="53" s="1"/>
  <c r="M77" i="53" s="1"/>
  <c r="M78" i="53" s="1"/>
  <c r="M79" i="53" s="1"/>
  <c r="M80" i="53" s="1"/>
  <c r="M81" i="53" s="1"/>
  <c r="M82" i="53" s="1"/>
  <c r="M83" i="53" s="1"/>
  <c r="M84" i="53" s="1"/>
  <c r="M85" i="53" s="1"/>
  <c r="M86" i="53" s="1"/>
  <c r="M87" i="53" s="1"/>
  <c r="M88" i="53" s="1"/>
  <c r="M89" i="53" s="1"/>
  <c r="M90" i="53" s="1"/>
  <c r="M91" i="53" s="1"/>
  <c r="M92" i="53" s="1"/>
  <c r="M93" i="53" s="1"/>
  <c r="M94" i="53" s="1"/>
  <c r="M95" i="53" s="1"/>
  <c r="M96" i="53" s="1"/>
  <c r="M97" i="53" s="1"/>
  <c r="M98" i="53" s="1"/>
  <c r="M99" i="53" s="1"/>
  <c r="M100" i="53" s="1"/>
  <c r="M101" i="53" s="1"/>
  <c r="M102" i="53" s="1"/>
  <c r="M103" i="53" s="1"/>
  <c r="M104" i="53" s="1"/>
  <c r="M105" i="53" s="1"/>
  <c r="M106" i="53" s="1"/>
  <c r="M107" i="53" s="1"/>
  <c r="M108" i="53" s="1"/>
  <c r="M109" i="53" s="1"/>
  <c r="M110" i="53" s="1"/>
  <c r="M111" i="53" s="1"/>
  <c r="M112" i="53" s="1"/>
  <c r="M113" i="53" s="1"/>
  <c r="M114" i="53" s="1"/>
  <c r="M115" i="53" s="1"/>
  <c r="I14" i="53"/>
  <c r="I15" i="53" s="1"/>
  <c r="I16" i="53" s="1"/>
  <c r="I17" i="53" s="1"/>
  <c r="I18" i="53" s="1"/>
  <c r="I19" i="53" s="1"/>
  <c r="I20" i="53" s="1"/>
  <c r="I21" i="53" s="1"/>
  <c r="I22" i="53" s="1"/>
  <c r="I23" i="53" s="1"/>
  <c r="I24" i="53" s="1"/>
  <c r="I25" i="53" s="1"/>
  <c r="I26" i="53" s="1"/>
  <c r="I27" i="53" s="1"/>
  <c r="I28" i="53" s="1"/>
  <c r="I29" i="53" s="1"/>
  <c r="I30" i="53" s="1"/>
  <c r="I31" i="53" s="1"/>
  <c r="I32" i="53" s="1"/>
  <c r="I33" i="53" s="1"/>
  <c r="I34" i="53" s="1"/>
  <c r="I35" i="53" s="1"/>
  <c r="I36" i="53" s="1"/>
  <c r="I37" i="53" s="1"/>
  <c r="I38" i="53" s="1"/>
  <c r="I39" i="53" s="1"/>
  <c r="I40" i="53" s="1"/>
  <c r="I41" i="53" s="1"/>
  <c r="I42" i="53" s="1"/>
  <c r="I43" i="53" s="1"/>
  <c r="I44" i="53" s="1"/>
  <c r="I45" i="53" s="1"/>
  <c r="I46" i="53" s="1"/>
  <c r="I47" i="53" s="1"/>
  <c r="I48" i="53" s="1"/>
  <c r="I49" i="53" s="1"/>
  <c r="I50" i="53" s="1"/>
  <c r="I51" i="53" s="1"/>
  <c r="I52" i="53" s="1"/>
  <c r="I53" i="53" s="1"/>
  <c r="I54" i="53" s="1"/>
  <c r="I55" i="53" s="1"/>
  <c r="I56" i="53" s="1"/>
  <c r="I57" i="53" s="1"/>
  <c r="I58" i="53" s="1"/>
  <c r="I59" i="53" s="1"/>
  <c r="I60" i="53" s="1"/>
  <c r="I61" i="53" s="1"/>
  <c r="I62" i="53" s="1"/>
  <c r="I63" i="53" s="1"/>
  <c r="I64" i="53" s="1"/>
  <c r="I65" i="53" s="1"/>
  <c r="I66" i="53" s="1"/>
  <c r="I67" i="53" s="1"/>
  <c r="I68" i="53" s="1"/>
  <c r="I69" i="53" s="1"/>
  <c r="I70" i="53" s="1"/>
  <c r="I71" i="53" s="1"/>
  <c r="I72" i="53" s="1"/>
  <c r="I73" i="53" s="1"/>
  <c r="I74" i="53" s="1"/>
  <c r="I75" i="53" s="1"/>
  <c r="I76" i="53" s="1"/>
  <c r="I77" i="53" s="1"/>
  <c r="I78" i="53" s="1"/>
  <c r="I79" i="53" s="1"/>
  <c r="I80" i="53" s="1"/>
  <c r="I81" i="53" s="1"/>
  <c r="I82" i="53" s="1"/>
  <c r="I83" i="53" s="1"/>
  <c r="I84" i="53" s="1"/>
  <c r="I85" i="53" s="1"/>
  <c r="I86" i="53" s="1"/>
  <c r="I87" i="53" s="1"/>
  <c r="I88" i="53" s="1"/>
  <c r="I89" i="53" s="1"/>
  <c r="I90" i="53" s="1"/>
  <c r="I91" i="53" s="1"/>
  <c r="I92" i="53" s="1"/>
  <c r="I93" i="53" s="1"/>
  <c r="I94" i="53" s="1"/>
  <c r="I95" i="53" s="1"/>
  <c r="I96" i="53" s="1"/>
  <c r="I97" i="53" s="1"/>
  <c r="I98" i="53" s="1"/>
  <c r="I99" i="53" s="1"/>
  <c r="I100" i="53" s="1"/>
  <c r="I101" i="53" s="1"/>
  <c r="I102" i="53" s="1"/>
  <c r="I103" i="53" s="1"/>
  <c r="I104" i="53" s="1"/>
  <c r="I105" i="53" s="1"/>
  <c r="I106" i="53" s="1"/>
  <c r="I107" i="53" s="1"/>
  <c r="I108" i="53" s="1"/>
  <c r="I109" i="53" s="1"/>
  <c r="I110" i="53" s="1"/>
  <c r="I111" i="53" s="1"/>
  <c r="I112" i="53" s="1"/>
  <c r="I113" i="53" s="1"/>
  <c r="I114" i="53" s="1"/>
  <c r="I115" i="53" s="1"/>
  <c r="Y12" i="53"/>
  <c r="O12" i="53"/>
  <c r="U6" i="53"/>
  <c r="F11" i="83" s="1"/>
  <c r="J11" i="83" s="1"/>
  <c r="K6" i="53"/>
  <c r="G6" i="53"/>
  <c r="E45" i="83" l="1"/>
  <c r="H11" i="83"/>
  <c r="I11" i="83" s="1"/>
  <c r="AC12" i="53"/>
  <c r="S12" i="53"/>
  <c r="B6" i="11"/>
  <c r="F6" i="11"/>
  <c r="P6" i="11"/>
  <c r="AC20" i="53" l="1"/>
  <c r="Y115" i="13"/>
  <c r="AA115" i="13" s="1"/>
  <c r="O115" i="13"/>
  <c r="Q115" i="13" s="1"/>
  <c r="Y114" i="13"/>
  <c r="AA114" i="13" s="1"/>
  <c r="O114" i="13"/>
  <c r="Q114" i="13" s="1"/>
  <c r="Y113" i="13"/>
  <c r="AA113" i="13" s="1"/>
  <c r="O113" i="13"/>
  <c r="Q113" i="13" s="1"/>
  <c r="Y112" i="13"/>
  <c r="AA112" i="13" s="1"/>
  <c r="O112" i="13"/>
  <c r="Q112" i="13" s="1"/>
  <c r="Y111" i="13"/>
  <c r="AA111" i="13" s="1"/>
  <c r="O111" i="13"/>
  <c r="Q111" i="13" s="1"/>
  <c r="Y110" i="13"/>
  <c r="AA110" i="13" s="1"/>
  <c r="O110" i="13"/>
  <c r="Q110" i="13" s="1"/>
  <c r="Y109" i="13"/>
  <c r="AA109" i="13" s="1"/>
  <c r="O109" i="13"/>
  <c r="Q109" i="13" s="1"/>
  <c r="Y108" i="13"/>
  <c r="AA108" i="13" s="1"/>
  <c r="O108" i="13"/>
  <c r="Q108" i="13" s="1"/>
  <c r="Y107" i="13"/>
  <c r="AA107" i="13" s="1"/>
  <c r="O107" i="13"/>
  <c r="Q107" i="13" s="1"/>
  <c r="Y106" i="13"/>
  <c r="AA106" i="13" s="1"/>
  <c r="O106" i="13"/>
  <c r="Q106" i="13" s="1"/>
  <c r="Y105" i="13"/>
  <c r="AA105" i="13" s="1"/>
  <c r="O105" i="13"/>
  <c r="Q105" i="13" s="1"/>
  <c r="Y104" i="13"/>
  <c r="AA104" i="13" s="1"/>
  <c r="O104" i="13"/>
  <c r="Q104" i="13" s="1"/>
  <c r="Y103" i="13"/>
  <c r="AA103" i="13" s="1"/>
  <c r="O103" i="13"/>
  <c r="Q103" i="13" s="1"/>
  <c r="Y102" i="13"/>
  <c r="AA102" i="13" s="1"/>
  <c r="O102" i="13"/>
  <c r="Q102" i="13" s="1"/>
  <c r="Y101" i="13"/>
  <c r="AA101" i="13" s="1"/>
  <c r="O101" i="13"/>
  <c r="Q101" i="13" s="1"/>
  <c r="Y100" i="13"/>
  <c r="AA100" i="13" s="1"/>
  <c r="O100" i="13"/>
  <c r="Q100" i="13" s="1"/>
  <c r="Y99" i="13"/>
  <c r="AA99" i="13" s="1"/>
  <c r="O99" i="13"/>
  <c r="Q99" i="13" s="1"/>
  <c r="Y98" i="13"/>
  <c r="AA98" i="13" s="1"/>
  <c r="O98" i="13"/>
  <c r="Q98" i="13" s="1"/>
  <c r="Y97" i="13"/>
  <c r="AA97" i="13" s="1"/>
  <c r="O97" i="13"/>
  <c r="Q97" i="13" s="1"/>
  <c r="Y96" i="13"/>
  <c r="AA96" i="13" s="1"/>
  <c r="O96" i="13"/>
  <c r="Q96" i="13" s="1"/>
  <c r="Y95" i="13"/>
  <c r="AA95" i="13" s="1"/>
  <c r="O95" i="13"/>
  <c r="Q95" i="13" s="1"/>
  <c r="Y94" i="13"/>
  <c r="AA94" i="13" s="1"/>
  <c r="O94" i="13"/>
  <c r="Q94" i="13" s="1"/>
  <c r="Y93" i="13"/>
  <c r="AA93" i="13" s="1"/>
  <c r="O93" i="13"/>
  <c r="Q93" i="13" s="1"/>
  <c r="Y92" i="13"/>
  <c r="AA92" i="13" s="1"/>
  <c r="O92" i="13"/>
  <c r="Q92" i="13" s="1"/>
  <c r="Y91" i="13"/>
  <c r="AA91" i="13" s="1"/>
  <c r="O91" i="13"/>
  <c r="Q91" i="13" s="1"/>
  <c r="Y90" i="13"/>
  <c r="AA90" i="13" s="1"/>
  <c r="O90" i="13"/>
  <c r="Q90" i="13" s="1"/>
  <c r="Y89" i="13"/>
  <c r="AA89" i="13" s="1"/>
  <c r="O89" i="13"/>
  <c r="Q89" i="13" s="1"/>
  <c r="Y88" i="13"/>
  <c r="AA88" i="13" s="1"/>
  <c r="O88" i="13"/>
  <c r="Q88" i="13" s="1"/>
  <c r="Y87" i="13"/>
  <c r="AA87" i="13" s="1"/>
  <c r="O87" i="13"/>
  <c r="Q87" i="13" s="1"/>
  <c r="Y86" i="13"/>
  <c r="AA86" i="13" s="1"/>
  <c r="O86" i="13"/>
  <c r="Q86" i="13" s="1"/>
  <c r="Y85" i="13"/>
  <c r="AA85" i="13" s="1"/>
  <c r="O85" i="13"/>
  <c r="Q85" i="13" s="1"/>
  <c r="Y84" i="13"/>
  <c r="AA84" i="13" s="1"/>
  <c r="O84" i="13"/>
  <c r="Q84" i="13" s="1"/>
  <c r="Y83" i="13"/>
  <c r="AA83" i="13" s="1"/>
  <c r="O83" i="13"/>
  <c r="Q83" i="13" s="1"/>
  <c r="Y82" i="13"/>
  <c r="AA82" i="13" s="1"/>
  <c r="O82" i="13"/>
  <c r="Q82" i="13" s="1"/>
  <c r="Y81" i="13"/>
  <c r="AA81" i="13" s="1"/>
  <c r="O81" i="13"/>
  <c r="Q81" i="13" s="1"/>
  <c r="Y80" i="13"/>
  <c r="AA80" i="13" s="1"/>
  <c r="O80" i="13"/>
  <c r="Q80" i="13" s="1"/>
  <c r="Y79" i="13"/>
  <c r="AA79" i="13" s="1"/>
  <c r="O79" i="13"/>
  <c r="Q79" i="13" s="1"/>
  <c r="Y78" i="13"/>
  <c r="AA78" i="13" s="1"/>
  <c r="O78" i="13"/>
  <c r="Q78" i="13" s="1"/>
  <c r="Y77" i="13"/>
  <c r="AA77" i="13" s="1"/>
  <c r="O77" i="13"/>
  <c r="Q77" i="13" s="1"/>
  <c r="Y76" i="13"/>
  <c r="AA76" i="13" s="1"/>
  <c r="O76" i="13"/>
  <c r="Q76" i="13" s="1"/>
  <c r="Y75" i="13"/>
  <c r="AA75" i="13" s="1"/>
  <c r="O75" i="13"/>
  <c r="Q75" i="13" s="1"/>
  <c r="Y74" i="13"/>
  <c r="AA74" i="13" s="1"/>
  <c r="O74" i="13"/>
  <c r="Q74" i="13" s="1"/>
  <c r="Y73" i="13"/>
  <c r="AA73" i="13" s="1"/>
  <c r="O73" i="13"/>
  <c r="Q73" i="13" s="1"/>
  <c r="Y72" i="13"/>
  <c r="AA72" i="13" s="1"/>
  <c r="O72" i="13"/>
  <c r="Q72" i="13" s="1"/>
  <c r="Y71" i="13"/>
  <c r="AA71" i="13" s="1"/>
  <c r="O71" i="13"/>
  <c r="Q71" i="13" s="1"/>
  <c r="Y70" i="13"/>
  <c r="AA70" i="13" s="1"/>
  <c r="O70" i="13"/>
  <c r="Q70" i="13" s="1"/>
  <c r="Y69" i="13"/>
  <c r="AA69" i="13" s="1"/>
  <c r="O69" i="13"/>
  <c r="Q69" i="13" s="1"/>
  <c r="Y68" i="13"/>
  <c r="AA68" i="13" s="1"/>
  <c r="O68" i="13"/>
  <c r="Q68" i="13" s="1"/>
  <c r="Y67" i="13"/>
  <c r="AA67" i="13" s="1"/>
  <c r="O67" i="13"/>
  <c r="Q67" i="13" s="1"/>
  <c r="Y66" i="13"/>
  <c r="AA66" i="13" s="1"/>
  <c r="O66" i="13"/>
  <c r="Q66" i="13" s="1"/>
  <c r="Y65" i="13"/>
  <c r="AA65" i="13" s="1"/>
  <c r="O65" i="13"/>
  <c r="Q65" i="13" s="1"/>
  <c r="Y64" i="13"/>
  <c r="AA64" i="13" s="1"/>
  <c r="O64" i="13"/>
  <c r="Q64" i="13" s="1"/>
  <c r="Y63" i="13"/>
  <c r="AA63" i="13" s="1"/>
  <c r="O63" i="13"/>
  <c r="Q63" i="13" s="1"/>
  <c r="Y62" i="13"/>
  <c r="AA62" i="13" s="1"/>
  <c r="O62" i="13"/>
  <c r="Q62" i="13" s="1"/>
  <c r="Y61" i="13"/>
  <c r="AA61" i="13" s="1"/>
  <c r="O61" i="13"/>
  <c r="Q61" i="13" s="1"/>
  <c r="Y60" i="13"/>
  <c r="AA60" i="13" s="1"/>
  <c r="O60" i="13"/>
  <c r="Q60" i="13" s="1"/>
  <c r="Y59" i="13"/>
  <c r="AA59" i="13" s="1"/>
  <c r="O59" i="13"/>
  <c r="Q59" i="13" s="1"/>
  <c r="Y58" i="13"/>
  <c r="AA58" i="13" s="1"/>
  <c r="O58" i="13"/>
  <c r="Q58" i="13" s="1"/>
  <c r="Y57" i="13"/>
  <c r="AA57" i="13" s="1"/>
  <c r="O57" i="13"/>
  <c r="Q57" i="13" s="1"/>
  <c r="Y56" i="13"/>
  <c r="AA56" i="13" s="1"/>
  <c r="O56" i="13"/>
  <c r="Q56" i="13" s="1"/>
  <c r="Y55" i="13"/>
  <c r="AA55" i="13" s="1"/>
  <c r="O55" i="13"/>
  <c r="Q55" i="13" s="1"/>
  <c r="Y54" i="13"/>
  <c r="AA54" i="13" s="1"/>
  <c r="O54" i="13"/>
  <c r="Q54" i="13" s="1"/>
  <c r="Y53" i="13"/>
  <c r="AA53" i="13" s="1"/>
  <c r="O53" i="13"/>
  <c r="Q53" i="13" s="1"/>
  <c r="Y52" i="13"/>
  <c r="AA52" i="13" s="1"/>
  <c r="O52" i="13"/>
  <c r="Q52" i="13" s="1"/>
  <c r="Y51" i="13"/>
  <c r="AA51" i="13" s="1"/>
  <c r="O51" i="13"/>
  <c r="Q51" i="13" s="1"/>
  <c r="Y50" i="13"/>
  <c r="AA50" i="13" s="1"/>
  <c r="O50" i="13"/>
  <c r="Q50" i="13" s="1"/>
  <c r="Y49" i="13"/>
  <c r="AA49" i="13" s="1"/>
  <c r="O49" i="13"/>
  <c r="Q49" i="13" s="1"/>
  <c r="Y48" i="13"/>
  <c r="AA48" i="13" s="1"/>
  <c r="O48" i="13"/>
  <c r="Q48" i="13" s="1"/>
  <c r="Y47" i="13"/>
  <c r="AA47" i="13" s="1"/>
  <c r="O47" i="13"/>
  <c r="Q47" i="13" s="1"/>
  <c r="Y46" i="13"/>
  <c r="AA46" i="13" s="1"/>
  <c r="O46" i="13"/>
  <c r="Q46" i="13" s="1"/>
  <c r="Y45" i="13"/>
  <c r="AA45" i="13" s="1"/>
  <c r="O45" i="13"/>
  <c r="Q45" i="13" s="1"/>
  <c r="Y44" i="13"/>
  <c r="AA44" i="13" s="1"/>
  <c r="O44" i="13"/>
  <c r="Q44" i="13" s="1"/>
  <c r="Y43" i="13"/>
  <c r="AA43" i="13" s="1"/>
  <c r="O43" i="13"/>
  <c r="Q43" i="13" s="1"/>
  <c r="Y42" i="13"/>
  <c r="AA42" i="13" s="1"/>
  <c r="O42" i="13"/>
  <c r="Q42" i="13" s="1"/>
  <c r="Y41" i="13"/>
  <c r="AA41" i="13" s="1"/>
  <c r="O41" i="13"/>
  <c r="Q41" i="13" s="1"/>
  <c r="Y40" i="13"/>
  <c r="AA40" i="13" s="1"/>
  <c r="O40" i="13"/>
  <c r="Q40" i="13" s="1"/>
  <c r="Y39" i="13"/>
  <c r="AA39" i="13" s="1"/>
  <c r="O39" i="13"/>
  <c r="Q39" i="13" s="1"/>
  <c r="Y38" i="13"/>
  <c r="AA38" i="13" s="1"/>
  <c r="O38" i="13"/>
  <c r="Q38" i="13" s="1"/>
  <c r="Y37" i="13"/>
  <c r="AA37" i="13" s="1"/>
  <c r="O37" i="13"/>
  <c r="Q37" i="13" s="1"/>
  <c r="Y36" i="13"/>
  <c r="AA36" i="13" s="1"/>
  <c r="O36" i="13"/>
  <c r="Q36" i="13" s="1"/>
  <c r="Y35" i="13"/>
  <c r="AA35" i="13" s="1"/>
  <c r="O35" i="13"/>
  <c r="Q35" i="13" s="1"/>
  <c r="Y34" i="13"/>
  <c r="AA34" i="13" s="1"/>
  <c r="O34" i="13"/>
  <c r="Q34" i="13" s="1"/>
  <c r="Y33" i="13"/>
  <c r="AA33" i="13" s="1"/>
  <c r="O33" i="13"/>
  <c r="Q33" i="13" s="1"/>
  <c r="Y32" i="13"/>
  <c r="AA32" i="13" s="1"/>
  <c r="O32" i="13"/>
  <c r="Q32" i="13" s="1"/>
  <c r="Y31" i="13"/>
  <c r="AA31" i="13" s="1"/>
  <c r="O31" i="13"/>
  <c r="Q31" i="13" s="1"/>
  <c r="Y30" i="13"/>
  <c r="AA30" i="13" s="1"/>
  <c r="O30" i="13"/>
  <c r="Q30" i="13" s="1"/>
  <c r="Y29" i="13"/>
  <c r="AA29" i="13" s="1"/>
  <c r="O29" i="13"/>
  <c r="Q29" i="13" s="1"/>
  <c r="Y28" i="13"/>
  <c r="AA28" i="13" s="1"/>
  <c r="O28" i="13"/>
  <c r="Q28" i="13" s="1"/>
  <c r="Y27" i="13"/>
  <c r="AA27" i="13" s="1"/>
  <c r="O27" i="13"/>
  <c r="Q27" i="13" s="1"/>
  <c r="Y26" i="13"/>
  <c r="AA26" i="13" s="1"/>
  <c r="O26" i="13"/>
  <c r="Q26" i="13" s="1"/>
  <c r="Y25" i="13"/>
  <c r="AA25" i="13" s="1"/>
  <c r="O25" i="13"/>
  <c r="Q25" i="13" s="1"/>
  <c r="Y24" i="13"/>
  <c r="AA24" i="13" s="1"/>
  <c r="O24" i="13"/>
  <c r="Q24" i="13" s="1"/>
  <c r="Y23" i="13"/>
  <c r="AA23" i="13" s="1"/>
  <c r="O23" i="13"/>
  <c r="Q23" i="13" s="1"/>
  <c r="Y22" i="13"/>
  <c r="AA22" i="13" s="1"/>
  <c r="O22" i="13"/>
  <c r="Q22" i="13" s="1"/>
  <c r="Y21" i="13"/>
  <c r="AA21" i="13" s="1"/>
  <c r="O21" i="13"/>
  <c r="Q21" i="13" s="1"/>
  <c r="Y20" i="13"/>
  <c r="AA20" i="13" s="1"/>
  <c r="O20" i="13"/>
  <c r="Q20" i="13" s="1"/>
  <c r="Y19" i="13"/>
  <c r="AA19" i="13" s="1"/>
  <c r="O19" i="13"/>
  <c r="Q19" i="13" s="1"/>
  <c r="Y18" i="13"/>
  <c r="AA18" i="13" s="1"/>
  <c r="O18" i="13"/>
  <c r="Q18" i="13" s="1"/>
  <c r="Y17" i="13"/>
  <c r="AA17" i="13" s="1"/>
  <c r="O17" i="13"/>
  <c r="Q17" i="13" s="1"/>
  <c r="Y16" i="13"/>
  <c r="AA16" i="13" s="1"/>
  <c r="O16" i="13"/>
  <c r="Q16" i="13" s="1"/>
  <c r="Y15" i="13"/>
  <c r="AA15" i="13" s="1"/>
  <c r="O15" i="13"/>
  <c r="Q15" i="13" s="1"/>
  <c r="Y14" i="13"/>
  <c r="AA14" i="13" s="1"/>
  <c r="O14" i="13"/>
  <c r="Q14" i="13" s="1"/>
  <c r="Y13" i="13"/>
  <c r="AA13" i="13" s="1"/>
  <c r="W13" i="13"/>
  <c r="W14" i="13" s="1"/>
  <c r="W15" i="13" s="1"/>
  <c r="W16" i="13" s="1"/>
  <c r="W17" i="13" s="1"/>
  <c r="W18" i="13" s="1"/>
  <c r="W19" i="13" s="1"/>
  <c r="W20" i="13" s="1"/>
  <c r="W21" i="13" s="1"/>
  <c r="W22" i="13" s="1"/>
  <c r="W23" i="13" s="1"/>
  <c r="W24" i="13" s="1"/>
  <c r="W25" i="13" s="1"/>
  <c r="W26" i="13" s="1"/>
  <c r="W27" i="13" s="1"/>
  <c r="W28" i="13" s="1"/>
  <c r="W29" i="13" s="1"/>
  <c r="W30" i="13" s="1"/>
  <c r="W31" i="13" s="1"/>
  <c r="W32" i="13" s="1"/>
  <c r="W33" i="13" s="1"/>
  <c r="W34" i="13" s="1"/>
  <c r="W35" i="13" s="1"/>
  <c r="W36" i="13" s="1"/>
  <c r="W37" i="13" s="1"/>
  <c r="W38" i="13" s="1"/>
  <c r="W39" i="13" s="1"/>
  <c r="W40" i="13" s="1"/>
  <c r="W41" i="13" s="1"/>
  <c r="W42" i="13" s="1"/>
  <c r="W43" i="13" s="1"/>
  <c r="W44" i="13" s="1"/>
  <c r="W45" i="13" s="1"/>
  <c r="W46" i="13" s="1"/>
  <c r="W47" i="13" s="1"/>
  <c r="W48" i="13" s="1"/>
  <c r="W49" i="13" s="1"/>
  <c r="W50" i="13" s="1"/>
  <c r="W51" i="13" s="1"/>
  <c r="W52" i="13" s="1"/>
  <c r="W53" i="13" s="1"/>
  <c r="W54" i="13" s="1"/>
  <c r="W55" i="13" s="1"/>
  <c r="W56" i="13" s="1"/>
  <c r="W57" i="13" s="1"/>
  <c r="W58" i="13" s="1"/>
  <c r="W59" i="13" s="1"/>
  <c r="W60" i="13" s="1"/>
  <c r="W61" i="13" s="1"/>
  <c r="W62" i="13" s="1"/>
  <c r="W63" i="13" s="1"/>
  <c r="W64" i="13" s="1"/>
  <c r="W65" i="13" s="1"/>
  <c r="W66" i="13" s="1"/>
  <c r="W67" i="13" s="1"/>
  <c r="W68" i="13" s="1"/>
  <c r="W69" i="13" s="1"/>
  <c r="W70" i="13" s="1"/>
  <c r="W71" i="13" s="1"/>
  <c r="W72" i="13" s="1"/>
  <c r="W73" i="13" s="1"/>
  <c r="W74" i="13" s="1"/>
  <c r="W75" i="13" s="1"/>
  <c r="W76" i="13" s="1"/>
  <c r="W77" i="13" s="1"/>
  <c r="W78" i="13" s="1"/>
  <c r="W79" i="13" s="1"/>
  <c r="W80" i="13" s="1"/>
  <c r="W81" i="13" s="1"/>
  <c r="W82" i="13" s="1"/>
  <c r="W83" i="13" s="1"/>
  <c r="W84" i="13" s="1"/>
  <c r="W85" i="13" s="1"/>
  <c r="W86" i="13" s="1"/>
  <c r="W87" i="13" s="1"/>
  <c r="W88" i="13" s="1"/>
  <c r="W89" i="13" s="1"/>
  <c r="W90" i="13" s="1"/>
  <c r="W91" i="13" s="1"/>
  <c r="W92" i="13" s="1"/>
  <c r="W93" i="13" s="1"/>
  <c r="W94" i="13" s="1"/>
  <c r="W95" i="13" s="1"/>
  <c r="W96" i="13" s="1"/>
  <c r="W97" i="13" s="1"/>
  <c r="W98" i="13" s="1"/>
  <c r="W99" i="13" s="1"/>
  <c r="W100" i="13" s="1"/>
  <c r="W101" i="13" s="1"/>
  <c r="W102" i="13" s="1"/>
  <c r="W103" i="13" s="1"/>
  <c r="W104" i="13" s="1"/>
  <c r="W105" i="13" s="1"/>
  <c r="W106" i="13" s="1"/>
  <c r="W107" i="13" s="1"/>
  <c r="W108" i="13" s="1"/>
  <c r="W109" i="13" s="1"/>
  <c r="W110" i="13" s="1"/>
  <c r="W111" i="13" s="1"/>
  <c r="W112" i="13" s="1"/>
  <c r="W113" i="13" s="1"/>
  <c r="W114" i="13" s="1"/>
  <c r="W115" i="13" s="1"/>
  <c r="O13" i="13"/>
  <c r="Q13" i="13" s="1"/>
  <c r="M13" i="13"/>
  <c r="M14" i="13" s="1"/>
  <c r="M15" i="13" s="1"/>
  <c r="M16" i="13" s="1"/>
  <c r="M17" i="13" s="1"/>
  <c r="M18" i="13" s="1"/>
  <c r="M19" i="13" s="1"/>
  <c r="M20" i="13" s="1"/>
  <c r="M21" i="13" s="1"/>
  <c r="M22" i="13" s="1"/>
  <c r="M23" i="13" s="1"/>
  <c r="M24" i="13" s="1"/>
  <c r="M25" i="13" s="1"/>
  <c r="M26" i="13" s="1"/>
  <c r="M27" i="13" s="1"/>
  <c r="M28" i="13" s="1"/>
  <c r="M29" i="13" s="1"/>
  <c r="M30" i="13" s="1"/>
  <c r="M31" i="13" s="1"/>
  <c r="M32" i="13" s="1"/>
  <c r="M33" i="13" s="1"/>
  <c r="M34" i="13" s="1"/>
  <c r="M35" i="13" s="1"/>
  <c r="M36" i="13" s="1"/>
  <c r="M37" i="13" s="1"/>
  <c r="M38" i="13" s="1"/>
  <c r="M39" i="13" s="1"/>
  <c r="M40" i="13" s="1"/>
  <c r="M41" i="13" s="1"/>
  <c r="M42" i="13" s="1"/>
  <c r="M43" i="13" s="1"/>
  <c r="M44" i="13" s="1"/>
  <c r="M45" i="13" s="1"/>
  <c r="M46" i="13" s="1"/>
  <c r="M47" i="13" s="1"/>
  <c r="M48" i="13" s="1"/>
  <c r="M49" i="13" s="1"/>
  <c r="M50" i="13" s="1"/>
  <c r="M51" i="13" s="1"/>
  <c r="M52" i="13" s="1"/>
  <c r="M53" i="13" s="1"/>
  <c r="M54" i="13" s="1"/>
  <c r="M55" i="13" s="1"/>
  <c r="M56" i="13" s="1"/>
  <c r="M57" i="13" s="1"/>
  <c r="M58" i="13" s="1"/>
  <c r="M59" i="13" s="1"/>
  <c r="M60" i="13" s="1"/>
  <c r="M61" i="13" s="1"/>
  <c r="M62" i="13" s="1"/>
  <c r="M63" i="13" s="1"/>
  <c r="M64" i="13" s="1"/>
  <c r="M65" i="13" s="1"/>
  <c r="M66" i="13" s="1"/>
  <c r="M67" i="13" s="1"/>
  <c r="M68" i="13" s="1"/>
  <c r="M69" i="13" s="1"/>
  <c r="M70" i="13" s="1"/>
  <c r="M71" i="13" s="1"/>
  <c r="M72" i="13" s="1"/>
  <c r="M73" i="13" s="1"/>
  <c r="M74" i="13" s="1"/>
  <c r="M75" i="13" s="1"/>
  <c r="M76" i="13" s="1"/>
  <c r="M77" i="13" s="1"/>
  <c r="M78" i="13" s="1"/>
  <c r="M79" i="13" s="1"/>
  <c r="M80" i="13" s="1"/>
  <c r="M81" i="13" s="1"/>
  <c r="M82" i="13" s="1"/>
  <c r="M83" i="13" s="1"/>
  <c r="M84" i="13" s="1"/>
  <c r="M85" i="13" s="1"/>
  <c r="M86" i="13" s="1"/>
  <c r="M87" i="13" s="1"/>
  <c r="M88" i="13" s="1"/>
  <c r="M89" i="13" s="1"/>
  <c r="M90" i="13" s="1"/>
  <c r="M91" i="13" s="1"/>
  <c r="M92" i="13" s="1"/>
  <c r="M93" i="13" s="1"/>
  <c r="M94" i="13" s="1"/>
  <c r="M95" i="13" s="1"/>
  <c r="M96" i="13" s="1"/>
  <c r="M97" i="13" s="1"/>
  <c r="M98" i="13" s="1"/>
  <c r="M99" i="13" s="1"/>
  <c r="M100" i="13" s="1"/>
  <c r="M101" i="13" s="1"/>
  <c r="M102" i="13" s="1"/>
  <c r="M103" i="13" s="1"/>
  <c r="M104" i="13" s="1"/>
  <c r="M105" i="13" s="1"/>
  <c r="M106" i="13" s="1"/>
  <c r="M107" i="13" s="1"/>
  <c r="M108" i="13" s="1"/>
  <c r="M109" i="13" s="1"/>
  <c r="M110" i="13" s="1"/>
  <c r="M111" i="13" s="1"/>
  <c r="M112" i="13" s="1"/>
  <c r="M113" i="13" s="1"/>
  <c r="M114" i="13" s="1"/>
  <c r="M115" i="13" s="1"/>
  <c r="I13" i="13"/>
  <c r="I14" i="13" s="1"/>
  <c r="I15" i="13" s="1"/>
  <c r="I16" i="13" s="1"/>
  <c r="I17" i="13" s="1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I71" i="13" s="1"/>
  <c r="I72" i="13" s="1"/>
  <c r="I73" i="13" s="1"/>
  <c r="I74" i="13" s="1"/>
  <c r="I75" i="13" s="1"/>
  <c r="I76" i="13" s="1"/>
  <c r="I77" i="13" s="1"/>
  <c r="I78" i="13" s="1"/>
  <c r="I79" i="13" s="1"/>
  <c r="I80" i="13" s="1"/>
  <c r="I81" i="13" s="1"/>
  <c r="I82" i="13" s="1"/>
  <c r="I83" i="13" s="1"/>
  <c r="I84" i="13" s="1"/>
  <c r="I85" i="13" s="1"/>
  <c r="I86" i="13" s="1"/>
  <c r="I87" i="13" s="1"/>
  <c r="I88" i="13" s="1"/>
  <c r="I89" i="13" s="1"/>
  <c r="I90" i="13" s="1"/>
  <c r="I91" i="13" s="1"/>
  <c r="I92" i="13" s="1"/>
  <c r="I93" i="13" s="1"/>
  <c r="I94" i="13" s="1"/>
  <c r="I95" i="13" s="1"/>
  <c r="I96" i="13" s="1"/>
  <c r="I97" i="13" s="1"/>
  <c r="I98" i="13" s="1"/>
  <c r="I99" i="13" s="1"/>
  <c r="I100" i="13" s="1"/>
  <c r="I101" i="13" s="1"/>
  <c r="I102" i="13" s="1"/>
  <c r="I103" i="13" s="1"/>
  <c r="I104" i="13" s="1"/>
  <c r="I105" i="13" s="1"/>
  <c r="I106" i="13" s="1"/>
  <c r="I107" i="13" s="1"/>
  <c r="I108" i="13" s="1"/>
  <c r="I109" i="13" s="1"/>
  <c r="I110" i="13" s="1"/>
  <c r="I111" i="13" s="1"/>
  <c r="I112" i="13" s="1"/>
  <c r="I113" i="13" s="1"/>
  <c r="I114" i="13" s="1"/>
  <c r="I115" i="13" s="1"/>
  <c r="Y12" i="13"/>
  <c r="AA12" i="13" s="1"/>
  <c r="O12" i="13"/>
  <c r="Q12" i="13" s="1"/>
  <c r="U6" i="13"/>
  <c r="K6" i="13"/>
  <c r="G6" i="13"/>
  <c r="AC12" i="13" l="1"/>
  <c r="S12" i="13"/>
  <c r="AC20" i="13" l="1"/>
  <c r="X115" i="12" l="1"/>
  <c r="X114" i="12"/>
  <c r="X113" i="12"/>
  <c r="X112" i="12"/>
  <c r="X111" i="12"/>
  <c r="X110" i="12"/>
  <c r="X109" i="12"/>
  <c r="X108" i="12"/>
  <c r="X107" i="12"/>
  <c r="X106" i="12"/>
  <c r="X105" i="12"/>
  <c r="X104" i="12"/>
  <c r="X103" i="12"/>
  <c r="X102" i="12"/>
  <c r="X101" i="12"/>
  <c r="X100" i="12"/>
  <c r="X99" i="12"/>
  <c r="X98" i="12"/>
  <c r="X97" i="12"/>
  <c r="X96" i="12"/>
  <c r="X95" i="12"/>
  <c r="X94" i="12"/>
  <c r="X93" i="12"/>
  <c r="X92" i="12"/>
  <c r="X91" i="12"/>
  <c r="X90" i="12"/>
  <c r="X89" i="12"/>
  <c r="X88" i="12"/>
  <c r="X87" i="12"/>
  <c r="X86" i="12"/>
  <c r="X85" i="12"/>
  <c r="X84" i="12"/>
  <c r="X83" i="12"/>
  <c r="X82" i="12"/>
  <c r="X81" i="12"/>
  <c r="X80" i="12"/>
  <c r="X79" i="12"/>
  <c r="X78" i="12"/>
  <c r="X77" i="12"/>
  <c r="X76" i="12"/>
  <c r="X75" i="12"/>
  <c r="X74" i="12"/>
  <c r="X73" i="12"/>
  <c r="X72" i="12"/>
  <c r="X71" i="12"/>
  <c r="X70" i="12"/>
  <c r="X69" i="12"/>
  <c r="X68" i="12"/>
  <c r="X67" i="12"/>
  <c r="X66" i="12"/>
  <c r="X65" i="12"/>
  <c r="X64" i="12"/>
  <c r="X63" i="12"/>
  <c r="X62" i="12"/>
  <c r="X61" i="12"/>
  <c r="X60" i="12"/>
  <c r="X59" i="12"/>
  <c r="X58" i="12"/>
  <c r="X57" i="12"/>
  <c r="X56" i="12"/>
  <c r="X55" i="12"/>
  <c r="X54" i="12"/>
  <c r="X53" i="12"/>
  <c r="X52" i="12"/>
  <c r="X51" i="12"/>
  <c r="X50" i="12"/>
  <c r="X49" i="12"/>
  <c r="X48" i="12"/>
  <c r="X47" i="12"/>
  <c r="X46" i="12"/>
  <c r="X45" i="12"/>
  <c r="X44" i="12"/>
  <c r="X43" i="12"/>
  <c r="X42" i="12"/>
  <c r="X41" i="12"/>
  <c r="X40" i="12"/>
  <c r="X39" i="12"/>
  <c r="X38" i="12"/>
  <c r="F6" i="12" l="1"/>
  <c r="J6" i="12"/>
  <c r="T6" i="12"/>
  <c r="N107" i="12"/>
  <c r="N106" i="12"/>
  <c r="N105" i="12"/>
  <c r="N104" i="12"/>
  <c r="N103" i="12"/>
  <c r="N102" i="12"/>
  <c r="N101" i="12"/>
  <c r="N100" i="12"/>
  <c r="N99" i="12"/>
  <c r="N98" i="12"/>
  <c r="N97" i="12"/>
  <c r="N96" i="12"/>
  <c r="N95" i="12"/>
  <c r="N94" i="12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Z98" i="12" l="1"/>
  <c r="Z96" i="12"/>
  <c r="Z95" i="12"/>
  <c r="Z94" i="12"/>
  <c r="Z93" i="12"/>
  <c r="Z92" i="12"/>
  <c r="Z91" i="12"/>
  <c r="Z90" i="12"/>
  <c r="Z89" i="12"/>
  <c r="Z88" i="12"/>
  <c r="Z86" i="12"/>
  <c r="Z85" i="12"/>
  <c r="Z84" i="12"/>
  <c r="Z83" i="12"/>
  <c r="Z82" i="12"/>
  <c r="Z80" i="12"/>
  <c r="Z79" i="12"/>
  <c r="Z78" i="12"/>
  <c r="Z77" i="12"/>
  <c r="Z76" i="12"/>
  <c r="Z75" i="12"/>
  <c r="Z74" i="12"/>
  <c r="Z72" i="12"/>
  <c r="Z71" i="12"/>
  <c r="Z70" i="12"/>
  <c r="Z68" i="12"/>
  <c r="Z66" i="12"/>
  <c r="Z64" i="12"/>
  <c r="Z63" i="12"/>
  <c r="Z62" i="12"/>
  <c r="Z60" i="12"/>
  <c r="Z58" i="12"/>
  <c r="Z56" i="12"/>
  <c r="Z55" i="12"/>
  <c r="Z54" i="12"/>
  <c r="Z53" i="12"/>
  <c r="Z52" i="12"/>
  <c r="Z51" i="12"/>
  <c r="Z50" i="12"/>
  <c r="Z49" i="12"/>
  <c r="Z48" i="12"/>
  <c r="Z47" i="12"/>
  <c r="Z46" i="12"/>
  <c r="Z45" i="12"/>
  <c r="Z44" i="12"/>
  <c r="Z43" i="12"/>
  <c r="P100" i="12"/>
  <c r="P99" i="12"/>
  <c r="P97" i="12"/>
  <c r="P96" i="12"/>
  <c r="P95" i="12"/>
  <c r="P93" i="12"/>
  <c r="P92" i="12"/>
  <c r="P91" i="12"/>
  <c r="P90" i="12"/>
  <c r="P89" i="12"/>
  <c r="P88" i="12"/>
  <c r="P87" i="12"/>
  <c r="P86" i="12"/>
  <c r="P85" i="12"/>
  <c r="P83" i="12"/>
  <c r="P81" i="12"/>
  <c r="P80" i="12"/>
  <c r="P79" i="12"/>
  <c r="P78" i="12"/>
  <c r="P77" i="12"/>
  <c r="P76" i="12"/>
  <c r="P75" i="12"/>
  <c r="P74" i="12"/>
  <c r="P73" i="12"/>
  <c r="P72" i="12"/>
  <c r="P71" i="12"/>
  <c r="P70" i="12"/>
  <c r="P69" i="12"/>
  <c r="P68" i="12"/>
  <c r="P67" i="12"/>
  <c r="P66" i="12"/>
  <c r="P65" i="12"/>
  <c r="P64" i="12"/>
  <c r="P63" i="12"/>
  <c r="P62" i="12"/>
  <c r="P61" i="12"/>
  <c r="P60" i="12"/>
  <c r="P59" i="12"/>
  <c r="P58" i="12"/>
  <c r="P57" i="12"/>
  <c r="P56" i="12"/>
  <c r="P54" i="12"/>
  <c r="P53" i="12"/>
  <c r="P52" i="12"/>
  <c r="P51" i="12"/>
  <c r="P50" i="12"/>
  <c r="P49" i="12"/>
  <c r="P48" i="12"/>
  <c r="P47" i="12"/>
  <c r="P46" i="12"/>
  <c r="P45" i="12"/>
  <c r="P44" i="12"/>
  <c r="N115" i="12"/>
  <c r="N114" i="12"/>
  <c r="P114" i="12" s="1"/>
  <c r="N113" i="12"/>
  <c r="P113" i="12" s="1"/>
  <c r="N112" i="12"/>
  <c r="P112" i="12" s="1"/>
  <c r="N111" i="12"/>
  <c r="P111" i="12" s="1"/>
  <c r="N110" i="12"/>
  <c r="P110" i="12" s="1"/>
  <c r="N109" i="12"/>
  <c r="P109" i="12" s="1"/>
  <c r="N108" i="12"/>
  <c r="P108" i="12" s="1"/>
  <c r="P106" i="12"/>
  <c r="N43" i="12"/>
  <c r="P43" i="12" s="1"/>
  <c r="N42" i="12"/>
  <c r="P42" i="12" s="1"/>
  <c r="N41" i="12"/>
  <c r="P41" i="12" s="1"/>
  <c r="N40" i="12"/>
  <c r="P40" i="12" s="1"/>
  <c r="N39" i="12"/>
  <c r="P39" i="12" s="1"/>
  <c r="N38" i="12"/>
  <c r="P38" i="12" s="1"/>
  <c r="P82" i="12"/>
  <c r="Z109" i="12"/>
  <c r="Z107" i="12"/>
  <c r="Z105" i="12"/>
  <c r="Z103" i="12"/>
  <c r="Z101" i="12"/>
  <c r="Z100" i="12"/>
  <c r="Z97" i="12"/>
  <c r="Z81" i="12"/>
  <c r="Z73" i="12"/>
  <c r="Z69" i="12"/>
  <c r="Z67" i="12"/>
  <c r="Z65" i="12"/>
  <c r="Z61" i="12"/>
  <c r="Z59" i="12"/>
  <c r="Z57" i="12"/>
  <c r="Z99" i="12"/>
  <c r="Z87" i="12"/>
  <c r="P105" i="12"/>
  <c r="P104" i="12"/>
  <c r="P103" i="12"/>
  <c r="P102" i="12"/>
  <c r="P101" i="12"/>
  <c r="P98" i="12"/>
  <c r="P94" i="12"/>
  <c r="P84" i="12"/>
  <c r="P115" i="12"/>
  <c r="P107" i="12"/>
  <c r="P55" i="12"/>
  <c r="Z115" i="12"/>
  <c r="Z114" i="12"/>
  <c r="Z113" i="12"/>
  <c r="Z112" i="12"/>
  <c r="Z111" i="12"/>
  <c r="Z110" i="12"/>
  <c r="Z108" i="12"/>
  <c r="Z106" i="12"/>
  <c r="Z104" i="12"/>
  <c r="Z102" i="12"/>
  <c r="Z42" i="12"/>
  <c r="Z41" i="12"/>
  <c r="Z40" i="12"/>
  <c r="Z39" i="12"/>
  <c r="Z38" i="12"/>
  <c r="X37" i="12"/>
  <c r="Z37" i="12" s="1"/>
  <c r="N37" i="12"/>
  <c r="P37" i="12" s="1"/>
  <c r="X36" i="12"/>
  <c r="Z36" i="12" s="1"/>
  <c r="N36" i="12"/>
  <c r="P36" i="12" s="1"/>
  <c r="X35" i="12"/>
  <c r="Z35" i="12" s="1"/>
  <c r="N35" i="12"/>
  <c r="P35" i="12" s="1"/>
  <c r="X34" i="12"/>
  <c r="Z34" i="12" s="1"/>
  <c r="N34" i="12"/>
  <c r="P34" i="12" s="1"/>
  <c r="X33" i="12"/>
  <c r="Z33" i="12" s="1"/>
  <c r="N33" i="12"/>
  <c r="P33" i="12" s="1"/>
  <c r="X32" i="12"/>
  <c r="Z32" i="12" s="1"/>
  <c r="N32" i="12"/>
  <c r="P32" i="12" s="1"/>
  <c r="X31" i="12"/>
  <c r="Z31" i="12" s="1"/>
  <c r="N31" i="12"/>
  <c r="P31" i="12" s="1"/>
  <c r="X30" i="12"/>
  <c r="Z30" i="12" s="1"/>
  <c r="N30" i="12"/>
  <c r="P30" i="12" s="1"/>
  <c r="X29" i="12"/>
  <c r="Z29" i="12" s="1"/>
  <c r="N29" i="12"/>
  <c r="P29" i="12" s="1"/>
  <c r="X28" i="12"/>
  <c r="Z28" i="12" s="1"/>
  <c r="N28" i="12"/>
  <c r="P28" i="12" s="1"/>
  <c r="X27" i="12"/>
  <c r="Z27" i="12" s="1"/>
  <c r="N27" i="12"/>
  <c r="P27" i="12" s="1"/>
  <c r="X26" i="12"/>
  <c r="Z26" i="12" s="1"/>
  <c r="N26" i="12"/>
  <c r="P26" i="12" s="1"/>
  <c r="X25" i="12"/>
  <c r="Z25" i="12" s="1"/>
  <c r="N25" i="12"/>
  <c r="P25" i="12" s="1"/>
  <c r="X24" i="12"/>
  <c r="Z24" i="12" s="1"/>
  <c r="N24" i="12"/>
  <c r="P24" i="12" s="1"/>
  <c r="X23" i="12"/>
  <c r="Z23" i="12" s="1"/>
  <c r="N23" i="12"/>
  <c r="P23" i="12" s="1"/>
  <c r="X22" i="12"/>
  <c r="Z22" i="12" s="1"/>
  <c r="N22" i="12"/>
  <c r="P22" i="12" s="1"/>
  <c r="X21" i="12"/>
  <c r="Z21" i="12" s="1"/>
  <c r="N21" i="12"/>
  <c r="P21" i="12" s="1"/>
  <c r="X20" i="12"/>
  <c r="Z20" i="12" s="1"/>
  <c r="N20" i="12"/>
  <c r="P20" i="12" s="1"/>
  <c r="X19" i="12"/>
  <c r="Z19" i="12" s="1"/>
  <c r="N19" i="12"/>
  <c r="P19" i="12" s="1"/>
  <c r="X18" i="12"/>
  <c r="Z18" i="12" s="1"/>
  <c r="N18" i="12"/>
  <c r="P18" i="12" s="1"/>
  <c r="X17" i="12"/>
  <c r="Z17" i="12" s="1"/>
  <c r="N17" i="12"/>
  <c r="P17" i="12" s="1"/>
  <c r="X16" i="12"/>
  <c r="Z16" i="12" s="1"/>
  <c r="N16" i="12"/>
  <c r="P16" i="12" s="1"/>
  <c r="X15" i="12"/>
  <c r="Z15" i="12" s="1"/>
  <c r="N15" i="12"/>
  <c r="P15" i="12" s="1"/>
  <c r="X14" i="12"/>
  <c r="Z14" i="12" s="1"/>
  <c r="N14" i="12"/>
  <c r="P14" i="12" s="1"/>
  <c r="X13" i="12"/>
  <c r="Z13" i="12" s="1"/>
  <c r="V13" i="12"/>
  <c r="V14" i="12" s="1"/>
  <c r="V15" i="12" s="1"/>
  <c r="V16" i="12" s="1"/>
  <c r="V17" i="12" s="1"/>
  <c r="V18" i="12" s="1"/>
  <c r="V19" i="12" s="1"/>
  <c r="V20" i="12" s="1"/>
  <c r="V21" i="12" s="1"/>
  <c r="V22" i="12" s="1"/>
  <c r="V23" i="12" s="1"/>
  <c r="V24" i="12" s="1"/>
  <c r="V25" i="12" s="1"/>
  <c r="V26" i="12" s="1"/>
  <c r="V27" i="12" s="1"/>
  <c r="V28" i="12" s="1"/>
  <c r="V29" i="12" s="1"/>
  <c r="V30" i="12" s="1"/>
  <c r="V31" i="12" s="1"/>
  <c r="V32" i="12" s="1"/>
  <c r="V33" i="12" s="1"/>
  <c r="V34" i="12" s="1"/>
  <c r="V35" i="12" s="1"/>
  <c r="V36" i="12" s="1"/>
  <c r="V37" i="12" s="1"/>
  <c r="V38" i="12" s="1"/>
  <c r="V39" i="12" s="1"/>
  <c r="V40" i="12" s="1"/>
  <c r="V41" i="12" s="1"/>
  <c r="V42" i="12" s="1"/>
  <c r="V43" i="12" s="1"/>
  <c r="V44" i="12" s="1"/>
  <c r="V45" i="12" s="1"/>
  <c r="V46" i="12" s="1"/>
  <c r="V47" i="12" s="1"/>
  <c r="V48" i="12" s="1"/>
  <c r="V49" i="12" s="1"/>
  <c r="V50" i="12" s="1"/>
  <c r="V51" i="12" s="1"/>
  <c r="V52" i="12" s="1"/>
  <c r="V53" i="12" s="1"/>
  <c r="V54" i="12" s="1"/>
  <c r="V55" i="12" s="1"/>
  <c r="V56" i="12" s="1"/>
  <c r="V57" i="12" s="1"/>
  <c r="V58" i="12" s="1"/>
  <c r="V59" i="12" s="1"/>
  <c r="V60" i="12" s="1"/>
  <c r="V61" i="12" s="1"/>
  <c r="V62" i="12" s="1"/>
  <c r="V63" i="12" s="1"/>
  <c r="V64" i="12" s="1"/>
  <c r="V65" i="12" s="1"/>
  <c r="V66" i="12" s="1"/>
  <c r="V67" i="12" s="1"/>
  <c r="V68" i="12" s="1"/>
  <c r="V69" i="12" s="1"/>
  <c r="V70" i="12" s="1"/>
  <c r="V71" i="12" s="1"/>
  <c r="V72" i="12" s="1"/>
  <c r="V73" i="12" s="1"/>
  <c r="V74" i="12" s="1"/>
  <c r="V75" i="12" s="1"/>
  <c r="V76" i="12" s="1"/>
  <c r="V77" i="12" s="1"/>
  <c r="V78" i="12" s="1"/>
  <c r="V79" i="12" s="1"/>
  <c r="V80" i="12" s="1"/>
  <c r="V81" i="12" s="1"/>
  <c r="V82" i="12" s="1"/>
  <c r="V83" i="12" s="1"/>
  <c r="V84" i="12" s="1"/>
  <c r="V85" i="12" s="1"/>
  <c r="V86" i="12" s="1"/>
  <c r="V87" i="12" s="1"/>
  <c r="V88" i="12" s="1"/>
  <c r="V89" i="12" s="1"/>
  <c r="V90" i="12" s="1"/>
  <c r="V91" i="12" s="1"/>
  <c r="V92" i="12" s="1"/>
  <c r="V93" i="12" s="1"/>
  <c r="V94" i="12" s="1"/>
  <c r="V95" i="12" s="1"/>
  <c r="V96" i="12" s="1"/>
  <c r="V97" i="12" s="1"/>
  <c r="V98" i="12" s="1"/>
  <c r="V99" i="12" s="1"/>
  <c r="V100" i="12" s="1"/>
  <c r="V101" i="12" s="1"/>
  <c r="V102" i="12" s="1"/>
  <c r="V103" i="12" s="1"/>
  <c r="V104" i="12" s="1"/>
  <c r="V105" i="12" s="1"/>
  <c r="V106" i="12" s="1"/>
  <c r="V107" i="12" s="1"/>
  <c r="V108" i="12" s="1"/>
  <c r="V109" i="12" s="1"/>
  <c r="V110" i="12" s="1"/>
  <c r="V111" i="12" s="1"/>
  <c r="V112" i="12" s="1"/>
  <c r="V113" i="12" s="1"/>
  <c r="V114" i="12" s="1"/>
  <c r="V115" i="12" s="1"/>
  <c r="N13" i="12"/>
  <c r="P13" i="12" s="1"/>
  <c r="L13" i="12"/>
  <c r="L14" i="12" s="1"/>
  <c r="L15" i="12" s="1"/>
  <c r="L16" i="12" s="1"/>
  <c r="L17" i="12" s="1"/>
  <c r="L18" i="12" s="1"/>
  <c r="L19" i="12" s="1"/>
  <c r="L20" i="12" s="1"/>
  <c r="L21" i="12" s="1"/>
  <c r="L22" i="12" s="1"/>
  <c r="L23" i="12" s="1"/>
  <c r="L24" i="12" s="1"/>
  <c r="L25" i="12" s="1"/>
  <c r="L26" i="12" s="1"/>
  <c r="L27" i="12" s="1"/>
  <c r="L28" i="12" s="1"/>
  <c r="L29" i="12" s="1"/>
  <c r="L30" i="12" s="1"/>
  <c r="L31" i="12" s="1"/>
  <c r="L32" i="12" s="1"/>
  <c r="L33" i="12" s="1"/>
  <c r="L34" i="12" s="1"/>
  <c r="L35" i="12" s="1"/>
  <c r="L36" i="12" s="1"/>
  <c r="L37" i="12" s="1"/>
  <c r="L38" i="12" s="1"/>
  <c r="L39" i="12" s="1"/>
  <c r="L40" i="12" s="1"/>
  <c r="L41" i="12" s="1"/>
  <c r="L42" i="12" s="1"/>
  <c r="L43" i="12" s="1"/>
  <c r="L44" i="12" s="1"/>
  <c r="L45" i="12" s="1"/>
  <c r="L46" i="12" s="1"/>
  <c r="L47" i="12" s="1"/>
  <c r="L48" i="12" s="1"/>
  <c r="L49" i="12" s="1"/>
  <c r="L50" i="12" s="1"/>
  <c r="L51" i="12" s="1"/>
  <c r="L52" i="12" s="1"/>
  <c r="L53" i="12" s="1"/>
  <c r="L54" i="12" s="1"/>
  <c r="L55" i="12" s="1"/>
  <c r="L56" i="12" s="1"/>
  <c r="L57" i="12" s="1"/>
  <c r="L58" i="12" s="1"/>
  <c r="L59" i="12" s="1"/>
  <c r="L60" i="12" s="1"/>
  <c r="L61" i="12" s="1"/>
  <c r="L62" i="12" s="1"/>
  <c r="L63" i="12" s="1"/>
  <c r="L64" i="12" s="1"/>
  <c r="L65" i="12" s="1"/>
  <c r="L66" i="12" s="1"/>
  <c r="L67" i="12" s="1"/>
  <c r="L68" i="12" s="1"/>
  <c r="L69" i="12" s="1"/>
  <c r="L70" i="12" s="1"/>
  <c r="L71" i="12" s="1"/>
  <c r="L72" i="12" s="1"/>
  <c r="L73" i="12" s="1"/>
  <c r="L74" i="12" s="1"/>
  <c r="L75" i="12" s="1"/>
  <c r="L76" i="12" s="1"/>
  <c r="L77" i="12" s="1"/>
  <c r="L78" i="12" s="1"/>
  <c r="L79" i="12" s="1"/>
  <c r="L80" i="12" s="1"/>
  <c r="L81" i="12" s="1"/>
  <c r="L82" i="12" s="1"/>
  <c r="L83" i="12" s="1"/>
  <c r="L84" i="12" s="1"/>
  <c r="L85" i="12" s="1"/>
  <c r="L86" i="12" s="1"/>
  <c r="L87" i="12" s="1"/>
  <c r="L88" i="12" s="1"/>
  <c r="L89" i="12" s="1"/>
  <c r="L90" i="12" s="1"/>
  <c r="L91" i="12" s="1"/>
  <c r="L92" i="12" s="1"/>
  <c r="L93" i="12" s="1"/>
  <c r="L94" i="12" s="1"/>
  <c r="L95" i="12" s="1"/>
  <c r="L96" i="12" s="1"/>
  <c r="L97" i="12" s="1"/>
  <c r="L98" i="12" s="1"/>
  <c r="L99" i="12" s="1"/>
  <c r="L100" i="12" s="1"/>
  <c r="L101" i="12" s="1"/>
  <c r="L102" i="12" s="1"/>
  <c r="L103" i="12" s="1"/>
  <c r="L104" i="12" s="1"/>
  <c r="L105" i="12" s="1"/>
  <c r="L106" i="12" s="1"/>
  <c r="L107" i="12" s="1"/>
  <c r="L108" i="12" s="1"/>
  <c r="L109" i="12" s="1"/>
  <c r="L110" i="12" s="1"/>
  <c r="L111" i="12" s="1"/>
  <c r="L112" i="12" s="1"/>
  <c r="L113" i="12" s="1"/>
  <c r="L114" i="12" s="1"/>
  <c r="L115" i="12" s="1"/>
  <c r="H13" i="12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6" i="12" s="1"/>
  <c r="H87" i="12" s="1"/>
  <c r="H88" i="12" s="1"/>
  <c r="H89" i="12" s="1"/>
  <c r="H90" i="12" s="1"/>
  <c r="H91" i="12" s="1"/>
  <c r="H92" i="12" s="1"/>
  <c r="H93" i="12" s="1"/>
  <c r="H94" i="12" s="1"/>
  <c r="H95" i="12" s="1"/>
  <c r="H96" i="12" s="1"/>
  <c r="H97" i="12" s="1"/>
  <c r="H98" i="12" s="1"/>
  <c r="H99" i="12" s="1"/>
  <c r="H100" i="12" s="1"/>
  <c r="H101" i="12" s="1"/>
  <c r="H102" i="12" s="1"/>
  <c r="H103" i="12" s="1"/>
  <c r="H104" i="12" s="1"/>
  <c r="H105" i="12" s="1"/>
  <c r="H106" i="12" s="1"/>
  <c r="H107" i="12" s="1"/>
  <c r="H108" i="12" s="1"/>
  <c r="H109" i="12" s="1"/>
  <c r="H110" i="12" s="1"/>
  <c r="H111" i="12" s="1"/>
  <c r="H112" i="12" s="1"/>
  <c r="H113" i="12" s="1"/>
  <c r="H114" i="12" s="1"/>
  <c r="H115" i="12" s="1"/>
  <c r="X12" i="12"/>
  <c r="Z12" i="12" s="1"/>
  <c r="N12" i="12"/>
  <c r="P12" i="12" s="1"/>
  <c r="R12" i="12" l="1"/>
  <c r="AB12" i="12"/>
  <c r="L11" i="11"/>
  <c r="AB20" i="12" l="1"/>
  <c r="T113" i="11"/>
  <c r="V113" i="11" s="1"/>
  <c r="J113" i="11"/>
  <c r="L113" i="11" s="1"/>
  <c r="T112" i="11"/>
  <c r="V112" i="11" s="1"/>
  <c r="J112" i="11"/>
  <c r="L112" i="11" s="1"/>
  <c r="T111" i="11"/>
  <c r="V111" i="11" s="1"/>
  <c r="J111" i="11"/>
  <c r="L111" i="11" s="1"/>
  <c r="T110" i="11"/>
  <c r="V110" i="11" s="1"/>
  <c r="J110" i="11"/>
  <c r="L110" i="11" s="1"/>
  <c r="T109" i="11"/>
  <c r="V109" i="11" s="1"/>
  <c r="J109" i="11"/>
  <c r="L109" i="11" s="1"/>
  <c r="T108" i="11"/>
  <c r="V108" i="11" s="1"/>
  <c r="J108" i="11"/>
  <c r="L108" i="11" s="1"/>
  <c r="T107" i="11"/>
  <c r="V107" i="11" s="1"/>
  <c r="J107" i="11"/>
  <c r="L107" i="11" s="1"/>
  <c r="T106" i="11"/>
  <c r="V106" i="11" s="1"/>
  <c r="J106" i="11"/>
  <c r="L106" i="11" s="1"/>
  <c r="T105" i="11"/>
  <c r="V105" i="11" s="1"/>
  <c r="J105" i="11"/>
  <c r="L105" i="11" s="1"/>
  <c r="T104" i="11"/>
  <c r="V104" i="11" s="1"/>
  <c r="J104" i="11"/>
  <c r="L104" i="11" s="1"/>
  <c r="T103" i="11"/>
  <c r="V103" i="11" s="1"/>
  <c r="J103" i="11"/>
  <c r="L103" i="11" s="1"/>
  <c r="T102" i="11"/>
  <c r="V102" i="11" s="1"/>
  <c r="J102" i="11"/>
  <c r="L102" i="11" s="1"/>
  <c r="T101" i="11"/>
  <c r="V101" i="11" s="1"/>
  <c r="J101" i="11"/>
  <c r="L101" i="11" s="1"/>
  <c r="T100" i="11"/>
  <c r="V100" i="11" s="1"/>
  <c r="J100" i="11"/>
  <c r="L100" i="11" s="1"/>
  <c r="T99" i="11"/>
  <c r="V99" i="11" s="1"/>
  <c r="J99" i="11"/>
  <c r="L99" i="11" s="1"/>
  <c r="T98" i="11"/>
  <c r="V98" i="11" s="1"/>
  <c r="J98" i="11"/>
  <c r="L98" i="11" s="1"/>
  <c r="T97" i="11"/>
  <c r="V97" i="11" s="1"/>
  <c r="J97" i="11"/>
  <c r="L97" i="11" s="1"/>
  <c r="T96" i="11"/>
  <c r="V96" i="11" s="1"/>
  <c r="J96" i="11"/>
  <c r="L96" i="11" s="1"/>
  <c r="T95" i="11"/>
  <c r="V95" i="11" s="1"/>
  <c r="J95" i="11"/>
  <c r="L95" i="11" s="1"/>
  <c r="T94" i="11"/>
  <c r="V94" i="11" s="1"/>
  <c r="J94" i="11"/>
  <c r="L94" i="11" s="1"/>
  <c r="T93" i="11"/>
  <c r="V93" i="11" s="1"/>
  <c r="J93" i="11"/>
  <c r="L93" i="11" s="1"/>
  <c r="T92" i="11"/>
  <c r="V92" i="11" s="1"/>
  <c r="J92" i="11"/>
  <c r="L92" i="11" s="1"/>
  <c r="T91" i="11"/>
  <c r="V91" i="11" s="1"/>
  <c r="J91" i="11"/>
  <c r="L91" i="11" s="1"/>
  <c r="T90" i="11"/>
  <c r="V90" i="11" s="1"/>
  <c r="J90" i="11"/>
  <c r="L90" i="11" s="1"/>
  <c r="T89" i="11"/>
  <c r="V89" i="11" s="1"/>
  <c r="J89" i="11"/>
  <c r="L89" i="11" s="1"/>
  <c r="T88" i="11"/>
  <c r="V88" i="11" s="1"/>
  <c r="J88" i="11"/>
  <c r="L88" i="11" s="1"/>
  <c r="T87" i="11"/>
  <c r="V87" i="11" s="1"/>
  <c r="J87" i="11"/>
  <c r="L87" i="11" s="1"/>
  <c r="T86" i="11"/>
  <c r="V86" i="11" s="1"/>
  <c r="J86" i="11"/>
  <c r="L86" i="11" s="1"/>
  <c r="T85" i="11"/>
  <c r="V85" i="11" s="1"/>
  <c r="J85" i="11"/>
  <c r="L85" i="11" s="1"/>
  <c r="T84" i="11"/>
  <c r="V84" i="11" s="1"/>
  <c r="J84" i="11"/>
  <c r="L84" i="11" s="1"/>
  <c r="T83" i="11"/>
  <c r="V83" i="11" s="1"/>
  <c r="J83" i="11"/>
  <c r="L83" i="11" s="1"/>
  <c r="T82" i="11"/>
  <c r="V82" i="11" s="1"/>
  <c r="J82" i="11"/>
  <c r="L82" i="11" s="1"/>
  <c r="T81" i="11"/>
  <c r="V81" i="11" s="1"/>
  <c r="J81" i="11"/>
  <c r="L81" i="11" s="1"/>
  <c r="T80" i="11"/>
  <c r="V80" i="11" s="1"/>
  <c r="J80" i="11"/>
  <c r="L80" i="11" s="1"/>
  <c r="T79" i="11"/>
  <c r="V79" i="11" s="1"/>
  <c r="J79" i="11"/>
  <c r="L79" i="11" s="1"/>
  <c r="T78" i="11"/>
  <c r="V78" i="11" s="1"/>
  <c r="J78" i="11"/>
  <c r="L78" i="11" s="1"/>
  <c r="T77" i="11"/>
  <c r="V77" i="11" s="1"/>
  <c r="J77" i="11"/>
  <c r="L77" i="11" s="1"/>
  <c r="T76" i="11"/>
  <c r="V76" i="11" s="1"/>
  <c r="J76" i="11"/>
  <c r="L76" i="11" s="1"/>
  <c r="T75" i="11"/>
  <c r="V75" i="11" s="1"/>
  <c r="J75" i="11"/>
  <c r="L75" i="11" s="1"/>
  <c r="T74" i="11"/>
  <c r="V74" i="11" s="1"/>
  <c r="J74" i="11"/>
  <c r="L74" i="11" s="1"/>
  <c r="T73" i="11"/>
  <c r="V73" i="11" s="1"/>
  <c r="J73" i="11"/>
  <c r="L73" i="11" s="1"/>
  <c r="T72" i="11"/>
  <c r="V72" i="11" s="1"/>
  <c r="J72" i="11"/>
  <c r="L72" i="11" s="1"/>
  <c r="T71" i="11"/>
  <c r="V71" i="11" s="1"/>
  <c r="J71" i="11"/>
  <c r="L71" i="11" s="1"/>
  <c r="T70" i="11"/>
  <c r="V70" i="11" s="1"/>
  <c r="J70" i="11"/>
  <c r="L70" i="11" s="1"/>
  <c r="T69" i="11"/>
  <c r="V69" i="11" s="1"/>
  <c r="J69" i="11"/>
  <c r="L69" i="11" s="1"/>
  <c r="T68" i="11"/>
  <c r="V68" i="11" s="1"/>
  <c r="J68" i="11"/>
  <c r="L68" i="11" s="1"/>
  <c r="T67" i="11"/>
  <c r="V67" i="11" s="1"/>
  <c r="J67" i="11"/>
  <c r="L67" i="11" s="1"/>
  <c r="T66" i="11"/>
  <c r="V66" i="11" s="1"/>
  <c r="J66" i="11"/>
  <c r="L66" i="11" s="1"/>
  <c r="T65" i="11"/>
  <c r="V65" i="11" s="1"/>
  <c r="J65" i="11"/>
  <c r="L65" i="11" s="1"/>
  <c r="T64" i="11"/>
  <c r="V64" i="11" s="1"/>
  <c r="J64" i="11"/>
  <c r="L64" i="11" s="1"/>
  <c r="T63" i="11"/>
  <c r="V63" i="11" s="1"/>
  <c r="J63" i="11"/>
  <c r="L63" i="11" s="1"/>
  <c r="T62" i="11"/>
  <c r="V62" i="11" s="1"/>
  <c r="J62" i="11"/>
  <c r="L62" i="11" s="1"/>
  <c r="T61" i="11"/>
  <c r="V61" i="11" s="1"/>
  <c r="J61" i="11"/>
  <c r="L61" i="11" s="1"/>
  <c r="T60" i="11"/>
  <c r="V60" i="11" s="1"/>
  <c r="J60" i="11"/>
  <c r="L60" i="11" s="1"/>
  <c r="T59" i="11"/>
  <c r="V59" i="11" s="1"/>
  <c r="J59" i="11"/>
  <c r="L59" i="11" s="1"/>
  <c r="T58" i="11"/>
  <c r="V58" i="11" s="1"/>
  <c r="J58" i="11"/>
  <c r="L58" i="11" s="1"/>
  <c r="T57" i="11"/>
  <c r="V57" i="11" s="1"/>
  <c r="J57" i="11"/>
  <c r="L57" i="11" s="1"/>
  <c r="T56" i="11"/>
  <c r="V56" i="11" s="1"/>
  <c r="J56" i="11"/>
  <c r="L56" i="11" s="1"/>
  <c r="T55" i="11"/>
  <c r="V55" i="11" s="1"/>
  <c r="J55" i="11"/>
  <c r="L55" i="11" s="1"/>
  <c r="T54" i="11"/>
  <c r="V54" i="11" s="1"/>
  <c r="J54" i="11"/>
  <c r="L54" i="11" s="1"/>
  <c r="T53" i="11"/>
  <c r="V53" i="11" s="1"/>
  <c r="J53" i="11"/>
  <c r="L53" i="11" s="1"/>
  <c r="T52" i="11"/>
  <c r="V52" i="11" s="1"/>
  <c r="J52" i="11"/>
  <c r="L52" i="11" s="1"/>
  <c r="T51" i="11"/>
  <c r="V51" i="11" s="1"/>
  <c r="J51" i="11"/>
  <c r="L51" i="11" s="1"/>
  <c r="T50" i="11"/>
  <c r="V50" i="11" s="1"/>
  <c r="J50" i="11"/>
  <c r="L50" i="11" s="1"/>
  <c r="T49" i="11"/>
  <c r="V49" i="11" s="1"/>
  <c r="J49" i="11"/>
  <c r="L49" i="11" s="1"/>
  <c r="T48" i="11"/>
  <c r="V48" i="11" s="1"/>
  <c r="J48" i="11"/>
  <c r="L48" i="11" s="1"/>
  <c r="T47" i="11"/>
  <c r="V47" i="11" s="1"/>
  <c r="J47" i="11"/>
  <c r="L47" i="11" s="1"/>
  <c r="T46" i="11"/>
  <c r="V46" i="11" s="1"/>
  <c r="J46" i="11"/>
  <c r="L46" i="11" s="1"/>
  <c r="T45" i="11"/>
  <c r="V45" i="11" s="1"/>
  <c r="J45" i="11"/>
  <c r="L45" i="11" s="1"/>
  <c r="T44" i="11"/>
  <c r="V44" i="11" s="1"/>
  <c r="J44" i="11"/>
  <c r="L44" i="11" s="1"/>
  <c r="T43" i="11"/>
  <c r="V43" i="11" s="1"/>
  <c r="J43" i="11"/>
  <c r="L43" i="11" s="1"/>
  <c r="T42" i="11"/>
  <c r="V42" i="11" s="1"/>
  <c r="J42" i="11"/>
  <c r="L42" i="11" s="1"/>
  <c r="T41" i="11"/>
  <c r="V41" i="11" s="1"/>
  <c r="J41" i="11"/>
  <c r="L41" i="11" s="1"/>
  <c r="T40" i="11"/>
  <c r="V40" i="11" s="1"/>
  <c r="J40" i="11"/>
  <c r="L40" i="11" s="1"/>
  <c r="T39" i="11"/>
  <c r="V39" i="11" s="1"/>
  <c r="J39" i="11"/>
  <c r="L39" i="11" s="1"/>
  <c r="T38" i="11"/>
  <c r="V38" i="11" s="1"/>
  <c r="J38" i="11"/>
  <c r="L38" i="11" s="1"/>
  <c r="T37" i="11"/>
  <c r="V37" i="11" s="1"/>
  <c r="J37" i="11"/>
  <c r="L37" i="11" s="1"/>
  <c r="T36" i="11"/>
  <c r="V36" i="11" s="1"/>
  <c r="J36" i="11"/>
  <c r="L36" i="11" s="1"/>
  <c r="T35" i="11"/>
  <c r="V35" i="11" s="1"/>
  <c r="J35" i="11"/>
  <c r="L35" i="11" s="1"/>
  <c r="T34" i="11"/>
  <c r="V34" i="11" s="1"/>
  <c r="J34" i="11"/>
  <c r="L34" i="11" s="1"/>
  <c r="T33" i="11"/>
  <c r="V33" i="11" s="1"/>
  <c r="J33" i="11"/>
  <c r="L33" i="11" s="1"/>
  <c r="T32" i="11"/>
  <c r="V32" i="11" s="1"/>
  <c r="J32" i="11"/>
  <c r="L32" i="11" s="1"/>
  <c r="T31" i="11"/>
  <c r="V31" i="11" s="1"/>
  <c r="J31" i="11"/>
  <c r="L31" i="11" s="1"/>
  <c r="T30" i="11"/>
  <c r="V30" i="11" s="1"/>
  <c r="J30" i="11"/>
  <c r="L30" i="11" s="1"/>
  <c r="T29" i="11"/>
  <c r="V29" i="11" s="1"/>
  <c r="J29" i="11"/>
  <c r="L29" i="11" s="1"/>
  <c r="T28" i="11"/>
  <c r="V28" i="11" s="1"/>
  <c r="J28" i="11"/>
  <c r="L28" i="11" s="1"/>
  <c r="T27" i="11"/>
  <c r="V27" i="11" s="1"/>
  <c r="J27" i="11"/>
  <c r="L27" i="11" s="1"/>
  <c r="T26" i="11"/>
  <c r="V26" i="11" s="1"/>
  <c r="J26" i="11"/>
  <c r="L26" i="11" s="1"/>
  <c r="T25" i="11"/>
  <c r="V25" i="11" s="1"/>
  <c r="J25" i="11"/>
  <c r="L25" i="11" s="1"/>
  <c r="T24" i="11"/>
  <c r="V24" i="11" s="1"/>
  <c r="J24" i="11"/>
  <c r="L24" i="11" s="1"/>
  <c r="T23" i="11"/>
  <c r="V23" i="11" s="1"/>
  <c r="J23" i="11"/>
  <c r="L23" i="11" s="1"/>
  <c r="T22" i="11"/>
  <c r="V22" i="11" s="1"/>
  <c r="J22" i="11"/>
  <c r="L22" i="11" s="1"/>
  <c r="T21" i="11"/>
  <c r="V21" i="11" s="1"/>
  <c r="J21" i="11"/>
  <c r="L21" i="11" s="1"/>
  <c r="T20" i="11"/>
  <c r="V20" i="11" s="1"/>
  <c r="J20" i="11"/>
  <c r="L20" i="11" s="1"/>
  <c r="T19" i="11"/>
  <c r="V19" i="11" s="1"/>
  <c r="J19" i="11"/>
  <c r="L19" i="11" s="1"/>
  <c r="T18" i="11"/>
  <c r="V18" i="11" s="1"/>
  <c r="J18" i="11"/>
  <c r="L18" i="11" s="1"/>
  <c r="T17" i="11"/>
  <c r="V17" i="11" s="1"/>
  <c r="J17" i="11"/>
  <c r="L17" i="11" s="1"/>
  <c r="T16" i="11"/>
  <c r="V16" i="11" s="1"/>
  <c r="J16" i="11"/>
  <c r="L16" i="11" s="1"/>
  <c r="T15" i="11"/>
  <c r="V15" i="11" s="1"/>
  <c r="J15" i="11"/>
  <c r="L15" i="11" s="1"/>
  <c r="T14" i="11"/>
  <c r="V14" i="11" s="1"/>
  <c r="J14" i="11"/>
  <c r="L14" i="11" s="1"/>
  <c r="T13" i="11"/>
  <c r="V13" i="11" s="1"/>
  <c r="J13" i="11"/>
  <c r="L13" i="11" s="1"/>
  <c r="T12" i="11"/>
  <c r="V12" i="11" s="1"/>
  <c r="J12" i="11"/>
  <c r="L12" i="11" s="1"/>
  <c r="T11" i="11"/>
  <c r="V11" i="11" s="1"/>
  <c r="R11" i="11"/>
  <c r="R12" i="11" s="1"/>
  <c r="R13" i="11" s="1"/>
  <c r="R14" i="11" s="1"/>
  <c r="R15" i="11" s="1"/>
  <c r="R16" i="11" s="1"/>
  <c r="R17" i="11" s="1"/>
  <c r="R18" i="11" s="1"/>
  <c r="R19" i="11" s="1"/>
  <c r="R20" i="11" s="1"/>
  <c r="R21" i="11" s="1"/>
  <c r="R22" i="11" s="1"/>
  <c r="R23" i="11" s="1"/>
  <c r="R24" i="11" s="1"/>
  <c r="R25" i="11" s="1"/>
  <c r="R26" i="11" s="1"/>
  <c r="R27" i="11" s="1"/>
  <c r="R28" i="11" s="1"/>
  <c r="R29" i="11" s="1"/>
  <c r="R30" i="11" s="1"/>
  <c r="R31" i="11" s="1"/>
  <c r="R32" i="11" s="1"/>
  <c r="R33" i="11" s="1"/>
  <c r="R34" i="11" s="1"/>
  <c r="R35" i="11" s="1"/>
  <c r="R36" i="11" s="1"/>
  <c r="R37" i="11" s="1"/>
  <c r="R38" i="11" s="1"/>
  <c r="R39" i="11" s="1"/>
  <c r="R40" i="11" s="1"/>
  <c r="R41" i="11" s="1"/>
  <c r="R42" i="11" s="1"/>
  <c r="R43" i="11" s="1"/>
  <c r="R44" i="11" s="1"/>
  <c r="R45" i="11" s="1"/>
  <c r="R46" i="11" s="1"/>
  <c r="R47" i="11" s="1"/>
  <c r="R48" i="11" s="1"/>
  <c r="R49" i="11" s="1"/>
  <c r="R50" i="11" s="1"/>
  <c r="R51" i="11" s="1"/>
  <c r="R52" i="11" s="1"/>
  <c r="R53" i="11" s="1"/>
  <c r="R54" i="11" s="1"/>
  <c r="R55" i="11" s="1"/>
  <c r="R56" i="11" s="1"/>
  <c r="R57" i="11" s="1"/>
  <c r="R58" i="11" s="1"/>
  <c r="R59" i="11" s="1"/>
  <c r="R60" i="11" s="1"/>
  <c r="R61" i="11" s="1"/>
  <c r="R62" i="11" s="1"/>
  <c r="R63" i="11" s="1"/>
  <c r="R64" i="11" s="1"/>
  <c r="R65" i="11" s="1"/>
  <c r="R66" i="11" s="1"/>
  <c r="R67" i="11" s="1"/>
  <c r="R68" i="11" s="1"/>
  <c r="R69" i="11" s="1"/>
  <c r="R70" i="11" s="1"/>
  <c r="R71" i="11" s="1"/>
  <c r="R72" i="11" s="1"/>
  <c r="R73" i="11" s="1"/>
  <c r="R74" i="11" s="1"/>
  <c r="R75" i="11" s="1"/>
  <c r="R76" i="11" s="1"/>
  <c r="R77" i="11" s="1"/>
  <c r="R78" i="11" s="1"/>
  <c r="R79" i="11" s="1"/>
  <c r="R80" i="11" s="1"/>
  <c r="R81" i="11" s="1"/>
  <c r="R82" i="11" s="1"/>
  <c r="R83" i="11" s="1"/>
  <c r="R84" i="11" s="1"/>
  <c r="R85" i="11" s="1"/>
  <c r="R86" i="11" s="1"/>
  <c r="R87" i="11" s="1"/>
  <c r="R88" i="11" s="1"/>
  <c r="R89" i="11" s="1"/>
  <c r="R90" i="11" s="1"/>
  <c r="R91" i="11" s="1"/>
  <c r="R92" i="11" s="1"/>
  <c r="R93" i="11" s="1"/>
  <c r="R94" i="11" s="1"/>
  <c r="R95" i="11" s="1"/>
  <c r="R96" i="11" s="1"/>
  <c r="R97" i="11" s="1"/>
  <c r="R98" i="11" s="1"/>
  <c r="R99" i="11" s="1"/>
  <c r="R100" i="11" s="1"/>
  <c r="R101" i="11" s="1"/>
  <c r="R102" i="11" s="1"/>
  <c r="R103" i="11" s="1"/>
  <c r="R104" i="11" s="1"/>
  <c r="R105" i="11" s="1"/>
  <c r="R106" i="11" s="1"/>
  <c r="R107" i="11" s="1"/>
  <c r="R108" i="11" s="1"/>
  <c r="R109" i="11" s="1"/>
  <c r="R110" i="11" s="1"/>
  <c r="R111" i="11" s="1"/>
  <c r="R112" i="11" s="1"/>
  <c r="R113" i="11" s="1"/>
  <c r="J11" i="11"/>
  <c r="H11" i="1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110" i="11" s="1"/>
  <c r="H111" i="11" s="1"/>
  <c r="H112" i="11" s="1"/>
  <c r="H113" i="11" s="1"/>
  <c r="D11" i="1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39" i="11" s="1"/>
  <c r="D40" i="11" s="1"/>
  <c r="D41" i="11" s="1"/>
  <c r="D42" i="11" s="1"/>
  <c r="D43" i="11" s="1"/>
  <c r="D44" i="11" s="1"/>
  <c r="D45" i="11" s="1"/>
  <c r="D46" i="11" s="1"/>
  <c r="D47" i="11" s="1"/>
  <c r="D48" i="11" s="1"/>
  <c r="D49" i="11" s="1"/>
  <c r="D50" i="11" s="1"/>
  <c r="D51" i="11" s="1"/>
  <c r="D52" i="11" s="1"/>
  <c r="D53" i="11" s="1"/>
  <c r="D54" i="11" s="1"/>
  <c r="D55" i="11" s="1"/>
  <c r="D56" i="11" s="1"/>
  <c r="D57" i="11" s="1"/>
  <c r="D58" i="11" s="1"/>
  <c r="D59" i="11" s="1"/>
  <c r="D60" i="11" s="1"/>
  <c r="D61" i="11" s="1"/>
  <c r="D62" i="11" s="1"/>
  <c r="D63" i="11" s="1"/>
  <c r="D64" i="11" s="1"/>
  <c r="D65" i="11" s="1"/>
  <c r="D66" i="11" s="1"/>
  <c r="D67" i="11" s="1"/>
  <c r="D68" i="11" s="1"/>
  <c r="D69" i="11" s="1"/>
  <c r="D70" i="11" s="1"/>
  <c r="D71" i="11" s="1"/>
  <c r="D72" i="11" s="1"/>
  <c r="D73" i="11" s="1"/>
  <c r="D74" i="11" s="1"/>
  <c r="D75" i="11" s="1"/>
  <c r="D76" i="11" s="1"/>
  <c r="D77" i="11" s="1"/>
  <c r="D78" i="11" s="1"/>
  <c r="D79" i="11" s="1"/>
  <c r="D80" i="11" s="1"/>
  <c r="D81" i="11" s="1"/>
  <c r="D82" i="11" s="1"/>
  <c r="D83" i="11" s="1"/>
  <c r="D84" i="11" s="1"/>
  <c r="D85" i="11" s="1"/>
  <c r="D86" i="11" s="1"/>
  <c r="D87" i="11" s="1"/>
  <c r="D88" i="11" s="1"/>
  <c r="D89" i="11" s="1"/>
  <c r="D90" i="11" s="1"/>
  <c r="D91" i="11" s="1"/>
  <c r="D92" i="11" s="1"/>
  <c r="D93" i="11" s="1"/>
  <c r="D94" i="11" s="1"/>
  <c r="D95" i="11" s="1"/>
  <c r="D96" i="11" s="1"/>
  <c r="D97" i="11" s="1"/>
  <c r="D98" i="11" s="1"/>
  <c r="D99" i="11" s="1"/>
  <c r="D100" i="11" s="1"/>
  <c r="D101" i="11" s="1"/>
  <c r="D102" i="11" s="1"/>
  <c r="D103" i="11" s="1"/>
  <c r="D104" i="11" s="1"/>
  <c r="D105" i="11" s="1"/>
  <c r="D106" i="11" s="1"/>
  <c r="D107" i="11" s="1"/>
  <c r="D108" i="11" s="1"/>
  <c r="D109" i="11" s="1"/>
  <c r="D110" i="11" s="1"/>
  <c r="D111" i="11" s="1"/>
  <c r="D112" i="11" s="1"/>
  <c r="D113" i="11" s="1"/>
  <c r="T10" i="11"/>
  <c r="V10" i="11" s="1"/>
  <c r="J10" i="11"/>
  <c r="N10" i="11" l="1"/>
  <c r="L10" i="11"/>
  <c r="X10" i="11"/>
  <c r="X18" i="11" l="1"/>
</calcChain>
</file>

<file path=xl/sharedStrings.xml><?xml version="1.0" encoding="utf-8"?>
<sst xmlns="http://schemas.openxmlformats.org/spreadsheetml/2006/main" count="2932" uniqueCount="186">
  <si>
    <t>-JaH-</t>
  </si>
  <si>
    <t>6gale</t>
  </si>
  <si>
    <t>7ace</t>
  </si>
  <si>
    <t>adraste</t>
  </si>
  <si>
    <t>Alcapone</t>
  </si>
  <si>
    <t>alpin</t>
  </si>
  <si>
    <t>Annihilator</t>
  </si>
  <si>
    <t>antinua</t>
  </si>
  <si>
    <t>artemusgordon</t>
  </si>
  <si>
    <t>asterixx</t>
  </si>
  <si>
    <t>AupaBO</t>
  </si>
  <si>
    <t>benrich4rd</t>
  </si>
  <si>
    <t>bib59</t>
  </si>
  <si>
    <t>bladerunner</t>
  </si>
  <si>
    <t>Buggol</t>
  </si>
  <si>
    <t>chloe</t>
  </si>
  <si>
    <t>coltinus</t>
  </si>
  <si>
    <t>Crisdu13</t>
  </si>
  <si>
    <t>Dgeo</t>
  </si>
  <si>
    <t>ecthelion</t>
  </si>
  <si>
    <t>elermi</t>
  </si>
  <si>
    <t>Eliot</t>
  </si>
  <si>
    <t>Equinox</t>
  </si>
  <si>
    <t>etmg</t>
  </si>
  <si>
    <t>francotigre22</t>
  </si>
  <si>
    <t>g0llum</t>
  </si>
  <si>
    <t>Giddum</t>
  </si>
  <si>
    <t>gragou1er</t>
  </si>
  <si>
    <t>Grimalkin</t>
  </si>
  <si>
    <t>guigui73</t>
  </si>
  <si>
    <t>half</t>
  </si>
  <si>
    <t>Helitharya</t>
  </si>
  <si>
    <t>Hurin</t>
  </si>
  <si>
    <t>i-sork</t>
  </si>
  <si>
    <t>IlikeFood</t>
  </si>
  <si>
    <t>kaka</t>
  </si>
  <si>
    <t>Kelderoth</t>
  </si>
  <si>
    <t>kero06</t>
  </si>
  <si>
    <t>kikouk</t>
  </si>
  <si>
    <t>Laaw</t>
  </si>
  <si>
    <t>Le-rital</t>
  </si>
  <si>
    <t>lexa2</t>
  </si>
  <si>
    <t>Lolth</t>
  </si>
  <si>
    <t>magaly</t>
  </si>
  <si>
    <t>Marvouk</t>
  </si>
  <si>
    <t>maurice</t>
  </si>
  <si>
    <t>messorbarbare</t>
  </si>
  <si>
    <t>mima</t>
  </si>
  <si>
    <t>muon</t>
  </si>
  <si>
    <t>Natanx</t>
  </si>
  <si>
    <t>NIMEO</t>
  </si>
  <si>
    <t>Ninoune</t>
  </si>
  <si>
    <t>Nono</t>
  </si>
  <si>
    <t>patanbaz</t>
  </si>
  <si>
    <t>PetitPoney</t>
  </si>
  <si>
    <t>piew</t>
  </si>
  <si>
    <t>Polak</t>
  </si>
  <si>
    <t>Pololamagouille</t>
  </si>
  <si>
    <t>popol</t>
  </si>
  <si>
    <t>popote</t>
  </si>
  <si>
    <t>Purple_Pachyderm</t>
  </si>
  <si>
    <t>quentinou38</t>
  </si>
  <si>
    <t>Riritus</t>
  </si>
  <si>
    <t>romton</t>
  </si>
  <si>
    <t>ryuuk</t>
  </si>
  <si>
    <t>Smoki</t>
  </si>
  <si>
    <t>St.M</t>
  </si>
  <si>
    <t>Struf</t>
  </si>
  <si>
    <t>theodu33160</t>
  </si>
  <si>
    <t>tom78</t>
  </si>
  <si>
    <t>uzuma</t>
  </si>
  <si>
    <t>VinZ7090</t>
  </si>
  <si>
    <t>winnyangelus</t>
  </si>
  <si>
    <t>Wolftoes</t>
  </si>
  <si>
    <t>Woodi_S</t>
  </si>
  <si>
    <t>xcriyoda</t>
  </si>
  <si>
    <t>XxsoniaxX</t>
  </si>
  <si>
    <t>Zarmi</t>
  </si>
  <si>
    <t>zaroc</t>
  </si>
  <si>
    <t>Zeus</t>
  </si>
  <si>
    <t>HIER SOIR</t>
  </si>
  <si>
    <t>TOTAL de la nuit</t>
  </si>
  <si>
    <t>TOTAL de la journée</t>
  </si>
  <si>
    <t>fitzchevalerie</t>
  </si>
  <si>
    <t>kashim</t>
  </si>
  <si>
    <t>lotto16</t>
  </si>
  <si>
    <t>obelix</t>
  </si>
  <si>
    <t>heure du relevé à</t>
  </si>
  <si>
    <t xml:space="preserve">ctrl C ctrl V membres + TDC 
Modifier l'heure dans la case noire
 Le calcul est automatique pour le reste </t>
  </si>
  <si>
    <t>En positif</t>
  </si>
  <si>
    <t>En inferieur</t>
  </si>
  <si>
    <t>Egal</t>
  </si>
  <si>
    <t xml:space="preserve">TOTAL GENERAL </t>
  </si>
  <si>
    <t>Eshana</t>
  </si>
  <si>
    <t>a quitté l'alliance</t>
  </si>
  <si>
    <t>NOTE</t>
  </si>
  <si>
    <t>20h00</t>
  </si>
  <si>
    <t>Gain NUIT</t>
  </si>
  <si>
    <t>GAIN JOURNEE</t>
  </si>
  <si>
    <t>28-10 au soir</t>
  </si>
  <si>
    <t>29-10 au soir</t>
  </si>
  <si>
    <t>19h24</t>
  </si>
  <si>
    <t>TDC EXE</t>
  </si>
  <si>
    <t>*****</t>
  </si>
  <si>
    <t>TDC DE L'ALLIANCE niv Fourm &amp; Tech au GENERAL</t>
  </si>
  <si>
    <t>20h45</t>
  </si>
  <si>
    <t>Du 28-10 à 20h00 au 29-10 à 20h45</t>
  </si>
  <si>
    <t>Du 29-10 à 20h45 au 30-10 à 10h23</t>
  </si>
  <si>
    <t>cm²</t>
  </si>
  <si>
    <t>TDC DE L'ALLIANCE au GENERAL</t>
  </si>
  <si>
    <t>après midi</t>
  </si>
  <si>
    <t>Gain hier soir/Today AM</t>
  </si>
  <si>
    <r>
      <rPr>
        <b/>
        <sz val="20"/>
        <color theme="0"/>
        <rFont val="Calibri"/>
        <family val="2"/>
        <scheme val="minor"/>
      </rPr>
      <t xml:space="preserve">
Les players à 
- 100 000, 
devront automatiquement expliquer pourquoi par un petit mp 
(flood par qui etc..)</t>
    </r>
    <r>
      <rPr>
        <b/>
        <sz val="28"/>
        <color theme="0"/>
        <rFont val="Calibri"/>
        <family val="2"/>
        <scheme val="minor"/>
      </rPr>
      <t xml:space="preserve">
MERCI</t>
    </r>
  </si>
  <si>
    <t>18h36</t>
  </si>
  <si>
    <t>Grenier</t>
  </si>
  <si>
    <t>PSEUDO</t>
  </si>
  <si>
    <t>POSTE</t>
  </si>
  <si>
    <t xml:space="preserve">CHAINE TDC </t>
  </si>
  <si>
    <t xml:space="preserve"> </t>
  </si>
  <si>
    <t>GRENIER</t>
  </si>
  <si>
    <t>CHAINE</t>
  </si>
  <si>
    <t>CHASSEUR</t>
  </si>
  <si>
    <t>A1</t>
  </si>
  <si>
    <t>PASSEUR BAS</t>
  </si>
  <si>
    <t>PASSEUR MIDDLE</t>
  </si>
  <si>
    <t>PASSEUR HAUT</t>
  </si>
  <si>
    <t>OUT LINE</t>
  </si>
  <si>
    <t>B</t>
  </si>
  <si>
    <t>A</t>
  </si>
  <si>
    <t xml:space="preserve"> a quitté l'alliance</t>
  </si>
  <si>
    <t>23h11</t>
  </si>
  <si>
    <t>SOIR</t>
  </si>
  <si>
    <t xml:space="preserve">relevé du TDC GENERAL </t>
  </si>
  <si>
    <t>TDC RELEVE</t>
  </si>
  <si>
    <t>DAY</t>
  </si>
  <si>
    <t>COMPARATIF (différence) TDC DEPUIS LE : **/**/****</t>
  </si>
  <si>
    <r>
      <t>TDC E</t>
    </r>
    <r>
      <rPr>
        <b/>
        <sz val="48"/>
        <color theme="0"/>
        <rFont val="Stencil Std"/>
        <family val="5"/>
      </rPr>
      <t>X</t>
    </r>
    <r>
      <rPr>
        <b/>
        <sz val="48"/>
        <color theme="1"/>
        <rFont val="Times New Roman"/>
        <family val="1"/>
      </rPr>
      <t>Ǝ</t>
    </r>
  </si>
  <si>
    <r>
      <rPr>
        <b/>
        <sz val="48"/>
        <color theme="1"/>
        <rFont val="Good Times"/>
      </rPr>
      <t>*</t>
    </r>
    <r>
      <rPr>
        <b/>
        <sz val="36"/>
        <color theme="1"/>
        <rFont val="Good Times"/>
      </rPr>
      <t>*</t>
    </r>
    <r>
      <rPr>
        <b/>
        <sz val="20"/>
        <color theme="1"/>
        <rFont val="Good Times"/>
      </rPr>
      <t>*</t>
    </r>
    <r>
      <rPr>
        <b/>
        <sz val="48"/>
        <color theme="1"/>
        <rFont val="Times New Roman"/>
        <family val="1"/>
      </rPr>
      <t>TDC E</t>
    </r>
    <r>
      <rPr>
        <b/>
        <sz val="48"/>
        <color theme="0"/>
        <rFont val="Stencil Std"/>
        <family val="5"/>
      </rPr>
      <t>X</t>
    </r>
    <r>
      <rPr>
        <b/>
        <sz val="48"/>
        <color theme="1"/>
        <rFont val="Times New Roman"/>
        <family val="1"/>
      </rPr>
      <t>Ǝ</t>
    </r>
    <r>
      <rPr>
        <b/>
        <sz val="18"/>
        <color theme="1"/>
        <rFont val="Good Times"/>
      </rPr>
      <t>*</t>
    </r>
    <r>
      <rPr>
        <b/>
        <sz val="36"/>
        <color theme="1"/>
        <rFont val="Good Times"/>
      </rPr>
      <t>*</t>
    </r>
    <r>
      <rPr>
        <b/>
        <sz val="48"/>
        <color theme="1"/>
        <rFont val="Good Times"/>
      </rPr>
      <t>*</t>
    </r>
  </si>
  <si>
    <t>09h55</t>
  </si>
  <si>
    <t>matin</t>
  </si>
  <si>
    <t>n°rang</t>
  </si>
  <si>
    <t>A2</t>
  </si>
  <si>
    <t>C</t>
  </si>
  <si>
    <t>D</t>
  </si>
  <si>
    <t>E</t>
  </si>
  <si>
    <t>1-GRENIER</t>
  </si>
  <si>
    <t>2-PASSEUR HAUT</t>
  </si>
  <si>
    <t>3-PASSEUR MIDDLE</t>
  </si>
  <si>
    <t>4-PASSEUR BAS</t>
  </si>
  <si>
    <t>5-CHASSEUR</t>
  </si>
  <si>
    <t>COMPARATIF (différence) TDC -début à fin de mois-</t>
  </si>
  <si>
    <t>GAIN matin/soir</t>
  </si>
  <si>
    <t>Gain veille/matin</t>
  </si>
  <si>
    <t>relevé du TDC GENERAL du mois de NOVEMBRE</t>
  </si>
  <si>
    <t>relevé de TDC du mois précédent</t>
  </si>
  <si>
    <t>diff/ mois précédent</t>
  </si>
  <si>
    <t>pseudo</t>
  </si>
  <si>
    <t>relevé du TDC GENERAL du mois de OCTOBRE</t>
  </si>
  <si>
    <t>Du 30-10à 23h11 au 31-10 à 22h28</t>
  </si>
  <si>
    <t>22h28</t>
  </si>
  <si>
    <t>SYNTHESE DU TDC SELON LE MOIS</t>
  </si>
  <si>
    <t>SYNTHESE DE L'EVOLUTION DU TDC PAR JOUEUR &amp; DANS LE MOIS</t>
  </si>
  <si>
    <t>EQUINOXE EST EN :</t>
  </si>
  <si>
    <t>11h21</t>
  </si>
  <si>
    <r>
      <t xml:space="preserve">EVOLUTION DE VOTRE TDC DU MOIS DE NOVEMBRE </t>
    </r>
    <r>
      <rPr>
        <b/>
        <sz val="11"/>
        <color theme="1"/>
        <rFont val="Calibri"/>
        <family val="2"/>
        <scheme val="minor"/>
      </rPr>
      <t>(vos évolutions depuis la veille*)</t>
    </r>
  </si>
  <si>
    <t>depuis hier soir</t>
  </si>
  <si>
    <t>mon TDC depuis la veille
du soir au soir</t>
  </si>
  <si>
    <t>évolution en %</t>
  </si>
  <si>
    <t>évolution dif/</t>
  </si>
  <si>
    <t>%</t>
  </si>
  <si>
    <t>JaH-</t>
  </si>
  <si>
    <t>23h48</t>
  </si>
  <si>
    <t>moyenne</t>
  </si>
  <si>
    <t>en %</t>
  </si>
  <si>
    <t>12h55</t>
  </si>
  <si>
    <t>evolution du mois (exprimé en %)</t>
  </si>
  <si>
    <t>Du 31-10à 22h28 au 01-11 à 23h48</t>
  </si>
  <si>
    <t xml:space="preserve">Du 01-11à 22h48 au 02-11 à </t>
  </si>
  <si>
    <t>01-nov</t>
  </si>
  <si>
    <t>evo</t>
  </si>
  <si>
    <t>x</t>
  </si>
  <si>
    <t>*</t>
  </si>
  <si>
    <t>20h10</t>
  </si>
  <si>
    <t>**h**</t>
  </si>
  <si>
    <t xml:space="preserve">Du**-** à **h** / au **-** à **H** </t>
  </si>
  <si>
    <t>x à définir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</si>
</sst>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5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36"/>
      <color theme="1"/>
      <name val="Good Times"/>
    </font>
    <font>
      <b/>
      <sz val="48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BolsterBold"/>
    </font>
    <font>
      <b/>
      <u/>
      <sz val="11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48"/>
      <color theme="0"/>
      <name val="Stencil Std"/>
      <family val="5"/>
    </font>
    <font>
      <b/>
      <sz val="48"/>
      <color theme="1"/>
      <name val="Good Times"/>
    </font>
    <font>
      <b/>
      <sz val="36"/>
      <color theme="1"/>
      <name val="Good Times"/>
    </font>
    <font>
      <b/>
      <sz val="18"/>
      <color theme="1"/>
      <name val="Good Times"/>
    </font>
    <font>
      <b/>
      <sz val="20"/>
      <color theme="1"/>
      <name val="Good Times"/>
    </font>
    <font>
      <b/>
      <sz val="36"/>
      <color theme="1"/>
      <name val="BolsterBold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2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538CFF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86868"/>
        <bgColor indexed="64"/>
      </patternFill>
    </fill>
    <fill>
      <patternFill patternType="solid">
        <fgColor rgb="FFF79443"/>
        <bgColor indexed="64"/>
      </patternFill>
    </fill>
    <fill>
      <patternFill patternType="solid">
        <fgColor rgb="FFF8A764"/>
        <bgColor indexed="64"/>
      </patternFill>
    </fill>
    <fill>
      <patternFill patternType="solid">
        <fgColor rgb="FFFAB882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BCFAB"/>
        <bgColor indexed="64"/>
      </patternFill>
    </fill>
    <fill>
      <patternFill patternType="solid">
        <fgColor rgb="FFFCD9BC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5B8E00"/>
        <bgColor indexed="64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rgb="FFF8A764"/>
        <bgColor auto="1"/>
      </patternFill>
    </fill>
    <fill>
      <patternFill patternType="solid">
        <fgColor rgb="FFF8A764"/>
        <bgColor theme="9"/>
      </patternFill>
    </fill>
    <fill>
      <patternFill patternType="solid">
        <fgColor rgb="FFF8A764"/>
        <bgColor theme="9" tint="-0.249977111117893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Dashed">
        <color auto="1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rgb="FFFF0000"/>
      </left>
      <right style="mediumDashed">
        <color theme="0"/>
      </right>
      <top style="mediumDashed">
        <color theme="0"/>
      </top>
      <bottom style="mediumDashed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Dashed">
        <color auto="1"/>
      </right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ck">
        <color rgb="FFFF0000"/>
      </left>
      <right style="mediumDashed">
        <color theme="0"/>
      </right>
      <top style="mediumDashed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ck">
        <color theme="0"/>
      </left>
      <right/>
      <top/>
      <bottom/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ash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6">
    <xf numFmtId="0" fontId="0" fillId="0" borderId="0" xfId="0"/>
    <xf numFmtId="0" fontId="0" fillId="0" borderId="0" xfId="0" applyBorder="1"/>
    <xf numFmtId="0" fontId="0" fillId="2" borderId="0" xfId="0" applyFill="1"/>
    <xf numFmtId="0" fontId="2" fillId="2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5" fillId="2" borderId="0" xfId="1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0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 vertical="center" wrapText="1"/>
    </xf>
    <xf numFmtId="3" fontId="0" fillId="2" borderId="4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1" fillId="2" borderId="9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/>
    <xf numFmtId="0" fontId="14" fillId="6" borderId="9" xfId="0" applyFont="1" applyFill="1" applyBorder="1" applyAlignment="1">
      <alignment horizontal="center" vertical="center" wrapText="1"/>
    </xf>
    <xf numFmtId="3" fontId="1" fillId="3" borderId="13" xfId="0" applyNumberFormat="1" applyFon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3" fillId="8" borderId="11" xfId="0" applyFont="1" applyFill="1" applyBorder="1" applyAlignment="1">
      <alignment horizontal="left" vertical="center"/>
    </xf>
    <xf numFmtId="3" fontId="3" fillId="8" borderId="12" xfId="0" applyNumberFormat="1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right" vertical="center"/>
    </xf>
    <xf numFmtId="0" fontId="3" fillId="8" borderId="11" xfId="0" applyFont="1" applyFill="1" applyBorder="1"/>
    <xf numFmtId="0" fontId="3" fillId="8" borderId="12" xfId="0" applyFont="1" applyFill="1" applyBorder="1"/>
    <xf numFmtId="0" fontId="12" fillId="7" borderId="11" xfId="0" applyFont="1" applyFill="1" applyBorder="1" applyAlignment="1">
      <alignment horizontal="left" vertical="center"/>
    </xf>
    <xf numFmtId="3" fontId="12" fillId="7" borderId="12" xfId="0" applyNumberFormat="1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right" vertical="center"/>
    </xf>
    <xf numFmtId="3" fontId="3" fillId="9" borderId="12" xfId="0" applyNumberFormat="1" applyFont="1" applyFill="1" applyBorder="1" applyAlignment="1">
      <alignment horizontal="center" vertical="center" wrapText="1"/>
    </xf>
    <xf numFmtId="3" fontId="13" fillId="2" borderId="14" xfId="0" applyNumberFormat="1" applyFont="1" applyFill="1" applyBorder="1" applyAlignment="1">
      <alignment horizontal="center" vertical="center" wrapText="1"/>
    </xf>
    <xf numFmtId="3" fontId="10" fillId="6" borderId="14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vertical="center" wrapText="1"/>
    </xf>
    <xf numFmtId="3" fontId="15" fillId="2" borderId="0" xfId="0" applyNumberFormat="1" applyFont="1" applyFill="1" applyBorder="1" applyAlignment="1">
      <alignment vertical="center" wrapText="1"/>
    </xf>
    <xf numFmtId="3" fontId="16" fillId="2" borderId="15" xfId="0" applyNumberFormat="1" applyFont="1" applyFill="1" applyBorder="1" applyAlignment="1">
      <alignment vertical="center" wrapText="1"/>
    </xf>
    <xf numFmtId="3" fontId="16" fillId="2" borderId="0" xfId="0" applyNumberFormat="1" applyFont="1" applyFill="1" applyBorder="1" applyAlignment="1">
      <alignment vertical="center" wrapText="1"/>
    </xf>
    <xf numFmtId="3" fontId="17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3" fillId="7" borderId="11" xfId="0" applyFont="1" applyFill="1" applyBorder="1" applyAlignment="1">
      <alignment horizontal="right" vertical="center"/>
    </xf>
    <xf numFmtId="3" fontId="3" fillId="7" borderId="12" xfId="0" applyNumberFormat="1" applyFont="1" applyFill="1" applyBorder="1" applyAlignment="1">
      <alignment horizontal="center" vertical="center" wrapText="1"/>
    </xf>
    <xf numFmtId="0" fontId="3" fillId="7" borderId="11" xfId="0" applyFont="1" applyFill="1" applyBorder="1"/>
    <xf numFmtId="0" fontId="3" fillId="7" borderId="12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20" fillId="10" borderId="1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1" fillId="11" borderId="18" xfId="0" applyFont="1" applyFill="1" applyBorder="1" applyAlignment="1">
      <alignment horizontal="center" vertical="center"/>
    </xf>
    <xf numFmtId="3" fontId="12" fillId="9" borderId="12" xfId="0" applyNumberFormat="1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right"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vertical="center" wrapText="1"/>
    </xf>
    <xf numFmtId="0" fontId="12" fillId="9" borderId="11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26" fillId="11" borderId="18" xfId="0" applyFont="1" applyFill="1" applyBorder="1" applyAlignment="1">
      <alignment horizontal="center" vertical="center"/>
    </xf>
    <xf numFmtId="3" fontId="10" fillId="6" borderId="22" xfId="0" applyNumberFormat="1" applyFont="1" applyFill="1" applyBorder="1" applyAlignment="1">
      <alignment horizontal="center" vertical="center" wrapText="1"/>
    </xf>
    <xf numFmtId="0" fontId="0" fillId="2" borderId="23" xfId="0" applyFill="1" applyBorder="1"/>
    <xf numFmtId="0" fontId="21" fillId="11" borderId="24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vertical="center" wrapText="1"/>
    </xf>
    <xf numFmtId="0" fontId="23" fillId="9" borderId="0" xfId="0" applyFont="1" applyFill="1" applyAlignment="1">
      <alignment vertical="center" wrapText="1"/>
    </xf>
    <xf numFmtId="3" fontId="23" fillId="0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0" fillId="2" borderId="23" xfId="0" applyNumberForma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left" vertical="center"/>
    </xf>
    <xf numFmtId="3" fontId="3" fillId="8" borderId="2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/>
    </xf>
    <xf numFmtId="3" fontId="17" fillId="2" borderId="20" xfId="0" applyNumberFormat="1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35" fillId="0" borderId="1" xfId="0" applyFont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right" vertical="center"/>
    </xf>
    <xf numFmtId="0" fontId="12" fillId="7" borderId="25" xfId="0" applyFont="1" applyFill="1" applyBorder="1" applyAlignment="1">
      <alignment horizontal="left" vertical="center"/>
    </xf>
    <xf numFmtId="0" fontId="3" fillId="7" borderId="25" xfId="0" applyFont="1" applyFill="1" applyBorder="1"/>
    <xf numFmtId="0" fontId="3" fillId="0" borderId="1" xfId="0" applyFont="1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7" fillId="9" borderId="11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right" vertical="center"/>
    </xf>
    <xf numFmtId="3" fontId="3" fillId="9" borderId="2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3" fontId="35" fillId="8" borderId="0" xfId="0" applyNumberFormat="1" applyFont="1" applyFill="1" applyAlignment="1">
      <alignment vertical="center" wrapText="1"/>
    </xf>
    <xf numFmtId="3" fontId="35" fillId="7" borderId="0" xfId="0" applyNumberFormat="1" applyFont="1" applyFill="1" applyAlignment="1">
      <alignment vertical="center" wrapText="1"/>
    </xf>
    <xf numFmtId="0" fontId="0" fillId="0" borderId="0" xfId="0" applyBorder="1" applyAlignment="1"/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0" fontId="0" fillId="0" borderId="33" xfId="0" applyFill="1" applyBorder="1"/>
    <xf numFmtId="0" fontId="0" fillId="0" borderId="33" xfId="0" applyFill="1" applyBorder="1" applyAlignment="1"/>
    <xf numFmtId="0" fontId="0" fillId="0" borderId="35" xfId="0" applyFill="1" applyBorder="1"/>
    <xf numFmtId="0" fontId="0" fillId="0" borderId="35" xfId="0" applyFill="1" applyBorder="1" applyAlignment="1"/>
    <xf numFmtId="0" fontId="34" fillId="0" borderId="3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38" fillId="2" borderId="36" xfId="0" applyFont="1" applyFill="1" applyBorder="1" applyAlignment="1">
      <alignment vertical="center"/>
    </xf>
    <xf numFmtId="3" fontId="27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/>
    </xf>
    <xf numFmtId="0" fontId="10" fillId="2" borderId="0" xfId="0" applyFont="1" applyFill="1" applyBorder="1"/>
    <xf numFmtId="0" fontId="0" fillId="2" borderId="0" xfId="0" applyFill="1" applyBorder="1" applyAlignment="1">
      <alignment horizontal="center" vertical="center"/>
    </xf>
    <xf numFmtId="3" fontId="35" fillId="8" borderId="0" xfId="0" applyNumberFormat="1" applyFont="1" applyFill="1" applyAlignment="1">
      <alignment horizontal="center" vertical="center" wrapText="1"/>
    </xf>
    <xf numFmtId="3" fontId="35" fillId="7" borderId="0" xfId="0" applyNumberFormat="1" applyFont="1" applyFill="1" applyAlignment="1">
      <alignment horizontal="center" vertical="center" wrapText="1"/>
    </xf>
    <xf numFmtId="3" fontId="0" fillId="0" borderId="35" xfId="0" applyNumberFormat="1" applyFill="1" applyBorder="1" applyAlignment="1">
      <alignment horizontal="center" vertical="center"/>
    </xf>
    <xf numFmtId="3" fontId="0" fillId="0" borderId="33" xfId="0" applyNumberForma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0" fillId="14" borderId="39" xfId="0" applyFill="1" applyBorder="1" applyAlignment="1">
      <alignment horizontal="center" vertical="center"/>
    </xf>
    <xf numFmtId="0" fontId="35" fillId="14" borderId="42" xfId="0" applyFont="1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35" fillId="14" borderId="44" xfId="0" applyFont="1" applyFill="1" applyBorder="1" applyAlignment="1">
      <alignment horizontal="center" vertical="center"/>
    </xf>
    <xf numFmtId="0" fontId="0" fillId="14" borderId="45" xfId="0" applyFill="1" applyBorder="1" applyAlignment="1">
      <alignment horizontal="center" vertical="center"/>
    </xf>
    <xf numFmtId="0" fontId="35" fillId="14" borderId="48" xfId="0" applyFont="1" applyFill="1" applyBorder="1" applyAlignment="1">
      <alignment horizontal="center" vertical="center"/>
    </xf>
    <xf numFmtId="0" fontId="0" fillId="15" borderId="39" xfId="0" applyFill="1" applyBorder="1" applyAlignment="1">
      <alignment horizontal="center" vertical="center"/>
    </xf>
    <xf numFmtId="0" fontId="35" fillId="15" borderId="42" xfId="0" applyFont="1" applyFill="1" applyBorder="1" applyAlignment="1">
      <alignment horizontal="center" vertical="center"/>
    </xf>
    <xf numFmtId="0" fontId="0" fillId="15" borderId="43" xfId="0" applyFill="1" applyBorder="1" applyAlignment="1">
      <alignment horizontal="center" vertical="center"/>
    </xf>
    <xf numFmtId="0" fontId="35" fillId="15" borderId="44" xfId="0" applyFont="1" applyFill="1" applyBorder="1" applyAlignment="1">
      <alignment horizontal="center" vertical="center"/>
    </xf>
    <xf numFmtId="0" fontId="0" fillId="15" borderId="45" xfId="0" applyFill="1" applyBorder="1" applyAlignment="1">
      <alignment horizontal="center" vertical="center"/>
    </xf>
    <xf numFmtId="0" fontId="35" fillId="15" borderId="48" xfId="0" applyFont="1" applyFill="1" applyBorder="1" applyAlignment="1">
      <alignment horizontal="center" vertical="center"/>
    </xf>
    <xf numFmtId="0" fontId="0" fillId="16" borderId="39" xfId="0" applyFill="1" applyBorder="1" applyAlignment="1">
      <alignment horizontal="center" vertical="center"/>
    </xf>
    <xf numFmtId="0" fontId="35" fillId="16" borderId="42" xfId="0" applyFont="1" applyFill="1" applyBorder="1" applyAlignment="1">
      <alignment horizontal="center" vertical="center"/>
    </xf>
    <xf numFmtId="0" fontId="0" fillId="16" borderId="43" xfId="0" applyFill="1" applyBorder="1" applyAlignment="1">
      <alignment horizontal="center" vertical="center"/>
    </xf>
    <xf numFmtId="0" fontId="35" fillId="16" borderId="44" xfId="0" applyFont="1" applyFill="1" applyBorder="1" applyAlignment="1">
      <alignment horizontal="center" vertical="center"/>
    </xf>
    <xf numFmtId="0" fontId="0" fillId="16" borderId="45" xfId="0" applyFill="1" applyBorder="1" applyAlignment="1">
      <alignment horizontal="center" vertical="center"/>
    </xf>
    <xf numFmtId="0" fontId="35" fillId="16" borderId="48" xfId="0" applyFont="1" applyFill="1" applyBorder="1" applyAlignment="1">
      <alignment horizontal="center" vertical="center"/>
    </xf>
    <xf numFmtId="0" fontId="0" fillId="17" borderId="39" xfId="0" applyFill="1" applyBorder="1" applyAlignment="1">
      <alignment horizontal="center" vertical="center"/>
    </xf>
    <xf numFmtId="0" fontId="35" fillId="17" borderId="42" xfId="0" applyFont="1" applyFill="1" applyBorder="1" applyAlignment="1">
      <alignment horizontal="center" vertical="center"/>
    </xf>
    <xf numFmtId="0" fontId="0" fillId="17" borderId="43" xfId="0" applyFill="1" applyBorder="1" applyAlignment="1">
      <alignment horizontal="center" vertical="center"/>
    </xf>
    <xf numFmtId="0" fontId="35" fillId="17" borderId="44" xfId="0" applyFont="1" applyFill="1" applyBorder="1" applyAlignment="1">
      <alignment horizontal="center" vertical="center"/>
    </xf>
    <xf numFmtId="0" fontId="0" fillId="17" borderId="45" xfId="0" applyFill="1" applyBorder="1" applyAlignment="1">
      <alignment horizontal="center" vertical="center"/>
    </xf>
    <xf numFmtId="0" fontId="35" fillId="17" borderId="48" xfId="0" applyFont="1" applyFill="1" applyBorder="1" applyAlignment="1">
      <alignment horizontal="center" vertical="center"/>
    </xf>
    <xf numFmtId="0" fontId="0" fillId="18" borderId="39" xfId="0" applyFill="1" applyBorder="1" applyAlignment="1">
      <alignment horizontal="center" vertical="center"/>
    </xf>
    <xf numFmtId="0" fontId="35" fillId="18" borderId="42" xfId="0" applyFont="1" applyFill="1" applyBorder="1" applyAlignment="1">
      <alignment horizontal="center" vertical="center"/>
    </xf>
    <xf numFmtId="0" fontId="0" fillId="18" borderId="43" xfId="0" applyFill="1" applyBorder="1" applyAlignment="1">
      <alignment horizontal="center" vertical="center"/>
    </xf>
    <xf numFmtId="0" fontId="35" fillId="18" borderId="44" xfId="0" applyFont="1" applyFill="1" applyBorder="1" applyAlignment="1">
      <alignment horizontal="center" vertical="center"/>
    </xf>
    <xf numFmtId="0" fontId="0" fillId="18" borderId="45" xfId="0" applyFill="1" applyBorder="1" applyAlignment="1">
      <alignment horizontal="center" vertical="center"/>
    </xf>
    <xf numFmtId="0" fontId="35" fillId="18" borderId="48" xfId="0" applyFont="1" applyFill="1" applyBorder="1" applyAlignment="1">
      <alignment horizontal="center" vertical="center"/>
    </xf>
    <xf numFmtId="0" fontId="0" fillId="19" borderId="39" xfId="0" applyFill="1" applyBorder="1" applyAlignment="1">
      <alignment horizontal="center" vertical="center"/>
    </xf>
    <xf numFmtId="0" fontId="35" fillId="19" borderId="42" xfId="0" applyFont="1" applyFill="1" applyBorder="1" applyAlignment="1">
      <alignment horizontal="center" vertical="center"/>
    </xf>
    <xf numFmtId="0" fontId="0" fillId="19" borderId="43" xfId="0" applyFill="1" applyBorder="1" applyAlignment="1">
      <alignment horizontal="center" vertical="center"/>
    </xf>
    <xf numFmtId="0" fontId="35" fillId="19" borderId="44" xfId="0" applyFont="1" applyFill="1" applyBorder="1" applyAlignment="1">
      <alignment horizontal="center" vertical="center"/>
    </xf>
    <xf numFmtId="0" fontId="0" fillId="19" borderId="45" xfId="0" applyFill="1" applyBorder="1" applyAlignment="1">
      <alignment horizontal="center" vertical="center"/>
    </xf>
    <xf numFmtId="0" fontId="35" fillId="19" borderId="48" xfId="0" applyFont="1" applyFill="1" applyBorder="1" applyAlignment="1">
      <alignment horizontal="center" vertical="center"/>
    </xf>
    <xf numFmtId="0" fontId="28" fillId="20" borderId="37" xfId="0" applyFont="1" applyFill="1" applyBorder="1" applyAlignment="1">
      <alignment horizontal="center" vertical="center" textRotation="90"/>
    </xf>
    <xf numFmtId="0" fontId="35" fillId="20" borderId="3" xfId="0" applyFont="1" applyFill="1" applyBorder="1" applyAlignment="1">
      <alignment horizontal="center" vertical="center"/>
    </xf>
    <xf numFmtId="0" fontId="0" fillId="20" borderId="40" xfId="0" applyFill="1" applyBorder="1" applyAlignment="1">
      <alignment horizontal="center" vertical="center"/>
    </xf>
    <xf numFmtId="0" fontId="0" fillId="20" borderId="3" xfId="0" applyFill="1" applyBorder="1" applyAlignment="1">
      <alignment horizontal="center" vertical="center"/>
    </xf>
    <xf numFmtId="0" fontId="0" fillId="20" borderId="46" xfId="0" applyFill="1" applyBorder="1" applyAlignment="1">
      <alignment horizontal="center" vertical="center"/>
    </xf>
    <xf numFmtId="0" fontId="3" fillId="20" borderId="38" xfId="0" applyFont="1" applyFill="1" applyBorder="1" applyAlignment="1">
      <alignment horizontal="center" vertical="center"/>
    </xf>
    <xf numFmtId="0" fontId="3" fillId="20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0" borderId="41" xfId="0" applyFont="1" applyFill="1" applyBorder="1" applyAlignment="1">
      <alignment horizontal="center" vertical="center"/>
    </xf>
    <xf numFmtId="0" fontId="3" fillId="20" borderId="37" xfId="0" applyFont="1" applyFill="1" applyBorder="1" applyAlignment="1">
      <alignment horizontal="center" vertical="center"/>
    </xf>
    <xf numFmtId="0" fontId="3" fillId="20" borderId="47" xfId="0" applyFont="1" applyFill="1" applyBorder="1" applyAlignment="1">
      <alignment horizontal="center" vertical="center"/>
    </xf>
    <xf numFmtId="0" fontId="3" fillId="20" borderId="3" xfId="0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center" vertical="center"/>
    </xf>
    <xf numFmtId="0" fontId="34" fillId="0" borderId="50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35" xfId="0" applyNumberFormat="1" applyFill="1" applyBorder="1" applyAlignment="1">
      <alignment horizontal="left" vertical="center"/>
    </xf>
    <xf numFmtId="164" fontId="0" fillId="0" borderId="33" xfId="0" applyNumberForma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3" borderId="0" xfId="0" applyFill="1" applyAlignment="1"/>
    <xf numFmtId="0" fontId="34" fillId="2" borderId="26" xfId="0" applyFont="1" applyFill="1" applyBorder="1" applyAlignment="1">
      <alignment vertical="center"/>
    </xf>
    <xf numFmtId="0" fontId="34" fillId="2" borderId="27" xfId="0" applyFont="1" applyFill="1" applyBorder="1" applyAlignment="1">
      <alignment vertical="center"/>
    </xf>
    <xf numFmtId="0" fontId="0" fillId="2" borderId="6" xfId="0" applyFill="1" applyBorder="1" applyAlignment="1"/>
    <xf numFmtId="3" fontId="0" fillId="0" borderId="6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Fill="1" applyBorder="1" applyAlignment="1"/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8" fillId="2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8" fillId="2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0" fillId="2" borderId="3" xfId="0" applyFill="1" applyBorder="1"/>
    <xf numFmtId="0" fontId="34" fillId="22" borderId="13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5" fillId="0" borderId="1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165" fontId="49" fillId="2" borderId="0" xfId="0" applyNumberFormat="1" applyFont="1" applyFill="1" applyAlignment="1">
      <alignment horizontal="center" vertical="center"/>
    </xf>
    <xf numFmtId="0" fontId="50" fillId="2" borderId="0" xfId="0" applyFont="1" applyFill="1"/>
    <xf numFmtId="164" fontId="50" fillId="5" borderId="2" xfId="0" applyNumberFormat="1" applyFont="1" applyFill="1" applyBorder="1" applyAlignment="1">
      <alignment horizontal="left"/>
    </xf>
    <xf numFmtId="3" fontId="50" fillId="5" borderId="2" xfId="0" applyNumberFormat="1" applyFont="1" applyFill="1" applyBorder="1" applyAlignment="1">
      <alignment horizontal="center" vertical="center"/>
    </xf>
    <xf numFmtId="0" fontId="50" fillId="2" borderId="0" xfId="0" applyFont="1" applyFill="1" applyBorder="1" applyAlignment="1"/>
    <xf numFmtId="164" fontId="50" fillId="22" borderId="2" xfId="0" applyNumberFormat="1" applyFont="1" applyFill="1" applyBorder="1" applyAlignment="1">
      <alignment horizontal="left"/>
    </xf>
    <xf numFmtId="3" fontId="50" fillId="22" borderId="5" xfId="0" applyNumberFormat="1" applyFont="1" applyFill="1" applyBorder="1" applyAlignment="1">
      <alignment horizontal="center" vertical="center"/>
    </xf>
    <xf numFmtId="0" fontId="50" fillId="2" borderId="8" xfId="0" applyFont="1" applyFill="1" applyBorder="1" applyAlignment="1">
      <alignment horizontal="center" vertical="center"/>
    </xf>
    <xf numFmtId="0" fontId="50" fillId="2" borderId="0" xfId="0" applyFont="1" applyFill="1" applyBorder="1"/>
    <xf numFmtId="0" fontId="50" fillId="0" borderId="0" xfId="0" applyFont="1" applyFill="1" applyBorder="1"/>
    <xf numFmtId="0" fontId="50" fillId="4" borderId="5" xfId="0" applyFont="1" applyFill="1" applyBorder="1" applyAlignment="1">
      <alignment horizontal="center" vertical="center"/>
    </xf>
    <xf numFmtId="0" fontId="50" fillId="0" borderId="0" xfId="0" applyFont="1"/>
    <xf numFmtId="164" fontId="50" fillId="5" borderId="1" xfId="0" applyNumberFormat="1" applyFont="1" applyFill="1" applyBorder="1" applyAlignment="1">
      <alignment horizontal="left"/>
    </xf>
    <xf numFmtId="3" fontId="50" fillId="5" borderId="1" xfId="0" applyNumberFormat="1" applyFont="1" applyFill="1" applyBorder="1" applyAlignment="1">
      <alignment horizontal="center" vertical="center"/>
    </xf>
    <xf numFmtId="164" fontId="50" fillId="22" borderId="1" xfId="0" applyNumberFormat="1" applyFont="1" applyFill="1" applyBorder="1" applyAlignment="1">
      <alignment horizontal="left"/>
    </xf>
    <xf numFmtId="0" fontId="50" fillId="0" borderId="0" xfId="0" applyFont="1" applyBorder="1"/>
    <xf numFmtId="0" fontId="50" fillId="4" borderId="3" xfId="0" applyFont="1" applyFill="1" applyBorder="1" applyAlignment="1">
      <alignment horizontal="center" vertical="center"/>
    </xf>
    <xf numFmtId="3" fontId="50" fillId="5" borderId="35" xfId="0" applyNumberFormat="1" applyFont="1" applyFill="1" applyBorder="1" applyAlignment="1">
      <alignment horizontal="center" vertical="center"/>
    </xf>
    <xf numFmtId="3" fontId="50" fillId="2" borderId="0" xfId="0" applyNumberFormat="1" applyFont="1" applyFill="1" applyBorder="1" applyAlignment="1">
      <alignment horizontal="center" vertical="center"/>
    </xf>
    <xf numFmtId="3" fontId="50" fillId="5" borderId="33" xfId="0" applyNumberFormat="1" applyFont="1" applyFill="1" applyBorder="1" applyAlignment="1">
      <alignment horizontal="center" vertical="center"/>
    </xf>
    <xf numFmtId="3" fontId="50" fillId="5" borderId="60" xfId="0" applyNumberFormat="1" applyFont="1" applyFill="1" applyBorder="1" applyAlignment="1">
      <alignment horizontal="center" vertical="center"/>
    </xf>
    <xf numFmtId="3" fontId="50" fillId="5" borderId="0" xfId="0" applyNumberFormat="1" applyFont="1" applyFill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46" fillId="2" borderId="51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50" fillId="2" borderId="0" xfId="0" applyFont="1" applyFill="1" applyBorder="1" applyAlignment="1">
      <alignment horizontal="center"/>
    </xf>
    <xf numFmtId="0" fontId="50" fillId="0" borderId="0" xfId="0" applyFont="1" applyFill="1"/>
    <xf numFmtId="0" fontId="50" fillId="0" borderId="0" xfId="0" applyFont="1" applyFill="1" applyAlignment="1">
      <alignment horizontal="center" vertical="center"/>
    </xf>
    <xf numFmtId="9" fontId="50" fillId="2" borderId="0" xfId="0" applyNumberFormat="1" applyFont="1" applyFill="1"/>
    <xf numFmtId="0" fontId="34" fillId="2" borderId="0" xfId="0" applyFont="1" applyFill="1" applyBorder="1"/>
    <xf numFmtId="0" fontId="34" fillId="2" borderId="0" xfId="0" applyFont="1" applyFill="1"/>
    <xf numFmtId="0" fontId="35" fillId="2" borderId="0" xfId="0" applyFont="1" applyFill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3" fontId="46" fillId="3" borderId="64" xfId="0" applyNumberFormat="1" applyFont="1" applyFill="1" applyBorder="1" applyAlignment="1">
      <alignment horizontal="center" vertical="center"/>
    </xf>
    <xf numFmtId="3" fontId="50" fillId="0" borderId="2" xfId="0" applyNumberFormat="1" applyFont="1" applyBorder="1" applyAlignment="1">
      <alignment horizontal="center" vertical="center"/>
    </xf>
    <xf numFmtId="0" fontId="0" fillId="4" borderId="57" xfId="0" applyFill="1" applyBorder="1" applyAlignment="1">
      <alignment vertical="center"/>
    </xf>
    <xf numFmtId="0" fontId="0" fillId="4" borderId="58" xfId="0" applyFill="1" applyBorder="1" applyAlignment="1">
      <alignment vertical="center"/>
    </xf>
    <xf numFmtId="0" fontId="0" fillId="4" borderId="59" xfId="0" applyFill="1" applyBorder="1" applyAlignment="1">
      <alignment vertical="center"/>
    </xf>
    <xf numFmtId="0" fontId="26" fillId="24" borderId="77" xfId="0" applyFont="1" applyFill="1" applyBorder="1" applyAlignment="1">
      <alignment horizontal="center" vertical="center"/>
    </xf>
    <xf numFmtId="0" fontId="26" fillId="24" borderId="56" xfId="0" applyFont="1" applyFill="1" applyBorder="1" applyAlignment="1">
      <alignment horizontal="center" vertical="center"/>
    </xf>
    <xf numFmtId="0" fontId="26" fillId="24" borderId="79" xfId="0" applyFont="1" applyFill="1" applyBorder="1" applyAlignment="1">
      <alignment horizontal="center" vertical="center"/>
    </xf>
    <xf numFmtId="0" fontId="26" fillId="24" borderId="80" xfId="0" applyFont="1" applyFill="1" applyBorder="1" applyAlignment="1">
      <alignment horizontal="center" vertical="center"/>
    </xf>
    <xf numFmtId="0" fontId="26" fillId="24" borderId="81" xfId="0" applyFont="1" applyFill="1" applyBorder="1" applyAlignment="1">
      <alignment horizontal="center" vertical="center"/>
    </xf>
    <xf numFmtId="0" fontId="26" fillId="24" borderId="78" xfId="0" applyFont="1" applyFill="1" applyBorder="1" applyAlignment="1">
      <alignment horizontal="center" vertical="center"/>
    </xf>
    <xf numFmtId="0" fontId="26" fillId="24" borderId="45" xfId="0" applyFont="1" applyFill="1" applyBorder="1" applyAlignment="1">
      <alignment horizontal="center" vertical="center"/>
    </xf>
    <xf numFmtId="0" fontId="26" fillId="24" borderId="74" xfId="0" applyFont="1" applyFill="1" applyBorder="1" applyAlignment="1">
      <alignment horizontal="center" vertical="center"/>
    </xf>
    <xf numFmtId="0" fontId="26" fillId="24" borderId="73" xfId="0" applyFont="1" applyFill="1" applyBorder="1" applyAlignment="1">
      <alignment horizontal="center" vertical="center"/>
    </xf>
    <xf numFmtId="0" fontId="12" fillId="4" borderId="65" xfId="0" applyFont="1" applyFill="1" applyBorder="1" applyAlignment="1">
      <alignment horizontal="center" vertical="center"/>
    </xf>
    <xf numFmtId="16" fontId="12" fillId="4" borderId="69" xfId="0" applyNumberFormat="1" applyFont="1" applyFill="1" applyBorder="1" applyAlignment="1">
      <alignment horizontal="center" vertical="center"/>
    </xf>
    <xf numFmtId="0" fontId="0" fillId="14" borderId="81" xfId="0" applyFill="1" applyBorder="1" applyAlignment="1">
      <alignment horizontal="center" vertical="center"/>
    </xf>
    <xf numFmtId="0" fontId="3" fillId="20" borderId="82" xfId="0" applyFont="1" applyFill="1" applyBorder="1" applyAlignment="1">
      <alignment horizontal="center" vertical="center"/>
    </xf>
    <xf numFmtId="0" fontId="0" fillId="20" borderId="26" xfId="0" applyFill="1" applyBorder="1" applyAlignment="1">
      <alignment horizontal="center" vertical="center"/>
    </xf>
    <xf numFmtId="0" fontId="35" fillId="14" borderId="83" xfId="0" applyFont="1" applyFill="1" applyBorder="1" applyAlignment="1">
      <alignment horizontal="center" vertical="center"/>
    </xf>
    <xf numFmtId="0" fontId="0" fillId="15" borderId="64" xfId="0" applyFill="1" applyBorder="1" applyAlignment="1">
      <alignment horizontal="center" vertical="center"/>
    </xf>
    <xf numFmtId="0" fontId="0" fillId="20" borderId="5" xfId="0" applyFill="1" applyBorder="1" applyAlignment="1">
      <alignment horizontal="center" vertical="center"/>
    </xf>
    <xf numFmtId="0" fontId="35" fillId="15" borderId="55" xfId="0" applyFont="1" applyFill="1" applyBorder="1" applyAlignment="1">
      <alignment horizontal="center" vertical="center"/>
    </xf>
    <xf numFmtId="0" fontId="35" fillId="25" borderId="42" xfId="0" applyFont="1" applyFill="1" applyBorder="1" applyAlignment="1">
      <alignment horizontal="center" vertical="center"/>
    </xf>
    <xf numFmtId="0" fontId="0" fillId="25" borderId="45" xfId="0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4" fontId="35" fillId="0" borderId="65" xfId="0" applyNumberFormat="1" applyFont="1" applyFill="1" applyBorder="1" applyAlignment="1">
      <alignment horizontal="center" vertical="center"/>
    </xf>
    <xf numFmtId="4" fontId="35" fillId="0" borderId="66" xfId="0" applyNumberFormat="1" applyFont="1" applyFill="1" applyBorder="1" applyAlignment="1">
      <alignment horizontal="center" vertical="center"/>
    </xf>
    <xf numFmtId="4" fontId="35" fillId="0" borderId="67" xfId="0" applyNumberFormat="1" applyFont="1" applyFill="1" applyBorder="1" applyAlignment="1">
      <alignment horizontal="center" vertical="center"/>
    </xf>
    <xf numFmtId="4" fontId="35" fillId="0" borderId="68" xfId="0" applyNumberFormat="1" applyFont="1" applyFill="1" applyBorder="1" applyAlignment="1">
      <alignment horizontal="center" vertical="center"/>
    </xf>
    <xf numFmtId="0" fontId="8" fillId="22" borderId="0" xfId="0" applyFont="1" applyFill="1" applyBorder="1" applyAlignment="1">
      <alignment horizontal="center" vertical="center" wrapText="1"/>
    </xf>
    <xf numFmtId="0" fontId="3" fillId="3" borderId="71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8" fillId="23" borderId="52" xfId="0" applyFont="1" applyFill="1" applyBorder="1" applyAlignment="1">
      <alignment horizontal="center" vertical="center"/>
    </xf>
    <xf numFmtId="0" fontId="8" fillId="23" borderId="53" xfId="0" applyFont="1" applyFill="1" applyBorder="1" applyAlignment="1">
      <alignment horizontal="center" vertical="center"/>
    </xf>
    <xf numFmtId="0" fontId="8" fillId="23" borderId="54" xfId="0" applyFont="1" applyFill="1" applyBorder="1" applyAlignment="1">
      <alignment horizontal="center" vertical="center"/>
    </xf>
    <xf numFmtId="0" fontId="34" fillId="5" borderId="61" xfId="0" applyFont="1" applyFill="1" applyBorder="1" applyAlignment="1">
      <alignment horizontal="center" vertical="center"/>
    </xf>
    <xf numFmtId="0" fontId="34" fillId="5" borderId="62" xfId="0" applyFont="1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0" fillId="4" borderId="76" xfId="0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center"/>
    </xf>
    <xf numFmtId="3" fontId="23" fillId="7" borderId="0" xfId="0" applyNumberFormat="1" applyFont="1" applyFill="1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3" fontId="23" fillId="8" borderId="0" xfId="0" applyNumberFormat="1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3" fontId="23" fillId="9" borderId="0" xfId="0" applyNumberFormat="1" applyFont="1" applyFill="1" applyAlignment="1">
      <alignment horizontal="center" vertical="center" wrapText="1"/>
    </xf>
    <xf numFmtId="0" fontId="23" fillId="9" borderId="0" xfId="0" applyFont="1" applyFill="1" applyAlignment="1">
      <alignment horizontal="center" vertical="center" wrapText="1"/>
    </xf>
    <xf numFmtId="3" fontId="9" fillId="3" borderId="6" xfId="0" applyNumberFormat="1" applyFont="1" applyFill="1" applyBorder="1" applyAlignment="1">
      <alignment horizontal="center" vertical="center"/>
    </xf>
    <xf numFmtId="3" fontId="9" fillId="3" borderId="7" xfId="0" applyNumberFormat="1" applyFont="1" applyFill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3" fontId="16" fillId="2" borderId="17" xfId="0" applyNumberFormat="1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3" fontId="19" fillId="4" borderId="0" xfId="0" applyNumberFormat="1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16" fontId="2" fillId="8" borderId="0" xfId="0" applyNumberFormat="1" applyFont="1" applyFill="1" applyBorder="1" applyAlignment="1">
      <alignment horizontal="center" vertical="center"/>
    </xf>
    <xf numFmtId="16" fontId="2" fillId="8" borderId="19" xfId="0" applyNumberFormat="1" applyFont="1" applyFill="1" applyBorder="1" applyAlignment="1">
      <alignment horizontal="center" vertical="center"/>
    </xf>
    <xf numFmtId="16" fontId="2" fillId="9" borderId="0" xfId="0" applyNumberFormat="1" applyFont="1" applyFill="1" applyBorder="1" applyAlignment="1">
      <alignment horizontal="center" vertical="center"/>
    </xf>
    <xf numFmtId="16" fontId="2" fillId="9" borderId="19" xfId="0" applyNumberFormat="1" applyFont="1" applyFill="1" applyBorder="1" applyAlignment="1">
      <alignment horizontal="center" vertical="center"/>
    </xf>
    <xf numFmtId="3" fontId="9" fillId="5" borderId="6" xfId="0" applyNumberFormat="1" applyFont="1" applyFill="1" applyBorder="1" applyAlignment="1">
      <alignment horizontal="center" vertical="center"/>
    </xf>
    <xf numFmtId="3" fontId="9" fillId="5" borderId="7" xfId="0" applyNumberFormat="1" applyFont="1" applyFill="1" applyBorder="1" applyAlignment="1">
      <alignment horizontal="center" vertical="center"/>
    </xf>
    <xf numFmtId="3" fontId="9" fillId="5" borderId="2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Alignment="1">
      <alignment horizontal="center" vertical="center" wrapText="1"/>
    </xf>
    <xf numFmtId="3" fontId="35" fillId="9" borderId="0" xfId="0" applyNumberFormat="1" applyFont="1" applyFill="1" applyAlignment="1">
      <alignment horizontal="center" vertical="center" wrapText="1"/>
    </xf>
    <xf numFmtId="0" fontId="35" fillId="9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8" fillId="2" borderId="30" xfId="0" applyFont="1" applyFill="1" applyBorder="1" applyAlignment="1">
      <alignment horizontal="center" vertical="center"/>
    </xf>
    <xf numFmtId="0" fontId="38" fillId="2" borderId="31" xfId="0" applyFont="1" applyFill="1" applyBorder="1" applyAlignment="1">
      <alignment horizontal="center" vertical="center"/>
    </xf>
    <xf numFmtId="0" fontId="38" fillId="2" borderId="32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9" fillId="2" borderId="30" xfId="0" applyFont="1" applyFill="1" applyBorder="1" applyAlignment="1">
      <alignment horizontal="center" vertical="center"/>
    </xf>
    <xf numFmtId="0" fontId="39" fillId="2" borderId="31" xfId="0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top" wrapText="1"/>
    </xf>
    <xf numFmtId="3" fontId="16" fillId="2" borderId="0" xfId="0" applyNumberFormat="1" applyFont="1" applyFill="1" applyBorder="1" applyAlignment="1">
      <alignment horizontal="center" vertical="top" wrapText="1"/>
    </xf>
    <xf numFmtId="3" fontId="16" fillId="2" borderId="17" xfId="0" applyNumberFormat="1" applyFont="1" applyFill="1" applyBorder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30" fillId="13" borderId="0" xfId="0" applyFont="1" applyFill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 textRotation="25"/>
    </xf>
    <xf numFmtId="0" fontId="0" fillId="21" borderId="0" xfId="0" applyFill="1" applyAlignment="1">
      <alignment horizontal="center"/>
    </xf>
    <xf numFmtId="3" fontId="39" fillId="2" borderId="30" xfId="0" applyNumberFormat="1" applyFont="1" applyFill="1" applyBorder="1" applyAlignment="1">
      <alignment horizontal="center" vertical="center"/>
    </xf>
    <xf numFmtId="3" fontId="39" fillId="2" borderId="32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3" fontId="2" fillId="5" borderId="6" xfId="0" applyNumberFormat="1" applyFont="1" applyFill="1" applyBorder="1" applyAlignment="1">
      <alignment horizontal="center" vertical="center"/>
    </xf>
    <xf numFmtId="3" fontId="2" fillId="5" borderId="7" xfId="0" applyNumberFormat="1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0" fontId="47" fillId="4" borderId="0" xfId="0" applyFont="1" applyFill="1" applyAlignment="1">
      <alignment horizontal="center" vertical="center"/>
    </xf>
    <xf numFmtId="3" fontId="48" fillId="4" borderId="0" xfId="0" applyNumberFormat="1" applyFont="1" applyFill="1" applyAlignment="1">
      <alignment horizontal="center" vertical="center"/>
    </xf>
    <xf numFmtId="3" fontId="26" fillId="3" borderId="63" xfId="0" applyNumberFormat="1" applyFont="1" applyFill="1" applyBorder="1" applyAlignment="1">
      <alignment horizontal="center" vertical="center"/>
    </xf>
    <xf numFmtId="4" fontId="26" fillId="3" borderId="8" xfId="0" applyNumberFormat="1" applyFont="1" applyFill="1" applyBorder="1" applyAlignment="1">
      <alignment horizontal="center" vertical="center"/>
    </xf>
    <xf numFmtId="4" fontId="26" fillId="3" borderId="51" xfId="0" applyNumberFormat="1" applyFont="1" applyFill="1" applyBorder="1" applyAlignment="1">
      <alignment horizontal="center" vertical="center"/>
    </xf>
    <xf numFmtId="4" fontId="26" fillId="3" borderId="70" xfId="0" applyNumberFormat="1" applyFont="1" applyFill="1" applyBorder="1" applyAlignment="1">
      <alignment horizontal="center" vertical="center"/>
    </xf>
    <xf numFmtId="3" fontId="26" fillId="24" borderId="84" xfId="0" applyNumberFormat="1" applyFont="1" applyFill="1" applyBorder="1" applyAlignment="1">
      <alignment horizontal="center" vertical="center"/>
    </xf>
    <xf numFmtId="3" fontId="26" fillId="24" borderId="85" xfId="0" applyNumberFormat="1" applyFont="1" applyFill="1" applyBorder="1" applyAlignment="1">
      <alignment horizontal="center" vertical="center"/>
    </xf>
    <xf numFmtId="3" fontId="50" fillId="22" borderId="3" xfId="0" quotePrefix="1" applyNumberFormat="1" applyFont="1" applyFill="1" applyBorder="1" applyAlignment="1">
      <alignment horizontal="center" vertical="center"/>
    </xf>
    <xf numFmtId="0" fontId="12" fillId="4" borderId="69" xfId="0" applyFont="1" applyFill="1" applyBorder="1" applyAlignment="1">
      <alignment horizontal="center" vertical="center"/>
    </xf>
    <xf numFmtId="4" fontId="51" fillId="24" borderId="86" xfId="0" applyNumberFormat="1" applyFont="1" applyFill="1" applyBorder="1" applyAlignment="1">
      <alignment horizontal="center" vertical="center"/>
    </xf>
    <xf numFmtId="4" fontId="51" fillId="24" borderId="87" xfId="0" applyNumberFormat="1" applyFont="1" applyFill="1" applyBorder="1" applyAlignment="1">
      <alignment horizontal="center" vertical="center"/>
    </xf>
    <xf numFmtId="4" fontId="51" fillId="24" borderId="88" xfId="0" applyNumberFormat="1" applyFont="1" applyFill="1" applyBorder="1" applyAlignment="1">
      <alignment horizontal="center" vertical="center"/>
    </xf>
    <xf numFmtId="0" fontId="52" fillId="2" borderId="0" xfId="0" applyFont="1" applyFill="1"/>
    <xf numFmtId="0" fontId="52" fillId="0" borderId="0" xfId="0" applyFont="1" applyFill="1"/>
    <xf numFmtId="0" fontId="52" fillId="2" borderId="0" xfId="0" applyFont="1" applyFill="1" applyBorder="1"/>
    <xf numFmtId="0" fontId="52" fillId="4" borderId="58" xfId="0" applyFont="1" applyFill="1" applyBorder="1" applyAlignment="1">
      <alignment vertical="center"/>
    </xf>
    <xf numFmtId="0" fontId="53" fillId="4" borderId="69" xfId="0" applyFont="1" applyFill="1" applyBorder="1" applyAlignment="1">
      <alignment horizontal="center" vertical="center"/>
    </xf>
    <xf numFmtId="4" fontId="54" fillId="24" borderId="86" xfId="0" applyNumberFormat="1" applyFont="1" applyFill="1" applyBorder="1" applyAlignment="1">
      <alignment horizontal="center" vertical="center"/>
    </xf>
    <xf numFmtId="4" fontId="54" fillId="24" borderId="87" xfId="0" applyNumberFormat="1" applyFont="1" applyFill="1" applyBorder="1" applyAlignment="1">
      <alignment horizontal="center" vertical="center"/>
    </xf>
    <xf numFmtId="4" fontId="54" fillId="24" borderId="88" xfId="0" applyNumberFormat="1" applyFont="1" applyFill="1" applyBorder="1" applyAlignment="1">
      <alignment horizontal="center" vertical="center"/>
    </xf>
    <xf numFmtId="0" fontId="52" fillId="0" borderId="0" xfId="0" applyFont="1"/>
    <xf numFmtId="0" fontId="26" fillId="26" borderId="81" xfId="0" applyFont="1" applyFill="1" applyBorder="1" applyAlignment="1">
      <alignment horizontal="center" vertical="center"/>
    </xf>
    <xf numFmtId="4" fontId="51" fillId="27" borderId="87" xfId="0" applyNumberFormat="1" applyFont="1" applyFill="1" applyBorder="1" applyAlignment="1">
      <alignment horizontal="center" vertical="center"/>
    </xf>
    <xf numFmtId="4" fontId="54" fillId="27" borderId="87" xfId="0" applyNumberFormat="1" applyFont="1" applyFill="1" applyBorder="1" applyAlignment="1">
      <alignment horizontal="center" vertical="center"/>
    </xf>
    <xf numFmtId="0" fontId="26" fillId="26" borderId="78" xfId="0" applyFont="1" applyFill="1" applyBorder="1" applyAlignment="1">
      <alignment horizontal="center" vertical="center"/>
    </xf>
    <xf numFmtId="0" fontId="26" fillId="26" borderId="77" xfId="0" applyFont="1" applyFill="1" applyBorder="1" applyAlignment="1">
      <alignment horizontal="center" vertical="center"/>
    </xf>
    <xf numFmtId="0" fontId="50" fillId="15" borderId="3" xfId="0" applyFont="1" applyFill="1" applyBorder="1" applyAlignment="1">
      <alignment horizontal="center" vertical="center"/>
    </xf>
    <xf numFmtId="4" fontId="49" fillId="2" borderId="0" xfId="0" applyNumberFormat="1" applyFont="1" applyFill="1" applyAlignment="1">
      <alignment horizontal="center" vertical="center"/>
    </xf>
    <xf numFmtId="3" fontId="26" fillId="24" borderId="77" xfId="0" applyNumberFormat="1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85">
    <dxf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theme="0"/>
          </stop>
          <stop position="1">
            <color theme="1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theme="0" tint="-0.34900967436750391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5757"/>
          </stop>
          <stop position="1">
            <color rgb="FF68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rgb="FF7030A0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7030A0"/>
          </stop>
          <stop position="1">
            <color theme="0" tint="-0.49803155613879818"/>
          </stop>
        </gradientFill>
      </fill>
    </dxf>
    <dxf>
      <fill>
        <gradientFill degree="180">
          <stop position="0">
            <color theme="1"/>
          </stop>
          <stop position="1">
            <color rgb="FFFF0000"/>
          </stop>
        </gradientFill>
      </fill>
    </dxf>
    <dxf>
      <fill>
        <gradientFill type="path">
          <stop position="0">
            <color theme="1"/>
          </stop>
          <stop position="1">
            <color rgb="FFFFFF00"/>
          </stop>
        </gradientFill>
      </fill>
    </dxf>
    <dxf>
      <fill>
        <gradientFill>
          <stop position="0">
            <color rgb="FF538CFF"/>
          </stop>
          <stop position="1">
            <color rgb="FFFFFF79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25098422193060094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 tint="4.9989318521683403E-2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theme="0" tint="-0.34900967436750391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5757"/>
          </stop>
          <stop position="1">
            <color rgb="FF68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rgb="FF7030A0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7030A0"/>
          </stop>
          <stop position="1">
            <color theme="0" tint="-0.49803155613879818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theme="0" tint="-0.34900967436750391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5757"/>
          </stop>
          <stop position="1">
            <color rgb="FF68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rgb="FF7030A0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7030A0"/>
          </stop>
          <stop position="1">
            <color theme="0" tint="-0.49803155613879818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theme="0" tint="-0.34900967436750391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5757"/>
          </stop>
          <stop position="1">
            <color rgb="FF68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rgb="FF7030A0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7030A0"/>
          </stop>
          <stop position="1">
            <color theme="0" tint="-0.49803155613879818"/>
          </stop>
        </gradientFill>
      </fill>
    </dxf>
    <dxf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theme="0"/>
          </stop>
          <stop position="1">
            <color theme="1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theme="0" tint="-0.34900967436750391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5757"/>
          </stop>
          <stop position="1">
            <color rgb="FF68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rgb="FF7030A0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7030A0"/>
          </stop>
          <stop position="1">
            <color theme="0" tint="-0.49803155613879818"/>
          </stop>
        </gradientFill>
      </fill>
    </dxf>
    <dxf>
      <fill>
        <gradientFill degree="180">
          <stop position="0">
            <color theme="1"/>
          </stop>
          <stop position="1">
            <color rgb="FFFF0000"/>
          </stop>
        </gradientFill>
      </fill>
    </dxf>
    <dxf>
      <fill>
        <gradientFill type="path">
          <stop position="0">
            <color theme="1"/>
          </stop>
          <stop position="1">
            <color rgb="FFFFFF00"/>
          </stop>
        </gradientFill>
      </fill>
    </dxf>
    <dxf>
      <fill>
        <gradientFill>
          <stop position="0">
            <color rgb="FF538CFF"/>
          </stop>
          <stop position="1">
            <color rgb="FFFFFF79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25098422193060094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 tint="4.9989318521683403E-2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theme="0"/>
          </stop>
          <stop position="1">
            <color theme="1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theme="0" tint="-0.34900967436750391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5757"/>
          </stop>
          <stop position="1">
            <color rgb="FF68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rgb="FF7030A0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7030A0"/>
          </stop>
          <stop position="1">
            <color theme="0" tint="-0.49803155613879818"/>
          </stop>
        </gradientFill>
      </fill>
    </dxf>
    <dxf>
      <fill>
        <gradientFill degree="180">
          <stop position="0">
            <color theme="1"/>
          </stop>
          <stop position="1">
            <color rgb="FFFF0000"/>
          </stop>
        </gradientFill>
      </fill>
    </dxf>
    <dxf>
      <fill>
        <gradientFill type="path">
          <stop position="0">
            <color theme="1"/>
          </stop>
          <stop position="1">
            <color rgb="FFFFFF00"/>
          </stop>
        </gradientFill>
      </fill>
    </dxf>
    <dxf>
      <fill>
        <gradientFill>
          <stop position="0">
            <color rgb="FF538CFF"/>
          </stop>
          <stop position="1">
            <color rgb="FFFFFF79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25098422193060094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 tint="4.9989318521683403E-2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theme="0"/>
          </stop>
          <stop position="1">
            <color theme="1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theme="0" tint="-0.34900967436750391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5757"/>
          </stop>
          <stop position="1">
            <color rgb="FF68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rgb="FF7030A0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7030A0"/>
          </stop>
          <stop position="1">
            <color theme="0" tint="-0.49803155613879818"/>
          </stop>
        </gradientFill>
      </fill>
    </dxf>
    <dxf>
      <fill>
        <gradientFill degree="180">
          <stop position="0">
            <color theme="1"/>
          </stop>
          <stop position="1">
            <color rgb="FFFF0000"/>
          </stop>
        </gradientFill>
      </fill>
    </dxf>
    <dxf>
      <fill>
        <gradientFill type="path">
          <stop position="0">
            <color theme="1"/>
          </stop>
          <stop position="1">
            <color rgb="FFFFFF00"/>
          </stop>
        </gradientFill>
      </fill>
    </dxf>
    <dxf>
      <fill>
        <gradientFill>
          <stop position="0">
            <color rgb="FF538CFF"/>
          </stop>
          <stop position="1">
            <color rgb="FFFFFF79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25098422193060094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 tint="4.9989318521683403E-2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theme="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theme="0"/>
          </stop>
          <stop position="1">
            <color theme="1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theme="0" tint="-0.34900967436750391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5757"/>
          </stop>
          <stop position="1">
            <color rgb="FF68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rgb="FF7030A0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7030A0"/>
          </stop>
          <stop position="1">
            <color theme="0" tint="-0.49803155613879818"/>
          </stop>
        </gradientFill>
      </fill>
    </dxf>
    <dxf>
      <fill>
        <gradientFill degree="180">
          <stop position="0">
            <color theme="1"/>
          </stop>
          <stop position="1">
            <color rgb="FFFF0000"/>
          </stop>
        </gradientFill>
      </fill>
    </dxf>
    <dxf>
      <fill>
        <gradientFill type="path">
          <stop position="0">
            <color theme="1"/>
          </stop>
          <stop position="1">
            <color rgb="FFFFFF00"/>
          </stop>
        </gradientFill>
      </fill>
    </dxf>
    <dxf>
      <fill>
        <gradientFill>
          <stop position="0">
            <color rgb="FF538CFF"/>
          </stop>
          <stop position="1">
            <color rgb="FFFFFF79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25098422193060094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 tint="4.9989318521683403E-2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theme="0" tint="-0.34900967436750391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0000"/>
          </stop>
          <stop position="1">
            <color rgb="FF680000"/>
          </stop>
        </gradient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</border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rgb="FF7030A0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7030A0"/>
          </stop>
          <stop position="1">
            <color theme="0" tint="-0.49803155613879818"/>
          </stop>
        </gradientFill>
      </fill>
    </dxf>
    <dxf>
      <fill>
        <gradientFill degree="180">
          <stop position="0">
            <color theme="1"/>
          </stop>
          <stop position="1">
            <color rgb="FFFF0000"/>
          </stop>
        </gradientFill>
      </fill>
    </dxf>
    <dxf>
      <fill>
        <gradientFill>
          <stop position="0">
            <color rgb="FFFF0000"/>
          </stop>
          <stop position="1">
            <color theme="1"/>
          </stop>
        </gradientFill>
      </fill>
    </dxf>
    <dxf>
      <fill>
        <gradientFill type="path">
          <stop position="0">
            <color theme="1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gradientFill>
          <stop position="0">
            <color rgb="FF538CFF"/>
          </stop>
          <stop position="1">
            <color rgb="FFFFFF79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25098422193060094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 tint="4.9989318521683403E-2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25098422193060094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 tint="4.9989318521683403E-2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ill>
        <gradientFill degree="90">
          <stop position="0">
            <color theme="1"/>
          </stop>
          <stop position="0.5">
            <color theme="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theme="0"/>
          </stop>
          <stop position="1">
            <color theme="1"/>
          </stop>
        </gradientFill>
      </fill>
    </dxf>
  </dxfs>
  <tableStyles count="0" defaultTableStyle="TableStyleMedium2" defaultPivotStyle="PivotStyleLight16"/>
  <colors>
    <mruColors>
      <color rgb="FFFF5757"/>
      <color rgb="FFF8A864"/>
      <color rgb="FFF8A764"/>
      <color rgb="FF5B8E00"/>
      <color rgb="FFF89364"/>
      <color rgb="FFFF5353"/>
      <color rgb="FFBEBEBE"/>
      <color rgb="FFFCD9BC"/>
      <color rgb="FFFCD3B2"/>
      <color rgb="FFFBCFA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5-1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14-1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5-1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6-1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17-1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8-1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19-1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-1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21-11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22-11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23-1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6-1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4-1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5-11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6-11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7-11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8-11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29-11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30-11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-12-1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07-1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08-1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09-1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-1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1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-1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13-1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-1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-1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-1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-1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-1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-1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-1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-11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-11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11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-1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1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-1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-11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-11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-11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-1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-1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-11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2-1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-1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-1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-1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-1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1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1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-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53"/>
  <sheetViews>
    <sheetView zoomScaleNormal="100" workbookViewId="0">
      <selection activeCell="E20" sqref="E20"/>
    </sheetView>
  </sheetViews>
  <sheetFormatPr baseColWidth="10" defaultRowHeight="15" x14ac:dyDescent="0.25"/>
  <cols>
    <col min="1" max="1" width="2.85546875" customWidth="1"/>
    <col min="2" max="2" width="30.7109375" customWidth="1"/>
    <col min="3" max="3" width="20.7109375" customWidth="1"/>
    <col min="4" max="4" width="2.7109375" customWidth="1"/>
    <col min="5" max="5" width="30.7109375" customWidth="1"/>
    <col min="6" max="6" width="20.7109375" customWidth="1"/>
    <col min="7" max="7" width="2.140625" customWidth="1"/>
    <col min="8" max="8" width="20.7109375" customWidth="1"/>
    <col min="9" max="9" width="3.28515625" style="14" customWidth="1"/>
    <col min="10" max="10" width="7.85546875" customWidth="1"/>
    <col min="11" max="11" width="3.42578125" customWidth="1"/>
    <col min="12" max="12" width="3.5703125" style="4" customWidth="1"/>
    <col min="13" max="13" width="3.42578125" customWidth="1"/>
    <col min="14" max="14" width="3.140625" customWidth="1"/>
    <col min="15" max="15" width="17.140625" customWidth="1"/>
    <col min="16" max="16" width="5.7109375" customWidth="1"/>
    <col min="17" max="17" width="11.5703125" customWidth="1"/>
    <col min="18" max="18" width="7.28515625" customWidth="1"/>
    <col min="19" max="19" width="11.5703125" customWidth="1"/>
    <col min="20" max="20" width="7.5703125" style="397" customWidth="1"/>
    <col min="21" max="21" width="11.5703125" customWidth="1"/>
    <col min="22" max="22" width="7.7109375" style="397" customWidth="1"/>
    <col min="23" max="23" width="11.5703125" customWidth="1"/>
    <col min="24" max="24" width="7.7109375" style="397" customWidth="1"/>
    <col min="25" max="25" width="12.5703125" customWidth="1"/>
    <col min="26" max="26" width="7.7109375" style="397" customWidth="1"/>
    <col min="27" max="27" width="12.5703125" customWidth="1"/>
    <col min="28" max="28" width="7.7109375" style="397" customWidth="1"/>
    <col min="29" max="29" width="12.5703125" customWidth="1"/>
    <col min="30" max="30" width="7.7109375" style="397" customWidth="1"/>
    <col min="31" max="31" width="12.5703125" customWidth="1"/>
    <col min="32" max="32" width="7.7109375" style="397" customWidth="1"/>
    <col min="33" max="33" width="12.5703125" customWidth="1"/>
    <col min="34" max="34" width="7.7109375" style="397" customWidth="1"/>
    <col min="35" max="35" width="12.5703125" customWidth="1"/>
    <col min="36" max="36" width="7.7109375" style="397" customWidth="1"/>
    <col min="37" max="37" width="12.5703125" customWidth="1"/>
    <col min="38" max="38" width="7.7109375" style="397" customWidth="1"/>
    <col min="39" max="39" width="12.5703125" customWidth="1"/>
    <col min="40" max="40" width="7.7109375" style="397" customWidth="1"/>
    <col min="41" max="41" width="12.5703125" customWidth="1"/>
    <col min="42" max="42" width="7.7109375" style="397" customWidth="1"/>
    <col min="43" max="43" width="12.5703125" customWidth="1"/>
    <col min="44" max="44" width="7.7109375" style="397" customWidth="1"/>
    <col min="45" max="45" width="12.5703125" customWidth="1"/>
    <col min="46" max="46" width="7.7109375" style="397" customWidth="1"/>
    <col min="47" max="47" width="12.5703125" customWidth="1"/>
    <col min="48" max="48" width="7.7109375" style="397" customWidth="1"/>
    <col min="49" max="49" width="12.5703125" customWidth="1"/>
    <col min="50" max="50" width="7.7109375" style="397" customWidth="1"/>
    <col min="51" max="51" width="12.5703125" customWidth="1"/>
    <col min="52" max="52" width="7.7109375" style="397" customWidth="1"/>
    <col min="53" max="53" width="12.5703125" customWidth="1"/>
    <col min="54" max="54" width="7.7109375" style="397" customWidth="1"/>
    <col min="55" max="55" width="12.5703125" customWidth="1"/>
    <col min="56" max="56" width="7.7109375" style="397" customWidth="1"/>
    <col min="57" max="57" width="12.5703125" customWidth="1"/>
    <col min="58" max="58" width="7.7109375" style="397" customWidth="1"/>
    <col min="59" max="59" width="12.5703125" customWidth="1"/>
    <col min="60" max="60" width="7.7109375" style="397" customWidth="1"/>
    <col min="61" max="61" width="12.5703125" customWidth="1"/>
    <col min="62" max="62" width="7.7109375" style="397" customWidth="1"/>
    <col min="63" max="63" width="12.5703125" customWidth="1"/>
    <col min="64" max="64" width="7.7109375" style="397" customWidth="1"/>
    <col min="65" max="65" width="12.5703125" customWidth="1"/>
    <col min="66" max="66" width="7.7109375" style="397" customWidth="1"/>
    <col min="67" max="67" width="12.5703125" customWidth="1"/>
    <col min="68" max="68" width="7.7109375" style="397" customWidth="1"/>
    <col min="69" max="69" width="12.5703125" customWidth="1"/>
    <col min="70" max="70" width="7.7109375" style="397" customWidth="1"/>
    <col min="71" max="71" width="12.5703125" customWidth="1"/>
    <col min="72" max="72" width="7.7109375" style="397" customWidth="1"/>
    <col min="73" max="73" width="12.5703125" customWidth="1"/>
    <col min="74" max="74" width="7.7109375" style="397" customWidth="1"/>
    <col min="75" max="75" width="12.5703125" customWidth="1"/>
    <col min="76" max="76" width="7.7109375" style="397" customWidth="1"/>
    <col min="77" max="77" width="12.5703125" customWidth="1"/>
    <col min="78" max="78" width="2.140625" customWidth="1"/>
    <col min="79" max="79" width="11.42578125" style="14"/>
    <col min="80" max="80" width="2" style="14" customWidth="1"/>
    <col min="81" max="81" width="11.42578125" style="14"/>
    <col min="82" max="82" width="2" customWidth="1"/>
  </cols>
  <sheetData>
    <row r="1" spans="1:82" x14ac:dyDescent="0.25">
      <c r="A1" s="2"/>
      <c r="B1" s="2"/>
      <c r="C1" s="2"/>
      <c r="D1" s="2"/>
      <c r="E1" s="2"/>
      <c r="F1" s="2"/>
      <c r="G1" s="2"/>
      <c r="H1" s="2"/>
      <c r="I1" s="17"/>
      <c r="J1" s="2"/>
      <c r="K1" s="2"/>
      <c r="L1" s="2"/>
      <c r="M1" s="4"/>
      <c r="N1" s="2"/>
      <c r="O1" s="2"/>
      <c r="P1" s="2"/>
      <c r="Q1" s="2"/>
      <c r="R1" s="2"/>
      <c r="S1" s="2"/>
      <c r="T1" s="389"/>
      <c r="U1" s="2"/>
      <c r="V1" s="389"/>
      <c r="W1" s="2"/>
      <c r="X1" s="389"/>
      <c r="Y1" s="2"/>
      <c r="Z1" s="389"/>
      <c r="AA1" s="2"/>
      <c r="AB1" s="389"/>
      <c r="AC1" s="2"/>
      <c r="AD1" s="389"/>
      <c r="AE1" s="2"/>
      <c r="AF1" s="389"/>
      <c r="AG1" s="2"/>
      <c r="AH1" s="389"/>
      <c r="AI1" s="2"/>
      <c r="AJ1" s="389"/>
      <c r="AK1" s="2"/>
      <c r="AL1" s="389"/>
      <c r="AM1" s="2"/>
      <c r="AN1" s="389"/>
      <c r="AO1" s="2"/>
      <c r="AP1" s="389"/>
      <c r="AQ1" s="2"/>
      <c r="AR1" s="389"/>
      <c r="AS1" s="2"/>
      <c r="AT1" s="389"/>
      <c r="AU1" s="2"/>
      <c r="AV1" s="389"/>
      <c r="AW1" s="2"/>
      <c r="AX1" s="389"/>
      <c r="AY1" s="2"/>
      <c r="AZ1" s="389"/>
      <c r="BA1" s="2"/>
      <c r="BB1" s="389"/>
      <c r="BC1" s="2"/>
      <c r="BD1" s="389"/>
      <c r="BE1" s="2"/>
      <c r="BF1" s="389"/>
      <c r="BG1" s="2"/>
      <c r="BH1" s="389"/>
      <c r="BI1" s="2"/>
      <c r="BJ1" s="389"/>
      <c r="BK1" s="2"/>
      <c r="BL1" s="389"/>
      <c r="BM1" s="2"/>
      <c r="BN1" s="389"/>
      <c r="BO1" s="2"/>
      <c r="BP1" s="389"/>
      <c r="BQ1" s="2"/>
      <c r="BR1" s="389"/>
      <c r="BS1" s="2"/>
      <c r="BT1" s="389"/>
      <c r="BU1" s="2"/>
      <c r="BV1" s="389"/>
      <c r="BW1" s="2"/>
      <c r="BX1" s="389"/>
      <c r="BY1" s="2"/>
      <c r="BZ1" s="2"/>
    </row>
    <row r="2" spans="1:82" ht="36" x14ac:dyDescent="0.55000000000000004">
      <c r="A2" s="2"/>
      <c r="B2" s="314" t="s">
        <v>160</v>
      </c>
      <c r="C2" s="314"/>
      <c r="D2" s="314"/>
      <c r="E2" s="314"/>
      <c r="F2" s="314"/>
      <c r="G2" s="314"/>
      <c r="H2" s="314"/>
      <c r="I2" s="231"/>
      <c r="J2" s="221"/>
      <c r="K2" s="221"/>
      <c r="L2" s="213"/>
      <c r="M2" s="215"/>
      <c r="N2" s="2"/>
      <c r="O2" s="314" t="s">
        <v>161</v>
      </c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2"/>
    </row>
    <row r="3" spans="1:82" x14ac:dyDescent="0.25">
      <c r="A3" s="2"/>
      <c r="B3" s="2"/>
      <c r="C3" s="2"/>
      <c r="D3" s="2"/>
      <c r="E3" s="2"/>
      <c r="F3" s="2"/>
      <c r="G3" s="2"/>
      <c r="H3" s="2"/>
      <c r="I3" s="17"/>
      <c r="J3" s="2"/>
      <c r="K3" s="2"/>
      <c r="L3" s="2"/>
      <c r="M3" s="4"/>
      <c r="N3" s="2"/>
      <c r="O3" s="2"/>
      <c r="P3" s="2"/>
      <c r="Q3" s="2"/>
      <c r="R3" s="2"/>
      <c r="S3" s="2"/>
      <c r="T3" s="389"/>
      <c r="U3" s="2"/>
      <c r="V3" s="389"/>
      <c r="W3" s="2"/>
      <c r="X3" s="389"/>
      <c r="Y3" s="2"/>
      <c r="Z3" s="389"/>
      <c r="AA3" s="2"/>
      <c r="AB3" s="389"/>
      <c r="AC3" s="2"/>
      <c r="AD3" s="389"/>
      <c r="AE3" s="2"/>
      <c r="AF3" s="389"/>
      <c r="AG3" s="2"/>
      <c r="AH3" s="389"/>
      <c r="AI3" s="2"/>
      <c r="AJ3" s="389"/>
      <c r="AK3" s="2"/>
      <c r="AL3" s="389"/>
      <c r="AM3" s="2"/>
      <c r="AN3" s="389"/>
      <c r="AO3" s="2"/>
      <c r="AP3" s="389"/>
      <c r="AQ3" s="2"/>
      <c r="AR3" s="389"/>
      <c r="AS3" s="2"/>
      <c r="AT3" s="389"/>
      <c r="AU3" s="2"/>
      <c r="AV3" s="389"/>
      <c r="AW3" s="2"/>
      <c r="AX3" s="389"/>
      <c r="AY3" s="2"/>
      <c r="AZ3" s="389"/>
      <c r="BA3" s="2"/>
      <c r="BB3" s="389"/>
      <c r="BC3" s="2"/>
      <c r="BD3" s="389"/>
      <c r="BE3" s="2"/>
      <c r="BF3" s="389"/>
      <c r="BG3" s="2"/>
      <c r="BH3" s="389"/>
      <c r="BI3" s="2"/>
      <c r="BJ3" s="389"/>
      <c r="BK3" s="2"/>
      <c r="BL3" s="389"/>
      <c r="BM3" s="2"/>
      <c r="BN3" s="389"/>
      <c r="BO3" s="2"/>
      <c r="BP3" s="389"/>
      <c r="BQ3" s="2"/>
      <c r="BR3" s="389"/>
      <c r="BS3" s="2"/>
      <c r="BT3" s="389"/>
      <c r="BU3" s="2"/>
      <c r="BV3" s="389"/>
      <c r="BW3" s="2"/>
      <c r="BX3" s="389"/>
      <c r="BY3" s="2"/>
      <c r="BZ3" s="2"/>
    </row>
    <row r="4" spans="1:82" s="4" customFormat="1" x14ac:dyDescent="0.25">
      <c r="I4" s="57"/>
      <c r="T4" s="390"/>
      <c r="V4" s="390"/>
      <c r="X4" s="390"/>
      <c r="Z4" s="390"/>
      <c r="AB4" s="390"/>
      <c r="AD4" s="390"/>
      <c r="AF4" s="390"/>
      <c r="AH4" s="390"/>
      <c r="AJ4" s="390"/>
      <c r="AL4" s="390"/>
      <c r="AN4" s="390"/>
      <c r="AP4" s="390"/>
      <c r="AR4" s="390"/>
      <c r="AT4" s="390"/>
      <c r="AV4" s="390"/>
      <c r="AX4" s="390"/>
      <c r="AZ4" s="390"/>
      <c r="BB4" s="390"/>
      <c r="BD4" s="390"/>
      <c r="BF4" s="390"/>
      <c r="BH4" s="390"/>
      <c r="BJ4" s="390"/>
      <c r="BL4" s="390"/>
      <c r="BN4" s="390"/>
      <c r="BP4" s="390"/>
      <c r="BR4" s="390"/>
      <c r="BT4" s="390"/>
      <c r="BV4" s="390"/>
      <c r="BX4" s="390"/>
      <c r="CA4" s="57"/>
      <c r="CB4" s="57"/>
      <c r="CC4" s="57"/>
    </row>
    <row r="5" spans="1:82" x14ac:dyDescent="0.25">
      <c r="A5" s="304" t="s">
        <v>118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4"/>
      <c r="N5" s="304" t="s">
        <v>118</v>
      </c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</row>
    <row r="6" spans="1:82" ht="21.75" customHeight="1" thickBot="1" x14ac:dyDescent="0.3">
      <c r="A6" s="2"/>
      <c r="B6" s="2"/>
      <c r="C6" s="2"/>
      <c r="D6" s="2"/>
      <c r="E6" s="2"/>
      <c r="F6" s="2"/>
      <c r="G6" s="2"/>
      <c r="H6" s="2"/>
      <c r="I6" s="17"/>
      <c r="J6" s="2"/>
      <c r="K6" s="2"/>
      <c r="L6" s="2"/>
      <c r="M6" s="4"/>
      <c r="N6" s="2"/>
      <c r="O6" s="2"/>
      <c r="P6" s="2"/>
      <c r="Q6" s="2"/>
      <c r="R6" s="2"/>
      <c r="S6" s="2"/>
      <c r="T6" s="389"/>
      <c r="U6" s="2"/>
      <c r="V6" s="389"/>
      <c r="W6" s="2"/>
      <c r="X6" s="389"/>
      <c r="Y6" s="2"/>
      <c r="Z6" s="389"/>
      <c r="AA6" s="2"/>
      <c r="AB6" s="389"/>
      <c r="AC6" s="2"/>
      <c r="AD6" s="389"/>
      <c r="AE6" s="2"/>
      <c r="AF6" s="389"/>
      <c r="AG6" s="2"/>
      <c r="AH6" s="389"/>
      <c r="AI6" s="2"/>
      <c r="AJ6" s="389"/>
      <c r="AK6" s="2"/>
      <c r="AL6" s="389"/>
      <c r="AM6" s="2"/>
      <c r="AN6" s="389"/>
      <c r="AO6" s="2"/>
      <c r="AP6" s="389"/>
      <c r="AQ6" s="2"/>
      <c r="AR6" s="389"/>
      <c r="AS6" s="2"/>
      <c r="AT6" s="389"/>
      <c r="AU6" s="2"/>
      <c r="AV6" s="389"/>
      <c r="AW6" s="2"/>
      <c r="AX6" s="389"/>
      <c r="AY6" s="2"/>
      <c r="AZ6" s="389"/>
      <c r="BA6" s="2"/>
      <c r="BB6" s="389"/>
      <c r="BC6" s="2"/>
      <c r="BD6" s="389"/>
      <c r="BE6" s="2"/>
      <c r="BF6" s="389"/>
      <c r="BG6" s="2"/>
      <c r="BH6" s="389"/>
      <c r="BI6" s="2"/>
      <c r="BJ6" s="389"/>
      <c r="BK6" s="2"/>
      <c r="BL6" s="389"/>
      <c r="BM6" s="2"/>
      <c r="BN6" s="389"/>
      <c r="BO6" s="2"/>
      <c r="BP6" s="389"/>
      <c r="BQ6" s="2"/>
      <c r="BR6" s="389"/>
      <c r="BS6" s="2"/>
      <c r="BT6" s="389"/>
      <c r="BU6" s="2"/>
      <c r="BV6" s="389"/>
      <c r="BW6" s="2"/>
      <c r="BX6" s="389"/>
      <c r="BY6" s="2"/>
      <c r="BZ6" s="2"/>
    </row>
    <row r="7" spans="1:82" ht="21.75" customHeight="1" thickBot="1" x14ac:dyDescent="0.3">
      <c r="A7" s="2"/>
      <c r="B7" s="312" t="s">
        <v>157</v>
      </c>
      <c r="C7" s="312"/>
      <c r="D7" s="2"/>
      <c r="E7" s="301" t="s">
        <v>153</v>
      </c>
      <c r="F7" s="301"/>
      <c r="G7" s="214"/>
      <c r="H7" s="301" t="s">
        <v>168</v>
      </c>
      <c r="I7" s="301"/>
      <c r="J7" s="301"/>
      <c r="K7" s="222"/>
      <c r="L7" s="214"/>
      <c r="M7" s="216"/>
      <c r="N7" s="12"/>
      <c r="O7" s="305" t="s">
        <v>164</v>
      </c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6"/>
      <c r="AN7" s="306"/>
      <c r="AO7" s="306"/>
      <c r="AP7" s="306"/>
      <c r="AQ7" s="306"/>
      <c r="AR7" s="306"/>
      <c r="AS7" s="306"/>
      <c r="AT7" s="306"/>
      <c r="AU7" s="306"/>
      <c r="AV7" s="306"/>
      <c r="AW7" s="306"/>
      <c r="AX7" s="306"/>
      <c r="AY7" s="306"/>
      <c r="AZ7" s="306"/>
      <c r="BA7" s="306"/>
      <c r="BB7" s="306"/>
      <c r="BC7" s="306"/>
      <c r="BD7" s="306"/>
      <c r="BE7" s="306"/>
      <c r="BF7" s="306"/>
      <c r="BG7" s="306"/>
      <c r="BH7" s="306"/>
      <c r="BI7" s="306"/>
      <c r="BJ7" s="306"/>
      <c r="BK7" s="306"/>
      <c r="BL7" s="306"/>
      <c r="BM7" s="306"/>
      <c r="BN7" s="306"/>
      <c r="BO7" s="306"/>
      <c r="BP7" s="306"/>
      <c r="BQ7" s="306"/>
      <c r="BR7" s="306"/>
      <c r="BS7" s="306"/>
      <c r="BT7" s="306"/>
      <c r="BU7" s="306"/>
      <c r="BV7" s="306"/>
      <c r="BW7" s="306"/>
      <c r="BX7" s="306"/>
      <c r="BY7" s="307"/>
      <c r="BZ7" s="12"/>
    </row>
    <row r="8" spans="1:82" ht="21.75" customHeight="1" thickBot="1" x14ac:dyDescent="0.3">
      <c r="A8" s="12"/>
      <c r="B8" s="313"/>
      <c r="C8" s="313"/>
      <c r="D8" s="220"/>
      <c r="E8" s="301"/>
      <c r="F8" s="301"/>
      <c r="G8" s="214"/>
      <c r="H8" s="301"/>
      <c r="I8" s="301"/>
      <c r="J8" s="301"/>
      <c r="K8" s="222"/>
      <c r="L8" s="214"/>
      <c r="M8" s="212"/>
      <c r="N8" s="12"/>
      <c r="O8" s="12"/>
      <c r="P8" s="12"/>
      <c r="Q8" s="12"/>
      <c r="R8" s="12"/>
      <c r="S8" s="12"/>
      <c r="T8" s="391"/>
      <c r="U8" s="12"/>
      <c r="V8" s="391"/>
      <c r="W8" s="12"/>
      <c r="X8" s="391"/>
      <c r="Y8" s="12"/>
      <c r="Z8" s="391"/>
      <c r="AA8" s="12"/>
      <c r="AB8" s="391"/>
      <c r="AC8" s="12"/>
      <c r="AD8" s="391"/>
      <c r="AE8" s="12"/>
      <c r="AF8" s="391"/>
      <c r="AG8" s="12"/>
      <c r="AH8" s="391"/>
      <c r="AI8" s="12"/>
      <c r="AJ8" s="391"/>
      <c r="AK8" s="12"/>
      <c r="AL8" s="391"/>
      <c r="AM8" s="12"/>
      <c r="AN8" s="391"/>
      <c r="AO8" s="12"/>
      <c r="AP8" s="391"/>
      <c r="AQ8" s="12"/>
      <c r="AR8" s="391"/>
      <c r="AS8" s="12"/>
      <c r="AT8" s="391"/>
      <c r="AU8" s="12"/>
      <c r="AV8" s="391"/>
      <c r="AW8" s="12"/>
      <c r="AX8" s="391"/>
      <c r="AY8" s="12"/>
      <c r="AZ8" s="391"/>
      <c r="BA8" s="12"/>
      <c r="BB8" s="391"/>
      <c r="BC8" s="12"/>
      <c r="BD8" s="391"/>
      <c r="BE8" s="12"/>
      <c r="BF8" s="391"/>
      <c r="BG8" s="12"/>
      <c r="BH8" s="391"/>
      <c r="BI8" s="12"/>
      <c r="BJ8" s="391"/>
      <c r="BK8" s="12"/>
      <c r="BL8" s="391"/>
      <c r="BM8" s="12"/>
      <c r="BN8" s="391"/>
      <c r="BO8" s="12"/>
      <c r="BP8" s="391"/>
      <c r="BQ8" s="12"/>
      <c r="BR8" s="391"/>
      <c r="BS8" s="12"/>
      <c r="BT8" s="391"/>
      <c r="BU8" s="12"/>
      <c r="BV8" s="391"/>
      <c r="BW8" s="12"/>
      <c r="BX8" s="391"/>
      <c r="BY8" s="12"/>
      <c r="BZ8" s="12"/>
      <c r="CA8" s="57"/>
      <c r="CB8" s="57"/>
      <c r="CC8" s="57"/>
      <c r="CD8" s="4"/>
    </row>
    <row r="9" spans="1:82" ht="15.75" customHeight="1" thickTop="1" thickBot="1" x14ac:dyDescent="0.3">
      <c r="A9" s="12"/>
      <c r="B9" s="207"/>
      <c r="C9" s="208"/>
      <c r="D9" s="2"/>
      <c r="E9" s="12"/>
      <c r="F9" s="219"/>
      <c r="G9" s="219"/>
      <c r="H9" s="209"/>
      <c r="I9" s="142"/>
      <c r="J9" s="126"/>
      <c r="K9" s="126"/>
      <c r="L9" s="126"/>
      <c r="M9" s="212"/>
      <c r="N9" s="2"/>
      <c r="O9" s="310" t="s">
        <v>156</v>
      </c>
      <c r="P9" s="270"/>
      <c r="Q9" s="271"/>
      <c r="R9" s="271"/>
      <c r="S9" s="271"/>
      <c r="T9" s="392"/>
      <c r="U9" s="271"/>
      <c r="V9" s="392"/>
      <c r="W9" s="271"/>
      <c r="X9" s="392"/>
      <c r="Y9" s="271"/>
      <c r="Z9" s="392"/>
      <c r="AA9" s="271"/>
      <c r="AB9" s="392"/>
      <c r="AC9" s="271"/>
      <c r="AD9" s="392"/>
      <c r="AE9" s="271"/>
      <c r="AF9" s="392"/>
      <c r="AG9" s="271"/>
      <c r="AH9" s="392"/>
      <c r="AI9" s="271"/>
      <c r="AJ9" s="392"/>
      <c r="AK9" s="271"/>
      <c r="AL9" s="392"/>
      <c r="AM9" s="271"/>
      <c r="AN9" s="392"/>
      <c r="AO9" s="271"/>
      <c r="AP9" s="392"/>
      <c r="AQ9" s="271"/>
      <c r="AR9" s="392"/>
      <c r="AS9" s="271"/>
      <c r="AT9" s="392"/>
      <c r="AU9" s="271"/>
      <c r="AV9" s="392"/>
      <c r="AW9" s="271"/>
      <c r="AX9" s="392"/>
      <c r="AY9" s="271"/>
      <c r="AZ9" s="392"/>
      <c r="BA9" s="271"/>
      <c r="BB9" s="392"/>
      <c r="BC9" s="271"/>
      <c r="BD9" s="392"/>
      <c r="BE9" s="271"/>
      <c r="BF9" s="392"/>
      <c r="BG9" s="271"/>
      <c r="BH9" s="392"/>
      <c r="BI9" s="271"/>
      <c r="BJ9" s="392"/>
      <c r="BK9" s="271"/>
      <c r="BL9" s="392"/>
      <c r="BM9" s="271"/>
      <c r="BN9" s="392"/>
      <c r="BO9" s="271"/>
      <c r="BP9" s="392"/>
      <c r="BQ9" s="271"/>
      <c r="BR9" s="392"/>
      <c r="BS9" s="271"/>
      <c r="BT9" s="392"/>
      <c r="BU9" s="271"/>
      <c r="BV9" s="392"/>
      <c r="BW9" s="271"/>
      <c r="BX9" s="392"/>
      <c r="BY9" s="272"/>
      <c r="BZ9" s="2"/>
      <c r="CA9" s="17"/>
      <c r="CB9" s="17"/>
      <c r="CC9" s="17"/>
      <c r="CD9" s="2"/>
    </row>
    <row r="10" spans="1:82" ht="20.100000000000001" customHeight="1" thickTop="1" thickBot="1" x14ac:dyDescent="0.3">
      <c r="A10" s="2"/>
      <c r="B10" s="308" t="s">
        <v>154</v>
      </c>
      <c r="C10" s="309"/>
      <c r="D10" s="214"/>
      <c r="E10" s="229" t="s">
        <v>134</v>
      </c>
      <c r="F10" s="229" t="s">
        <v>133</v>
      </c>
      <c r="G10" s="230"/>
      <c r="H10" s="267" t="s">
        <v>155</v>
      </c>
      <c r="I10" s="302" t="s">
        <v>167</v>
      </c>
      <c r="J10" s="303"/>
      <c r="K10" s="303"/>
      <c r="L10" s="126"/>
      <c r="M10" s="5"/>
      <c r="N10" s="2"/>
      <c r="O10" s="311"/>
      <c r="P10" s="282" t="s">
        <v>179</v>
      </c>
      <c r="Q10" s="283" t="s">
        <v>178</v>
      </c>
      <c r="R10" s="385" t="s">
        <v>179</v>
      </c>
      <c r="S10" s="283">
        <f>Q10+1</f>
        <v>41580</v>
      </c>
      <c r="T10" s="393" t="s">
        <v>179</v>
      </c>
      <c r="U10" s="283">
        <f>S10+1</f>
        <v>41581</v>
      </c>
      <c r="V10" s="393" t="s">
        <v>179</v>
      </c>
      <c r="W10" s="283">
        <f>U10+1</f>
        <v>41582</v>
      </c>
      <c r="X10" s="393" t="s">
        <v>179</v>
      </c>
      <c r="Y10" s="283">
        <f>W10+1</f>
        <v>41583</v>
      </c>
      <c r="Z10" s="393" t="s">
        <v>179</v>
      </c>
      <c r="AA10" s="283">
        <f>Y10+1</f>
        <v>41584</v>
      </c>
      <c r="AB10" s="393" t="s">
        <v>179</v>
      </c>
      <c r="AC10" s="283">
        <f>AA10+1</f>
        <v>41585</v>
      </c>
      <c r="AD10" s="393" t="s">
        <v>179</v>
      </c>
      <c r="AE10" s="283">
        <f>AC10+1</f>
        <v>41586</v>
      </c>
      <c r="AF10" s="393" t="s">
        <v>179</v>
      </c>
      <c r="AG10" s="283">
        <f>AE10+1</f>
        <v>41587</v>
      </c>
      <c r="AH10" s="393" t="s">
        <v>179</v>
      </c>
      <c r="AI10" s="283">
        <f>AG10+1</f>
        <v>41588</v>
      </c>
      <c r="AJ10" s="393" t="s">
        <v>179</v>
      </c>
      <c r="AK10" s="283">
        <f>AI10+1</f>
        <v>41589</v>
      </c>
      <c r="AL10" s="393" t="s">
        <v>179</v>
      </c>
      <c r="AM10" s="283">
        <f>AK10+1</f>
        <v>41590</v>
      </c>
      <c r="AN10" s="393" t="s">
        <v>179</v>
      </c>
      <c r="AO10" s="283">
        <f>AM10+1</f>
        <v>41591</v>
      </c>
      <c r="AP10" s="393" t="s">
        <v>179</v>
      </c>
      <c r="AQ10" s="283">
        <f>AO10+1</f>
        <v>41592</v>
      </c>
      <c r="AR10" s="393" t="s">
        <v>179</v>
      </c>
      <c r="AS10" s="283">
        <f>AQ10+1</f>
        <v>41593</v>
      </c>
      <c r="AT10" s="393" t="s">
        <v>179</v>
      </c>
      <c r="AU10" s="283">
        <f>AS10+1</f>
        <v>41594</v>
      </c>
      <c r="AV10" s="393" t="s">
        <v>179</v>
      </c>
      <c r="AW10" s="283">
        <f>AU10+1</f>
        <v>41595</v>
      </c>
      <c r="AX10" s="393" t="s">
        <v>179</v>
      </c>
      <c r="AY10" s="283">
        <f>AW10+1</f>
        <v>41596</v>
      </c>
      <c r="AZ10" s="393" t="s">
        <v>179</v>
      </c>
      <c r="BA10" s="283">
        <f>AY10+1</f>
        <v>41597</v>
      </c>
      <c r="BB10" s="393" t="s">
        <v>179</v>
      </c>
      <c r="BC10" s="283">
        <f>BA10+1</f>
        <v>41598</v>
      </c>
      <c r="BD10" s="393" t="s">
        <v>179</v>
      </c>
      <c r="BE10" s="283">
        <f>BC10+1</f>
        <v>41599</v>
      </c>
      <c r="BF10" s="393" t="s">
        <v>179</v>
      </c>
      <c r="BG10" s="283">
        <f>BE10+1</f>
        <v>41600</v>
      </c>
      <c r="BH10" s="393" t="s">
        <v>179</v>
      </c>
      <c r="BI10" s="283">
        <f>BG10+1</f>
        <v>41601</v>
      </c>
      <c r="BJ10" s="393" t="s">
        <v>179</v>
      </c>
      <c r="BK10" s="283">
        <f>BI10+1</f>
        <v>41602</v>
      </c>
      <c r="BL10" s="393" t="s">
        <v>179</v>
      </c>
      <c r="BM10" s="283">
        <f>BK10+1</f>
        <v>41603</v>
      </c>
      <c r="BN10" s="393" t="s">
        <v>179</v>
      </c>
      <c r="BO10" s="283">
        <f>BM10+1</f>
        <v>41604</v>
      </c>
      <c r="BP10" s="393" t="s">
        <v>179</v>
      </c>
      <c r="BQ10" s="283">
        <f>BO10+1</f>
        <v>41605</v>
      </c>
      <c r="BR10" s="393" t="s">
        <v>179</v>
      </c>
      <c r="BS10" s="283">
        <f>BQ10+1</f>
        <v>41606</v>
      </c>
      <c r="BT10" s="393" t="s">
        <v>179</v>
      </c>
      <c r="BU10" s="283">
        <f>BS10+1</f>
        <v>41607</v>
      </c>
      <c r="BV10" s="393" t="s">
        <v>179</v>
      </c>
      <c r="BW10" s="283">
        <f>BU10+1</f>
        <v>41608</v>
      </c>
      <c r="BX10" s="393" t="s">
        <v>179</v>
      </c>
      <c r="BY10" s="283">
        <f>BW10+1</f>
        <v>41609</v>
      </c>
      <c r="BZ10" s="2"/>
      <c r="CA10" s="234" t="s">
        <v>172</v>
      </c>
      <c r="CB10" s="17"/>
      <c r="CC10" s="234" t="s">
        <v>169</v>
      </c>
      <c r="CD10" s="2"/>
    </row>
    <row r="11" spans="1:82" s="246" customFormat="1" ht="12.95" customHeight="1" thickTop="1" thickBot="1" x14ac:dyDescent="0.25">
      <c r="A11" s="236"/>
      <c r="B11" s="237">
        <v>41548</v>
      </c>
      <c r="C11" s="238">
        <v>1138919</v>
      </c>
      <c r="D11" s="239"/>
      <c r="E11" s="240">
        <v>41579</v>
      </c>
      <c r="F11" s="241">
        <f>'01-11'!U6</f>
        <v>21915649</v>
      </c>
      <c r="G11" s="242"/>
      <c r="H11" s="268">
        <f t="shared" ref="H11:H17" si="0">F11-C11</f>
        <v>20776730</v>
      </c>
      <c r="I11" s="378" t="str">
        <f>IF(H11=0,"=",IF(H11&gt;0,"+",IF(H11&lt;0,"-")))</f>
        <v>+</v>
      </c>
      <c r="J11" s="379">
        <f>((F11-C11)/F11)*100</f>
        <v>94.803170100050423</v>
      </c>
      <c r="K11" s="380" t="s">
        <v>169</v>
      </c>
      <c r="L11" s="243"/>
      <c r="M11" s="244"/>
      <c r="N11" s="236"/>
      <c r="O11" s="245" t="s">
        <v>1</v>
      </c>
      <c r="P11" s="274"/>
      <c r="Q11" s="382">
        <f>'01-11'!H12</f>
        <v>71701</v>
      </c>
      <c r="R11" s="386">
        <f>((S11-Q11)/S11)*100</f>
        <v>9.6031165687485824</v>
      </c>
      <c r="S11" s="382">
        <f>'02-11'!V12</f>
        <v>79318</v>
      </c>
      <c r="T11" s="394" t="e">
        <f>((U11-S11)/U11)*100</f>
        <v>#DIV/0!</v>
      </c>
      <c r="U11" s="275"/>
      <c r="V11" s="394" t="e">
        <f>((W11-U11)/W11)*100</f>
        <v>#DIV/0!</v>
      </c>
      <c r="W11" s="275"/>
      <c r="X11" s="394" t="e">
        <f>((Y11-W11)/Y11)*100</f>
        <v>#DIV/0!</v>
      </c>
      <c r="Y11" s="275"/>
      <c r="Z11" s="394" t="e">
        <f>((AA11-Y11)/AA11)*100</f>
        <v>#DIV/0!</v>
      </c>
      <c r="AA11" s="275"/>
      <c r="AB11" s="394" t="e">
        <f>((AC11-AA11)/AC11)*100</f>
        <v>#DIV/0!</v>
      </c>
      <c r="AC11" s="275"/>
      <c r="AD11" s="394" t="e">
        <f>((AE11-AC11)/AE11)*100</f>
        <v>#DIV/0!</v>
      </c>
      <c r="AE11" s="275"/>
      <c r="AF11" s="394" t="e">
        <f>((AG11-AE11)/AG11)*100</f>
        <v>#DIV/0!</v>
      </c>
      <c r="AG11" s="275"/>
      <c r="AH11" s="394" t="e">
        <f>((AI11-AG11)/AI11)*100</f>
        <v>#DIV/0!</v>
      </c>
      <c r="AI11" s="275"/>
      <c r="AJ11" s="394" t="e">
        <f>((AK11-AI11)/AK11)*100</f>
        <v>#DIV/0!</v>
      </c>
      <c r="AK11" s="275"/>
      <c r="AL11" s="394" t="e">
        <f>((AM11-AK11)/AM11)*100</f>
        <v>#DIV/0!</v>
      </c>
      <c r="AM11" s="275"/>
      <c r="AN11" s="394" t="e">
        <f>((AO11-AM11)/AO11)*100</f>
        <v>#DIV/0!</v>
      </c>
      <c r="AO11" s="275"/>
      <c r="AP11" s="394" t="e">
        <f>((AQ11-AO11)/AQ11)*100</f>
        <v>#DIV/0!</v>
      </c>
      <c r="AQ11" s="275"/>
      <c r="AR11" s="394" t="e">
        <f>((AS11-AQ11)/AS11)*100</f>
        <v>#DIV/0!</v>
      </c>
      <c r="AS11" s="275"/>
      <c r="AT11" s="394" t="e">
        <f>((AU11-AS11)/AU11)*100</f>
        <v>#DIV/0!</v>
      </c>
      <c r="AU11" s="275"/>
      <c r="AV11" s="394" t="e">
        <f>((AW11-AU11)/AW11)*100</f>
        <v>#DIV/0!</v>
      </c>
      <c r="AW11" s="275"/>
      <c r="AX11" s="394" t="e">
        <f>((AY11-AW11)/AY11)*100</f>
        <v>#DIV/0!</v>
      </c>
      <c r="AY11" s="275"/>
      <c r="AZ11" s="394" t="e">
        <f>((BA11-AY11)/BA11)*100</f>
        <v>#DIV/0!</v>
      </c>
      <c r="BA11" s="275"/>
      <c r="BB11" s="394" t="e">
        <f>((BC11-BA11)/BC11)*100</f>
        <v>#DIV/0!</v>
      </c>
      <c r="BC11" s="275"/>
      <c r="BD11" s="394" t="e">
        <f>((BE11-BC11)/BE11)*100</f>
        <v>#DIV/0!</v>
      </c>
      <c r="BE11" s="275"/>
      <c r="BF11" s="394" t="e">
        <f>((BG11-BE11)/BG11)*100</f>
        <v>#DIV/0!</v>
      </c>
      <c r="BG11" s="275"/>
      <c r="BH11" s="394" t="e">
        <f>((BI11-BG11)/BI11)*100</f>
        <v>#DIV/0!</v>
      </c>
      <c r="BI11" s="275"/>
      <c r="BJ11" s="394" t="e">
        <f>((BK11-BI11)/BK11)*100</f>
        <v>#DIV/0!</v>
      </c>
      <c r="BK11" s="275"/>
      <c r="BL11" s="394" t="e">
        <f>((BM11-BK11)/BM11)*100</f>
        <v>#DIV/0!</v>
      </c>
      <c r="BM11" s="275"/>
      <c r="BN11" s="394" t="e">
        <f>((BO11-BM11)/BO11)*100</f>
        <v>#DIV/0!</v>
      </c>
      <c r="BO11" s="275"/>
      <c r="BP11" s="394" t="e">
        <f>((BQ11-BO11)/BQ11)*100</f>
        <v>#DIV/0!</v>
      </c>
      <c r="BQ11" s="275"/>
      <c r="BR11" s="394" t="e">
        <f>((BS11-BQ11)/BS11)*100</f>
        <v>#DIV/0!</v>
      </c>
      <c r="BS11" s="275"/>
      <c r="BT11" s="394" t="e">
        <f>((BU11-BS11)/BU11)*100</f>
        <v>#DIV/0!</v>
      </c>
      <c r="BU11" s="275"/>
      <c r="BV11" s="394" t="e">
        <f>((BW11-BU11)/BW11)*100</f>
        <v>#DIV/0!</v>
      </c>
      <c r="BW11" s="275"/>
      <c r="BX11" s="394" t="e">
        <f>((BY11-BW11)/BY11)*100</f>
        <v>#DIV/0!</v>
      </c>
      <c r="BY11" s="276"/>
      <c r="BZ11" s="236" t="s">
        <v>181</v>
      </c>
      <c r="CA11" s="269">
        <f>AVERAGE(Q11,S11,U11,W11,Y11,AA11,AC11,AE11,AG11,AI11,AK11,AM11,AO11,AQ11,AS11,AU11,AW11,AY11,BA11,BC11,BE11,BG11,BI11,BK11,BM11,BO11,BQ11,BS11,BU11,BW11,BY11)</f>
        <v>75509.5</v>
      </c>
      <c r="CB11" s="259"/>
      <c r="CC11" s="269" t="e">
        <f>((BY11-Q11)/BY11)*100</f>
        <v>#DIV/0!</v>
      </c>
      <c r="CD11" s="236"/>
    </row>
    <row r="12" spans="1:82" s="246" customFormat="1" ht="12.95" customHeight="1" thickTop="1" thickBot="1" x14ac:dyDescent="0.25">
      <c r="A12" s="236"/>
      <c r="B12" s="247">
        <v>41549</v>
      </c>
      <c r="C12" s="248">
        <v>1125219</v>
      </c>
      <c r="D12" s="239"/>
      <c r="E12" s="249">
        <f t="shared" ref="E12:E41" si="1">E11+1</f>
        <v>41580</v>
      </c>
      <c r="F12" s="384">
        <f>'02-11'!U6</f>
        <v>22130935</v>
      </c>
      <c r="G12" s="242"/>
      <c r="H12" s="268">
        <f t="shared" si="0"/>
        <v>21005716</v>
      </c>
      <c r="I12" s="378" t="str">
        <f>IF(H12=0,"=",IF(H12&gt;0,"+",IF(H12&lt;0,"-")))</f>
        <v>+</v>
      </c>
      <c r="J12" s="379">
        <f t="shared" ref="J12:J41" si="2">((F12-C12)/F12)*100</f>
        <v>94.915628282311616</v>
      </c>
      <c r="K12" s="381" t="str">
        <f>K$11</f>
        <v>%</v>
      </c>
      <c r="L12" s="243"/>
      <c r="M12" s="250"/>
      <c r="N12" s="236"/>
      <c r="O12" s="403" t="s">
        <v>2</v>
      </c>
      <c r="P12" s="398"/>
      <c r="Q12" s="383">
        <f>'01-11'!H13</f>
        <v>239312</v>
      </c>
      <c r="R12" s="399">
        <f>((S12-Q12)/S12)*100</f>
        <v>38.097972570991054</v>
      </c>
      <c r="S12" s="382">
        <f>'02-11'!V13</f>
        <v>386598</v>
      </c>
      <c r="T12" s="400" t="e">
        <f>((U12-S12)/U12)*100</f>
        <v>#DIV/0!</v>
      </c>
      <c r="U12" s="401"/>
      <c r="V12" s="400" t="e">
        <f>((W12-U12)/W12)*100</f>
        <v>#DIV/0!</v>
      </c>
      <c r="W12" s="401"/>
      <c r="X12" s="400" t="e">
        <f>((Y12-W12)/Y12)*100</f>
        <v>#DIV/0!</v>
      </c>
      <c r="Y12" s="401"/>
      <c r="Z12" s="400" t="e">
        <f>((AA12-Y12)/AA12)*100</f>
        <v>#DIV/0!</v>
      </c>
      <c r="AA12" s="401"/>
      <c r="AB12" s="400" t="e">
        <f>((AC12-AA12)/AC12)*100</f>
        <v>#DIV/0!</v>
      </c>
      <c r="AC12" s="401"/>
      <c r="AD12" s="400" t="e">
        <f>((AE12-AC12)/AE12)*100</f>
        <v>#DIV/0!</v>
      </c>
      <c r="AE12" s="401"/>
      <c r="AF12" s="400" t="e">
        <f>((AG12-AE12)/AG12)*100</f>
        <v>#DIV/0!</v>
      </c>
      <c r="AG12" s="401"/>
      <c r="AH12" s="400" t="e">
        <f>((AI12-AG12)/AI12)*100</f>
        <v>#DIV/0!</v>
      </c>
      <c r="AI12" s="401"/>
      <c r="AJ12" s="400" t="e">
        <f>((AK12-AI12)/AK12)*100</f>
        <v>#DIV/0!</v>
      </c>
      <c r="AK12" s="401"/>
      <c r="AL12" s="400" t="e">
        <f>((AM12-AK12)/AM12)*100</f>
        <v>#DIV/0!</v>
      </c>
      <c r="AM12" s="401"/>
      <c r="AN12" s="400" t="e">
        <f>((AO12-AM12)/AO12)*100</f>
        <v>#DIV/0!</v>
      </c>
      <c r="AO12" s="401"/>
      <c r="AP12" s="400" t="e">
        <f>((AQ12-AO12)/AQ12)*100</f>
        <v>#DIV/0!</v>
      </c>
      <c r="AQ12" s="401"/>
      <c r="AR12" s="400" t="e">
        <f>((AS12-AQ12)/AS12)*100</f>
        <v>#DIV/0!</v>
      </c>
      <c r="AS12" s="401"/>
      <c r="AT12" s="400" t="e">
        <f>((AU12-AS12)/AU12)*100</f>
        <v>#DIV/0!</v>
      </c>
      <c r="AU12" s="401"/>
      <c r="AV12" s="400" t="e">
        <f>((AW12-AU12)/AW12)*100</f>
        <v>#DIV/0!</v>
      </c>
      <c r="AW12" s="401"/>
      <c r="AX12" s="400" t="e">
        <f>((AY12-AW12)/AY12)*100</f>
        <v>#DIV/0!</v>
      </c>
      <c r="AY12" s="401"/>
      <c r="AZ12" s="400" t="e">
        <f>((BA12-AY12)/BA12)*100</f>
        <v>#DIV/0!</v>
      </c>
      <c r="BA12" s="401"/>
      <c r="BB12" s="400" t="e">
        <f>((BC12-BA12)/BC12)*100</f>
        <v>#DIV/0!</v>
      </c>
      <c r="BC12" s="401"/>
      <c r="BD12" s="400" t="e">
        <f>((BE12-BC12)/BE12)*100</f>
        <v>#DIV/0!</v>
      </c>
      <c r="BE12" s="401"/>
      <c r="BF12" s="400" t="e">
        <f>((BG12-BE12)/BG12)*100</f>
        <v>#DIV/0!</v>
      </c>
      <c r="BG12" s="401"/>
      <c r="BH12" s="400" t="e">
        <f>((BI12-BG12)/BI12)*100</f>
        <v>#DIV/0!</v>
      </c>
      <c r="BI12" s="401"/>
      <c r="BJ12" s="400" t="e">
        <f>((BK12-BI12)/BK12)*100</f>
        <v>#DIV/0!</v>
      </c>
      <c r="BK12" s="401"/>
      <c r="BL12" s="400" t="e">
        <f>((BM12-BK12)/BM12)*100</f>
        <v>#DIV/0!</v>
      </c>
      <c r="BM12" s="401"/>
      <c r="BN12" s="400" t="e">
        <f>((BO12-BM12)/BO12)*100</f>
        <v>#DIV/0!</v>
      </c>
      <c r="BO12" s="401"/>
      <c r="BP12" s="400" t="e">
        <f>((BQ12-BO12)/BQ12)*100</f>
        <v>#DIV/0!</v>
      </c>
      <c r="BQ12" s="401"/>
      <c r="BR12" s="400" t="e">
        <f>((BS12-BQ12)/BS12)*100</f>
        <v>#DIV/0!</v>
      </c>
      <c r="BS12" s="401"/>
      <c r="BT12" s="400" t="e">
        <f>((BU12-BS12)/BU12)*100</f>
        <v>#DIV/0!</v>
      </c>
      <c r="BU12" s="401"/>
      <c r="BV12" s="400" t="e">
        <f>((BW12-BU12)/BW12)*100</f>
        <v>#DIV/0!</v>
      </c>
      <c r="BW12" s="401"/>
      <c r="BX12" s="400" t="e">
        <f>((BY12-BW12)/BY12)*100</f>
        <v>#DIV/0!</v>
      </c>
      <c r="BY12" s="402"/>
      <c r="BZ12" s="236"/>
      <c r="CA12" s="269">
        <f>AVERAGE(Q12,S12,U12,W12,Y12,AA12,AC12,AE12,AG12,AI12,AK12,AM12,AO12,AQ12,AS12,AU12,AW12,AY12,BA12,BC12,BE12,BG12,BI12,BK12,BM12,BO12,BQ12,BS12,BU12,BW12,BY12)</f>
        <v>312955</v>
      </c>
      <c r="CB12" s="259"/>
      <c r="CC12" s="269" t="e">
        <f>((BY12-Q12)/BY12)*100</f>
        <v>#DIV/0!</v>
      </c>
      <c r="CD12" s="236"/>
    </row>
    <row r="13" spans="1:82" s="246" customFormat="1" ht="12.95" customHeight="1" thickTop="1" thickBot="1" x14ac:dyDescent="0.25">
      <c r="A13" s="236"/>
      <c r="B13" s="247">
        <v>41550</v>
      </c>
      <c r="C13" s="252">
        <v>1348251</v>
      </c>
      <c r="D13" s="243"/>
      <c r="E13" s="249">
        <f t="shared" si="1"/>
        <v>41581</v>
      </c>
      <c r="F13" s="384">
        <f>'03-11'!U6</f>
        <v>0</v>
      </c>
      <c r="G13" s="253"/>
      <c r="H13" s="268">
        <f t="shared" si="0"/>
        <v>-1348251</v>
      </c>
      <c r="I13" s="378" t="str">
        <f t="shared" ref="I13:I41" si="3">IF(H13=0,"=",IF(H13&gt;0,"+",IF(H13&lt;0,"-")))</f>
        <v>-</v>
      </c>
      <c r="J13" s="379" t="e">
        <f t="shared" si="2"/>
        <v>#DIV/0!</v>
      </c>
      <c r="K13" s="381" t="str">
        <f t="shared" ref="K13:K41" si="4">K$11</f>
        <v>%</v>
      </c>
      <c r="L13" s="243"/>
      <c r="M13" s="250"/>
      <c r="N13" s="236"/>
      <c r="O13" s="251" t="s">
        <v>3</v>
      </c>
      <c r="P13" s="277"/>
      <c r="Q13" s="383">
        <f>'01-11'!H14</f>
        <v>206470</v>
      </c>
      <c r="R13" s="387">
        <f>((S13-Q13)/S13)*100</f>
        <v>-19.337853224902172</v>
      </c>
      <c r="S13" s="382">
        <f>'02-11'!V14</f>
        <v>173013</v>
      </c>
      <c r="T13" s="395" t="e">
        <f>((U13-S13)/U13)*100</f>
        <v>#DIV/0!</v>
      </c>
      <c r="U13" s="278"/>
      <c r="V13" s="395" t="e">
        <f>((W13-U13)/W13)*100</f>
        <v>#DIV/0!</v>
      </c>
      <c r="W13" s="278"/>
      <c r="X13" s="395" t="e">
        <f>((Y13-W13)/Y13)*100</f>
        <v>#DIV/0!</v>
      </c>
      <c r="Y13" s="278"/>
      <c r="Z13" s="395" t="e">
        <f>((AA13-Y13)/AA13)*100</f>
        <v>#DIV/0!</v>
      </c>
      <c r="AA13" s="278"/>
      <c r="AB13" s="395" t="e">
        <f>((AC13-AA13)/AC13)*100</f>
        <v>#DIV/0!</v>
      </c>
      <c r="AC13" s="278"/>
      <c r="AD13" s="395" t="e">
        <f>((AE13-AC13)/AE13)*100</f>
        <v>#DIV/0!</v>
      </c>
      <c r="AE13" s="278"/>
      <c r="AF13" s="395" t="e">
        <f>((AG13-AE13)/AG13)*100</f>
        <v>#DIV/0!</v>
      </c>
      <c r="AG13" s="278"/>
      <c r="AH13" s="395" t="e">
        <f>((AI13-AG13)/AI13)*100</f>
        <v>#DIV/0!</v>
      </c>
      <c r="AI13" s="278"/>
      <c r="AJ13" s="395" t="e">
        <f>((AK13-AI13)/AK13)*100</f>
        <v>#DIV/0!</v>
      </c>
      <c r="AK13" s="278"/>
      <c r="AL13" s="395" t="e">
        <f>((AM13-AK13)/AM13)*100</f>
        <v>#DIV/0!</v>
      </c>
      <c r="AM13" s="278"/>
      <c r="AN13" s="395" t="e">
        <f>((AO13-AM13)/AO13)*100</f>
        <v>#DIV/0!</v>
      </c>
      <c r="AO13" s="278"/>
      <c r="AP13" s="395" t="e">
        <f>((AQ13-AO13)/AQ13)*100</f>
        <v>#DIV/0!</v>
      </c>
      <c r="AQ13" s="278"/>
      <c r="AR13" s="395" t="e">
        <f>((AS13-AQ13)/AS13)*100</f>
        <v>#DIV/0!</v>
      </c>
      <c r="AS13" s="278"/>
      <c r="AT13" s="395" t="e">
        <f>((AU13-AS13)/AU13)*100</f>
        <v>#DIV/0!</v>
      </c>
      <c r="AU13" s="278"/>
      <c r="AV13" s="395" t="e">
        <f>((AW13-AU13)/AW13)*100</f>
        <v>#DIV/0!</v>
      </c>
      <c r="AW13" s="278"/>
      <c r="AX13" s="395" t="e">
        <f>((AY13-AW13)/AY13)*100</f>
        <v>#DIV/0!</v>
      </c>
      <c r="AY13" s="278"/>
      <c r="AZ13" s="395" t="e">
        <f>((BA13-AY13)/BA13)*100</f>
        <v>#DIV/0!</v>
      </c>
      <c r="BA13" s="278"/>
      <c r="BB13" s="395" t="e">
        <f>((BC13-BA13)/BC13)*100</f>
        <v>#DIV/0!</v>
      </c>
      <c r="BC13" s="278"/>
      <c r="BD13" s="395" t="e">
        <f>((BE13-BC13)/BE13)*100</f>
        <v>#DIV/0!</v>
      </c>
      <c r="BE13" s="278"/>
      <c r="BF13" s="395" t="e">
        <f>((BG13-BE13)/BG13)*100</f>
        <v>#DIV/0!</v>
      </c>
      <c r="BG13" s="278"/>
      <c r="BH13" s="395" t="e">
        <f>((BI13-BG13)/BI13)*100</f>
        <v>#DIV/0!</v>
      </c>
      <c r="BI13" s="278"/>
      <c r="BJ13" s="395" t="e">
        <f>((BK13-BI13)/BK13)*100</f>
        <v>#DIV/0!</v>
      </c>
      <c r="BK13" s="278"/>
      <c r="BL13" s="395" t="e">
        <f>((BM13-BK13)/BM13)*100</f>
        <v>#DIV/0!</v>
      </c>
      <c r="BM13" s="278"/>
      <c r="BN13" s="395" t="e">
        <f>((BO13-BM13)/BO13)*100</f>
        <v>#DIV/0!</v>
      </c>
      <c r="BO13" s="278"/>
      <c r="BP13" s="395" t="e">
        <f>((BQ13-BO13)/BQ13)*100</f>
        <v>#DIV/0!</v>
      </c>
      <c r="BQ13" s="278"/>
      <c r="BR13" s="395" t="e">
        <f>((BS13-BQ13)/BS13)*100</f>
        <v>#DIV/0!</v>
      </c>
      <c r="BS13" s="278"/>
      <c r="BT13" s="395" t="e">
        <f>((BU13-BS13)/BU13)*100</f>
        <v>#DIV/0!</v>
      </c>
      <c r="BU13" s="278"/>
      <c r="BV13" s="395" t="e">
        <f>((BW13-BU13)/BW13)*100</f>
        <v>#DIV/0!</v>
      </c>
      <c r="BW13" s="278"/>
      <c r="BX13" s="395" t="e">
        <f>((BY13-BW13)/BY13)*100</f>
        <v>#DIV/0!</v>
      </c>
      <c r="BY13" s="273"/>
      <c r="BZ13" s="236"/>
      <c r="CA13" s="269">
        <f>AVERAGE(Q13,S13,U13,W13,Y13,AA13,AC13,AE13,AG13,AI13,AK13,AM13,AO13,AQ13,AS13,AU13,AW13,AY13,BA13,BC13,BE13,BG13,BI13,BK13,BM13,BO13,BQ13,BS13,BU13,BW13,BY13)</f>
        <v>189741.5</v>
      </c>
      <c r="CB13" s="259"/>
      <c r="CC13" s="269" t="e">
        <f>((BY13-Q13)/BY13)*100</f>
        <v>#DIV/0!</v>
      </c>
      <c r="CD13" s="236"/>
    </row>
    <row r="14" spans="1:82" s="246" customFormat="1" ht="12.95" customHeight="1" thickTop="1" thickBot="1" x14ac:dyDescent="0.25">
      <c r="A14" s="236"/>
      <c r="B14" s="247">
        <v>41551</v>
      </c>
      <c r="C14" s="254">
        <v>1911843</v>
      </c>
      <c r="D14" s="243"/>
      <c r="E14" s="249">
        <f t="shared" si="1"/>
        <v>41582</v>
      </c>
      <c r="F14" s="384">
        <f>'04-11'!U6</f>
        <v>0</v>
      </c>
      <c r="G14" s="253"/>
      <c r="H14" s="268">
        <f t="shared" si="0"/>
        <v>-1911843</v>
      </c>
      <c r="I14" s="378" t="str">
        <f t="shared" si="3"/>
        <v>-</v>
      </c>
      <c r="J14" s="379" t="e">
        <f t="shared" si="2"/>
        <v>#DIV/0!</v>
      </c>
      <c r="K14" s="381" t="str">
        <f t="shared" si="4"/>
        <v>%</v>
      </c>
      <c r="L14" s="243"/>
      <c r="M14" s="250"/>
      <c r="N14" s="236"/>
      <c r="O14" s="403" t="s">
        <v>4</v>
      </c>
      <c r="P14" s="398"/>
      <c r="Q14" s="383">
        <f>'01-11'!H15</f>
        <v>111403</v>
      </c>
      <c r="R14" s="399">
        <f>((S14-Q14)/S14)*100</f>
        <v>-7.7231762976715395</v>
      </c>
      <c r="S14" s="382">
        <f>'02-11'!V15</f>
        <v>103416</v>
      </c>
      <c r="T14" s="400" t="e">
        <f>((U14-S14)/U14)*100</f>
        <v>#DIV/0!</v>
      </c>
      <c r="U14" s="401"/>
      <c r="V14" s="400" t="e">
        <f>((W14-U14)/W14)*100</f>
        <v>#DIV/0!</v>
      </c>
      <c r="W14" s="401"/>
      <c r="X14" s="400" t="e">
        <f>((Y14-W14)/Y14)*100</f>
        <v>#DIV/0!</v>
      </c>
      <c r="Y14" s="401"/>
      <c r="Z14" s="400" t="e">
        <f>((AA14-Y14)/AA14)*100</f>
        <v>#DIV/0!</v>
      </c>
      <c r="AA14" s="401"/>
      <c r="AB14" s="400" t="e">
        <f>((AC14-AA14)/AC14)*100</f>
        <v>#DIV/0!</v>
      </c>
      <c r="AC14" s="401"/>
      <c r="AD14" s="400" t="e">
        <f>((AE14-AC14)/AE14)*100</f>
        <v>#DIV/0!</v>
      </c>
      <c r="AE14" s="401"/>
      <c r="AF14" s="400" t="e">
        <f>((AG14-AE14)/AG14)*100</f>
        <v>#DIV/0!</v>
      </c>
      <c r="AG14" s="401"/>
      <c r="AH14" s="400" t="e">
        <f>((AI14-AG14)/AI14)*100</f>
        <v>#DIV/0!</v>
      </c>
      <c r="AI14" s="401"/>
      <c r="AJ14" s="400" t="e">
        <f>((AK14-AI14)/AK14)*100</f>
        <v>#DIV/0!</v>
      </c>
      <c r="AK14" s="401"/>
      <c r="AL14" s="400" t="e">
        <f>((AM14-AK14)/AM14)*100</f>
        <v>#DIV/0!</v>
      </c>
      <c r="AM14" s="401"/>
      <c r="AN14" s="400" t="e">
        <f>((AO14-AM14)/AO14)*100</f>
        <v>#DIV/0!</v>
      </c>
      <c r="AO14" s="401"/>
      <c r="AP14" s="400" t="e">
        <f>((AQ14-AO14)/AQ14)*100</f>
        <v>#DIV/0!</v>
      </c>
      <c r="AQ14" s="401"/>
      <c r="AR14" s="400" t="e">
        <f>((AS14-AQ14)/AS14)*100</f>
        <v>#DIV/0!</v>
      </c>
      <c r="AS14" s="401"/>
      <c r="AT14" s="400" t="e">
        <f>((AU14-AS14)/AU14)*100</f>
        <v>#DIV/0!</v>
      </c>
      <c r="AU14" s="401"/>
      <c r="AV14" s="400" t="e">
        <f>((AW14-AU14)/AW14)*100</f>
        <v>#DIV/0!</v>
      </c>
      <c r="AW14" s="401"/>
      <c r="AX14" s="400" t="e">
        <f>((AY14-AW14)/AY14)*100</f>
        <v>#DIV/0!</v>
      </c>
      <c r="AY14" s="401"/>
      <c r="AZ14" s="400" t="e">
        <f>((BA14-AY14)/BA14)*100</f>
        <v>#DIV/0!</v>
      </c>
      <c r="BA14" s="401"/>
      <c r="BB14" s="400" t="e">
        <f>((BC14-BA14)/BC14)*100</f>
        <v>#DIV/0!</v>
      </c>
      <c r="BC14" s="401"/>
      <c r="BD14" s="400" t="e">
        <f>((BE14-BC14)/BE14)*100</f>
        <v>#DIV/0!</v>
      </c>
      <c r="BE14" s="401"/>
      <c r="BF14" s="400" t="e">
        <f>((BG14-BE14)/BG14)*100</f>
        <v>#DIV/0!</v>
      </c>
      <c r="BG14" s="401"/>
      <c r="BH14" s="400" t="e">
        <f>((BI14-BG14)/BI14)*100</f>
        <v>#DIV/0!</v>
      </c>
      <c r="BI14" s="401"/>
      <c r="BJ14" s="400" t="e">
        <f>((BK14-BI14)/BK14)*100</f>
        <v>#DIV/0!</v>
      </c>
      <c r="BK14" s="401"/>
      <c r="BL14" s="400" t="e">
        <f>((BM14-BK14)/BM14)*100</f>
        <v>#DIV/0!</v>
      </c>
      <c r="BM14" s="401"/>
      <c r="BN14" s="400" t="e">
        <f>((BO14-BM14)/BO14)*100</f>
        <v>#DIV/0!</v>
      </c>
      <c r="BO14" s="401"/>
      <c r="BP14" s="400" t="e">
        <f>((BQ14-BO14)/BQ14)*100</f>
        <v>#DIV/0!</v>
      </c>
      <c r="BQ14" s="401"/>
      <c r="BR14" s="400" t="e">
        <f>((BS14-BQ14)/BS14)*100</f>
        <v>#DIV/0!</v>
      </c>
      <c r="BS14" s="401"/>
      <c r="BT14" s="400" t="e">
        <f>((BU14-BS14)/BU14)*100</f>
        <v>#DIV/0!</v>
      </c>
      <c r="BU14" s="401"/>
      <c r="BV14" s="400" t="e">
        <f>((BW14-BU14)/BW14)*100</f>
        <v>#DIV/0!</v>
      </c>
      <c r="BW14" s="401"/>
      <c r="BX14" s="400" t="e">
        <f>((BY14-BW14)/BY14)*100</f>
        <v>#DIV/0!</v>
      </c>
      <c r="BY14" s="402"/>
      <c r="BZ14" s="236"/>
      <c r="CA14" s="269">
        <f>AVERAGE(Q14,S14,U14,W14,Y14,AA14,AC14,AE14,AG14,AI14,AK14,AM14,AO14,AQ14,AS14,AU14,AW14,AY14,BA14,BC14,BE14,BG14,BI14,BK14,BM14,BO14,BQ14,BS14,BU14,BW14,BY14)</f>
        <v>107409.5</v>
      </c>
      <c r="CB14" s="259"/>
      <c r="CC14" s="269" t="e">
        <f>((BY14-Q14)/BY14)*100</f>
        <v>#DIV/0!</v>
      </c>
      <c r="CD14" s="236"/>
    </row>
    <row r="15" spans="1:82" s="246" customFormat="1" ht="12.95" customHeight="1" thickTop="1" thickBot="1" x14ac:dyDescent="0.25">
      <c r="A15" s="236"/>
      <c r="B15" s="247">
        <v>41552</v>
      </c>
      <c r="C15" s="254">
        <v>2445284</v>
      </c>
      <c r="D15" s="243"/>
      <c r="E15" s="249">
        <f t="shared" si="1"/>
        <v>41583</v>
      </c>
      <c r="F15" s="384" t="e">
        <f>'[1]05-11'!U6</f>
        <v>#REF!</v>
      </c>
      <c r="G15" s="253"/>
      <c r="H15" s="268" t="e">
        <f t="shared" si="0"/>
        <v>#REF!</v>
      </c>
      <c r="I15" s="378" t="e">
        <f t="shared" si="3"/>
        <v>#REF!</v>
      </c>
      <c r="J15" s="379" t="e">
        <f t="shared" si="2"/>
        <v>#REF!</v>
      </c>
      <c r="K15" s="381" t="str">
        <f t="shared" si="4"/>
        <v>%</v>
      </c>
      <c r="L15" s="243"/>
      <c r="M15" s="250"/>
      <c r="N15" s="236"/>
      <c r="O15" s="251" t="s">
        <v>5</v>
      </c>
      <c r="P15" s="277"/>
      <c r="Q15" s="383">
        <f>'01-11'!H16</f>
        <v>1374758</v>
      </c>
      <c r="R15" s="387">
        <f>((S15-Q15)/S15)*100</f>
        <v>3.886869963659346</v>
      </c>
      <c r="S15" s="382">
        <f>'02-11'!V16</f>
        <v>1430354</v>
      </c>
      <c r="T15" s="395" t="e">
        <f>((U15-S15)/U15)*100</f>
        <v>#DIV/0!</v>
      </c>
      <c r="U15" s="278"/>
      <c r="V15" s="395" t="e">
        <f>((W15-U15)/W15)*100</f>
        <v>#DIV/0!</v>
      </c>
      <c r="W15" s="278"/>
      <c r="X15" s="395" t="e">
        <f>((Y15-W15)/Y15)*100</f>
        <v>#DIV/0!</v>
      </c>
      <c r="Y15" s="278"/>
      <c r="Z15" s="395" t="e">
        <f>((AA15-Y15)/AA15)*100</f>
        <v>#DIV/0!</v>
      </c>
      <c r="AA15" s="278"/>
      <c r="AB15" s="395" t="e">
        <f>((AC15-AA15)/AC15)*100</f>
        <v>#DIV/0!</v>
      </c>
      <c r="AC15" s="278"/>
      <c r="AD15" s="395" t="e">
        <f>((AE15-AC15)/AE15)*100</f>
        <v>#DIV/0!</v>
      </c>
      <c r="AE15" s="278"/>
      <c r="AF15" s="395" t="e">
        <f>((AG15-AE15)/AG15)*100</f>
        <v>#DIV/0!</v>
      </c>
      <c r="AG15" s="278"/>
      <c r="AH15" s="395" t="e">
        <f>((AI15-AG15)/AI15)*100</f>
        <v>#DIV/0!</v>
      </c>
      <c r="AI15" s="278"/>
      <c r="AJ15" s="395" t="e">
        <f>((AK15-AI15)/AK15)*100</f>
        <v>#DIV/0!</v>
      </c>
      <c r="AK15" s="278"/>
      <c r="AL15" s="395" t="e">
        <f>((AM15-AK15)/AM15)*100</f>
        <v>#DIV/0!</v>
      </c>
      <c r="AM15" s="278"/>
      <c r="AN15" s="395" t="e">
        <f>((AO15-AM15)/AO15)*100</f>
        <v>#DIV/0!</v>
      </c>
      <c r="AO15" s="278"/>
      <c r="AP15" s="395" t="e">
        <f>((AQ15-AO15)/AQ15)*100</f>
        <v>#DIV/0!</v>
      </c>
      <c r="AQ15" s="278"/>
      <c r="AR15" s="395" t="e">
        <f>((AS15-AQ15)/AS15)*100</f>
        <v>#DIV/0!</v>
      </c>
      <c r="AS15" s="278"/>
      <c r="AT15" s="395" t="e">
        <f>((AU15-AS15)/AU15)*100</f>
        <v>#DIV/0!</v>
      </c>
      <c r="AU15" s="278"/>
      <c r="AV15" s="395" t="e">
        <f>((AW15-AU15)/AW15)*100</f>
        <v>#DIV/0!</v>
      </c>
      <c r="AW15" s="278"/>
      <c r="AX15" s="395" t="e">
        <f>((AY15-AW15)/AY15)*100</f>
        <v>#DIV/0!</v>
      </c>
      <c r="AY15" s="278"/>
      <c r="AZ15" s="395" t="e">
        <f>((BA15-AY15)/BA15)*100</f>
        <v>#DIV/0!</v>
      </c>
      <c r="BA15" s="278"/>
      <c r="BB15" s="395" t="e">
        <f>((BC15-BA15)/BC15)*100</f>
        <v>#DIV/0!</v>
      </c>
      <c r="BC15" s="278"/>
      <c r="BD15" s="395" t="e">
        <f>((BE15-BC15)/BE15)*100</f>
        <v>#DIV/0!</v>
      </c>
      <c r="BE15" s="278"/>
      <c r="BF15" s="395" t="e">
        <f>((BG15-BE15)/BG15)*100</f>
        <v>#DIV/0!</v>
      </c>
      <c r="BG15" s="278"/>
      <c r="BH15" s="395" t="e">
        <f>((BI15-BG15)/BI15)*100</f>
        <v>#DIV/0!</v>
      </c>
      <c r="BI15" s="278"/>
      <c r="BJ15" s="395" t="e">
        <f>((BK15-BI15)/BK15)*100</f>
        <v>#DIV/0!</v>
      </c>
      <c r="BK15" s="278"/>
      <c r="BL15" s="395" t="e">
        <f>((BM15-BK15)/BM15)*100</f>
        <v>#DIV/0!</v>
      </c>
      <c r="BM15" s="278"/>
      <c r="BN15" s="395" t="e">
        <f>((BO15-BM15)/BO15)*100</f>
        <v>#DIV/0!</v>
      </c>
      <c r="BO15" s="278"/>
      <c r="BP15" s="395" t="e">
        <f>((BQ15-BO15)/BQ15)*100</f>
        <v>#DIV/0!</v>
      </c>
      <c r="BQ15" s="278"/>
      <c r="BR15" s="395" t="e">
        <f>((BS15-BQ15)/BS15)*100</f>
        <v>#DIV/0!</v>
      </c>
      <c r="BS15" s="278"/>
      <c r="BT15" s="395" t="e">
        <f>((BU15-BS15)/BU15)*100</f>
        <v>#DIV/0!</v>
      </c>
      <c r="BU15" s="278"/>
      <c r="BV15" s="395" t="e">
        <f>((BW15-BU15)/BW15)*100</f>
        <v>#DIV/0!</v>
      </c>
      <c r="BW15" s="278"/>
      <c r="BX15" s="395" t="e">
        <f>((BY15-BW15)/BY15)*100</f>
        <v>#DIV/0!</v>
      </c>
      <c r="BY15" s="273"/>
      <c r="BZ15" s="236"/>
      <c r="CA15" s="269">
        <f>AVERAGE(Q15,S15,U15,W15,Y15,AA15,AC15,AE15,AG15,AI15,AK15,AM15,AO15,AQ15,AS15,AU15,AW15,AY15,BA15,BC15,BE15,BG15,BI15,BK15,BM15,BO15,BQ15,BS15,BU15,BW15,BY15)</f>
        <v>1402556</v>
      </c>
      <c r="CB15" s="259"/>
      <c r="CC15" s="269" t="e">
        <f>((BY15-Q15)/BY15)*100</f>
        <v>#DIV/0!</v>
      </c>
      <c r="CD15" s="236"/>
    </row>
    <row r="16" spans="1:82" s="246" customFormat="1" ht="12.95" customHeight="1" thickTop="1" thickBot="1" x14ac:dyDescent="0.25">
      <c r="A16" s="236"/>
      <c r="B16" s="247">
        <v>41553</v>
      </c>
      <c r="C16" s="254">
        <v>2899552</v>
      </c>
      <c r="D16" s="243"/>
      <c r="E16" s="249">
        <f t="shared" si="1"/>
        <v>41584</v>
      </c>
      <c r="F16" s="384" t="e">
        <f>'[2]06-11'!U6</f>
        <v>#REF!</v>
      </c>
      <c r="G16" s="253"/>
      <c r="H16" s="268" t="e">
        <f t="shared" si="0"/>
        <v>#REF!</v>
      </c>
      <c r="I16" s="378" t="e">
        <f t="shared" si="3"/>
        <v>#REF!</v>
      </c>
      <c r="J16" s="379" t="e">
        <f t="shared" si="2"/>
        <v>#REF!</v>
      </c>
      <c r="K16" s="381" t="str">
        <f t="shared" si="4"/>
        <v>%</v>
      </c>
      <c r="L16" s="243"/>
      <c r="M16" s="250"/>
      <c r="N16" s="236"/>
      <c r="O16" s="403" t="s">
        <v>6</v>
      </c>
      <c r="P16" s="398"/>
      <c r="Q16" s="383">
        <f>'01-11'!H17</f>
        <v>38723</v>
      </c>
      <c r="R16" s="399">
        <f>((S16-Q16)/S16)*100</f>
        <v>-2.5448863937291457</v>
      </c>
      <c r="S16" s="382">
        <f>'02-11'!V17</f>
        <v>37762</v>
      </c>
      <c r="T16" s="400" t="e">
        <f>((U16-S16)/U16)*100</f>
        <v>#DIV/0!</v>
      </c>
      <c r="U16" s="401"/>
      <c r="V16" s="400" t="e">
        <f>((W16-U16)/W16)*100</f>
        <v>#DIV/0!</v>
      </c>
      <c r="W16" s="401"/>
      <c r="X16" s="400" t="e">
        <f>((Y16-W16)/Y16)*100</f>
        <v>#DIV/0!</v>
      </c>
      <c r="Y16" s="401"/>
      <c r="Z16" s="400" t="e">
        <f>((AA16-Y16)/AA16)*100</f>
        <v>#DIV/0!</v>
      </c>
      <c r="AA16" s="401"/>
      <c r="AB16" s="400" t="e">
        <f>((AC16-AA16)/AC16)*100</f>
        <v>#DIV/0!</v>
      </c>
      <c r="AC16" s="401"/>
      <c r="AD16" s="400" t="e">
        <f>((AE16-AC16)/AE16)*100</f>
        <v>#DIV/0!</v>
      </c>
      <c r="AE16" s="401"/>
      <c r="AF16" s="400" t="e">
        <f>((AG16-AE16)/AG16)*100</f>
        <v>#DIV/0!</v>
      </c>
      <c r="AG16" s="401"/>
      <c r="AH16" s="400" t="e">
        <f>((AI16-AG16)/AI16)*100</f>
        <v>#DIV/0!</v>
      </c>
      <c r="AI16" s="401"/>
      <c r="AJ16" s="400" t="e">
        <f>((AK16-AI16)/AK16)*100</f>
        <v>#DIV/0!</v>
      </c>
      <c r="AK16" s="401"/>
      <c r="AL16" s="400" t="e">
        <f>((AM16-AK16)/AM16)*100</f>
        <v>#DIV/0!</v>
      </c>
      <c r="AM16" s="401"/>
      <c r="AN16" s="400" t="e">
        <f>((AO16-AM16)/AO16)*100</f>
        <v>#DIV/0!</v>
      </c>
      <c r="AO16" s="401"/>
      <c r="AP16" s="400" t="e">
        <f>((AQ16-AO16)/AQ16)*100</f>
        <v>#DIV/0!</v>
      </c>
      <c r="AQ16" s="401"/>
      <c r="AR16" s="400" t="e">
        <f>((AS16-AQ16)/AS16)*100</f>
        <v>#DIV/0!</v>
      </c>
      <c r="AS16" s="401"/>
      <c r="AT16" s="400" t="e">
        <f>((AU16-AS16)/AU16)*100</f>
        <v>#DIV/0!</v>
      </c>
      <c r="AU16" s="401"/>
      <c r="AV16" s="400" t="e">
        <f>((AW16-AU16)/AW16)*100</f>
        <v>#DIV/0!</v>
      </c>
      <c r="AW16" s="401"/>
      <c r="AX16" s="400" t="e">
        <f>((AY16-AW16)/AY16)*100</f>
        <v>#DIV/0!</v>
      </c>
      <c r="AY16" s="401"/>
      <c r="AZ16" s="400" t="e">
        <f>((BA16-AY16)/BA16)*100</f>
        <v>#DIV/0!</v>
      </c>
      <c r="BA16" s="401"/>
      <c r="BB16" s="400" t="e">
        <f>((BC16-BA16)/BC16)*100</f>
        <v>#DIV/0!</v>
      </c>
      <c r="BC16" s="401"/>
      <c r="BD16" s="400" t="e">
        <f>((BE16-BC16)/BE16)*100</f>
        <v>#DIV/0!</v>
      </c>
      <c r="BE16" s="401"/>
      <c r="BF16" s="400" t="e">
        <f>((BG16-BE16)/BG16)*100</f>
        <v>#DIV/0!</v>
      </c>
      <c r="BG16" s="401"/>
      <c r="BH16" s="400" t="e">
        <f>((BI16-BG16)/BI16)*100</f>
        <v>#DIV/0!</v>
      </c>
      <c r="BI16" s="401"/>
      <c r="BJ16" s="400" t="e">
        <f>((BK16-BI16)/BK16)*100</f>
        <v>#DIV/0!</v>
      </c>
      <c r="BK16" s="401"/>
      <c r="BL16" s="400" t="e">
        <f>((BM16-BK16)/BM16)*100</f>
        <v>#DIV/0!</v>
      </c>
      <c r="BM16" s="401"/>
      <c r="BN16" s="400" t="e">
        <f>((BO16-BM16)/BO16)*100</f>
        <v>#DIV/0!</v>
      </c>
      <c r="BO16" s="401"/>
      <c r="BP16" s="400" t="e">
        <f>((BQ16-BO16)/BQ16)*100</f>
        <v>#DIV/0!</v>
      </c>
      <c r="BQ16" s="401"/>
      <c r="BR16" s="400" t="e">
        <f>((BS16-BQ16)/BS16)*100</f>
        <v>#DIV/0!</v>
      </c>
      <c r="BS16" s="401"/>
      <c r="BT16" s="400" t="e">
        <f>((BU16-BS16)/BU16)*100</f>
        <v>#DIV/0!</v>
      </c>
      <c r="BU16" s="401"/>
      <c r="BV16" s="400" t="e">
        <f>((BW16-BU16)/BW16)*100</f>
        <v>#DIV/0!</v>
      </c>
      <c r="BW16" s="401"/>
      <c r="BX16" s="400" t="e">
        <f>((BY16-BW16)/BY16)*100</f>
        <v>#DIV/0!</v>
      </c>
      <c r="BY16" s="402"/>
      <c r="BZ16" s="236"/>
      <c r="CA16" s="269">
        <f>AVERAGE(Q16,S16,U16,W16,Y16,AA16,AC16,AE16,AG16,AI16,AK16,AM16,AO16,AQ16,AS16,AU16,AW16,AY16,BA16,BC16,BE16,BG16,BI16,BK16,BM16,BO16,BQ16,BS16,BU16,BW16,BY16)</f>
        <v>38242.5</v>
      </c>
      <c r="CB16" s="259"/>
      <c r="CC16" s="269" t="e">
        <f>((BY16-Q16)/BY16)*100</f>
        <v>#DIV/0!</v>
      </c>
      <c r="CD16" s="236"/>
    </row>
    <row r="17" spans="1:82" s="246" customFormat="1" ht="12.95" customHeight="1" thickTop="1" thickBot="1" x14ac:dyDescent="0.25">
      <c r="A17" s="236"/>
      <c r="B17" s="247">
        <v>41554</v>
      </c>
      <c r="C17" s="254">
        <v>3272169</v>
      </c>
      <c r="D17" s="243"/>
      <c r="E17" s="249">
        <f t="shared" si="1"/>
        <v>41585</v>
      </c>
      <c r="F17" s="384" t="e">
        <f>'[3]07-11'!U6</f>
        <v>#REF!</v>
      </c>
      <c r="G17" s="253"/>
      <c r="H17" s="268" t="e">
        <f t="shared" si="0"/>
        <v>#REF!</v>
      </c>
      <c r="I17" s="378" t="e">
        <f t="shared" si="3"/>
        <v>#REF!</v>
      </c>
      <c r="J17" s="379" t="e">
        <f t="shared" si="2"/>
        <v>#REF!</v>
      </c>
      <c r="K17" s="381" t="str">
        <f t="shared" si="4"/>
        <v>%</v>
      </c>
      <c r="L17" s="243"/>
      <c r="M17" s="250"/>
      <c r="N17" s="236"/>
      <c r="O17" s="251" t="s">
        <v>7</v>
      </c>
      <c r="P17" s="277"/>
      <c r="Q17" s="383">
        <f>'01-11'!H18</f>
        <v>74139</v>
      </c>
      <c r="R17" s="387">
        <f>((S17-Q17)/S17)*100</f>
        <v>8.0731556106633597</v>
      </c>
      <c r="S17" s="382">
        <f>'02-11'!V18</f>
        <v>80650</v>
      </c>
      <c r="T17" s="395" t="e">
        <f>((U17-S17)/U17)*100</f>
        <v>#DIV/0!</v>
      </c>
      <c r="U17" s="278"/>
      <c r="V17" s="395" t="e">
        <f>((W17-U17)/W17)*100</f>
        <v>#DIV/0!</v>
      </c>
      <c r="W17" s="278"/>
      <c r="X17" s="395" t="e">
        <f>((Y17-W17)/Y17)*100</f>
        <v>#DIV/0!</v>
      </c>
      <c r="Y17" s="278"/>
      <c r="Z17" s="395" t="e">
        <f>((AA17-Y17)/AA17)*100</f>
        <v>#DIV/0!</v>
      </c>
      <c r="AA17" s="278"/>
      <c r="AB17" s="395" t="e">
        <f>((AC17-AA17)/AC17)*100</f>
        <v>#DIV/0!</v>
      </c>
      <c r="AC17" s="278"/>
      <c r="AD17" s="395" t="e">
        <f>((AE17-AC17)/AE17)*100</f>
        <v>#DIV/0!</v>
      </c>
      <c r="AE17" s="278"/>
      <c r="AF17" s="395" t="e">
        <f>((AG17-AE17)/AG17)*100</f>
        <v>#DIV/0!</v>
      </c>
      <c r="AG17" s="278"/>
      <c r="AH17" s="395" t="e">
        <f>((AI17-AG17)/AI17)*100</f>
        <v>#DIV/0!</v>
      </c>
      <c r="AI17" s="278"/>
      <c r="AJ17" s="395" t="e">
        <f>((AK17-AI17)/AK17)*100</f>
        <v>#DIV/0!</v>
      </c>
      <c r="AK17" s="278"/>
      <c r="AL17" s="395" t="e">
        <f>((AM17-AK17)/AM17)*100</f>
        <v>#DIV/0!</v>
      </c>
      <c r="AM17" s="278"/>
      <c r="AN17" s="395" t="e">
        <f>((AO17-AM17)/AO17)*100</f>
        <v>#DIV/0!</v>
      </c>
      <c r="AO17" s="278"/>
      <c r="AP17" s="395" t="e">
        <f>((AQ17-AO17)/AQ17)*100</f>
        <v>#DIV/0!</v>
      </c>
      <c r="AQ17" s="278"/>
      <c r="AR17" s="395" t="e">
        <f>((AS17-AQ17)/AS17)*100</f>
        <v>#DIV/0!</v>
      </c>
      <c r="AS17" s="278"/>
      <c r="AT17" s="395" t="e">
        <f>((AU17-AS17)/AU17)*100</f>
        <v>#DIV/0!</v>
      </c>
      <c r="AU17" s="278"/>
      <c r="AV17" s="395" t="e">
        <f>((AW17-AU17)/AW17)*100</f>
        <v>#DIV/0!</v>
      </c>
      <c r="AW17" s="278"/>
      <c r="AX17" s="395" t="e">
        <f>((AY17-AW17)/AY17)*100</f>
        <v>#DIV/0!</v>
      </c>
      <c r="AY17" s="278"/>
      <c r="AZ17" s="395" t="e">
        <f>((BA17-AY17)/BA17)*100</f>
        <v>#DIV/0!</v>
      </c>
      <c r="BA17" s="278"/>
      <c r="BB17" s="395" t="e">
        <f>((BC17-BA17)/BC17)*100</f>
        <v>#DIV/0!</v>
      </c>
      <c r="BC17" s="278"/>
      <c r="BD17" s="395" t="e">
        <f>((BE17-BC17)/BE17)*100</f>
        <v>#DIV/0!</v>
      </c>
      <c r="BE17" s="278"/>
      <c r="BF17" s="395" t="e">
        <f>((BG17-BE17)/BG17)*100</f>
        <v>#DIV/0!</v>
      </c>
      <c r="BG17" s="278"/>
      <c r="BH17" s="395" t="e">
        <f>((BI17-BG17)/BI17)*100</f>
        <v>#DIV/0!</v>
      </c>
      <c r="BI17" s="278"/>
      <c r="BJ17" s="395" t="e">
        <f>((BK17-BI17)/BK17)*100</f>
        <v>#DIV/0!</v>
      </c>
      <c r="BK17" s="278"/>
      <c r="BL17" s="395" t="e">
        <f>((BM17-BK17)/BM17)*100</f>
        <v>#DIV/0!</v>
      </c>
      <c r="BM17" s="278"/>
      <c r="BN17" s="395" t="e">
        <f>((BO17-BM17)/BO17)*100</f>
        <v>#DIV/0!</v>
      </c>
      <c r="BO17" s="278"/>
      <c r="BP17" s="395" t="e">
        <f>((BQ17-BO17)/BQ17)*100</f>
        <v>#DIV/0!</v>
      </c>
      <c r="BQ17" s="278"/>
      <c r="BR17" s="395" t="e">
        <f>((BS17-BQ17)/BS17)*100</f>
        <v>#DIV/0!</v>
      </c>
      <c r="BS17" s="278"/>
      <c r="BT17" s="395" t="e">
        <f>((BU17-BS17)/BU17)*100</f>
        <v>#DIV/0!</v>
      </c>
      <c r="BU17" s="278"/>
      <c r="BV17" s="395" t="e">
        <f>((BW17-BU17)/BW17)*100</f>
        <v>#DIV/0!</v>
      </c>
      <c r="BW17" s="278"/>
      <c r="BX17" s="395" t="e">
        <f>((BY17-BW17)/BY17)*100</f>
        <v>#DIV/0!</v>
      </c>
      <c r="BY17" s="273"/>
      <c r="BZ17" s="236"/>
      <c r="CA17" s="269">
        <f>AVERAGE(Q17,S17,U17,W17,Y17,AA17,AC17,AE17,AG17,AI17,AK17,AM17,AO17,AQ17,AS17,AU17,AW17,AY17,BA17,BC17,BE17,BG17,BI17,BK17,BM17,BO17,BQ17,BS17,BU17,BW17,BY17)</f>
        <v>77394.5</v>
      </c>
      <c r="CB17" s="259"/>
      <c r="CC17" s="269" t="e">
        <f>((BY17-Q17)/BY17)*100</f>
        <v>#DIV/0!</v>
      </c>
      <c r="CD17" s="236"/>
    </row>
    <row r="18" spans="1:82" s="246" customFormat="1" ht="12.95" customHeight="1" thickTop="1" thickBot="1" x14ac:dyDescent="0.25">
      <c r="A18" s="236"/>
      <c r="B18" s="247">
        <v>41555</v>
      </c>
      <c r="C18" s="254">
        <v>3087697</v>
      </c>
      <c r="D18" s="243"/>
      <c r="E18" s="249">
        <f t="shared" si="1"/>
        <v>41586</v>
      </c>
      <c r="F18" s="384" t="e">
        <f>'[4]08-11'!U6</f>
        <v>#REF!</v>
      </c>
      <c r="G18" s="253"/>
      <c r="H18" s="268" t="e">
        <f t="shared" ref="H18:H41" si="5">F18-C18</f>
        <v>#REF!</v>
      </c>
      <c r="I18" s="378" t="e">
        <f t="shared" si="3"/>
        <v>#REF!</v>
      </c>
      <c r="J18" s="379" t="e">
        <f t="shared" si="2"/>
        <v>#REF!</v>
      </c>
      <c r="K18" s="381" t="str">
        <f t="shared" si="4"/>
        <v>%</v>
      </c>
      <c r="L18" s="243"/>
      <c r="M18" s="250"/>
      <c r="N18" s="236"/>
      <c r="O18" s="403" t="s">
        <v>8</v>
      </c>
      <c r="P18" s="398"/>
      <c r="Q18" s="383">
        <f>'01-11'!H19</f>
        <v>341629</v>
      </c>
      <c r="R18" s="399">
        <f>((S18-Q18)/S18)*100</f>
        <v>-5.3396112385603987</v>
      </c>
      <c r="S18" s="382">
        <f>'02-11'!V19</f>
        <v>324312</v>
      </c>
      <c r="T18" s="400" t="e">
        <f>((U18-S18)/U18)*100</f>
        <v>#DIV/0!</v>
      </c>
      <c r="U18" s="401"/>
      <c r="V18" s="400" t="e">
        <f>((W18-U18)/W18)*100</f>
        <v>#DIV/0!</v>
      </c>
      <c r="W18" s="401"/>
      <c r="X18" s="400" t="e">
        <f>((Y18-W18)/Y18)*100</f>
        <v>#DIV/0!</v>
      </c>
      <c r="Y18" s="401"/>
      <c r="Z18" s="400" t="e">
        <f>((AA18-Y18)/AA18)*100</f>
        <v>#DIV/0!</v>
      </c>
      <c r="AA18" s="401"/>
      <c r="AB18" s="400" t="e">
        <f>((AC18-AA18)/AC18)*100</f>
        <v>#DIV/0!</v>
      </c>
      <c r="AC18" s="401"/>
      <c r="AD18" s="400" t="e">
        <f>((AE18-AC18)/AE18)*100</f>
        <v>#DIV/0!</v>
      </c>
      <c r="AE18" s="401"/>
      <c r="AF18" s="400" t="e">
        <f>((AG18-AE18)/AG18)*100</f>
        <v>#DIV/0!</v>
      </c>
      <c r="AG18" s="401"/>
      <c r="AH18" s="400" t="e">
        <f>((AI18-AG18)/AI18)*100</f>
        <v>#DIV/0!</v>
      </c>
      <c r="AI18" s="401"/>
      <c r="AJ18" s="400" t="e">
        <f>((AK18-AI18)/AK18)*100</f>
        <v>#DIV/0!</v>
      </c>
      <c r="AK18" s="401"/>
      <c r="AL18" s="400" t="e">
        <f>((AM18-AK18)/AM18)*100</f>
        <v>#DIV/0!</v>
      </c>
      <c r="AM18" s="401"/>
      <c r="AN18" s="400" t="e">
        <f>((AO18-AM18)/AO18)*100</f>
        <v>#DIV/0!</v>
      </c>
      <c r="AO18" s="401"/>
      <c r="AP18" s="400" t="e">
        <f>((AQ18-AO18)/AQ18)*100</f>
        <v>#DIV/0!</v>
      </c>
      <c r="AQ18" s="401"/>
      <c r="AR18" s="400" t="e">
        <f>((AS18-AQ18)/AS18)*100</f>
        <v>#DIV/0!</v>
      </c>
      <c r="AS18" s="401"/>
      <c r="AT18" s="400" t="e">
        <f>((AU18-AS18)/AU18)*100</f>
        <v>#DIV/0!</v>
      </c>
      <c r="AU18" s="401"/>
      <c r="AV18" s="400" t="e">
        <f>((AW18-AU18)/AW18)*100</f>
        <v>#DIV/0!</v>
      </c>
      <c r="AW18" s="401"/>
      <c r="AX18" s="400" t="e">
        <f>((AY18-AW18)/AY18)*100</f>
        <v>#DIV/0!</v>
      </c>
      <c r="AY18" s="401"/>
      <c r="AZ18" s="400" t="e">
        <f>((BA18-AY18)/BA18)*100</f>
        <v>#DIV/0!</v>
      </c>
      <c r="BA18" s="401"/>
      <c r="BB18" s="400" t="e">
        <f>((BC18-BA18)/BC18)*100</f>
        <v>#DIV/0!</v>
      </c>
      <c r="BC18" s="401"/>
      <c r="BD18" s="400" t="e">
        <f>((BE18-BC18)/BE18)*100</f>
        <v>#DIV/0!</v>
      </c>
      <c r="BE18" s="401"/>
      <c r="BF18" s="400" t="e">
        <f>((BG18-BE18)/BG18)*100</f>
        <v>#DIV/0!</v>
      </c>
      <c r="BG18" s="401"/>
      <c r="BH18" s="400" t="e">
        <f>((BI18-BG18)/BI18)*100</f>
        <v>#DIV/0!</v>
      </c>
      <c r="BI18" s="401"/>
      <c r="BJ18" s="400" t="e">
        <f>((BK18-BI18)/BK18)*100</f>
        <v>#DIV/0!</v>
      </c>
      <c r="BK18" s="401"/>
      <c r="BL18" s="400" t="e">
        <f>((BM18-BK18)/BM18)*100</f>
        <v>#DIV/0!</v>
      </c>
      <c r="BM18" s="401"/>
      <c r="BN18" s="400" t="e">
        <f>((BO18-BM18)/BO18)*100</f>
        <v>#DIV/0!</v>
      </c>
      <c r="BO18" s="401"/>
      <c r="BP18" s="400" t="e">
        <f>((BQ18-BO18)/BQ18)*100</f>
        <v>#DIV/0!</v>
      </c>
      <c r="BQ18" s="401"/>
      <c r="BR18" s="400" t="e">
        <f>((BS18-BQ18)/BS18)*100</f>
        <v>#DIV/0!</v>
      </c>
      <c r="BS18" s="401"/>
      <c r="BT18" s="400" t="e">
        <f>((BU18-BS18)/BU18)*100</f>
        <v>#DIV/0!</v>
      </c>
      <c r="BU18" s="401"/>
      <c r="BV18" s="400" t="e">
        <f>((BW18-BU18)/BW18)*100</f>
        <v>#DIV/0!</v>
      </c>
      <c r="BW18" s="401"/>
      <c r="BX18" s="400" t="e">
        <f>((BY18-BW18)/BY18)*100</f>
        <v>#DIV/0!</v>
      </c>
      <c r="BY18" s="402"/>
      <c r="BZ18" s="236"/>
      <c r="CA18" s="269">
        <f>AVERAGE(Q18,S18,U18,W18,Y18,AA18,AC18,AE18,AG18,AI18,AK18,AM18,AO18,AQ18,AS18,AU18,AW18,AY18,BA18,BC18,BE18,BG18,BI18,BK18,BM18,BO18,BQ18,BS18,BU18,BW18,BY18)</f>
        <v>332970.5</v>
      </c>
      <c r="CB18" s="259"/>
      <c r="CC18" s="269" t="e">
        <f>((BY18-Q18)/BY18)*100</f>
        <v>#DIV/0!</v>
      </c>
      <c r="CD18" s="236"/>
    </row>
    <row r="19" spans="1:82" s="246" customFormat="1" ht="12.95" customHeight="1" thickTop="1" thickBot="1" x14ac:dyDescent="0.25">
      <c r="A19" s="236"/>
      <c r="B19" s="247">
        <v>41556</v>
      </c>
      <c r="C19" s="254">
        <v>3453566</v>
      </c>
      <c r="D19" s="243"/>
      <c r="E19" s="249">
        <f t="shared" si="1"/>
        <v>41587</v>
      </c>
      <c r="F19" s="384" t="e">
        <f>'[5]09-11'!U6</f>
        <v>#REF!</v>
      </c>
      <c r="G19" s="253"/>
      <c r="H19" s="268" t="e">
        <f t="shared" si="5"/>
        <v>#REF!</v>
      </c>
      <c r="I19" s="378" t="e">
        <f t="shared" si="3"/>
        <v>#REF!</v>
      </c>
      <c r="J19" s="379" t="e">
        <f t="shared" si="2"/>
        <v>#REF!</v>
      </c>
      <c r="K19" s="381" t="str">
        <f t="shared" si="4"/>
        <v>%</v>
      </c>
      <c r="L19" s="243"/>
      <c r="M19" s="250"/>
      <c r="N19" s="236"/>
      <c r="O19" s="251" t="s">
        <v>9</v>
      </c>
      <c r="P19" s="277"/>
      <c r="Q19" s="383">
        <f>'01-11'!H20</f>
        <v>11162</v>
      </c>
      <c r="R19" s="387">
        <f>((S19-Q19)/S19)*100</f>
        <v>-52.278308321964531</v>
      </c>
      <c r="S19" s="382">
        <f>'02-11'!V20</f>
        <v>7330</v>
      </c>
      <c r="T19" s="395" t="e">
        <f>((U19-S19)/U19)*100</f>
        <v>#DIV/0!</v>
      </c>
      <c r="U19" s="278"/>
      <c r="V19" s="395" t="e">
        <f>((W19-U19)/W19)*100</f>
        <v>#DIV/0!</v>
      </c>
      <c r="W19" s="278"/>
      <c r="X19" s="395" t="e">
        <f>((Y19-W19)/Y19)*100</f>
        <v>#DIV/0!</v>
      </c>
      <c r="Y19" s="278"/>
      <c r="Z19" s="395" t="e">
        <f>((AA19-Y19)/AA19)*100</f>
        <v>#DIV/0!</v>
      </c>
      <c r="AA19" s="278"/>
      <c r="AB19" s="395" t="e">
        <f>((AC19-AA19)/AC19)*100</f>
        <v>#DIV/0!</v>
      </c>
      <c r="AC19" s="278"/>
      <c r="AD19" s="395" t="e">
        <f>((AE19-AC19)/AE19)*100</f>
        <v>#DIV/0!</v>
      </c>
      <c r="AE19" s="278"/>
      <c r="AF19" s="395" t="e">
        <f>((AG19-AE19)/AG19)*100</f>
        <v>#DIV/0!</v>
      </c>
      <c r="AG19" s="278"/>
      <c r="AH19" s="395" t="e">
        <f>((AI19-AG19)/AI19)*100</f>
        <v>#DIV/0!</v>
      </c>
      <c r="AI19" s="278"/>
      <c r="AJ19" s="395" t="e">
        <f>((AK19-AI19)/AK19)*100</f>
        <v>#DIV/0!</v>
      </c>
      <c r="AK19" s="278"/>
      <c r="AL19" s="395" t="e">
        <f>((AM19-AK19)/AM19)*100</f>
        <v>#DIV/0!</v>
      </c>
      <c r="AM19" s="278"/>
      <c r="AN19" s="395" t="e">
        <f>((AO19-AM19)/AO19)*100</f>
        <v>#DIV/0!</v>
      </c>
      <c r="AO19" s="278"/>
      <c r="AP19" s="395" t="e">
        <f>((AQ19-AO19)/AQ19)*100</f>
        <v>#DIV/0!</v>
      </c>
      <c r="AQ19" s="278"/>
      <c r="AR19" s="395" t="e">
        <f>((AS19-AQ19)/AS19)*100</f>
        <v>#DIV/0!</v>
      </c>
      <c r="AS19" s="278"/>
      <c r="AT19" s="395" t="e">
        <f>((AU19-AS19)/AU19)*100</f>
        <v>#DIV/0!</v>
      </c>
      <c r="AU19" s="278"/>
      <c r="AV19" s="395" t="e">
        <f>((AW19-AU19)/AW19)*100</f>
        <v>#DIV/0!</v>
      </c>
      <c r="AW19" s="278"/>
      <c r="AX19" s="395" t="e">
        <f>((AY19-AW19)/AY19)*100</f>
        <v>#DIV/0!</v>
      </c>
      <c r="AY19" s="278"/>
      <c r="AZ19" s="395" t="e">
        <f>((BA19-AY19)/BA19)*100</f>
        <v>#DIV/0!</v>
      </c>
      <c r="BA19" s="278"/>
      <c r="BB19" s="395" t="e">
        <f>((BC19-BA19)/BC19)*100</f>
        <v>#DIV/0!</v>
      </c>
      <c r="BC19" s="278"/>
      <c r="BD19" s="395" t="e">
        <f>((BE19-BC19)/BE19)*100</f>
        <v>#DIV/0!</v>
      </c>
      <c r="BE19" s="278"/>
      <c r="BF19" s="395" t="e">
        <f>((BG19-BE19)/BG19)*100</f>
        <v>#DIV/0!</v>
      </c>
      <c r="BG19" s="278"/>
      <c r="BH19" s="395" t="e">
        <f>((BI19-BG19)/BI19)*100</f>
        <v>#DIV/0!</v>
      </c>
      <c r="BI19" s="278"/>
      <c r="BJ19" s="395" t="e">
        <f>((BK19-BI19)/BK19)*100</f>
        <v>#DIV/0!</v>
      </c>
      <c r="BK19" s="278"/>
      <c r="BL19" s="395" t="e">
        <f>((BM19-BK19)/BM19)*100</f>
        <v>#DIV/0!</v>
      </c>
      <c r="BM19" s="278"/>
      <c r="BN19" s="395" t="e">
        <f>((BO19-BM19)/BO19)*100</f>
        <v>#DIV/0!</v>
      </c>
      <c r="BO19" s="278"/>
      <c r="BP19" s="395" t="e">
        <f>((BQ19-BO19)/BQ19)*100</f>
        <v>#DIV/0!</v>
      </c>
      <c r="BQ19" s="278"/>
      <c r="BR19" s="395" t="e">
        <f>((BS19-BQ19)/BS19)*100</f>
        <v>#DIV/0!</v>
      </c>
      <c r="BS19" s="278"/>
      <c r="BT19" s="395" t="e">
        <f>((BU19-BS19)/BU19)*100</f>
        <v>#DIV/0!</v>
      </c>
      <c r="BU19" s="278"/>
      <c r="BV19" s="395" t="e">
        <f>((BW19-BU19)/BW19)*100</f>
        <v>#DIV/0!</v>
      </c>
      <c r="BW19" s="278"/>
      <c r="BX19" s="395" t="e">
        <f>((BY19-BW19)/BY19)*100</f>
        <v>#DIV/0!</v>
      </c>
      <c r="BY19" s="273"/>
      <c r="BZ19" s="236"/>
      <c r="CA19" s="269">
        <f>AVERAGE(Q19,S19,U19,W19,Y19,AA19,AC19,AE19,AG19,AI19,AK19,AM19,AO19,AQ19,AS19,AU19,AW19,AY19,BA19,BC19,BE19,BG19,BI19,BK19,BM19,BO19,BQ19,BS19,BU19,BW19,BY19)</f>
        <v>9246</v>
      </c>
      <c r="CB19" s="259"/>
      <c r="CC19" s="269" t="e">
        <f>((BY19-Q19)/BY19)*100</f>
        <v>#DIV/0!</v>
      </c>
      <c r="CD19" s="236"/>
    </row>
    <row r="20" spans="1:82" s="246" customFormat="1" ht="12.95" customHeight="1" thickTop="1" thickBot="1" x14ac:dyDescent="0.25">
      <c r="A20" s="236"/>
      <c r="B20" s="247">
        <v>41557</v>
      </c>
      <c r="C20" s="254">
        <v>3434220</v>
      </c>
      <c r="D20" s="243"/>
      <c r="E20" s="249">
        <f t="shared" si="1"/>
        <v>41588</v>
      </c>
      <c r="F20" s="384" t="e">
        <f>'[6]10-11'!U6</f>
        <v>#REF!</v>
      </c>
      <c r="G20" s="253"/>
      <c r="H20" s="268" t="e">
        <f t="shared" si="5"/>
        <v>#REF!</v>
      </c>
      <c r="I20" s="378" t="e">
        <f t="shared" si="3"/>
        <v>#REF!</v>
      </c>
      <c r="J20" s="379" t="e">
        <f t="shared" si="2"/>
        <v>#REF!</v>
      </c>
      <c r="K20" s="381" t="str">
        <f t="shared" si="4"/>
        <v>%</v>
      </c>
      <c r="L20" s="243"/>
      <c r="M20" s="250"/>
      <c r="N20" s="236"/>
      <c r="O20" s="403" t="s">
        <v>10</v>
      </c>
      <c r="P20" s="398"/>
      <c r="Q20" s="383">
        <f>'01-11'!H21</f>
        <v>87724</v>
      </c>
      <c r="R20" s="399">
        <f>((S20-Q20)/S20)*100</f>
        <v>-332.18051039511283</v>
      </c>
      <c r="S20" s="382">
        <f>'02-11'!V21</f>
        <v>20298</v>
      </c>
      <c r="T20" s="400" t="e">
        <f>((U20-S20)/U20)*100</f>
        <v>#DIV/0!</v>
      </c>
      <c r="U20" s="401"/>
      <c r="V20" s="400" t="e">
        <f>((W20-U20)/W20)*100</f>
        <v>#DIV/0!</v>
      </c>
      <c r="W20" s="401"/>
      <c r="X20" s="400" t="e">
        <f>((Y20-W20)/Y20)*100</f>
        <v>#DIV/0!</v>
      </c>
      <c r="Y20" s="401"/>
      <c r="Z20" s="400" t="e">
        <f>((AA20-Y20)/AA20)*100</f>
        <v>#DIV/0!</v>
      </c>
      <c r="AA20" s="401"/>
      <c r="AB20" s="400" t="e">
        <f>((AC20-AA20)/AC20)*100</f>
        <v>#DIV/0!</v>
      </c>
      <c r="AC20" s="401"/>
      <c r="AD20" s="400" t="e">
        <f>((AE20-AC20)/AE20)*100</f>
        <v>#DIV/0!</v>
      </c>
      <c r="AE20" s="401"/>
      <c r="AF20" s="400" t="e">
        <f>((AG20-AE20)/AG20)*100</f>
        <v>#DIV/0!</v>
      </c>
      <c r="AG20" s="401"/>
      <c r="AH20" s="400" t="e">
        <f>((AI20-AG20)/AI20)*100</f>
        <v>#DIV/0!</v>
      </c>
      <c r="AI20" s="401"/>
      <c r="AJ20" s="400" t="e">
        <f>((AK20-AI20)/AK20)*100</f>
        <v>#DIV/0!</v>
      </c>
      <c r="AK20" s="401"/>
      <c r="AL20" s="400" t="e">
        <f>((AM20-AK20)/AM20)*100</f>
        <v>#DIV/0!</v>
      </c>
      <c r="AM20" s="401"/>
      <c r="AN20" s="400" t="e">
        <f>((AO20-AM20)/AO20)*100</f>
        <v>#DIV/0!</v>
      </c>
      <c r="AO20" s="401"/>
      <c r="AP20" s="400" t="e">
        <f>((AQ20-AO20)/AQ20)*100</f>
        <v>#DIV/0!</v>
      </c>
      <c r="AQ20" s="401"/>
      <c r="AR20" s="400" t="e">
        <f>((AS20-AQ20)/AS20)*100</f>
        <v>#DIV/0!</v>
      </c>
      <c r="AS20" s="401"/>
      <c r="AT20" s="400" t="e">
        <f>((AU20-AS20)/AU20)*100</f>
        <v>#DIV/0!</v>
      </c>
      <c r="AU20" s="401"/>
      <c r="AV20" s="400" t="e">
        <f>((AW20-AU20)/AW20)*100</f>
        <v>#DIV/0!</v>
      </c>
      <c r="AW20" s="401"/>
      <c r="AX20" s="400" t="e">
        <f>((AY20-AW20)/AY20)*100</f>
        <v>#DIV/0!</v>
      </c>
      <c r="AY20" s="401"/>
      <c r="AZ20" s="400" t="e">
        <f>((BA20-AY20)/BA20)*100</f>
        <v>#DIV/0!</v>
      </c>
      <c r="BA20" s="401"/>
      <c r="BB20" s="400" t="e">
        <f>((BC20-BA20)/BC20)*100</f>
        <v>#DIV/0!</v>
      </c>
      <c r="BC20" s="401"/>
      <c r="BD20" s="400" t="e">
        <f>((BE20-BC20)/BE20)*100</f>
        <v>#DIV/0!</v>
      </c>
      <c r="BE20" s="401"/>
      <c r="BF20" s="400" t="e">
        <f>((BG20-BE20)/BG20)*100</f>
        <v>#DIV/0!</v>
      </c>
      <c r="BG20" s="401"/>
      <c r="BH20" s="400" t="e">
        <f>((BI20-BG20)/BI20)*100</f>
        <v>#DIV/0!</v>
      </c>
      <c r="BI20" s="401"/>
      <c r="BJ20" s="400" t="e">
        <f>((BK20-BI20)/BK20)*100</f>
        <v>#DIV/0!</v>
      </c>
      <c r="BK20" s="401"/>
      <c r="BL20" s="400" t="e">
        <f>((BM20-BK20)/BM20)*100</f>
        <v>#DIV/0!</v>
      </c>
      <c r="BM20" s="401"/>
      <c r="BN20" s="400" t="e">
        <f>((BO20-BM20)/BO20)*100</f>
        <v>#DIV/0!</v>
      </c>
      <c r="BO20" s="401"/>
      <c r="BP20" s="400" t="e">
        <f>((BQ20-BO20)/BQ20)*100</f>
        <v>#DIV/0!</v>
      </c>
      <c r="BQ20" s="401"/>
      <c r="BR20" s="400" t="e">
        <f>((BS20-BQ20)/BS20)*100</f>
        <v>#DIV/0!</v>
      </c>
      <c r="BS20" s="401"/>
      <c r="BT20" s="400" t="e">
        <f>((BU20-BS20)/BU20)*100</f>
        <v>#DIV/0!</v>
      </c>
      <c r="BU20" s="401"/>
      <c r="BV20" s="400" t="e">
        <f>((BW20-BU20)/BW20)*100</f>
        <v>#DIV/0!</v>
      </c>
      <c r="BW20" s="401"/>
      <c r="BX20" s="400" t="e">
        <f>((BY20-BW20)/BY20)*100</f>
        <v>#DIV/0!</v>
      </c>
      <c r="BY20" s="402"/>
      <c r="BZ20" s="236"/>
      <c r="CA20" s="269">
        <f>AVERAGE(Q20,S20,U20,W20,Y20,AA20,AC20,AE20,AG20,AI20,AK20,AM20,AO20,AQ20,AS20,AU20,AW20,AY20,BA20,BC20,BE20,BG20,BI20,BK20,BM20,BO20,BQ20,BS20,BU20,BW20,BY20)</f>
        <v>54011</v>
      </c>
      <c r="CB20" s="259"/>
      <c r="CC20" s="269" t="e">
        <f>((BY20-Q20)/BY20)*100</f>
        <v>#DIV/0!</v>
      </c>
      <c r="CD20" s="236"/>
    </row>
    <row r="21" spans="1:82" s="246" customFormat="1" ht="12.95" customHeight="1" thickTop="1" thickBot="1" x14ac:dyDescent="0.25">
      <c r="A21" s="236"/>
      <c r="B21" s="247">
        <v>41558</v>
      </c>
      <c r="C21" s="254">
        <v>3985053</v>
      </c>
      <c r="D21" s="243"/>
      <c r="E21" s="249">
        <f t="shared" si="1"/>
        <v>41589</v>
      </c>
      <c r="F21" s="384" t="e">
        <f>'[7]11-11'!U6</f>
        <v>#REF!</v>
      </c>
      <c r="G21" s="253"/>
      <c r="H21" s="268" t="e">
        <f t="shared" si="5"/>
        <v>#REF!</v>
      </c>
      <c r="I21" s="378" t="e">
        <f t="shared" si="3"/>
        <v>#REF!</v>
      </c>
      <c r="J21" s="379" t="e">
        <f t="shared" si="2"/>
        <v>#REF!</v>
      </c>
      <c r="K21" s="381" t="str">
        <f t="shared" si="4"/>
        <v>%</v>
      </c>
      <c r="L21" s="243"/>
      <c r="M21" s="250"/>
      <c r="N21" s="236"/>
      <c r="O21" s="251" t="s">
        <v>11</v>
      </c>
      <c r="P21" s="277"/>
      <c r="Q21" s="383">
        <f>'01-11'!H22</f>
        <v>140171</v>
      </c>
      <c r="R21" s="387">
        <f>((S21-Q21)/S21)*100</f>
        <v>-126.8396096645251</v>
      </c>
      <c r="S21" s="382">
        <f>'02-11'!V22</f>
        <v>61793</v>
      </c>
      <c r="T21" s="395" t="e">
        <f>((U21-S21)/U21)*100</f>
        <v>#DIV/0!</v>
      </c>
      <c r="U21" s="278"/>
      <c r="V21" s="395" t="e">
        <f>((W21-U21)/W21)*100</f>
        <v>#DIV/0!</v>
      </c>
      <c r="W21" s="278"/>
      <c r="X21" s="395" t="e">
        <f>((Y21-W21)/Y21)*100</f>
        <v>#DIV/0!</v>
      </c>
      <c r="Y21" s="278"/>
      <c r="Z21" s="395" t="e">
        <f>((AA21-Y21)/AA21)*100</f>
        <v>#DIV/0!</v>
      </c>
      <c r="AA21" s="278"/>
      <c r="AB21" s="395" t="e">
        <f>((AC21-AA21)/AC21)*100</f>
        <v>#DIV/0!</v>
      </c>
      <c r="AC21" s="278"/>
      <c r="AD21" s="395" t="e">
        <f>((AE21-AC21)/AE21)*100</f>
        <v>#DIV/0!</v>
      </c>
      <c r="AE21" s="278"/>
      <c r="AF21" s="395" t="e">
        <f>((AG21-AE21)/AG21)*100</f>
        <v>#DIV/0!</v>
      </c>
      <c r="AG21" s="278"/>
      <c r="AH21" s="395" t="e">
        <f>((AI21-AG21)/AI21)*100</f>
        <v>#DIV/0!</v>
      </c>
      <c r="AI21" s="278"/>
      <c r="AJ21" s="395" t="e">
        <f>((AK21-AI21)/AK21)*100</f>
        <v>#DIV/0!</v>
      </c>
      <c r="AK21" s="278"/>
      <c r="AL21" s="395" t="e">
        <f>((AM21-AK21)/AM21)*100</f>
        <v>#DIV/0!</v>
      </c>
      <c r="AM21" s="278"/>
      <c r="AN21" s="395" t="e">
        <f>((AO21-AM21)/AO21)*100</f>
        <v>#DIV/0!</v>
      </c>
      <c r="AO21" s="278"/>
      <c r="AP21" s="395" t="e">
        <f>((AQ21-AO21)/AQ21)*100</f>
        <v>#DIV/0!</v>
      </c>
      <c r="AQ21" s="278"/>
      <c r="AR21" s="395" t="e">
        <f>((AS21-AQ21)/AS21)*100</f>
        <v>#DIV/0!</v>
      </c>
      <c r="AS21" s="278"/>
      <c r="AT21" s="395" t="e">
        <f>((AU21-AS21)/AU21)*100</f>
        <v>#DIV/0!</v>
      </c>
      <c r="AU21" s="278"/>
      <c r="AV21" s="395" t="e">
        <f>((AW21-AU21)/AW21)*100</f>
        <v>#DIV/0!</v>
      </c>
      <c r="AW21" s="278"/>
      <c r="AX21" s="395" t="e">
        <f>((AY21-AW21)/AY21)*100</f>
        <v>#DIV/0!</v>
      </c>
      <c r="AY21" s="278"/>
      <c r="AZ21" s="395" t="e">
        <f>((BA21-AY21)/BA21)*100</f>
        <v>#DIV/0!</v>
      </c>
      <c r="BA21" s="278"/>
      <c r="BB21" s="395" t="e">
        <f>((BC21-BA21)/BC21)*100</f>
        <v>#DIV/0!</v>
      </c>
      <c r="BC21" s="278"/>
      <c r="BD21" s="395" t="e">
        <f>((BE21-BC21)/BE21)*100</f>
        <v>#DIV/0!</v>
      </c>
      <c r="BE21" s="278"/>
      <c r="BF21" s="395" t="e">
        <f>((BG21-BE21)/BG21)*100</f>
        <v>#DIV/0!</v>
      </c>
      <c r="BG21" s="278"/>
      <c r="BH21" s="395" t="e">
        <f>((BI21-BG21)/BI21)*100</f>
        <v>#DIV/0!</v>
      </c>
      <c r="BI21" s="278"/>
      <c r="BJ21" s="395" t="e">
        <f>((BK21-BI21)/BK21)*100</f>
        <v>#DIV/0!</v>
      </c>
      <c r="BK21" s="278"/>
      <c r="BL21" s="395" t="e">
        <f>((BM21-BK21)/BM21)*100</f>
        <v>#DIV/0!</v>
      </c>
      <c r="BM21" s="278"/>
      <c r="BN21" s="395" t="e">
        <f>((BO21-BM21)/BO21)*100</f>
        <v>#DIV/0!</v>
      </c>
      <c r="BO21" s="278"/>
      <c r="BP21" s="395" t="e">
        <f>((BQ21-BO21)/BQ21)*100</f>
        <v>#DIV/0!</v>
      </c>
      <c r="BQ21" s="278"/>
      <c r="BR21" s="395" t="e">
        <f>((BS21-BQ21)/BS21)*100</f>
        <v>#DIV/0!</v>
      </c>
      <c r="BS21" s="278"/>
      <c r="BT21" s="395" t="e">
        <f>((BU21-BS21)/BU21)*100</f>
        <v>#DIV/0!</v>
      </c>
      <c r="BU21" s="278"/>
      <c r="BV21" s="395" t="e">
        <f>((BW21-BU21)/BW21)*100</f>
        <v>#DIV/0!</v>
      </c>
      <c r="BW21" s="278"/>
      <c r="BX21" s="395" t="e">
        <f>((BY21-BW21)/BY21)*100</f>
        <v>#DIV/0!</v>
      </c>
      <c r="BY21" s="273"/>
      <c r="BZ21" s="236"/>
      <c r="CA21" s="269">
        <f>AVERAGE(Q21,S21,U21,W21,Y21,AA21,AC21,AE21,AG21,AI21,AK21,AM21,AO21,AQ21,AS21,AU21,AW21,AY21,BA21,BC21,BE21,BG21,BI21,BK21,BM21,BO21,BQ21,BS21,BU21,BW21,BY21)</f>
        <v>100982</v>
      </c>
      <c r="CB21" s="259"/>
      <c r="CC21" s="269" t="e">
        <f>((BY21-Q21)/BY21)*100</f>
        <v>#DIV/0!</v>
      </c>
      <c r="CD21" s="236"/>
    </row>
    <row r="22" spans="1:82" s="246" customFormat="1" ht="12.95" customHeight="1" thickTop="1" thickBot="1" x14ac:dyDescent="0.25">
      <c r="A22" s="236"/>
      <c r="B22" s="247">
        <v>41559</v>
      </c>
      <c r="C22" s="254">
        <v>4857978</v>
      </c>
      <c r="D22" s="243"/>
      <c r="E22" s="249">
        <f t="shared" si="1"/>
        <v>41590</v>
      </c>
      <c r="F22" s="384" t="e">
        <f>'[8]12-11'!U6</f>
        <v>#REF!</v>
      </c>
      <c r="G22" s="253"/>
      <c r="H22" s="268" t="e">
        <f t="shared" si="5"/>
        <v>#REF!</v>
      </c>
      <c r="I22" s="378" t="e">
        <f t="shared" si="3"/>
        <v>#REF!</v>
      </c>
      <c r="J22" s="379" t="e">
        <f t="shared" si="2"/>
        <v>#REF!</v>
      </c>
      <c r="K22" s="381" t="str">
        <f t="shared" si="4"/>
        <v>%</v>
      </c>
      <c r="L22" s="243"/>
      <c r="M22" s="250"/>
      <c r="N22" s="236"/>
      <c r="O22" s="403" t="s">
        <v>12</v>
      </c>
      <c r="P22" s="398"/>
      <c r="Q22" s="383">
        <f>'01-11'!H23</f>
        <v>340090</v>
      </c>
      <c r="R22" s="399">
        <f>((S22-Q22)/S22)*100</f>
        <v>-633.91743455836331</v>
      </c>
      <c r="S22" s="382">
        <f>'02-11'!V23</f>
        <v>46339</v>
      </c>
      <c r="T22" s="400" t="e">
        <f>((U22-S22)/U22)*100</f>
        <v>#DIV/0!</v>
      </c>
      <c r="U22" s="401"/>
      <c r="V22" s="400" t="e">
        <f>((W22-U22)/W22)*100</f>
        <v>#DIV/0!</v>
      </c>
      <c r="W22" s="401"/>
      <c r="X22" s="400" t="e">
        <f>((Y22-W22)/Y22)*100</f>
        <v>#DIV/0!</v>
      </c>
      <c r="Y22" s="401"/>
      <c r="Z22" s="400" t="e">
        <f>((AA22-Y22)/AA22)*100</f>
        <v>#DIV/0!</v>
      </c>
      <c r="AA22" s="401"/>
      <c r="AB22" s="400" t="e">
        <f>((AC22-AA22)/AC22)*100</f>
        <v>#DIV/0!</v>
      </c>
      <c r="AC22" s="401"/>
      <c r="AD22" s="400" t="e">
        <f>((AE22-AC22)/AE22)*100</f>
        <v>#DIV/0!</v>
      </c>
      <c r="AE22" s="401"/>
      <c r="AF22" s="400" t="e">
        <f>((AG22-AE22)/AG22)*100</f>
        <v>#DIV/0!</v>
      </c>
      <c r="AG22" s="401"/>
      <c r="AH22" s="400" t="e">
        <f>((AI22-AG22)/AI22)*100</f>
        <v>#DIV/0!</v>
      </c>
      <c r="AI22" s="401"/>
      <c r="AJ22" s="400" t="e">
        <f>((AK22-AI22)/AK22)*100</f>
        <v>#DIV/0!</v>
      </c>
      <c r="AK22" s="401"/>
      <c r="AL22" s="400" t="e">
        <f>((AM22-AK22)/AM22)*100</f>
        <v>#DIV/0!</v>
      </c>
      <c r="AM22" s="401"/>
      <c r="AN22" s="400" t="e">
        <f>((AO22-AM22)/AO22)*100</f>
        <v>#DIV/0!</v>
      </c>
      <c r="AO22" s="401"/>
      <c r="AP22" s="400" t="e">
        <f>((AQ22-AO22)/AQ22)*100</f>
        <v>#DIV/0!</v>
      </c>
      <c r="AQ22" s="401"/>
      <c r="AR22" s="400" t="e">
        <f>((AS22-AQ22)/AS22)*100</f>
        <v>#DIV/0!</v>
      </c>
      <c r="AS22" s="401"/>
      <c r="AT22" s="400" t="e">
        <f>((AU22-AS22)/AU22)*100</f>
        <v>#DIV/0!</v>
      </c>
      <c r="AU22" s="401"/>
      <c r="AV22" s="400" t="e">
        <f>((AW22-AU22)/AW22)*100</f>
        <v>#DIV/0!</v>
      </c>
      <c r="AW22" s="401"/>
      <c r="AX22" s="400" t="e">
        <f>((AY22-AW22)/AY22)*100</f>
        <v>#DIV/0!</v>
      </c>
      <c r="AY22" s="401"/>
      <c r="AZ22" s="400" t="e">
        <f>((BA22-AY22)/BA22)*100</f>
        <v>#DIV/0!</v>
      </c>
      <c r="BA22" s="401"/>
      <c r="BB22" s="400" t="e">
        <f>((BC22-BA22)/BC22)*100</f>
        <v>#DIV/0!</v>
      </c>
      <c r="BC22" s="401"/>
      <c r="BD22" s="400" t="e">
        <f>((BE22-BC22)/BE22)*100</f>
        <v>#DIV/0!</v>
      </c>
      <c r="BE22" s="401"/>
      <c r="BF22" s="400" t="e">
        <f>((BG22-BE22)/BG22)*100</f>
        <v>#DIV/0!</v>
      </c>
      <c r="BG22" s="401"/>
      <c r="BH22" s="400" t="e">
        <f>((BI22-BG22)/BI22)*100</f>
        <v>#DIV/0!</v>
      </c>
      <c r="BI22" s="401"/>
      <c r="BJ22" s="400" t="e">
        <f>((BK22-BI22)/BK22)*100</f>
        <v>#DIV/0!</v>
      </c>
      <c r="BK22" s="401"/>
      <c r="BL22" s="400" t="e">
        <f>((BM22-BK22)/BM22)*100</f>
        <v>#DIV/0!</v>
      </c>
      <c r="BM22" s="401"/>
      <c r="BN22" s="400" t="e">
        <f>((BO22-BM22)/BO22)*100</f>
        <v>#DIV/0!</v>
      </c>
      <c r="BO22" s="401"/>
      <c r="BP22" s="400" t="e">
        <f>((BQ22-BO22)/BQ22)*100</f>
        <v>#DIV/0!</v>
      </c>
      <c r="BQ22" s="401"/>
      <c r="BR22" s="400" t="e">
        <f>((BS22-BQ22)/BS22)*100</f>
        <v>#DIV/0!</v>
      </c>
      <c r="BS22" s="401"/>
      <c r="BT22" s="400" t="e">
        <f>((BU22-BS22)/BU22)*100</f>
        <v>#DIV/0!</v>
      </c>
      <c r="BU22" s="401"/>
      <c r="BV22" s="400" t="e">
        <f>((BW22-BU22)/BW22)*100</f>
        <v>#DIV/0!</v>
      </c>
      <c r="BW22" s="401"/>
      <c r="BX22" s="400" t="e">
        <f>((BY22-BW22)/BY22)*100</f>
        <v>#DIV/0!</v>
      </c>
      <c r="BY22" s="402"/>
      <c r="BZ22" s="236"/>
      <c r="CA22" s="269">
        <f>AVERAGE(Q22,S22,U22,W22,Y22,AA22,AC22,AE22,AG22,AI22,AK22,AM22,AO22,AQ22,AS22,AU22,AW22,AY22,BA22,BC22,BE22,BG22,BI22,BK22,BM22,BO22,BQ22,BS22,BU22,BW22,BY22)</f>
        <v>193214.5</v>
      </c>
      <c r="CB22" s="259"/>
      <c r="CC22" s="269" t="e">
        <f>((BY22-Q22)/BY22)*100</f>
        <v>#DIV/0!</v>
      </c>
      <c r="CD22" s="236"/>
    </row>
    <row r="23" spans="1:82" s="246" customFormat="1" ht="12.95" customHeight="1" thickTop="1" thickBot="1" x14ac:dyDescent="0.25">
      <c r="A23" s="236"/>
      <c r="B23" s="247">
        <v>41560</v>
      </c>
      <c r="C23" s="254">
        <v>5491315</v>
      </c>
      <c r="D23" s="243"/>
      <c r="E23" s="249">
        <f t="shared" si="1"/>
        <v>41591</v>
      </c>
      <c r="F23" s="384" t="e">
        <f>'[9]13-11'!U6</f>
        <v>#REF!</v>
      </c>
      <c r="G23" s="253"/>
      <c r="H23" s="268" t="e">
        <f t="shared" si="5"/>
        <v>#REF!</v>
      </c>
      <c r="I23" s="378" t="e">
        <f t="shared" si="3"/>
        <v>#REF!</v>
      </c>
      <c r="J23" s="379" t="e">
        <f t="shared" si="2"/>
        <v>#REF!</v>
      </c>
      <c r="K23" s="381" t="str">
        <f t="shared" si="4"/>
        <v>%</v>
      </c>
      <c r="L23" s="243"/>
      <c r="M23" s="250"/>
      <c r="N23" s="236"/>
      <c r="O23" s="251" t="s">
        <v>13</v>
      </c>
      <c r="P23" s="277"/>
      <c r="Q23" s="383">
        <f>'01-11'!H24</f>
        <v>69567</v>
      </c>
      <c r="R23" s="387">
        <f>((S23-Q23)/S23)*100</f>
        <v>27.057207566161978</v>
      </c>
      <c r="S23" s="382">
        <f>'02-11'!V24</f>
        <v>95372</v>
      </c>
      <c r="T23" s="395" t="e">
        <f>((U23-S23)/U23)*100</f>
        <v>#DIV/0!</v>
      </c>
      <c r="U23" s="278"/>
      <c r="V23" s="395" t="e">
        <f>((W23-U23)/W23)*100</f>
        <v>#DIV/0!</v>
      </c>
      <c r="W23" s="278"/>
      <c r="X23" s="395" t="e">
        <f>((Y23-W23)/Y23)*100</f>
        <v>#DIV/0!</v>
      </c>
      <c r="Y23" s="278"/>
      <c r="Z23" s="395" t="e">
        <f>((AA23-Y23)/AA23)*100</f>
        <v>#DIV/0!</v>
      </c>
      <c r="AA23" s="278"/>
      <c r="AB23" s="395" t="e">
        <f>((AC23-AA23)/AC23)*100</f>
        <v>#DIV/0!</v>
      </c>
      <c r="AC23" s="278"/>
      <c r="AD23" s="395" t="e">
        <f>((AE23-AC23)/AE23)*100</f>
        <v>#DIV/0!</v>
      </c>
      <c r="AE23" s="278"/>
      <c r="AF23" s="395" t="e">
        <f>((AG23-AE23)/AG23)*100</f>
        <v>#DIV/0!</v>
      </c>
      <c r="AG23" s="278"/>
      <c r="AH23" s="395" t="e">
        <f>((AI23-AG23)/AI23)*100</f>
        <v>#DIV/0!</v>
      </c>
      <c r="AI23" s="278"/>
      <c r="AJ23" s="395" t="e">
        <f>((AK23-AI23)/AK23)*100</f>
        <v>#DIV/0!</v>
      </c>
      <c r="AK23" s="278"/>
      <c r="AL23" s="395" t="e">
        <f>((AM23-AK23)/AM23)*100</f>
        <v>#DIV/0!</v>
      </c>
      <c r="AM23" s="278"/>
      <c r="AN23" s="395" t="e">
        <f>((AO23-AM23)/AO23)*100</f>
        <v>#DIV/0!</v>
      </c>
      <c r="AO23" s="278"/>
      <c r="AP23" s="395" t="e">
        <f>((AQ23-AO23)/AQ23)*100</f>
        <v>#DIV/0!</v>
      </c>
      <c r="AQ23" s="278"/>
      <c r="AR23" s="395" t="e">
        <f>((AS23-AQ23)/AS23)*100</f>
        <v>#DIV/0!</v>
      </c>
      <c r="AS23" s="278"/>
      <c r="AT23" s="395" t="e">
        <f>((AU23-AS23)/AU23)*100</f>
        <v>#DIV/0!</v>
      </c>
      <c r="AU23" s="278"/>
      <c r="AV23" s="395" t="e">
        <f>((AW23-AU23)/AW23)*100</f>
        <v>#DIV/0!</v>
      </c>
      <c r="AW23" s="278"/>
      <c r="AX23" s="395" t="e">
        <f>((AY23-AW23)/AY23)*100</f>
        <v>#DIV/0!</v>
      </c>
      <c r="AY23" s="278"/>
      <c r="AZ23" s="395" t="e">
        <f>((BA23-AY23)/BA23)*100</f>
        <v>#DIV/0!</v>
      </c>
      <c r="BA23" s="278"/>
      <c r="BB23" s="395" t="e">
        <f>((BC23-BA23)/BC23)*100</f>
        <v>#DIV/0!</v>
      </c>
      <c r="BC23" s="278"/>
      <c r="BD23" s="395" t="e">
        <f>((BE23-BC23)/BE23)*100</f>
        <v>#DIV/0!</v>
      </c>
      <c r="BE23" s="278"/>
      <c r="BF23" s="395" t="e">
        <f>((BG23-BE23)/BG23)*100</f>
        <v>#DIV/0!</v>
      </c>
      <c r="BG23" s="278"/>
      <c r="BH23" s="395" t="e">
        <f>((BI23-BG23)/BI23)*100</f>
        <v>#DIV/0!</v>
      </c>
      <c r="BI23" s="278"/>
      <c r="BJ23" s="395" t="e">
        <f>((BK23-BI23)/BK23)*100</f>
        <v>#DIV/0!</v>
      </c>
      <c r="BK23" s="278"/>
      <c r="BL23" s="395" t="e">
        <f>((BM23-BK23)/BM23)*100</f>
        <v>#DIV/0!</v>
      </c>
      <c r="BM23" s="278"/>
      <c r="BN23" s="395" t="e">
        <f>((BO23-BM23)/BO23)*100</f>
        <v>#DIV/0!</v>
      </c>
      <c r="BO23" s="278"/>
      <c r="BP23" s="395" t="e">
        <f>((BQ23-BO23)/BQ23)*100</f>
        <v>#DIV/0!</v>
      </c>
      <c r="BQ23" s="278"/>
      <c r="BR23" s="395" t="e">
        <f>((BS23-BQ23)/BS23)*100</f>
        <v>#DIV/0!</v>
      </c>
      <c r="BS23" s="278"/>
      <c r="BT23" s="395" t="e">
        <f>((BU23-BS23)/BU23)*100</f>
        <v>#DIV/0!</v>
      </c>
      <c r="BU23" s="278"/>
      <c r="BV23" s="395" t="e">
        <f>((BW23-BU23)/BW23)*100</f>
        <v>#DIV/0!</v>
      </c>
      <c r="BW23" s="278"/>
      <c r="BX23" s="395" t="e">
        <f>((BY23-BW23)/BY23)*100</f>
        <v>#DIV/0!</v>
      </c>
      <c r="BY23" s="273"/>
      <c r="BZ23" s="236"/>
      <c r="CA23" s="269">
        <f>AVERAGE(Q23,S23,U23,W23,Y23,AA23,AC23,AE23,AG23,AI23,AK23,AM23,AO23,AQ23,AS23,AU23,AW23,AY23,BA23,BC23,BE23,BG23,BI23,BK23,BM23,BO23,BQ23,BS23,BU23,BW23,BY23)</f>
        <v>82469.5</v>
      </c>
      <c r="CB23" s="259"/>
      <c r="CC23" s="269" t="e">
        <f>((BY23-Q23)/BY23)*100</f>
        <v>#DIV/0!</v>
      </c>
      <c r="CD23" s="236"/>
    </row>
    <row r="24" spans="1:82" s="246" customFormat="1" ht="12.95" customHeight="1" thickTop="1" thickBot="1" x14ac:dyDescent="0.25">
      <c r="A24" s="236"/>
      <c r="B24" s="247">
        <v>41561</v>
      </c>
      <c r="C24" s="254">
        <v>5586089</v>
      </c>
      <c r="D24" s="243"/>
      <c r="E24" s="249">
        <f t="shared" si="1"/>
        <v>41592</v>
      </c>
      <c r="F24" s="384" t="e">
        <f>'[10]14-11'!U6</f>
        <v>#REF!</v>
      </c>
      <c r="G24" s="253"/>
      <c r="H24" s="268" t="e">
        <f t="shared" si="5"/>
        <v>#REF!</v>
      </c>
      <c r="I24" s="378" t="e">
        <f t="shared" si="3"/>
        <v>#REF!</v>
      </c>
      <c r="J24" s="379" t="e">
        <f t="shared" si="2"/>
        <v>#REF!</v>
      </c>
      <c r="K24" s="381" t="str">
        <f t="shared" si="4"/>
        <v>%</v>
      </c>
      <c r="L24" s="243"/>
      <c r="M24" s="250"/>
      <c r="N24" s="236"/>
      <c r="O24" s="403" t="s">
        <v>14</v>
      </c>
      <c r="P24" s="398"/>
      <c r="Q24" s="383">
        <f>'01-11'!H25</f>
        <v>144501</v>
      </c>
      <c r="R24" s="399">
        <f>((S24-Q24)/S24)*100</f>
        <v>37.243329164060874</v>
      </c>
      <c r="S24" s="382">
        <f>'02-11'!V25</f>
        <v>230256</v>
      </c>
      <c r="T24" s="400" t="e">
        <f>((U24-S24)/U24)*100</f>
        <v>#DIV/0!</v>
      </c>
      <c r="U24" s="401"/>
      <c r="V24" s="400" t="e">
        <f>((W24-U24)/W24)*100</f>
        <v>#DIV/0!</v>
      </c>
      <c r="W24" s="401"/>
      <c r="X24" s="400" t="e">
        <f>((Y24-W24)/Y24)*100</f>
        <v>#DIV/0!</v>
      </c>
      <c r="Y24" s="401"/>
      <c r="Z24" s="400" t="e">
        <f>((AA24-Y24)/AA24)*100</f>
        <v>#DIV/0!</v>
      </c>
      <c r="AA24" s="401"/>
      <c r="AB24" s="400" t="e">
        <f>((AC24-AA24)/AC24)*100</f>
        <v>#DIV/0!</v>
      </c>
      <c r="AC24" s="401"/>
      <c r="AD24" s="400" t="e">
        <f>((AE24-AC24)/AE24)*100</f>
        <v>#DIV/0!</v>
      </c>
      <c r="AE24" s="401"/>
      <c r="AF24" s="400" t="e">
        <f>((AG24-AE24)/AG24)*100</f>
        <v>#DIV/0!</v>
      </c>
      <c r="AG24" s="401"/>
      <c r="AH24" s="400" t="e">
        <f>((AI24-AG24)/AI24)*100</f>
        <v>#DIV/0!</v>
      </c>
      <c r="AI24" s="401"/>
      <c r="AJ24" s="400" t="e">
        <f>((AK24-AI24)/AK24)*100</f>
        <v>#DIV/0!</v>
      </c>
      <c r="AK24" s="401"/>
      <c r="AL24" s="400" t="e">
        <f>((AM24-AK24)/AM24)*100</f>
        <v>#DIV/0!</v>
      </c>
      <c r="AM24" s="401"/>
      <c r="AN24" s="400" t="e">
        <f>((AO24-AM24)/AO24)*100</f>
        <v>#DIV/0!</v>
      </c>
      <c r="AO24" s="401"/>
      <c r="AP24" s="400" t="e">
        <f>((AQ24-AO24)/AQ24)*100</f>
        <v>#DIV/0!</v>
      </c>
      <c r="AQ24" s="401"/>
      <c r="AR24" s="400" t="e">
        <f>((AS24-AQ24)/AS24)*100</f>
        <v>#DIV/0!</v>
      </c>
      <c r="AS24" s="401"/>
      <c r="AT24" s="400" t="e">
        <f>((AU24-AS24)/AU24)*100</f>
        <v>#DIV/0!</v>
      </c>
      <c r="AU24" s="401"/>
      <c r="AV24" s="400" t="e">
        <f>((AW24-AU24)/AW24)*100</f>
        <v>#DIV/0!</v>
      </c>
      <c r="AW24" s="401"/>
      <c r="AX24" s="400" t="e">
        <f>((AY24-AW24)/AY24)*100</f>
        <v>#DIV/0!</v>
      </c>
      <c r="AY24" s="401"/>
      <c r="AZ24" s="400" t="e">
        <f>((BA24-AY24)/BA24)*100</f>
        <v>#DIV/0!</v>
      </c>
      <c r="BA24" s="401"/>
      <c r="BB24" s="400" t="e">
        <f>((BC24-BA24)/BC24)*100</f>
        <v>#DIV/0!</v>
      </c>
      <c r="BC24" s="401"/>
      <c r="BD24" s="400" t="e">
        <f>((BE24-BC24)/BE24)*100</f>
        <v>#DIV/0!</v>
      </c>
      <c r="BE24" s="401"/>
      <c r="BF24" s="400" t="e">
        <f>((BG24-BE24)/BG24)*100</f>
        <v>#DIV/0!</v>
      </c>
      <c r="BG24" s="401"/>
      <c r="BH24" s="400" t="e">
        <f>((BI24-BG24)/BI24)*100</f>
        <v>#DIV/0!</v>
      </c>
      <c r="BI24" s="401"/>
      <c r="BJ24" s="400" t="e">
        <f>((BK24-BI24)/BK24)*100</f>
        <v>#DIV/0!</v>
      </c>
      <c r="BK24" s="401"/>
      <c r="BL24" s="400" t="e">
        <f>((BM24-BK24)/BM24)*100</f>
        <v>#DIV/0!</v>
      </c>
      <c r="BM24" s="401"/>
      <c r="BN24" s="400" t="e">
        <f>((BO24-BM24)/BO24)*100</f>
        <v>#DIV/0!</v>
      </c>
      <c r="BO24" s="401"/>
      <c r="BP24" s="400" t="e">
        <f>((BQ24-BO24)/BQ24)*100</f>
        <v>#DIV/0!</v>
      </c>
      <c r="BQ24" s="401"/>
      <c r="BR24" s="400" t="e">
        <f>((BS24-BQ24)/BS24)*100</f>
        <v>#DIV/0!</v>
      </c>
      <c r="BS24" s="401"/>
      <c r="BT24" s="400" t="e">
        <f>((BU24-BS24)/BU24)*100</f>
        <v>#DIV/0!</v>
      </c>
      <c r="BU24" s="401"/>
      <c r="BV24" s="400" t="e">
        <f>((BW24-BU24)/BW24)*100</f>
        <v>#DIV/0!</v>
      </c>
      <c r="BW24" s="401"/>
      <c r="BX24" s="400" t="e">
        <f>((BY24-BW24)/BY24)*100</f>
        <v>#DIV/0!</v>
      </c>
      <c r="BY24" s="402"/>
      <c r="BZ24" s="236"/>
      <c r="CA24" s="269">
        <f>AVERAGE(Q24,S24,U24,W24,Y24,AA24,AC24,AE24,AG24,AI24,AK24,AM24,AO24,AQ24,AS24,AU24,AW24,AY24,BA24,BC24,BE24,BG24,BI24,BK24,BM24,BO24,BQ24,BS24,BU24,BW24,BY24)</f>
        <v>187378.5</v>
      </c>
      <c r="CB24" s="259"/>
      <c r="CC24" s="269" t="e">
        <f>((BY24-Q24)/BY24)*100</f>
        <v>#DIV/0!</v>
      </c>
      <c r="CD24" s="236"/>
    </row>
    <row r="25" spans="1:82" s="246" customFormat="1" ht="12.95" customHeight="1" thickTop="1" thickBot="1" x14ac:dyDescent="0.25">
      <c r="A25" s="236"/>
      <c r="B25" s="247">
        <v>41562</v>
      </c>
      <c r="C25" s="254">
        <v>6717789</v>
      </c>
      <c r="D25" s="243"/>
      <c r="E25" s="249">
        <f t="shared" si="1"/>
        <v>41593</v>
      </c>
      <c r="F25" s="384" t="e">
        <f>'[11]15-11'!U6</f>
        <v>#REF!</v>
      </c>
      <c r="G25" s="253"/>
      <c r="H25" s="268" t="e">
        <f t="shared" si="5"/>
        <v>#REF!</v>
      </c>
      <c r="I25" s="378" t="e">
        <f t="shared" si="3"/>
        <v>#REF!</v>
      </c>
      <c r="J25" s="379" t="e">
        <f t="shared" si="2"/>
        <v>#REF!</v>
      </c>
      <c r="K25" s="381" t="str">
        <f t="shared" si="4"/>
        <v>%</v>
      </c>
      <c r="L25" s="243"/>
      <c r="M25" s="250"/>
      <c r="N25" s="236"/>
      <c r="O25" s="251" t="s">
        <v>15</v>
      </c>
      <c r="P25" s="277"/>
      <c r="Q25" s="383">
        <f>'01-11'!H26</f>
        <v>35642</v>
      </c>
      <c r="R25" s="387">
        <f>((S25-Q25)/S25)*100</f>
        <v>-190.29157843296954</v>
      </c>
      <c r="S25" s="382">
        <f>'02-11'!V26</f>
        <v>12278</v>
      </c>
      <c r="T25" s="395" t="e">
        <f>((U25-S25)/U25)*100</f>
        <v>#DIV/0!</v>
      </c>
      <c r="U25" s="278"/>
      <c r="V25" s="395" t="e">
        <f>((W25-U25)/W25)*100</f>
        <v>#DIV/0!</v>
      </c>
      <c r="W25" s="278"/>
      <c r="X25" s="395" t="e">
        <f>((Y25-W25)/Y25)*100</f>
        <v>#DIV/0!</v>
      </c>
      <c r="Y25" s="278"/>
      <c r="Z25" s="395" t="e">
        <f>((AA25-Y25)/AA25)*100</f>
        <v>#DIV/0!</v>
      </c>
      <c r="AA25" s="278"/>
      <c r="AB25" s="395" t="e">
        <f>((AC25-AA25)/AC25)*100</f>
        <v>#DIV/0!</v>
      </c>
      <c r="AC25" s="278"/>
      <c r="AD25" s="395" t="e">
        <f>((AE25-AC25)/AE25)*100</f>
        <v>#DIV/0!</v>
      </c>
      <c r="AE25" s="278"/>
      <c r="AF25" s="395" t="e">
        <f>((AG25-AE25)/AG25)*100</f>
        <v>#DIV/0!</v>
      </c>
      <c r="AG25" s="278"/>
      <c r="AH25" s="395" t="e">
        <f>((AI25-AG25)/AI25)*100</f>
        <v>#DIV/0!</v>
      </c>
      <c r="AI25" s="278"/>
      <c r="AJ25" s="395" t="e">
        <f>((AK25-AI25)/AK25)*100</f>
        <v>#DIV/0!</v>
      </c>
      <c r="AK25" s="278"/>
      <c r="AL25" s="395" t="e">
        <f>((AM25-AK25)/AM25)*100</f>
        <v>#DIV/0!</v>
      </c>
      <c r="AM25" s="278"/>
      <c r="AN25" s="395" t="e">
        <f>((AO25-AM25)/AO25)*100</f>
        <v>#DIV/0!</v>
      </c>
      <c r="AO25" s="278"/>
      <c r="AP25" s="395" t="e">
        <f>((AQ25-AO25)/AQ25)*100</f>
        <v>#DIV/0!</v>
      </c>
      <c r="AQ25" s="278"/>
      <c r="AR25" s="395" t="e">
        <f>((AS25-AQ25)/AS25)*100</f>
        <v>#DIV/0!</v>
      </c>
      <c r="AS25" s="278"/>
      <c r="AT25" s="395" t="e">
        <f>((AU25-AS25)/AU25)*100</f>
        <v>#DIV/0!</v>
      </c>
      <c r="AU25" s="278"/>
      <c r="AV25" s="395" t="e">
        <f>((AW25-AU25)/AW25)*100</f>
        <v>#DIV/0!</v>
      </c>
      <c r="AW25" s="278"/>
      <c r="AX25" s="395" t="e">
        <f>((AY25-AW25)/AY25)*100</f>
        <v>#DIV/0!</v>
      </c>
      <c r="AY25" s="278"/>
      <c r="AZ25" s="395" t="e">
        <f>((BA25-AY25)/BA25)*100</f>
        <v>#DIV/0!</v>
      </c>
      <c r="BA25" s="278"/>
      <c r="BB25" s="395" t="e">
        <f>((BC25-BA25)/BC25)*100</f>
        <v>#DIV/0!</v>
      </c>
      <c r="BC25" s="278"/>
      <c r="BD25" s="395" t="e">
        <f>((BE25-BC25)/BE25)*100</f>
        <v>#DIV/0!</v>
      </c>
      <c r="BE25" s="278"/>
      <c r="BF25" s="395" t="e">
        <f>((BG25-BE25)/BG25)*100</f>
        <v>#DIV/0!</v>
      </c>
      <c r="BG25" s="278"/>
      <c r="BH25" s="395" t="e">
        <f>((BI25-BG25)/BI25)*100</f>
        <v>#DIV/0!</v>
      </c>
      <c r="BI25" s="278"/>
      <c r="BJ25" s="395" t="e">
        <f>((BK25-BI25)/BK25)*100</f>
        <v>#DIV/0!</v>
      </c>
      <c r="BK25" s="278"/>
      <c r="BL25" s="395" t="e">
        <f>((BM25-BK25)/BM25)*100</f>
        <v>#DIV/0!</v>
      </c>
      <c r="BM25" s="278"/>
      <c r="BN25" s="395" t="e">
        <f>((BO25-BM25)/BO25)*100</f>
        <v>#DIV/0!</v>
      </c>
      <c r="BO25" s="278"/>
      <c r="BP25" s="395" t="e">
        <f>((BQ25-BO25)/BQ25)*100</f>
        <v>#DIV/0!</v>
      </c>
      <c r="BQ25" s="278"/>
      <c r="BR25" s="395" t="e">
        <f>((BS25-BQ25)/BS25)*100</f>
        <v>#DIV/0!</v>
      </c>
      <c r="BS25" s="278"/>
      <c r="BT25" s="395" t="e">
        <f>((BU25-BS25)/BU25)*100</f>
        <v>#DIV/0!</v>
      </c>
      <c r="BU25" s="278"/>
      <c r="BV25" s="395" t="e">
        <f>((BW25-BU25)/BW25)*100</f>
        <v>#DIV/0!</v>
      </c>
      <c r="BW25" s="278"/>
      <c r="BX25" s="395" t="e">
        <f>((BY25-BW25)/BY25)*100</f>
        <v>#DIV/0!</v>
      </c>
      <c r="BY25" s="273"/>
      <c r="BZ25" s="236"/>
      <c r="CA25" s="269">
        <f>AVERAGE(Q25,S25,U25,W25,Y25,AA25,AC25,AE25,AG25,AI25,AK25,AM25,AO25,AQ25,AS25,AU25,AW25,AY25,BA25,BC25,BE25,BG25,BI25,BK25,BM25,BO25,BQ25,BS25,BU25,BW25,BY25)</f>
        <v>23960</v>
      </c>
      <c r="CB25" s="259"/>
      <c r="CC25" s="269" t="e">
        <f>((BY25-Q25)/BY25)*100</f>
        <v>#DIV/0!</v>
      </c>
      <c r="CD25" s="236"/>
    </row>
    <row r="26" spans="1:82" s="246" customFormat="1" ht="12.95" customHeight="1" thickTop="1" thickBot="1" x14ac:dyDescent="0.25">
      <c r="A26" s="236"/>
      <c r="B26" s="247">
        <v>41563</v>
      </c>
      <c r="C26" s="254">
        <v>6469276</v>
      </c>
      <c r="D26" s="243"/>
      <c r="E26" s="249">
        <f t="shared" si="1"/>
        <v>41594</v>
      </c>
      <c r="F26" s="384" t="e">
        <f>'[12]16-11'!U6</f>
        <v>#REF!</v>
      </c>
      <c r="G26" s="253"/>
      <c r="H26" s="268" t="e">
        <f t="shared" si="5"/>
        <v>#REF!</v>
      </c>
      <c r="I26" s="378" t="e">
        <f t="shared" si="3"/>
        <v>#REF!</v>
      </c>
      <c r="J26" s="379" t="e">
        <f t="shared" si="2"/>
        <v>#REF!</v>
      </c>
      <c r="K26" s="381" t="str">
        <f t="shared" si="4"/>
        <v>%</v>
      </c>
      <c r="L26" s="243"/>
      <c r="M26" s="250"/>
      <c r="N26" s="236"/>
      <c r="O26" s="403" t="s">
        <v>16</v>
      </c>
      <c r="P26" s="398"/>
      <c r="Q26" s="383">
        <f>'01-11'!H27</f>
        <v>21541</v>
      </c>
      <c r="R26" s="399">
        <f>((S26-Q26)/S26)*100</f>
        <v>74.5221649240668</v>
      </c>
      <c r="S26" s="382">
        <f>'02-11'!V27</f>
        <v>84548</v>
      </c>
      <c r="T26" s="400" t="e">
        <f>((U26-S26)/U26)*100</f>
        <v>#DIV/0!</v>
      </c>
      <c r="U26" s="401"/>
      <c r="V26" s="400" t="e">
        <f>((W26-U26)/W26)*100</f>
        <v>#DIV/0!</v>
      </c>
      <c r="W26" s="401"/>
      <c r="X26" s="400" t="e">
        <f>((Y26-W26)/Y26)*100</f>
        <v>#DIV/0!</v>
      </c>
      <c r="Y26" s="401"/>
      <c r="Z26" s="400" t="e">
        <f>((AA26-Y26)/AA26)*100</f>
        <v>#DIV/0!</v>
      </c>
      <c r="AA26" s="401"/>
      <c r="AB26" s="400" t="e">
        <f>((AC26-AA26)/AC26)*100</f>
        <v>#DIV/0!</v>
      </c>
      <c r="AC26" s="401"/>
      <c r="AD26" s="400" t="e">
        <f>((AE26-AC26)/AE26)*100</f>
        <v>#DIV/0!</v>
      </c>
      <c r="AE26" s="401"/>
      <c r="AF26" s="400" t="e">
        <f>((AG26-AE26)/AG26)*100</f>
        <v>#DIV/0!</v>
      </c>
      <c r="AG26" s="401"/>
      <c r="AH26" s="400" t="e">
        <f>((AI26-AG26)/AI26)*100</f>
        <v>#DIV/0!</v>
      </c>
      <c r="AI26" s="401"/>
      <c r="AJ26" s="400" t="e">
        <f>((AK26-AI26)/AK26)*100</f>
        <v>#DIV/0!</v>
      </c>
      <c r="AK26" s="401"/>
      <c r="AL26" s="400" t="e">
        <f>((AM26-AK26)/AM26)*100</f>
        <v>#DIV/0!</v>
      </c>
      <c r="AM26" s="401"/>
      <c r="AN26" s="400" t="e">
        <f>((AO26-AM26)/AO26)*100</f>
        <v>#DIV/0!</v>
      </c>
      <c r="AO26" s="401"/>
      <c r="AP26" s="400" t="e">
        <f>((AQ26-AO26)/AQ26)*100</f>
        <v>#DIV/0!</v>
      </c>
      <c r="AQ26" s="401"/>
      <c r="AR26" s="400" t="e">
        <f>((AS26-AQ26)/AS26)*100</f>
        <v>#DIV/0!</v>
      </c>
      <c r="AS26" s="401"/>
      <c r="AT26" s="400" t="e">
        <f>((AU26-AS26)/AU26)*100</f>
        <v>#DIV/0!</v>
      </c>
      <c r="AU26" s="401"/>
      <c r="AV26" s="400" t="e">
        <f>((AW26-AU26)/AW26)*100</f>
        <v>#DIV/0!</v>
      </c>
      <c r="AW26" s="401"/>
      <c r="AX26" s="400" t="e">
        <f>((AY26-AW26)/AY26)*100</f>
        <v>#DIV/0!</v>
      </c>
      <c r="AY26" s="401"/>
      <c r="AZ26" s="400" t="e">
        <f>((BA26-AY26)/BA26)*100</f>
        <v>#DIV/0!</v>
      </c>
      <c r="BA26" s="401"/>
      <c r="BB26" s="400" t="e">
        <f>((BC26-BA26)/BC26)*100</f>
        <v>#DIV/0!</v>
      </c>
      <c r="BC26" s="401"/>
      <c r="BD26" s="400" t="e">
        <f>((BE26-BC26)/BE26)*100</f>
        <v>#DIV/0!</v>
      </c>
      <c r="BE26" s="401"/>
      <c r="BF26" s="400" t="e">
        <f>((BG26-BE26)/BG26)*100</f>
        <v>#DIV/0!</v>
      </c>
      <c r="BG26" s="401"/>
      <c r="BH26" s="400" t="e">
        <f>((BI26-BG26)/BI26)*100</f>
        <v>#DIV/0!</v>
      </c>
      <c r="BI26" s="401"/>
      <c r="BJ26" s="400" t="e">
        <f>((BK26-BI26)/BK26)*100</f>
        <v>#DIV/0!</v>
      </c>
      <c r="BK26" s="401"/>
      <c r="BL26" s="400" t="e">
        <f>((BM26-BK26)/BM26)*100</f>
        <v>#DIV/0!</v>
      </c>
      <c r="BM26" s="401"/>
      <c r="BN26" s="400" t="e">
        <f>((BO26-BM26)/BO26)*100</f>
        <v>#DIV/0!</v>
      </c>
      <c r="BO26" s="401"/>
      <c r="BP26" s="400" t="e">
        <f>((BQ26-BO26)/BQ26)*100</f>
        <v>#DIV/0!</v>
      </c>
      <c r="BQ26" s="401"/>
      <c r="BR26" s="400" t="e">
        <f>((BS26-BQ26)/BS26)*100</f>
        <v>#DIV/0!</v>
      </c>
      <c r="BS26" s="401"/>
      <c r="BT26" s="400" t="e">
        <f>((BU26-BS26)/BU26)*100</f>
        <v>#DIV/0!</v>
      </c>
      <c r="BU26" s="401"/>
      <c r="BV26" s="400" t="e">
        <f>((BW26-BU26)/BW26)*100</f>
        <v>#DIV/0!</v>
      </c>
      <c r="BW26" s="401"/>
      <c r="BX26" s="400" t="e">
        <f>((BY26-BW26)/BY26)*100</f>
        <v>#DIV/0!</v>
      </c>
      <c r="BY26" s="402"/>
      <c r="BZ26" s="236"/>
      <c r="CA26" s="269">
        <f>AVERAGE(Q26,S26,U26,W26,Y26,AA26,AC26,AE26,AG26,AI26,AK26,AM26,AO26,AQ26,AS26,AU26,AW26,AY26,BA26,BC26,BE26,BG26,BI26,BK26,BM26,BO26,BQ26,BS26,BU26,BW26,BY26)</f>
        <v>53044.5</v>
      </c>
      <c r="CB26" s="259"/>
      <c r="CC26" s="269" t="e">
        <f>((BY26-Q26)/BY26)*100</f>
        <v>#DIV/0!</v>
      </c>
      <c r="CD26" s="236"/>
    </row>
    <row r="27" spans="1:82" s="246" customFormat="1" ht="12.95" customHeight="1" thickTop="1" thickBot="1" x14ac:dyDescent="0.25">
      <c r="A27" s="236"/>
      <c r="B27" s="247">
        <v>41564</v>
      </c>
      <c r="C27" s="254">
        <v>7425346</v>
      </c>
      <c r="D27" s="243"/>
      <c r="E27" s="249">
        <f t="shared" si="1"/>
        <v>41595</v>
      </c>
      <c r="F27" s="384" t="e">
        <f>'[13]17-11'!U6</f>
        <v>#REF!</v>
      </c>
      <c r="G27" s="253"/>
      <c r="H27" s="268" t="e">
        <f t="shared" si="5"/>
        <v>#REF!</v>
      </c>
      <c r="I27" s="378" t="e">
        <f t="shared" si="3"/>
        <v>#REF!</v>
      </c>
      <c r="J27" s="379" t="e">
        <f t="shared" si="2"/>
        <v>#REF!</v>
      </c>
      <c r="K27" s="381" t="str">
        <f t="shared" si="4"/>
        <v>%</v>
      </c>
      <c r="L27" s="243"/>
      <c r="M27" s="250"/>
      <c r="N27" s="236"/>
      <c r="O27" s="251" t="s">
        <v>17</v>
      </c>
      <c r="P27" s="277"/>
      <c r="Q27" s="383">
        <f>'01-11'!H28</f>
        <v>2500</v>
      </c>
      <c r="R27" s="387">
        <f>((S27-Q27)/S27)*100</f>
        <v>0</v>
      </c>
      <c r="S27" s="382">
        <f>'02-11'!V28</f>
        <v>2500</v>
      </c>
      <c r="T27" s="395" t="e">
        <f>((U27-S27)/U27)*100</f>
        <v>#DIV/0!</v>
      </c>
      <c r="U27" s="278"/>
      <c r="V27" s="395" t="e">
        <f>((W27-U27)/W27)*100</f>
        <v>#DIV/0!</v>
      </c>
      <c r="W27" s="278"/>
      <c r="X27" s="395" t="e">
        <f>((Y27-W27)/Y27)*100</f>
        <v>#DIV/0!</v>
      </c>
      <c r="Y27" s="278"/>
      <c r="Z27" s="395" t="e">
        <f>((AA27-Y27)/AA27)*100</f>
        <v>#DIV/0!</v>
      </c>
      <c r="AA27" s="278"/>
      <c r="AB27" s="395" t="e">
        <f>((AC27-AA27)/AC27)*100</f>
        <v>#DIV/0!</v>
      </c>
      <c r="AC27" s="278"/>
      <c r="AD27" s="395" t="e">
        <f>((AE27-AC27)/AE27)*100</f>
        <v>#DIV/0!</v>
      </c>
      <c r="AE27" s="278"/>
      <c r="AF27" s="395" t="e">
        <f>((AG27-AE27)/AG27)*100</f>
        <v>#DIV/0!</v>
      </c>
      <c r="AG27" s="278"/>
      <c r="AH27" s="395" t="e">
        <f>((AI27-AG27)/AI27)*100</f>
        <v>#DIV/0!</v>
      </c>
      <c r="AI27" s="278"/>
      <c r="AJ27" s="395" t="e">
        <f>((AK27-AI27)/AK27)*100</f>
        <v>#DIV/0!</v>
      </c>
      <c r="AK27" s="278"/>
      <c r="AL27" s="395" t="e">
        <f>((AM27-AK27)/AM27)*100</f>
        <v>#DIV/0!</v>
      </c>
      <c r="AM27" s="278"/>
      <c r="AN27" s="395" t="e">
        <f>((AO27-AM27)/AO27)*100</f>
        <v>#DIV/0!</v>
      </c>
      <c r="AO27" s="278"/>
      <c r="AP27" s="395" t="e">
        <f>((AQ27-AO27)/AQ27)*100</f>
        <v>#DIV/0!</v>
      </c>
      <c r="AQ27" s="278"/>
      <c r="AR27" s="395" t="e">
        <f>((AS27-AQ27)/AS27)*100</f>
        <v>#DIV/0!</v>
      </c>
      <c r="AS27" s="278"/>
      <c r="AT27" s="395" t="e">
        <f>((AU27-AS27)/AU27)*100</f>
        <v>#DIV/0!</v>
      </c>
      <c r="AU27" s="278"/>
      <c r="AV27" s="395" t="e">
        <f>((AW27-AU27)/AW27)*100</f>
        <v>#DIV/0!</v>
      </c>
      <c r="AW27" s="278"/>
      <c r="AX27" s="395" t="e">
        <f>((AY27-AW27)/AY27)*100</f>
        <v>#DIV/0!</v>
      </c>
      <c r="AY27" s="278"/>
      <c r="AZ27" s="395" t="e">
        <f>((BA27-AY27)/BA27)*100</f>
        <v>#DIV/0!</v>
      </c>
      <c r="BA27" s="278"/>
      <c r="BB27" s="395" t="e">
        <f>((BC27-BA27)/BC27)*100</f>
        <v>#DIV/0!</v>
      </c>
      <c r="BC27" s="278"/>
      <c r="BD27" s="395" t="e">
        <f>((BE27-BC27)/BE27)*100</f>
        <v>#DIV/0!</v>
      </c>
      <c r="BE27" s="278"/>
      <c r="BF27" s="395" t="e">
        <f>((BG27-BE27)/BG27)*100</f>
        <v>#DIV/0!</v>
      </c>
      <c r="BG27" s="278"/>
      <c r="BH27" s="395" t="e">
        <f>((BI27-BG27)/BI27)*100</f>
        <v>#DIV/0!</v>
      </c>
      <c r="BI27" s="278"/>
      <c r="BJ27" s="395" t="e">
        <f>((BK27-BI27)/BK27)*100</f>
        <v>#DIV/0!</v>
      </c>
      <c r="BK27" s="278"/>
      <c r="BL27" s="395" t="e">
        <f>((BM27-BK27)/BM27)*100</f>
        <v>#DIV/0!</v>
      </c>
      <c r="BM27" s="278"/>
      <c r="BN27" s="395" t="e">
        <f>((BO27-BM27)/BO27)*100</f>
        <v>#DIV/0!</v>
      </c>
      <c r="BO27" s="278"/>
      <c r="BP27" s="395" t="e">
        <f>((BQ27-BO27)/BQ27)*100</f>
        <v>#DIV/0!</v>
      </c>
      <c r="BQ27" s="278"/>
      <c r="BR27" s="395" t="e">
        <f>((BS27-BQ27)/BS27)*100</f>
        <v>#DIV/0!</v>
      </c>
      <c r="BS27" s="278"/>
      <c r="BT27" s="395" t="e">
        <f>((BU27-BS27)/BU27)*100</f>
        <v>#DIV/0!</v>
      </c>
      <c r="BU27" s="278"/>
      <c r="BV27" s="395" t="e">
        <f>((BW27-BU27)/BW27)*100</f>
        <v>#DIV/0!</v>
      </c>
      <c r="BW27" s="278"/>
      <c r="BX27" s="395" t="e">
        <f>((BY27-BW27)/BY27)*100</f>
        <v>#DIV/0!</v>
      </c>
      <c r="BY27" s="273"/>
      <c r="BZ27" s="236"/>
      <c r="CA27" s="269">
        <f>AVERAGE(Q27,S27,U27,W27,Y27,AA27,AC27,AE27,AG27,AI27,AK27,AM27,AO27,AQ27,AS27,AU27,AW27,AY27,BA27,BC27,BE27,BG27,BI27,BK27,BM27,BO27,BQ27,BS27,BU27,BW27,BY27)</f>
        <v>2500</v>
      </c>
      <c r="CB27" s="259"/>
      <c r="CC27" s="269" t="e">
        <f>((BY27-Q27)/BY27)*100</f>
        <v>#DIV/0!</v>
      </c>
      <c r="CD27" s="236"/>
    </row>
    <row r="28" spans="1:82" s="246" customFormat="1" ht="12.95" customHeight="1" thickTop="1" thickBot="1" x14ac:dyDescent="0.25">
      <c r="A28" s="236"/>
      <c r="B28" s="247">
        <v>41565</v>
      </c>
      <c r="C28" s="254">
        <v>8793609</v>
      </c>
      <c r="D28" s="243"/>
      <c r="E28" s="249">
        <f t="shared" si="1"/>
        <v>41596</v>
      </c>
      <c r="F28" s="384" t="e">
        <f>'[14]18-11'!U6</f>
        <v>#REF!</v>
      </c>
      <c r="G28" s="253"/>
      <c r="H28" s="268" t="e">
        <f t="shared" si="5"/>
        <v>#REF!</v>
      </c>
      <c r="I28" s="378" t="e">
        <f t="shared" si="3"/>
        <v>#REF!</v>
      </c>
      <c r="J28" s="379" t="e">
        <f t="shared" si="2"/>
        <v>#REF!</v>
      </c>
      <c r="K28" s="381" t="str">
        <f t="shared" si="4"/>
        <v>%</v>
      </c>
      <c r="L28" s="243"/>
      <c r="M28" s="250"/>
      <c r="N28" s="236"/>
      <c r="O28" s="403" t="s">
        <v>18</v>
      </c>
      <c r="P28" s="398"/>
      <c r="Q28" s="383">
        <f>'01-11'!H29</f>
        <v>45123</v>
      </c>
      <c r="R28" s="399">
        <f>((S28-Q28)/S28)*100</f>
        <v>-8.5418069854709895</v>
      </c>
      <c r="S28" s="382">
        <f>'02-11'!V29</f>
        <v>41572</v>
      </c>
      <c r="T28" s="400" t="e">
        <f>((U28-S28)/U28)*100</f>
        <v>#DIV/0!</v>
      </c>
      <c r="U28" s="401"/>
      <c r="V28" s="400" t="e">
        <f>((W28-U28)/W28)*100</f>
        <v>#DIV/0!</v>
      </c>
      <c r="W28" s="401"/>
      <c r="X28" s="400" t="e">
        <f>((Y28-W28)/Y28)*100</f>
        <v>#DIV/0!</v>
      </c>
      <c r="Y28" s="401"/>
      <c r="Z28" s="400" t="e">
        <f>((AA28-Y28)/AA28)*100</f>
        <v>#DIV/0!</v>
      </c>
      <c r="AA28" s="401"/>
      <c r="AB28" s="400" t="e">
        <f>((AC28-AA28)/AC28)*100</f>
        <v>#DIV/0!</v>
      </c>
      <c r="AC28" s="401"/>
      <c r="AD28" s="400" t="e">
        <f>((AE28-AC28)/AE28)*100</f>
        <v>#DIV/0!</v>
      </c>
      <c r="AE28" s="401"/>
      <c r="AF28" s="400" t="e">
        <f>((AG28-AE28)/AG28)*100</f>
        <v>#DIV/0!</v>
      </c>
      <c r="AG28" s="401"/>
      <c r="AH28" s="400" t="e">
        <f>((AI28-AG28)/AI28)*100</f>
        <v>#DIV/0!</v>
      </c>
      <c r="AI28" s="401"/>
      <c r="AJ28" s="400" t="e">
        <f>((AK28-AI28)/AK28)*100</f>
        <v>#DIV/0!</v>
      </c>
      <c r="AK28" s="401"/>
      <c r="AL28" s="400" t="e">
        <f>((AM28-AK28)/AM28)*100</f>
        <v>#DIV/0!</v>
      </c>
      <c r="AM28" s="401"/>
      <c r="AN28" s="400" t="e">
        <f>((AO28-AM28)/AO28)*100</f>
        <v>#DIV/0!</v>
      </c>
      <c r="AO28" s="401"/>
      <c r="AP28" s="400" t="e">
        <f>((AQ28-AO28)/AQ28)*100</f>
        <v>#DIV/0!</v>
      </c>
      <c r="AQ28" s="401"/>
      <c r="AR28" s="400" t="e">
        <f>((AS28-AQ28)/AS28)*100</f>
        <v>#DIV/0!</v>
      </c>
      <c r="AS28" s="401"/>
      <c r="AT28" s="400" t="e">
        <f>((AU28-AS28)/AU28)*100</f>
        <v>#DIV/0!</v>
      </c>
      <c r="AU28" s="401"/>
      <c r="AV28" s="400" t="e">
        <f>((AW28-AU28)/AW28)*100</f>
        <v>#DIV/0!</v>
      </c>
      <c r="AW28" s="401"/>
      <c r="AX28" s="400" t="e">
        <f>((AY28-AW28)/AY28)*100</f>
        <v>#DIV/0!</v>
      </c>
      <c r="AY28" s="401"/>
      <c r="AZ28" s="400" t="e">
        <f>((BA28-AY28)/BA28)*100</f>
        <v>#DIV/0!</v>
      </c>
      <c r="BA28" s="401"/>
      <c r="BB28" s="400" t="e">
        <f>((BC28-BA28)/BC28)*100</f>
        <v>#DIV/0!</v>
      </c>
      <c r="BC28" s="401"/>
      <c r="BD28" s="400" t="e">
        <f>((BE28-BC28)/BE28)*100</f>
        <v>#DIV/0!</v>
      </c>
      <c r="BE28" s="401"/>
      <c r="BF28" s="400" t="e">
        <f>((BG28-BE28)/BG28)*100</f>
        <v>#DIV/0!</v>
      </c>
      <c r="BG28" s="401"/>
      <c r="BH28" s="400" t="e">
        <f>((BI28-BG28)/BI28)*100</f>
        <v>#DIV/0!</v>
      </c>
      <c r="BI28" s="401"/>
      <c r="BJ28" s="400" t="e">
        <f>((BK28-BI28)/BK28)*100</f>
        <v>#DIV/0!</v>
      </c>
      <c r="BK28" s="401"/>
      <c r="BL28" s="400" t="e">
        <f>((BM28-BK28)/BM28)*100</f>
        <v>#DIV/0!</v>
      </c>
      <c r="BM28" s="401"/>
      <c r="BN28" s="400" t="e">
        <f>((BO28-BM28)/BO28)*100</f>
        <v>#DIV/0!</v>
      </c>
      <c r="BO28" s="401"/>
      <c r="BP28" s="400" t="e">
        <f>((BQ28-BO28)/BQ28)*100</f>
        <v>#DIV/0!</v>
      </c>
      <c r="BQ28" s="401"/>
      <c r="BR28" s="400" t="e">
        <f>((BS28-BQ28)/BS28)*100</f>
        <v>#DIV/0!</v>
      </c>
      <c r="BS28" s="401"/>
      <c r="BT28" s="400" t="e">
        <f>((BU28-BS28)/BU28)*100</f>
        <v>#DIV/0!</v>
      </c>
      <c r="BU28" s="401"/>
      <c r="BV28" s="400" t="e">
        <f>((BW28-BU28)/BW28)*100</f>
        <v>#DIV/0!</v>
      </c>
      <c r="BW28" s="401"/>
      <c r="BX28" s="400" t="e">
        <f>((BY28-BW28)/BY28)*100</f>
        <v>#DIV/0!</v>
      </c>
      <c r="BY28" s="402"/>
      <c r="BZ28" s="236"/>
      <c r="CA28" s="269">
        <f>AVERAGE(Q28,S28,U28,W28,Y28,AA28,AC28,AE28,AG28,AI28,AK28,AM28,AO28,AQ28,AS28,AU28,AW28,AY28,BA28,BC28,BE28,BG28,BI28,BK28,BM28,BO28,BQ28,BS28,BU28,BW28,BY28)</f>
        <v>43347.5</v>
      </c>
      <c r="CB28" s="259"/>
      <c r="CC28" s="269" t="e">
        <f>((BY28-Q28)/BY28)*100</f>
        <v>#DIV/0!</v>
      </c>
      <c r="CD28" s="236"/>
    </row>
    <row r="29" spans="1:82" s="246" customFormat="1" ht="12.95" customHeight="1" thickTop="1" thickBot="1" x14ac:dyDescent="0.25">
      <c r="A29" s="236"/>
      <c r="B29" s="247">
        <v>41566</v>
      </c>
      <c r="C29" s="254">
        <v>10248061</v>
      </c>
      <c r="D29" s="243"/>
      <c r="E29" s="249">
        <f t="shared" si="1"/>
        <v>41597</v>
      </c>
      <c r="F29" s="384" t="e">
        <f>'[15]19-11'!U6</f>
        <v>#REF!</v>
      </c>
      <c r="G29" s="253"/>
      <c r="H29" s="268" t="e">
        <f t="shared" si="5"/>
        <v>#REF!</v>
      </c>
      <c r="I29" s="378" t="e">
        <f t="shared" si="3"/>
        <v>#REF!</v>
      </c>
      <c r="J29" s="379" t="e">
        <f t="shared" si="2"/>
        <v>#REF!</v>
      </c>
      <c r="K29" s="381" t="str">
        <f t="shared" si="4"/>
        <v>%</v>
      </c>
      <c r="L29" s="243"/>
      <c r="M29" s="250"/>
      <c r="N29" s="236"/>
      <c r="O29" s="251" t="s">
        <v>19</v>
      </c>
      <c r="P29" s="277"/>
      <c r="Q29" s="383">
        <f>'01-11'!H30</f>
        <v>1122128</v>
      </c>
      <c r="R29" s="387">
        <f>((S29-Q29)/S29)*100</f>
        <v>-14.855392879368512</v>
      </c>
      <c r="S29" s="382">
        <f>'02-11'!V30</f>
        <v>976992</v>
      </c>
      <c r="T29" s="395" t="e">
        <f>((U29-S29)/U29)*100</f>
        <v>#DIV/0!</v>
      </c>
      <c r="U29" s="278"/>
      <c r="V29" s="395" t="e">
        <f>((W29-U29)/W29)*100</f>
        <v>#DIV/0!</v>
      </c>
      <c r="W29" s="278"/>
      <c r="X29" s="395" t="e">
        <f>((Y29-W29)/Y29)*100</f>
        <v>#DIV/0!</v>
      </c>
      <c r="Y29" s="278"/>
      <c r="Z29" s="395" t="e">
        <f>((AA29-Y29)/AA29)*100</f>
        <v>#DIV/0!</v>
      </c>
      <c r="AA29" s="278"/>
      <c r="AB29" s="395" t="e">
        <f>((AC29-AA29)/AC29)*100</f>
        <v>#DIV/0!</v>
      </c>
      <c r="AC29" s="278"/>
      <c r="AD29" s="395" t="e">
        <f>((AE29-AC29)/AE29)*100</f>
        <v>#DIV/0!</v>
      </c>
      <c r="AE29" s="278"/>
      <c r="AF29" s="395" t="e">
        <f>((AG29-AE29)/AG29)*100</f>
        <v>#DIV/0!</v>
      </c>
      <c r="AG29" s="278"/>
      <c r="AH29" s="395" t="e">
        <f>((AI29-AG29)/AI29)*100</f>
        <v>#DIV/0!</v>
      </c>
      <c r="AI29" s="278"/>
      <c r="AJ29" s="395" t="e">
        <f>((AK29-AI29)/AK29)*100</f>
        <v>#DIV/0!</v>
      </c>
      <c r="AK29" s="278"/>
      <c r="AL29" s="395" t="e">
        <f>((AM29-AK29)/AM29)*100</f>
        <v>#DIV/0!</v>
      </c>
      <c r="AM29" s="278"/>
      <c r="AN29" s="395" t="e">
        <f>((AO29-AM29)/AO29)*100</f>
        <v>#DIV/0!</v>
      </c>
      <c r="AO29" s="278"/>
      <c r="AP29" s="395" t="e">
        <f>((AQ29-AO29)/AQ29)*100</f>
        <v>#DIV/0!</v>
      </c>
      <c r="AQ29" s="278"/>
      <c r="AR29" s="395" t="e">
        <f>((AS29-AQ29)/AS29)*100</f>
        <v>#DIV/0!</v>
      </c>
      <c r="AS29" s="278"/>
      <c r="AT29" s="395" t="e">
        <f>((AU29-AS29)/AU29)*100</f>
        <v>#DIV/0!</v>
      </c>
      <c r="AU29" s="278"/>
      <c r="AV29" s="395" t="e">
        <f>((AW29-AU29)/AW29)*100</f>
        <v>#DIV/0!</v>
      </c>
      <c r="AW29" s="278"/>
      <c r="AX29" s="395" t="e">
        <f>((AY29-AW29)/AY29)*100</f>
        <v>#DIV/0!</v>
      </c>
      <c r="AY29" s="278"/>
      <c r="AZ29" s="395" t="e">
        <f>((BA29-AY29)/BA29)*100</f>
        <v>#DIV/0!</v>
      </c>
      <c r="BA29" s="278"/>
      <c r="BB29" s="395" t="e">
        <f>((BC29-BA29)/BC29)*100</f>
        <v>#DIV/0!</v>
      </c>
      <c r="BC29" s="278"/>
      <c r="BD29" s="395" t="e">
        <f>((BE29-BC29)/BE29)*100</f>
        <v>#DIV/0!</v>
      </c>
      <c r="BE29" s="278"/>
      <c r="BF29" s="395" t="e">
        <f>((BG29-BE29)/BG29)*100</f>
        <v>#DIV/0!</v>
      </c>
      <c r="BG29" s="278"/>
      <c r="BH29" s="395" t="e">
        <f>((BI29-BG29)/BI29)*100</f>
        <v>#DIV/0!</v>
      </c>
      <c r="BI29" s="278"/>
      <c r="BJ29" s="395" t="e">
        <f>((BK29-BI29)/BK29)*100</f>
        <v>#DIV/0!</v>
      </c>
      <c r="BK29" s="278"/>
      <c r="BL29" s="395" t="e">
        <f>((BM29-BK29)/BM29)*100</f>
        <v>#DIV/0!</v>
      </c>
      <c r="BM29" s="278"/>
      <c r="BN29" s="395" t="e">
        <f>((BO29-BM29)/BO29)*100</f>
        <v>#DIV/0!</v>
      </c>
      <c r="BO29" s="278"/>
      <c r="BP29" s="395" t="e">
        <f>((BQ29-BO29)/BQ29)*100</f>
        <v>#DIV/0!</v>
      </c>
      <c r="BQ29" s="278"/>
      <c r="BR29" s="395" t="e">
        <f>((BS29-BQ29)/BS29)*100</f>
        <v>#DIV/0!</v>
      </c>
      <c r="BS29" s="278"/>
      <c r="BT29" s="395" t="e">
        <f>((BU29-BS29)/BU29)*100</f>
        <v>#DIV/0!</v>
      </c>
      <c r="BU29" s="278"/>
      <c r="BV29" s="395" t="e">
        <f>((BW29-BU29)/BW29)*100</f>
        <v>#DIV/0!</v>
      </c>
      <c r="BW29" s="278"/>
      <c r="BX29" s="395" t="e">
        <f>((BY29-BW29)/BY29)*100</f>
        <v>#DIV/0!</v>
      </c>
      <c r="BY29" s="273"/>
      <c r="BZ29" s="236"/>
      <c r="CA29" s="269">
        <f>AVERAGE(Q29,S29,U29,W29,Y29,AA29,AC29,AE29,AG29,AI29,AK29,AM29,AO29,AQ29,AS29,AU29,AW29,AY29,BA29,BC29,BE29,BG29,BI29,BK29,BM29,BO29,BQ29,BS29,BU29,BW29,BY29)</f>
        <v>1049560</v>
      </c>
      <c r="CB29" s="259"/>
      <c r="CC29" s="269" t="e">
        <f>((BY29-Q29)/BY29)*100</f>
        <v>#DIV/0!</v>
      </c>
      <c r="CD29" s="236"/>
    </row>
    <row r="30" spans="1:82" s="246" customFormat="1" ht="12.95" customHeight="1" thickTop="1" thickBot="1" x14ac:dyDescent="0.25">
      <c r="A30" s="236"/>
      <c r="B30" s="247">
        <v>41567</v>
      </c>
      <c r="C30" s="254">
        <v>11497330</v>
      </c>
      <c r="D30" s="243"/>
      <c r="E30" s="249">
        <f t="shared" si="1"/>
        <v>41598</v>
      </c>
      <c r="F30" s="384" t="e">
        <f>'[16]20-11'!U6</f>
        <v>#REF!</v>
      </c>
      <c r="G30" s="253"/>
      <c r="H30" s="268" t="e">
        <f t="shared" si="5"/>
        <v>#REF!</v>
      </c>
      <c r="I30" s="378" t="e">
        <f t="shared" si="3"/>
        <v>#REF!</v>
      </c>
      <c r="J30" s="379" t="e">
        <f t="shared" si="2"/>
        <v>#REF!</v>
      </c>
      <c r="K30" s="381" t="str">
        <f t="shared" si="4"/>
        <v>%</v>
      </c>
      <c r="L30" s="243"/>
      <c r="M30" s="250"/>
      <c r="N30" s="236"/>
      <c r="O30" s="403" t="s">
        <v>20</v>
      </c>
      <c r="P30" s="398"/>
      <c r="Q30" s="383">
        <f>'01-11'!H31</f>
        <v>1081955</v>
      </c>
      <c r="R30" s="399">
        <f>((S30-Q30)/S30)*100</f>
        <v>18.887847664742484</v>
      </c>
      <c r="S30" s="382">
        <f>'02-11'!V31</f>
        <v>1333900</v>
      </c>
      <c r="T30" s="400" t="e">
        <f>((U30-S30)/U30)*100</f>
        <v>#DIV/0!</v>
      </c>
      <c r="U30" s="401"/>
      <c r="V30" s="400" t="e">
        <f>((W30-U30)/W30)*100</f>
        <v>#DIV/0!</v>
      </c>
      <c r="W30" s="401"/>
      <c r="X30" s="400" t="e">
        <f>((Y30-W30)/Y30)*100</f>
        <v>#DIV/0!</v>
      </c>
      <c r="Y30" s="401"/>
      <c r="Z30" s="400" t="e">
        <f>((AA30-Y30)/AA30)*100</f>
        <v>#DIV/0!</v>
      </c>
      <c r="AA30" s="401"/>
      <c r="AB30" s="400" t="e">
        <f>((AC30-AA30)/AC30)*100</f>
        <v>#DIV/0!</v>
      </c>
      <c r="AC30" s="401"/>
      <c r="AD30" s="400" t="e">
        <f>((AE30-AC30)/AE30)*100</f>
        <v>#DIV/0!</v>
      </c>
      <c r="AE30" s="401"/>
      <c r="AF30" s="400" t="e">
        <f>((AG30-AE30)/AG30)*100</f>
        <v>#DIV/0!</v>
      </c>
      <c r="AG30" s="401"/>
      <c r="AH30" s="400" t="e">
        <f>((AI30-AG30)/AI30)*100</f>
        <v>#DIV/0!</v>
      </c>
      <c r="AI30" s="401"/>
      <c r="AJ30" s="400" t="e">
        <f>((AK30-AI30)/AK30)*100</f>
        <v>#DIV/0!</v>
      </c>
      <c r="AK30" s="401"/>
      <c r="AL30" s="400" t="e">
        <f>((AM30-AK30)/AM30)*100</f>
        <v>#DIV/0!</v>
      </c>
      <c r="AM30" s="401"/>
      <c r="AN30" s="400" t="e">
        <f>((AO30-AM30)/AO30)*100</f>
        <v>#DIV/0!</v>
      </c>
      <c r="AO30" s="401"/>
      <c r="AP30" s="400" t="e">
        <f>((AQ30-AO30)/AQ30)*100</f>
        <v>#DIV/0!</v>
      </c>
      <c r="AQ30" s="401"/>
      <c r="AR30" s="400" t="e">
        <f>((AS30-AQ30)/AS30)*100</f>
        <v>#DIV/0!</v>
      </c>
      <c r="AS30" s="401"/>
      <c r="AT30" s="400" t="e">
        <f>((AU30-AS30)/AU30)*100</f>
        <v>#DIV/0!</v>
      </c>
      <c r="AU30" s="401"/>
      <c r="AV30" s="400" t="e">
        <f>((AW30-AU30)/AW30)*100</f>
        <v>#DIV/0!</v>
      </c>
      <c r="AW30" s="401"/>
      <c r="AX30" s="400" t="e">
        <f>((AY30-AW30)/AY30)*100</f>
        <v>#DIV/0!</v>
      </c>
      <c r="AY30" s="401"/>
      <c r="AZ30" s="400" t="e">
        <f>((BA30-AY30)/BA30)*100</f>
        <v>#DIV/0!</v>
      </c>
      <c r="BA30" s="401"/>
      <c r="BB30" s="400" t="e">
        <f>((BC30-BA30)/BC30)*100</f>
        <v>#DIV/0!</v>
      </c>
      <c r="BC30" s="401"/>
      <c r="BD30" s="400" t="e">
        <f>((BE30-BC30)/BE30)*100</f>
        <v>#DIV/0!</v>
      </c>
      <c r="BE30" s="401"/>
      <c r="BF30" s="400" t="e">
        <f>((BG30-BE30)/BG30)*100</f>
        <v>#DIV/0!</v>
      </c>
      <c r="BG30" s="401"/>
      <c r="BH30" s="400" t="e">
        <f>((BI30-BG30)/BI30)*100</f>
        <v>#DIV/0!</v>
      </c>
      <c r="BI30" s="401"/>
      <c r="BJ30" s="400" t="e">
        <f>((BK30-BI30)/BK30)*100</f>
        <v>#DIV/0!</v>
      </c>
      <c r="BK30" s="401"/>
      <c r="BL30" s="400" t="e">
        <f>((BM30-BK30)/BM30)*100</f>
        <v>#DIV/0!</v>
      </c>
      <c r="BM30" s="401"/>
      <c r="BN30" s="400" t="e">
        <f>((BO30-BM30)/BO30)*100</f>
        <v>#DIV/0!</v>
      </c>
      <c r="BO30" s="401"/>
      <c r="BP30" s="400" t="e">
        <f>((BQ30-BO30)/BQ30)*100</f>
        <v>#DIV/0!</v>
      </c>
      <c r="BQ30" s="401"/>
      <c r="BR30" s="400" t="e">
        <f>((BS30-BQ30)/BS30)*100</f>
        <v>#DIV/0!</v>
      </c>
      <c r="BS30" s="401"/>
      <c r="BT30" s="400" t="e">
        <f>((BU30-BS30)/BU30)*100</f>
        <v>#DIV/0!</v>
      </c>
      <c r="BU30" s="401"/>
      <c r="BV30" s="400" t="e">
        <f>((BW30-BU30)/BW30)*100</f>
        <v>#DIV/0!</v>
      </c>
      <c r="BW30" s="401"/>
      <c r="BX30" s="400" t="e">
        <f>((BY30-BW30)/BY30)*100</f>
        <v>#DIV/0!</v>
      </c>
      <c r="BY30" s="402"/>
      <c r="BZ30" s="236"/>
      <c r="CA30" s="269">
        <f>AVERAGE(Q30,S30,U30,W30,Y30,AA30,AC30,AE30,AG30,AI30,AK30,AM30,AO30,AQ30,AS30,AU30,AW30,AY30,BA30,BC30,BE30,BG30,BI30,BK30,BM30,BO30,BQ30,BS30,BU30,BW30,BY30)</f>
        <v>1207927.5</v>
      </c>
      <c r="CB30" s="259"/>
      <c r="CC30" s="269" t="e">
        <f>((BY30-Q30)/BY30)*100</f>
        <v>#DIV/0!</v>
      </c>
      <c r="CD30" s="236"/>
    </row>
    <row r="31" spans="1:82" s="246" customFormat="1" ht="12.95" customHeight="1" thickTop="1" thickBot="1" x14ac:dyDescent="0.25">
      <c r="A31" s="236"/>
      <c r="B31" s="247">
        <v>41568</v>
      </c>
      <c r="C31" s="255">
        <v>12505534</v>
      </c>
      <c r="D31" s="243"/>
      <c r="E31" s="249">
        <f t="shared" si="1"/>
        <v>41599</v>
      </c>
      <c r="F31" s="384" t="e">
        <f>'[17]21-11'!U6</f>
        <v>#REF!</v>
      </c>
      <c r="G31" s="253"/>
      <c r="H31" s="268" t="e">
        <f t="shared" si="5"/>
        <v>#REF!</v>
      </c>
      <c r="I31" s="378" t="e">
        <f t="shared" si="3"/>
        <v>#REF!</v>
      </c>
      <c r="J31" s="379" t="e">
        <f t="shared" si="2"/>
        <v>#REF!</v>
      </c>
      <c r="K31" s="381" t="str">
        <f t="shared" si="4"/>
        <v>%</v>
      </c>
      <c r="L31" s="243"/>
      <c r="M31" s="250"/>
      <c r="N31" s="236"/>
      <c r="O31" s="251" t="s">
        <v>21</v>
      </c>
      <c r="P31" s="277"/>
      <c r="Q31" s="383">
        <f>'01-11'!H32</f>
        <v>435153</v>
      </c>
      <c r="R31" s="387">
        <f>((S31-Q31)/S31)*100</f>
        <v>9.1303385427542842</v>
      </c>
      <c r="S31" s="382">
        <f>'02-11'!V32</f>
        <v>478876</v>
      </c>
      <c r="T31" s="395" t="e">
        <f>((U31-S31)/U31)*100</f>
        <v>#DIV/0!</v>
      </c>
      <c r="U31" s="278"/>
      <c r="V31" s="395" t="e">
        <f>((W31-U31)/W31)*100</f>
        <v>#DIV/0!</v>
      </c>
      <c r="W31" s="278"/>
      <c r="X31" s="395" t="e">
        <f>((Y31-W31)/Y31)*100</f>
        <v>#DIV/0!</v>
      </c>
      <c r="Y31" s="278"/>
      <c r="Z31" s="395" t="e">
        <f>((AA31-Y31)/AA31)*100</f>
        <v>#DIV/0!</v>
      </c>
      <c r="AA31" s="278"/>
      <c r="AB31" s="395" t="e">
        <f>((AC31-AA31)/AC31)*100</f>
        <v>#DIV/0!</v>
      </c>
      <c r="AC31" s="278"/>
      <c r="AD31" s="395" t="e">
        <f>((AE31-AC31)/AE31)*100</f>
        <v>#DIV/0!</v>
      </c>
      <c r="AE31" s="278"/>
      <c r="AF31" s="395" t="e">
        <f>((AG31-AE31)/AG31)*100</f>
        <v>#DIV/0!</v>
      </c>
      <c r="AG31" s="278"/>
      <c r="AH31" s="395" t="e">
        <f>((AI31-AG31)/AI31)*100</f>
        <v>#DIV/0!</v>
      </c>
      <c r="AI31" s="278"/>
      <c r="AJ31" s="395" t="e">
        <f>((AK31-AI31)/AK31)*100</f>
        <v>#DIV/0!</v>
      </c>
      <c r="AK31" s="278"/>
      <c r="AL31" s="395" t="e">
        <f>((AM31-AK31)/AM31)*100</f>
        <v>#DIV/0!</v>
      </c>
      <c r="AM31" s="278"/>
      <c r="AN31" s="395" t="e">
        <f>((AO31-AM31)/AO31)*100</f>
        <v>#DIV/0!</v>
      </c>
      <c r="AO31" s="278"/>
      <c r="AP31" s="395" t="e">
        <f>((AQ31-AO31)/AQ31)*100</f>
        <v>#DIV/0!</v>
      </c>
      <c r="AQ31" s="278"/>
      <c r="AR31" s="395" t="e">
        <f>((AS31-AQ31)/AS31)*100</f>
        <v>#DIV/0!</v>
      </c>
      <c r="AS31" s="278"/>
      <c r="AT31" s="395" t="e">
        <f>((AU31-AS31)/AU31)*100</f>
        <v>#DIV/0!</v>
      </c>
      <c r="AU31" s="278"/>
      <c r="AV31" s="395" t="e">
        <f>((AW31-AU31)/AW31)*100</f>
        <v>#DIV/0!</v>
      </c>
      <c r="AW31" s="278"/>
      <c r="AX31" s="395" t="e">
        <f>((AY31-AW31)/AY31)*100</f>
        <v>#DIV/0!</v>
      </c>
      <c r="AY31" s="278"/>
      <c r="AZ31" s="395" t="e">
        <f>((BA31-AY31)/BA31)*100</f>
        <v>#DIV/0!</v>
      </c>
      <c r="BA31" s="278"/>
      <c r="BB31" s="395" t="e">
        <f>((BC31-BA31)/BC31)*100</f>
        <v>#DIV/0!</v>
      </c>
      <c r="BC31" s="278"/>
      <c r="BD31" s="395" t="e">
        <f>((BE31-BC31)/BE31)*100</f>
        <v>#DIV/0!</v>
      </c>
      <c r="BE31" s="278"/>
      <c r="BF31" s="395" t="e">
        <f>((BG31-BE31)/BG31)*100</f>
        <v>#DIV/0!</v>
      </c>
      <c r="BG31" s="278"/>
      <c r="BH31" s="395" t="e">
        <f>((BI31-BG31)/BI31)*100</f>
        <v>#DIV/0!</v>
      </c>
      <c r="BI31" s="278"/>
      <c r="BJ31" s="395" t="e">
        <f>((BK31-BI31)/BK31)*100</f>
        <v>#DIV/0!</v>
      </c>
      <c r="BK31" s="278"/>
      <c r="BL31" s="395" t="e">
        <f>((BM31-BK31)/BM31)*100</f>
        <v>#DIV/0!</v>
      </c>
      <c r="BM31" s="278"/>
      <c r="BN31" s="395" t="e">
        <f>((BO31-BM31)/BO31)*100</f>
        <v>#DIV/0!</v>
      </c>
      <c r="BO31" s="278"/>
      <c r="BP31" s="395" t="e">
        <f>((BQ31-BO31)/BQ31)*100</f>
        <v>#DIV/0!</v>
      </c>
      <c r="BQ31" s="278"/>
      <c r="BR31" s="395" t="e">
        <f>((BS31-BQ31)/BS31)*100</f>
        <v>#DIV/0!</v>
      </c>
      <c r="BS31" s="278"/>
      <c r="BT31" s="395" t="e">
        <f>((BU31-BS31)/BU31)*100</f>
        <v>#DIV/0!</v>
      </c>
      <c r="BU31" s="278"/>
      <c r="BV31" s="395" t="e">
        <f>((BW31-BU31)/BW31)*100</f>
        <v>#DIV/0!</v>
      </c>
      <c r="BW31" s="278"/>
      <c r="BX31" s="395" t="e">
        <f>((BY31-BW31)/BY31)*100</f>
        <v>#DIV/0!</v>
      </c>
      <c r="BY31" s="273"/>
      <c r="BZ31" s="236"/>
      <c r="CA31" s="269">
        <f>AVERAGE(Q31,S31,U31,W31,Y31,AA31,AC31,AE31,AG31,AI31,AK31,AM31,AO31,AQ31,AS31,AU31,AW31,AY31,BA31,BC31,BE31,BG31,BI31,BK31,BM31,BO31,BQ31,BS31,BU31,BW31,BY31)</f>
        <v>457014.5</v>
      </c>
      <c r="CB31" s="259"/>
      <c r="CC31" s="269" t="e">
        <f>((BY31-Q31)/BY31)*100</f>
        <v>#DIV/0!</v>
      </c>
      <c r="CD31" s="236"/>
    </row>
    <row r="32" spans="1:82" s="246" customFormat="1" ht="12.95" customHeight="1" thickTop="1" thickBot="1" x14ac:dyDescent="0.25">
      <c r="A32" s="236"/>
      <c r="B32" s="247">
        <v>41569</v>
      </c>
      <c r="C32" s="256">
        <v>14580261</v>
      </c>
      <c r="D32" s="243"/>
      <c r="E32" s="249">
        <f t="shared" si="1"/>
        <v>41600</v>
      </c>
      <c r="F32" s="384" t="e">
        <f>'[18]22-11'!U6</f>
        <v>#REF!</v>
      </c>
      <c r="G32" s="253"/>
      <c r="H32" s="268" t="e">
        <f t="shared" si="5"/>
        <v>#REF!</v>
      </c>
      <c r="I32" s="378" t="e">
        <f t="shared" si="3"/>
        <v>#REF!</v>
      </c>
      <c r="J32" s="379" t="e">
        <f t="shared" si="2"/>
        <v>#REF!</v>
      </c>
      <c r="K32" s="381" t="str">
        <f t="shared" si="4"/>
        <v>%</v>
      </c>
      <c r="L32" s="243"/>
      <c r="M32" s="250"/>
      <c r="N32" s="236"/>
      <c r="O32" s="403" t="s">
        <v>22</v>
      </c>
      <c r="P32" s="398"/>
      <c r="Q32" s="383">
        <f>'01-11'!H33</f>
        <v>310615</v>
      </c>
      <c r="R32" s="399">
        <f>((S32-Q32)/S32)*100</f>
        <v>22.46545935623978</v>
      </c>
      <c r="S32" s="382">
        <f>'02-11'!V33</f>
        <v>400615</v>
      </c>
      <c r="T32" s="400" t="e">
        <f>((U32-S32)/U32)*100</f>
        <v>#DIV/0!</v>
      </c>
      <c r="U32" s="401"/>
      <c r="V32" s="400" t="e">
        <f>((W32-U32)/W32)*100</f>
        <v>#DIV/0!</v>
      </c>
      <c r="W32" s="401"/>
      <c r="X32" s="400" t="e">
        <f>((Y32-W32)/Y32)*100</f>
        <v>#DIV/0!</v>
      </c>
      <c r="Y32" s="401"/>
      <c r="Z32" s="400" t="e">
        <f>((AA32-Y32)/AA32)*100</f>
        <v>#DIV/0!</v>
      </c>
      <c r="AA32" s="401"/>
      <c r="AB32" s="400" t="e">
        <f>((AC32-AA32)/AC32)*100</f>
        <v>#DIV/0!</v>
      </c>
      <c r="AC32" s="401"/>
      <c r="AD32" s="400" t="e">
        <f>((AE32-AC32)/AE32)*100</f>
        <v>#DIV/0!</v>
      </c>
      <c r="AE32" s="401"/>
      <c r="AF32" s="400" t="e">
        <f>((AG32-AE32)/AG32)*100</f>
        <v>#DIV/0!</v>
      </c>
      <c r="AG32" s="401"/>
      <c r="AH32" s="400" t="e">
        <f>((AI32-AG32)/AI32)*100</f>
        <v>#DIV/0!</v>
      </c>
      <c r="AI32" s="401"/>
      <c r="AJ32" s="400" t="e">
        <f>((AK32-AI32)/AK32)*100</f>
        <v>#DIV/0!</v>
      </c>
      <c r="AK32" s="401"/>
      <c r="AL32" s="400" t="e">
        <f>((AM32-AK32)/AM32)*100</f>
        <v>#DIV/0!</v>
      </c>
      <c r="AM32" s="401"/>
      <c r="AN32" s="400" t="e">
        <f>((AO32-AM32)/AO32)*100</f>
        <v>#DIV/0!</v>
      </c>
      <c r="AO32" s="401"/>
      <c r="AP32" s="400" t="e">
        <f>((AQ32-AO32)/AQ32)*100</f>
        <v>#DIV/0!</v>
      </c>
      <c r="AQ32" s="401"/>
      <c r="AR32" s="400" t="e">
        <f>((AS32-AQ32)/AS32)*100</f>
        <v>#DIV/0!</v>
      </c>
      <c r="AS32" s="401"/>
      <c r="AT32" s="400" t="e">
        <f>((AU32-AS32)/AU32)*100</f>
        <v>#DIV/0!</v>
      </c>
      <c r="AU32" s="401"/>
      <c r="AV32" s="400" t="e">
        <f>((AW32-AU32)/AW32)*100</f>
        <v>#DIV/0!</v>
      </c>
      <c r="AW32" s="401"/>
      <c r="AX32" s="400" t="e">
        <f>((AY32-AW32)/AY32)*100</f>
        <v>#DIV/0!</v>
      </c>
      <c r="AY32" s="401"/>
      <c r="AZ32" s="400" t="e">
        <f>((BA32-AY32)/BA32)*100</f>
        <v>#DIV/0!</v>
      </c>
      <c r="BA32" s="401"/>
      <c r="BB32" s="400" t="e">
        <f>((BC32-BA32)/BC32)*100</f>
        <v>#DIV/0!</v>
      </c>
      <c r="BC32" s="401"/>
      <c r="BD32" s="400" t="e">
        <f>((BE32-BC32)/BE32)*100</f>
        <v>#DIV/0!</v>
      </c>
      <c r="BE32" s="401"/>
      <c r="BF32" s="400" t="e">
        <f>((BG32-BE32)/BG32)*100</f>
        <v>#DIV/0!</v>
      </c>
      <c r="BG32" s="401"/>
      <c r="BH32" s="400" t="e">
        <f>((BI32-BG32)/BI32)*100</f>
        <v>#DIV/0!</v>
      </c>
      <c r="BI32" s="401"/>
      <c r="BJ32" s="400" t="e">
        <f>((BK32-BI32)/BK32)*100</f>
        <v>#DIV/0!</v>
      </c>
      <c r="BK32" s="401"/>
      <c r="BL32" s="400" t="e">
        <f>((BM32-BK32)/BM32)*100</f>
        <v>#DIV/0!</v>
      </c>
      <c r="BM32" s="401"/>
      <c r="BN32" s="400" t="e">
        <f>((BO32-BM32)/BO32)*100</f>
        <v>#DIV/0!</v>
      </c>
      <c r="BO32" s="401"/>
      <c r="BP32" s="400" t="e">
        <f>((BQ32-BO32)/BQ32)*100</f>
        <v>#DIV/0!</v>
      </c>
      <c r="BQ32" s="401"/>
      <c r="BR32" s="400" t="e">
        <f>((BS32-BQ32)/BS32)*100</f>
        <v>#DIV/0!</v>
      </c>
      <c r="BS32" s="401"/>
      <c r="BT32" s="400" t="e">
        <f>((BU32-BS32)/BU32)*100</f>
        <v>#DIV/0!</v>
      </c>
      <c r="BU32" s="401"/>
      <c r="BV32" s="400" t="e">
        <f>((BW32-BU32)/BW32)*100</f>
        <v>#DIV/0!</v>
      </c>
      <c r="BW32" s="401"/>
      <c r="BX32" s="400" t="e">
        <f>((BY32-BW32)/BY32)*100</f>
        <v>#DIV/0!</v>
      </c>
      <c r="BY32" s="402"/>
      <c r="BZ32" s="236"/>
      <c r="CA32" s="269">
        <f>AVERAGE(Q32,S32,U32,W32,Y32,AA32,AC32,AE32,AG32,AI32,AK32,AM32,AO32,AQ32,AS32,AU32,AW32,AY32,BA32,BC32,BE32,BG32,BI32,BK32,BM32,BO32,BQ32,BS32,BU32,BW32,BY32)</f>
        <v>355615</v>
      </c>
      <c r="CB32" s="259"/>
      <c r="CC32" s="269" t="e">
        <f>((BY32-Q32)/BY32)*100</f>
        <v>#DIV/0!</v>
      </c>
      <c r="CD32" s="236"/>
    </row>
    <row r="33" spans="1:82" s="246" customFormat="1" ht="12.95" customHeight="1" thickTop="1" thickBot="1" x14ac:dyDescent="0.25">
      <c r="A33" s="236"/>
      <c r="B33" s="247">
        <v>41570</v>
      </c>
      <c r="C33" s="254">
        <v>14621192</v>
      </c>
      <c r="D33" s="243"/>
      <c r="E33" s="249">
        <f t="shared" si="1"/>
        <v>41601</v>
      </c>
      <c r="F33" s="384" t="e">
        <f>'[19]23-11'!U6</f>
        <v>#REF!</v>
      </c>
      <c r="G33" s="253"/>
      <c r="H33" s="268" t="e">
        <f t="shared" si="5"/>
        <v>#REF!</v>
      </c>
      <c r="I33" s="378" t="e">
        <f t="shared" si="3"/>
        <v>#REF!</v>
      </c>
      <c r="J33" s="379" t="e">
        <f t="shared" si="2"/>
        <v>#REF!</v>
      </c>
      <c r="K33" s="381" t="str">
        <f t="shared" si="4"/>
        <v>%</v>
      </c>
      <c r="L33" s="243"/>
      <c r="M33" s="250"/>
      <c r="N33" s="236"/>
      <c r="O33" s="251" t="s">
        <v>93</v>
      </c>
      <c r="P33" s="277"/>
      <c r="Q33" s="383">
        <f>'01-11'!H34</f>
        <v>152749</v>
      </c>
      <c r="R33" s="387">
        <f>((S33-Q33)/S33)*100</f>
        <v>0</v>
      </c>
      <c r="S33" s="382">
        <f>'02-11'!V34</f>
        <v>152749</v>
      </c>
      <c r="T33" s="395" t="e">
        <f>((U33-S33)/U33)*100</f>
        <v>#DIV/0!</v>
      </c>
      <c r="U33" s="278"/>
      <c r="V33" s="395" t="e">
        <f>((W33-U33)/W33)*100</f>
        <v>#DIV/0!</v>
      </c>
      <c r="W33" s="278"/>
      <c r="X33" s="395" t="e">
        <f>((Y33-W33)/Y33)*100</f>
        <v>#DIV/0!</v>
      </c>
      <c r="Y33" s="278"/>
      <c r="Z33" s="395" t="e">
        <f>((AA33-Y33)/AA33)*100</f>
        <v>#DIV/0!</v>
      </c>
      <c r="AA33" s="278"/>
      <c r="AB33" s="395" t="e">
        <f>((AC33-AA33)/AC33)*100</f>
        <v>#DIV/0!</v>
      </c>
      <c r="AC33" s="278"/>
      <c r="AD33" s="395" t="e">
        <f>((AE33-AC33)/AE33)*100</f>
        <v>#DIV/0!</v>
      </c>
      <c r="AE33" s="278"/>
      <c r="AF33" s="395" t="e">
        <f>((AG33-AE33)/AG33)*100</f>
        <v>#DIV/0!</v>
      </c>
      <c r="AG33" s="278"/>
      <c r="AH33" s="395" t="e">
        <f>((AI33-AG33)/AI33)*100</f>
        <v>#DIV/0!</v>
      </c>
      <c r="AI33" s="278"/>
      <c r="AJ33" s="395" t="e">
        <f>((AK33-AI33)/AK33)*100</f>
        <v>#DIV/0!</v>
      </c>
      <c r="AK33" s="278"/>
      <c r="AL33" s="395" t="e">
        <f>((AM33-AK33)/AM33)*100</f>
        <v>#DIV/0!</v>
      </c>
      <c r="AM33" s="278"/>
      <c r="AN33" s="395" t="e">
        <f>((AO33-AM33)/AO33)*100</f>
        <v>#DIV/0!</v>
      </c>
      <c r="AO33" s="278"/>
      <c r="AP33" s="395" t="e">
        <f>((AQ33-AO33)/AQ33)*100</f>
        <v>#DIV/0!</v>
      </c>
      <c r="AQ33" s="278"/>
      <c r="AR33" s="395" t="e">
        <f>((AS33-AQ33)/AS33)*100</f>
        <v>#DIV/0!</v>
      </c>
      <c r="AS33" s="278"/>
      <c r="AT33" s="395" t="e">
        <f>((AU33-AS33)/AU33)*100</f>
        <v>#DIV/0!</v>
      </c>
      <c r="AU33" s="278"/>
      <c r="AV33" s="395" t="e">
        <f>((AW33-AU33)/AW33)*100</f>
        <v>#DIV/0!</v>
      </c>
      <c r="AW33" s="278"/>
      <c r="AX33" s="395" t="e">
        <f>((AY33-AW33)/AY33)*100</f>
        <v>#DIV/0!</v>
      </c>
      <c r="AY33" s="278"/>
      <c r="AZ33" s="395" t="e">
        <f>((BA33-AY33)/BA33)*100</f>
        <v>#DIV/0!</v>
      </c>
      <c r="BA33" s="278"/>
      <c r="BB33" s="395" t="e">
        <f>((BC33-BA33)/BC33)*100</f>
        <v>#DIV/0!</v>
      </c>
      <c r="BC33" s="278"/>
      <c r="BD33" s="395" t="e">
        <f>((BE33-BC33)/BE33)*100</f>
        <v>#DIV/0!</v>
      </c>
      <c r="BE33" s="278"/>
      <c r="BF33" s="395" t="e">
        <f>((BG33-BE33)/BG33)*100</f>
        <v>#DIV/0!</v>
      </c>
      <c r="BG33" s="278"/>
      <c r="BH33" s="395" t="e">
        <f>((BI33-BG33)/BI33)*100</f>
        <v>#DIV/0!</v>
      </c>
      <c r="BI33" s="278"/>
      <c r="BJ33" s="395" t="e">
        <f>((BK33-BI33)/BK33)*100</f>
        <v>#DIV/0!</v>
      </c>
      <c r="BK33" s="278"/>
      <c r="BL33" s="395" t="e">
        <f>((BM33-BK33)/BM33)*100</f>
        <v>#DIV/0!</v>
      </c>
      <c r="BM33" s="278"/>
      <c r="BN33" s="395" t="e">
        <f>((BO33-BM33)/BO33)*100</f>
        <v>#DIV/0!</v>
      </c>
      <c r="BO33" s="278"/>
      <c r="BP33" s="395" t="e">
        <f>((BQ33-BO33)/BQ33)*100</f>
        <v>#DIV/0!</v>
      </c>
      <c r="BQ33" s="278"/>
      <c r="BR33" s="395" t="e">
        <f>((BS33-BQ33)/BS33)*100</f>
        <v>#DIV/0!</v>
      </c>
      <c r="BS33" s="278"/>
      <c r="BT33" s="395" t="e">
        <f>((BU33-BS33)/BU33)*100</f>
        <v>#DIV/0!</v>
      </c>
      <c r="BU33" s="278"/>
      <c r="BV33" s="395" t="e">
        <f>((BW33-BU33)/BW33)*100</f>
        <v>#DIV/0!</v>
      </c>
      <c r="BW33" s="278"/>
      <c r="BX33" s="395" t="e">
        <f>((BY33-BW33)/BY33)*100</f>
        <v>#DIV/0!</v>
      </c>
      <c r="BY33" s="273"/>
      <c r="BZ33" s="236"/>
      <c r="CA33" s="269">
        <f>AVERAGE(Q33,S33,U33,W33,Y33,AA33,AC33,AE33,AG33,AI33,AK33,AM33,AO33,AQ33,AS33,AU33,AW33,AY33,BA33,BC33,BE33,BG33,BI33,BK33,BM33,BO33,BQ33,BS33,BU33,BW33,BY33)</f>
        <v>152749</v>
      </c>
      <c r="CB33" s="259"/>
      <c r="CC33" s="269" t="e">
        <f>((BY33-Q33)/BY33)*100</f>
        <v>#DIV/0!</v>
      </c>
      <c r="CD33" s="236"/>
    </row>
    <row r="34" spans="1:82" s="246" customFormat="1" ht="12.95" customHeight="1" thickTop="1" thickBot="1" x14ac:dyDescent="0.25">
      <c r="A34" s="236"/>
      <c r="B34" s="247">
        <v>41571</v>
      </c>
      <c r="C34" s="254">
        <v>15510137</v>
      </c>
      <c r="D34" s="243"/>
      <c r="E34" s="249">
        <f t="shared" si="1"/>
        <v>41602</v>
      </c>
      <c r="F34" s="384" t="e">
        <f>'[20]24-11'!U6</f>
        <v>#REF!</v>
      </c>
      <c r="G34" s="253"/>
      <c r="H34" s="268" t="e">
        <f t="shared" si="5"/>
        <v>#REF!</v>
      </c>
      <c r="I34" s="378" t="e">
        <f t="shared" si="3"/>
        <v>#REF!</v>
      </c>
      <c r="J34" s="379" t="e">
        <f t="shared" si="2"/>
        <v>#REF!</v>
      </c>
      <c r="K34" s="381" t="str">
        <f t="shared" si="4"/>
        <v>%</v>
      </c>
      <c r="L34" s="243"/>
      <c r="M34" s="257"/>
      <c r="N34" s="258"/>
      <c r="O34" s="403" t="s">
        <v>23</v>
      </c>
      <c r="P34" s="398"/>
      <c r="Q34" s="383">
        <f>'01-11'!H35</f>
        <v>552138</v>
      </c>
      <c r="R34" s="399">
        <f>((S34-Q34)/S34)*100</f>
        <v>-41.267404553199981</v>
      </c>
      <c r="S34" s="382">
        <f>'02-11'!V35</f>
        <v>390846</v>
      </c>
      <c r="T34" s="400" t="e">
        <f>((U34-S34)/U34)*100</f>
        <v>#DIV/0!</v>
      </c>
      <c r="U34" s="401"/>
      <c r="V34" s="400" t="e">
        <f>((W34-U34)/W34)*100</f>
        <v>#DIV/0!</v>
      </c>
      <c r="W34" s="401"/>
      <c r="X34" s="400" t="e">
        <f>((Y34-W34)/Y34)*100</f>
        <v>#DIV/0!</v>
      </c>
      <c r="Y34" s="401"/>
      <c r="Z34" s="400" t="e">
        <f>((AA34-Y34)/AA34)*100</f>
        <v>#DIV/0!</v>
      </c>
      <c r="AA34" s="401"/>
      <c r="AB34" s="400" t="e">
        <f>((AC34-AA34)/AC34)*100</f>
        <v>#DIV/0!</v>
      </c>
      <c r="AC34" s="401"/>
      <c r="AD34" s="400" t="e">
        <f>((AE34-AC34)/AE34)*100</f>
        <v>#DIV/0!</v>
      </c>
      <c r="AE34" s="401"/>
      <c r="AF34" s="400" t="e">
        <f>((AG34-AE34)/AG34)*100</f>
        <v>#DIV/0!</v>
      </c>
      <c r="AG34" s="401"/>
      <c r="AH34" s="400" t="e">
        <f>((AI34-AG34)/AI34)*100</f>
        <v>#DIV/0!</v>
      </c>
      <c r="AI34" s="401"/>
      <c r="AJ34" s="400" t="e">
        <f>((AK34-AI34)/AK34)*100</f>
        <v>#DIV/0!</v>
      </c>
      <c r="AK34" s="401"/>
      <c r="AL34" s="400" t="e">
        <f>((AM34-AK34)/AM34)*100</f>
        <v>#DIV/0!</v>
      </c>
      <c r="AM34" s="401"/>
      <c r="AN34" s="400" t="e">
        <f>((AO34-AM34)/AO34)*100</f>
        <v>#DIV/0!</v>
      </c>
      <c r="AO34" s="401"/>
      <c r="AP34" s="400" t="e">
        <f>((AQ34-AO34)/AQ34)*100</f>
        <v>#DIV/0!</v>
      </c>
      <c r="AQ34" s="401"/>
      <c r="AR34" s="400" t="e">
        <f>((AS34-AQ34)/AS34)*100</f>
        <v>#DIV/0!</v>
      </c>
      <c r="AS34" s="401"/>
      <c r="AT34" s="400" t="e">
        <f>((AU34-AS34)/AU34)*100</f>
        <v>#DIV/0!</v>
      </c>
      <c r="AU34" s="401"/>
      <c r="AV34" s="400" t="e">
        <f>((AW34-AU34)/AW34)*100</f>
        <v>#DIV/0!</v>
      </c>
      <c r="AW34" s="401"/>
      <c r="AX34" s="400" t="e">
        <f>((AY34-AW34)/AY34)*100</f>
        <v>#DIV/0!</v>
      </c>
      <c r="AY34" s="401"/>
      <c r="AZ34" s="400" t="e">
        <f>((BA34-AY34)/BA34)*100</f>
        <v>#DIV/0!</v>
      </c>
      <c r="BA34" s="401"/>
      <c r="BB34" s="400" t="e">
        <f>((BC34-BA34)/BC34)*100</f>
        <v>#DIV/0!</v>
      </c>
      <c r="BC34" s="401"/>
      <c r="BD34" s="400" t="e">
        <f>((BE34-BC34)/BE34)*100</f>
        <v>#DIV/0!</v>
      </c>
      <c r="BE34" s="401"/>
      <c r="BF34" s="400" t="e">
        <f>((BG34-BE34)/BG34)*100</f>
        <v>#DIV/0!</v>
      </c>
      <c r="BG34" s="401"/>
      <c r="BH34" s="400" t="e">
        <f>((BI34-BG34)/BI34)*100</f>
        <v>#DIV/0!</v>
      </c>
      <c r="BI34" s="401"/>
      <c r="BJ34" s="400" t="e">
        <f>((BK34-BI34)/BK34)*100</f>
        <v>#DIV/0!</v>
      </c>
      <c r="BK34" s="401"/>
      <c r="BL34" s="400" t="e">
        <f>((BM34-BK34)/BM34)*100</f>
        <v>#DIV/0!</v>
      </c>
      <c r="BM34" s="401"/>
      <c r="BN34" s="400" t="e">
        <f>((BO34-BM34)/BO34)*100</f>
        <v>#DIV/0!</v>
      </c>
      <c r="BO34" s="401"/>
      <c r="BP34" s="400" t="e">
        <f>((BQ34-BO34)/BQ34)*100</f>
        <v>#DIV/0!</v>
      </c>
      <c r="BQ34" s="401"/>
      <c r="BR34" s="400" t="e">
        <f>((BS34-BQ34)/BS34)*100</f>
        <v>#DIV/0!</v>
      </c>
      <c r="BS34" s="401"/>
      <c r="BT34" s="400" t="e">
        <f>((BU34-BS34)/BU34)*100</f>
        <v>#DIV/0!</v>
      </c>
      <c r="BU34" s="401"/>
      <c r="BV34" s="400" t="e">
        <f>((BW34-BU34)/BW34)*100</f>
        <v>#DIV/0!</v>
      </c>
      <c r="BW34" s="401"/>
      <c r="BX34" s="400" t="e">
        <f>((BY34-BW34)/BY34)*100</f>
        <v>#DIV/0!</v>
      </c>
      <c r="BY34" s="402"/>
      <c r="BZ34" s="236"/>
      <c r="CA34" s="269">
        <f>AVERAGE(Q34,S34,U34,W34,Y34,AA34,AC34,AE34,AG34,AI34,AK34,AM34,AO34,AQ34,AS34,AU34,AW34,AY34,BA34,BC34,BE34,BG34,BI34,BK34,BM34,BO34,BQ34,BS34,BU34,BW34,BY34)</f>
        <v>471492</v>
      </c>
      <c r="CB34" s="259"/>
      <c r="CC34" s="269" t="e">
        <f>((BY34-Q34)/BY34)*100</f>
        <v>#DIV/0!</v>
      </c>
      <c r="CD34" s="236"/>
    </row>
    <row r="35" spans="1:82" s="246" customFormat="1" ht="12.95" customHeight="1" thickTop="1" thickBot="1" x14ac:dyDescent="0.25">
      <c r="A35" s="236"/>
      <c r="B35" s="247">
        <v>41572</v>
      </c>
      <c r="C35" s="254">
        <v>16906031</v>
      </c>
      <c r="D35" s="243"/>
      <c r="E35" s="249">
        <f t="shared" si="1"/>
        <v>41603</v>
      </c>
      <c r="F35" s="384" t="e">
        <f>'[21]25-11'!U6</f>
        <v>#REF!</v>
      </c>
      <c r="G35" s="253"/>
      <c r="H35" s="268" t="e">
        <f t="shared" si="5"/>
        <v>#REF!</v>
      </c>
      <c r="I35" s="378" t="e">
        <f t="shared" si="3"/>
        <v>#REF!</v>
      </c>
      <c r="J35" s="379" t="e">
        <f t="shared" si="2"/>
        <v>#REF!</v>
      </c>
      <c r="K35" s="381" t="str">
        <f t="shared" si="4"/>
        <v>%</v>
      </c>
      <c r="L35" s="243"/>
      <c r="M35" s="257"/>
      <c r="N35" s="258"/>
      <c r="O35" s="251" t="s">
        <v>83</v>
      </c>
      <c r="P35" s="277"/>
      <c r="Q35" s="383">
        <f>'01-11'!H36</f>
        <v>31939</v>
      </c>
      <c r="R35" s="387">
        <f>((S35-Q35)/S35)*100</f>
        <v>35.87190041160526</v>
      </c>
      <c r="S35" s="382">
        <f>'02-11'!V36</f>
        <v>49805</v>
      </c>
      <c r="T35" s="395" t="e">
        <f>((U35-S35)/U35)*100</f>
        <v>#DIV/0!</v>
      </c>
      <c r="U35" s="278"/>
      <c r="V35" s="395" t="e">
        <f>((W35-U35)/W35)*100</f>
        <v>#DIV/0!</v>
      </c>
      <c r="W35" s="278"/>
      <c r="X35" s="395" t="e">
        <f>((Y35-W35)/Y35)*100</f>
        <v>#DIV/0!</v>
      </c>
      <c r="Y35" s="278"/>
      <c r="Z35" s="395" t="e">
        <f>((AA35-Y35)/AA35)*100</f>
        <v>#DIV/0!</v>
      </c>
      <c r="AA35" s="278"/>
      <c r="AB35" s="395" t="e">
        <f>((AC35-AA35)/AC35)*100</f>
        <v>#DIV/0!</v>
      </c>
      <c r="AC35" s="278"/>
      <c r="AD35" s="395" t="e">
        <f>((AE35-AC35)/AE35)*100</f>
        <v>#DIV/0!</v>
      </c>
      <c r="AE35" s="278"/>
      <c r="AF35" s="395" t="e">
        <f>((AG35-AE35)/AG35)*100</f>
        <v>#DIV/0!</v>
      </c>
      <c r="AG35" s="278"/>
      <c r="AH35" s="395" t="e">
        <f>((AI35-AG35)/AI35)*100</f>
        <v>#DIV/0!</v>
      </c>
      <c r="AI35" s="278"/>
      <c r="AJ35" s="395" t="e">
        <f>((AK35-AI35)/AK35)*100</f>
        <v>#DIV/0!</v>
      </c>
      <c r="AK35" s="278"/>
      <c r="AL35" s="395" t="e">
        <f>((AM35-AK35)/AM35)*100</f>
        <v>#DIV/0!</v>
      </c>
      <c r="AM35" s="278"/>
      <c r="AN35" s="395" t="e">
        <f>((AO35-AM35)/AO35)*100</f>
        <v>#DIV/0!</v>
      </c>
      <c r="AO35" s="278"/>
      <c r="AP35" s="395" t="e">
        <f>((AQ35-AO35)/AQ35)*100</f>
        <v>#DIV/0!</v>
      </c>
      <c r="AQ35" s="278"/>
      <c r="AR35" s="395" t="e">
        <f>((AS35-AQ35)/AS35)*100</f>
        <v>#DIV/0!</v>
      </c>
      <c r="AS35" s="278"/>
      <c r="AT35" s="395" t="e">
        <f>((AU35-AS35)/AU35)*100</f>
        <v>#DIV/0!</v>
      </c>
      <c r="AU35" s="278"/>
      <c r="AV35" s="395" t="e">
        <f>((AW35-AU35)/AW35)*100</f>
        <v>#DIV/0!</v>
      </c>
      <c r="AW35" s="278"/>
      <c r="AX35" s="395" t="e">
        <f>((AY35-AW35)/AY35)*100</f>
        <v>#DIV/0!</v>
      </c>
      <c r="AY35" s="278"/>
      <c r="AZ35" s="395" t="e">
        <f>((BA35-AY35)/BA35)*100</f>
        <v>#DIV/0!</v>
      </c>
      <c r="BA35" s="278"/>
      <c r="BB35" s="395" t="e">
        <f>((BC35-BA35)/BC35)*100</f>
        <v>#DIV/0!</v>
      </c>
      <c r="BC35" s="278"/>
      <c r="BD35" s="395" t="e">
        <f>((BE35-BC35)/BE35)*100</f>
        <v>#DIV/0!</v>
      </c>
      <c r="BE35" s="278"/>
      <c r="BF35" s="395" t="e">
        <f>((BG35-BE35)/BG35)*100</f>
        <v>#DIV/0!</v>
      </c>
      <c r="BG35" s="278"/>
      <c r="BH35" s="395" t="e">
        <f>((BI35-BG35)/BI35)*100</f>
        <v>#DIV/0!</v>
      </c>
      <c r="BI35" s="278"/>
      <c r="BJ35" s="395" t="e">
        <f>((BK35-BI35)/BK35)*100</f>
        <v>#DIV/0!</v>
      </c>
      <c r="BK35" s="278"/>
      <c r="BL35" s="395" t="e">
        <f>((BM35-BK35)/BM35)*100</f>
        <v>#DIV/0!</v>
      </c>
      <c r="BM35" s="278"/>
      <c r="BN35" s="395" t="e">
        <f>((BO35-BM35)/BO35)*100</f>
        <v>#DIV/0!</v>
      </c>
      <c r="BO35" s="278"/>
      <c r="BP35" s="395" t="e">
        <f>((BQ35-BO35)/BQ35)*100</f>
        <v>#DIV/0!</v>
      </c>
      <c r="BQ35" s="278"/>
      <c r="BR35" s="395" t="e">
        <f>((BS35-BQ35)/BS35)*100</f>
        <v>#DIV/0!</v>
      </c>
      <c r="BS35" s="278"/>
      <c r="BT35" s="395" t="e">
        <f>((BU35-BS35)/BU35)*100</f>
        <v>#DIV/0!</v>
      </c>
      <c r="BU35" s="278"/>
      <c r="BV35" s="395" t="e">
        <f>((BW35-BU35)/BW35)*100</f>
        <v>#DIV/0!</v>
      </c>
      <c r="BW35" s="278"/>
      <c r="BX35" s="395" t="e">
        <f>((BY35-BW35)/BY35)*100</f>
        <v>#DIV/0!</v>
      </c>
      <c r="BY35" s="273"/>
      <c r="BZ35" s="236"/>
      <c r="CA35" s="269">
        <f>AVERAGE(Q35,S35,U35,W35,Y35,AA35,AC35,AE35,AG35,AI35,AK35,AM35,AO35,AQ35,AS35,AU35,AW35,AY35,BA35,BC35,BE35,BG35,BI35,BK35,BM35,BO35,BQ35,BS35,BU35,BW35,BY35)</f>
        <v>40872</v>
      </c>
      <c r="CB35" s="259"/>
      <c r="CC35" s="269" t="e">
        <f>((BY35-Q35)/BY35)*100</f>
        <v>#DIV/0!</v>
      </c>
      <c r="CD35" s="236"/>
    </row>
    <row r="36" spans="1:82" s="246" customFormat="1" ht="12.95" customHeight="1" thickTop="1" thickBot="1" x14ac:dyDescent="0.25">
      <c r="A36" s="236"/>
      <c r="B36" s="247">
        <v>41573</v>
      </c>
      <c r="C36" s="254">
        <v>17255721</v>
      </c>
      <c r="D36" s="243"/>
      <c r="E36" s="249">
        <f t="shared" si="1"/>
        <v>41604</v>
      </c>
      <c r="F36" s="384" t="e">
        <f>'[22]26-11'!U6</f>
        <v>#REF!</v>
      </c>
      <c r="G36" s="253"/>
      <c r="H36" s="268" t="e">
        <f t="shared" si="5"/>
        <v>#REF!</v>
      </c>
      <c r="I36" s="378" t="e">
        <f t="shared" si="3"/>
        <v>#REF!</v>
      </c>
      <c r="J36" s="379" t="e">
        <f t="shared" si="2"/>
        <v>#REF!</v>
      </c>
      <c r="K36" s="381" t="str">
        <f t="shared" si="4"/>
        <v>%</v>
      </c>
      <c r="L36" s="243"/>
      <c r="M36" s="257"/>
      <c r="N36" s="258"/>
      <c r="O36" s="403" t="s">
        <v>24</v>
      </c>
      <c r="P36" s="398"/>
      <c r="Q36" s="383">
        <f>'01-11'!H37</f>
        <v>134449</v>
      </c>
      <c r="R36" s="399">
        <f>((S36-Q36)/S36)*100</f>
        <v>11.056938536546641</v>
      </c>
      <c r="S36" s="382">
        <f>'02-11'!V37</f>
        <v>151163</v>
      </c>
      <c r="T36" s="400" t="e">
        <f>((U36-S36)/U36)*100</f>
        <v>#DIV/0!</v>
      </c>
      <c r="U36" s="401"/>
      <c r="V36" s="400" t="e">
        <f>((W36-U36)/W36)*100</f>
        <v>#DIV/0!</v>
      </c>
      <c r="W36" s="401"/>
      <c r="X36" s="400" t="e">
        <f>((Y36-W36)/Y36)*100</f>
        <v>#DIV/0!</v>
      </c>
      <c r="Y36" s="401"/>
      <c r="Z36" s="400" t="e">
        <f>((AA36-Y36)/AA36)*100</f>
        <v>#DIV/0!</v>
      </c>
      <c r="AA36" s="401"/>
      <c r="AB36" s="400" t="e">
        <f>((AC36-AA36)/AC36)*100</f>
        <v>#DIV/0!</v>
      </c>
      <c r="AC36" s="401"/>
      <c r="AD36" s="400" t="e">
        <f>((AE36-AC36)/AE36)*100</f>
        <v>#DIV/0!</v>
      </c>
      <c r="AE36" s="401"/>
      <c r="AF36" s="400" t="e">
        <f>((AG36-AE36)/AG36)*100</f>
        <v>#DIV/0!</v>
      </c>
      <c r="AG36" s="401"/>
      <c r="AH36" s="400" t="e">
        <f>((AI36-AG36)/AI36)*100</f>
        <v>#DIV/0!</v>
      </c>
      <c r="AI36" s="401"/>
      <c r="AJ36" s="400" t="e">
        <f>((AK36-AI36)/AK36)*100</f>
        <v>#DIV/0!</v>
      </c>
      <c r="AK36" s="401"/>
      <c r="AL36" s="400" t="e">
        <f>((AM36-AK36)/AM36)*100</f>
        <v>#DIV/0!</v>
      </c>
      <c r="AM36" s="401"/>
      <c r="AN36" s="400" t="e">
        <f>((AO36-AM36)/AO36)*100</f>
        <v>#DIV/0!</v>
      </c>
      <c r="AO36" s="401"/>
      <c r="AP36" s="400" t="e">
        <f>((AQ36-AO36)/AQ36)*100</f>
        <v>#DIV/0!</v>
      </c>
      <c r="AQ36" s="401"/>
      <c r="AR36" s="400" t="e">
        <f>((AS36-AQ36)/AS36)*100</f>
        <v>#DIV/0!</v>
      </c>
      <c r="AS36" s="401"/>
      <c r="AT36" s="400" t="e">
        <f>((AU36-AS36)/AU36)*100</f>
        <v>#DIV/0!</v>
      </c>
      <c r="AU36" s="401"/>
      <c r="AV36" s="400" t="e">
        <f>((AW36-AU36)/AW36)*100</f>
        <v>#DIV/0!</v>
      </c>
      <c r="AW36" s="401"/>
      <c r="AX36" s="400" t="e">
        <f>((AY36-AW36)/AY36)*100</f>
        <v>#DIV/0!</v>
      </c>
      <c r="AY36" s="401"/>
      <c r="AZ36" s="400" t="e">
        <f>((BA36-AY36)/BA36)*100</f>
        <v>#DIV/0!</v>
      </c>
      <c r="BA36" s="401"/>
      <c r="BB36" s="400" t="e">
        <f>((BC36-BA36)/BC36)*100</f>
        <v>#DIV/0!</v>
      </c>
      <c r="BC36" s="401"/>
      <c r="BD36" s="400" t="e">
        <f>((BE36-BC36)/BE36)*100</f>
        <v>#DIV/0!</v>
      </c>
      <c r="BE36" s="401"/>
      <c r="BF36" s="400" t="e">
        <f>((BG36-BE36)/BG36)*100</f>
        <v>#DIV/0!</v>
      </c>
      <c r="BG36" s="401"/>
      <c r="BH36" s="400" t="e">
        <f>((BI36-BG36)/BI36)*100</f>
        <v>#DIV/0!</v>
      </c>
      <c r="BI36" s="401"/>
      <c r="BJ36" s="400" t="e">
        <f>((BK36-BI36)/BK36)*100</f>
        <v>#DIV/0!</v>
      </c>
      <c r="BK36" s="401"/>
      <c r="BL36" s="400" t="e">
        <f>((BM36-BK36)/BM36)*100</f>
        <v>#DIV/0!</v>
      </c>
      <c r="BM36" s="401"/>
      <c r="BN36" s="400" t="e">
        <f>((BO36-BM36)/BO36)*100</f>
        <v>#DIV/0!</v>
      </c>
      <c r="BO36" s="401"/>
      <c r="BP36" s="400" t="e">
        <f>((BQ36-BO36)/BQ36)*100</f>
        <v>#DIV/0!</v>
      </c>
      <c r="BQ36" s="401"/>
      <c r="BR36" s="400" t="e">
        <f>((BS36-BQ36)/BS36)*100</f>
        <v>#DIV/0!</v>
      </c>
      <c r="BS36" s="401"/>
      <c r="BT36" s="400" t="e">
        <f>((BU36-BS36)/BU36)*100</f>
        <v>#DIV/0!</v>
      </c>
      <c r="BU36" s="401"/>
      <c r="BV36" s="400" t="e">
        <f>((BW36-BU36)/BW36)*100</f>
        <v>#DIV/0!</v>
      </c>
      <c r="BW36" s="401"/>
      <c r="BX36" s="400" t="e">
        <f>((BY36-BW36)/BY36)*100</f>
        <v>#DIV/0!</v>
      </c>
      <c r="BY36" s="402"/>
      <c r="BZ36" s="236"/>
      <c r="CA36" s="269">
        <f>AVERAGE(Q36,S36,U36,W36,Y36,AA36,AC36,AE36,AG36,AI36,AK36,AM36,AO36,AQ36,AS36,AU36,AW36,AY36,BA36,BC36,BE36,BG36,BI36,BK36,BM36,BO36,BQ36,BS36,BU36,BW36,BY36)</f>
        <v>142806</v>
      </c>
      <c r="CB36" s="259"/>
      <c r="CC36" s="269" t="e">
        <f>((BY36-Q36)/BY36)*100</f>
        <v>#DIV/0!</v>
      </c>
      <c r="CD36" s="236"/>
    </row>
    <row r="37" spans="1:82" s="246" customFormat="1" ht="12.95" customHeight="1" thickTop="1" thickBot="1" x14ac:dyDescent="0.25">
      <c r="A37" s="236"/>
      <c r="B37" s="247">
        <v>41574</v>
      </c>
      <c r="C37" s="254">
        <v>20064110</v>
      </c>
      <c r="D37" s="243"/>
      <c r="E37" s="249">
        <f t="shared" si="1"/>
        <v>41605</v>
      </c>
      <c r="F37" s="384" t="e">
        <f>'[23]27-11'!U6</f>
        <v>#REF!</v>
      </c>
      <c r="G37" s="253"/>
      <c r="H37" s="268" t="e">
        <f t="shared" si="5"/>
        <v>#REF!</v>
      </c>
      <c r="I37" s="378" t="e">
        <f t="shared" si="3"/>
        <v>#REF!</v>
      </c>
      <c r="J37" s="379" t="e">
        <f t="shared" si="2"/>
        <v>#REF!</v>
      </c>
      <c r="K37" s="381" t="str">
        <f t="shared" si="4"/>
        <v>%</v>
      </c>
      <c r="L37" s="243"/>
      <c r="M37" s="257"/>
      <c r="N37" s="258"/>
      <c r="O37" s="251" t="s">
        <v>25</v>
      </c>
      <c r="P37" s="277"/>
      <c r="Q37" s="383">
        <f>'01-11'!H38</f>
        <v>50251</v>
      </c>
      <c r="R37" s="387">
        <f>((S37-Q37)/S37)*100</f>
        <v>17.848910395788717</v>
      </c>
      <c r="S37" s="382">
        <f>'02-11'!V38</f>
        <v>61169</v>
      </c>
      <c r="T37" s="395" t="e">
        <f>((U37-S37)/U37)*100</f>
        <v>#DIV/0!</v>
      </c>
      <c r="U37" s="278"/>
      <c r="V37" s="395" t="e">
        <f>((W37-U37)/W37)*100</f>
        <v>#DIV/0!</v>
      </c>
      <c r="W37" s="278"/>
      <c r="X37" s="395" t="e">
        <f>((Y37-W37)/Y37)*100</f>
        <v>#DIV/0!</v>
      </c>
      <c r="Y37" s="278"/>
      <c r="Z37" s="395" t="e">
        <f>((AA37-Y37)/AA37)*100</f>
        <v>#DIV/0!</v>
      </c>
      <c r="AA37" s="278"/>
      <c r="AB37" s="395" t="e">
        <f>((AC37-AA37)/AC37)*100</f>
        <v>#DIV/0!</v>
      </c>
      <c r="AC37" s="278"/>
      <c r="AD37" s="395" t="e">
        <f>((AE37-AC37)/AE37)*100</f>
        <v>#DIV/0!</v>
      </c>
      <c r="AE37" s="278"/>
      <c r="AF37" s="395" t="e">
        <f>((AG37-AE37)/AG37)*100</f>
        <v>#DIV/0!</v>
      </c>
      <c r="AG37" s="278"/>
      <c r="AH37" s="395" t="e">
        <f>((AI37-AG37)/AI37)*100</f>
        <v>#DIV/0!</v>
      </c>
      <c r="AI37" s="278"/>
      <c r="AJ37" s="395" t="e">
        <f>((AK37-AI37)/AK37)*100</f>
        <v>#DIV/0!</v>
      </c>
      <c r="AK37" s="278"/>
      <c r="AL37" s="395" t="e">
        <f>((AM37-AK37)/AM37)*100</f>
        <v>#DIV/0!</v>
      </c>
      <c r="AM37" s="278"/>
      <c r="AN37" s="395" t="e">
        <f>((AO37-AM37)/AO37)*100</f>
        <v>#DIV/0!</v>
      </c>
      <c r="AO37" s="278"/>
      <c r="AP37" s="395" t="e">
        <f>((AQ37-AO37)/AQ37)*100</f>
        <v>#DIV/0!</v>
      </c>
      <c r="AQ37" s="278"/>
      <c r="AR37" s="395" t="e">
        <f>((AS37-AQ37)/AS37)*100</f>
        <v>#DIV/0!</v>
      </c>
      <c r="AS37" s="278"/>
      <c r="AT37" s="395" t="e">
        <f>((AU37-AS37)/AU37)*100</f>
        <v>#DIV/0!</v>
      </c>
      <c r="AU37" s="278"/>
      <c r="AV37" s="395" t="e">
        <f>((AW37-AU37)/AW37)*100</f>
        <v>#DIV/0!</v>
      </c>
      <c r="AW37" s="278"/>
      <c r="AX37" s="395" t="e">
        <f>((AY37-AW37)/AY37)*100</f>
        <v>#DIV/0!</v>
      </c>
      <c r="AY37" s="278"/>
      <c r="AZ37" s="395" t="e">
        <f>((BA37-AY37)/BA37)*100</f>
        <v>#DIV/0!</v>
      </c>
      <c r="BA37" s="278"/>
      <c r="BB37" s="395" t="e">
        <f>((BC37-BA37)/BC37)*100</f>
        <v>#DIV/0!</v>
      </c>
      <c r="BC37" s="278"/>
      <c r="BD37" s="395" t="e">
        <f>((BE37-BC37)/BE37)*100</f>
        <v>#DIV/0!</v>
      </c>
      <c r="BE37" s="278"/>
      <c r="BF37" s="395" t="e">
        <f>((BG37-BE37)/BG37)*100</f>
        <v>#DIV/0!</v>
      </c>
      <c r="BG37" s="278"/>
      <c r="BH37" s="395" t="e">
        <f>((BI37-BG37)/BI37)*100</f>
        <v>#DIV/0!</v>
      </c>
      <c r="BI37" s="278"/>
      <c r="BJ37" s="395" t="e">
        <f>((BK37-BI37)/BK37)*100</f>
        <v>#DIV/0!</v>
      </c>
      <c r="BK37" s="278"/>
      <c r="BL37" s="395" t="e">
        <f>((BM37-BK37)/BM37)*100</f>
        <v>#DIV/0!</v>
      </c>
      <c r="BM37" s="278"/>
      <c r="BN37" s="395" t="e">
        <f>((BO37-BM37)/BO37)*100</f>
        <v>#DIV/0!</v>
      </c>
      <c r="BO37" s="278"/>
      <c r="BP37" s="395" t="e">
        <f>((BQ37-BO37)/BQ37)*100</f>
        <v>#DIV/0!</v>
      </c>
      <c r="BQ37" s="278"/>
      <c r="BR37" s="395" t="e">
        <f>((BS37-BQ37)/BS37)*100</f>
        <v>#DIV/0!</v>
      </c>
      <c r="BS37" s="278"/>
      <c r="BT37" s="395" t="e">
        <f>((BU37-BS37)/BU37)*100</f>
        <v>#DIV/0!</v>
      </c>
      <c r="BU37" s="278"/>
      <c r="BV37" s="395" t="e">
        <f>((BW37-BU37)/BW37)*100</f>
        <v>#DIV/0!</v>
      </c>
      <c r="BW37" s="278"/>
      <c r="BX37" s="395" t="e">
        <f>((BY37-BW37)/BY37)*100</f>
        <v>#DIV/0!</v>
      </c>
      <c r="BY37" s="273"/>
      <c r="BZ37" s="236"/>
      <c r="CA37" s="269">
        <f>AVERAGE(Q37,S37,U37,W37,Y37,AA37,AC37,AE37,AG37,AI37,AK37,AM37,AO37,AQ37,AS37,AU37,AW37,AY37,BA37,BC37,BE37,BG37,BI37,BK37,BM37,BO37,BQ37,BS37,BU37,BW37,BY37)</f>
        <v>55710</v>
      </c>
      <c r="CB37" s="259"/>
      <c r="CC37" s="269" t="e">
        <f>((BY37-Q37)/BY37)*100</f>
        <v>#DIV/0!</v>
      </c>
      <c r="CD37" s="236"/>
    </row>
    <row r="38" spans="1:82" s="246" customFormat="1" ht="12.95" customHeight="1" thickTop="1" thickBot="1" x14ac:dyDescent="0.25">
      <c r="A38" s="236"/>
      <c r="B38" s="247">
        <v>41575</v>
      </c>
      <c r="C38" s="254">
        <v>21467404</v>
      </c>
      <c r="D38" s="243"/>
      <c r="E38" s="249">
        <f t="shared" si="1"/>
        <v>41606</v>
      </c>
      <c r="F38" s="384" t="e">
        <f>'[24]28-11'!U6</f>
        <v>#REF!</v>
      </c>
      <c r="G38" s="253"/>
      <c r="H38" s="268" t="e">
        <f t="shared" si="5"/>
        <v>#REF!</v>
      </c>
      <c r="I38" s="378" t="e">
        <f t="shared" si="3"/>
        <v>#REF!</v>
      </c>
      <c r="J38" s="379" t="e">
        <f t="shared" si="2"/>
        <v>#REF!</v>
      </c>
      <c r="K38" s="381" t="str">
        <f t="shared" si="4"/>
        <v>%</v>
      </c>
      <c r="L38" s="243"/>
      <c r="M38" s="257"/>
      <c r="N38" s="258"/>
      <c r="O38" s="403" t="s">
        <v>26</v>
      </c>
      <c r="P38" s="398"/>
      <c r="Q38" s="383">
        <f>'01-11'!H39</f>
        <v>60033</v>
      </c>
      <c r="R38" s="399">
        <f>((S38-Q38)/S38)*100</f>
        <v>41.994299241509253</v>
      </c>
      <c r="S38" s="382">
        <f>'02-11'!V39</f>
        <v>103495</v>
      </c>
      <c r="T38" s="400" t="e">
        <f>((U38-S38)/U38)*100</f>
        <v>#DIV/0!</v>
      </c>
      <c r="U38" s="401"/>
      <c r="V38" s="400" t="e">
        <f>((W38-U38)/W38)*100</f>
        <v>#DIV/0!</v>
      </c>
      <c r="W38" s="401"/>
      <c r="X38" s="400" t="e">
        <f>((Y38-W38)/Y38)*100</f>
        <v>#DIV/0!</v>
      </c>
      <c r="Y38" s="401"/>
      <c r="Z38" s="400" t="e">
        <f>((AA38-Y38)/AA38)*100</f>
        <v>#DIV/0!</v>
      </c>
      <c r="AA38" s="401"/>
      <c r="AB38" s="400" t="e">
        <f>((AC38-AA38)/AC38)*100</f>
        <v>#DIV/0!</v>
      </c>
      <c r="AC38" s="401"/>
      <c r="AD38" s="400" t="e">
        <f>((AE38-AC38)/AE38)*100</f>
        <v>#DIV/0!</v>
      </c>
      <c r="AE38" s="401"/>
      <c r="AF38" s="400" t="e">
        <f>((AG38-AE38)/AG38)*100</f>
        <v>#DIV/0!</v>
      </c>
      <c r="AG38" s="401"/>
      <c r="AH38" s="400" t="e">
        <f>((AI38-AG38)/AI38)*100</f>
        <v>#DIV/0!</v>
      </c>
      <c r="AI38" s="401"/>
      <c r="AJ38" s="400" t="e">
        <f>((AK38-AI38)/AK38)*100</f>
        <v>#DIV/0!</v>
      </c>
      <c r="AK38" s="401"/>
      <c r="AL38" s="400" t="e">
        <f>((AM38-AK38)/AM38)*100</f>
        <v>#DIV/0!</v>
      </c>
      <c r="AM38" s="401"/>
      <c r="AN38" s="400" t="e">
        <f>((AO38-AM38)/AO38)*100</f>
        <v>#DIV/0!</v>
      </c>
      <c r="AO38" s="401"/>
      <c r="AP38" s="400" t="e">
        <f>((AQ38-AO38)/AQ38)*100</f>
        <v>#DIV/0!</v>
      </c>
      <c r="AQ38" s="401"/>
      <c r="AR38" s="400" t="e">
        <f>((AS38-AQ38)/AS38)*100</f>
        <v>#DIV/0!</v>
      </c>
      <c r="AS38" s="401"/>
      <c r="AT38" s="400" t="e">
        <f>((AU38-AS38)/AU38)*100</f>
        <v>#DIV/0!</v>
      </c>
      <c r="AU38" s="401"/>
      <c r="AV38" s="400" t="e">
        <f>((AW38-AU38)/AW38)*100</f>
        <v>#DIV/0!</v>
      </c>
      <c r="AW38" s="401"/>
      <c r="AX38" s="400" t="e">
        <f>((AY38-AW38)/AY38)*100</f>
        <v>#DIV/0!</v>
      </c>
      <c r="AY38" s="401"/>
      <c r="AZ38" s="400" t="e">
        <f>((BA38-AY38)/BA38)*100</f>
        <v>#DIV/0!</v>
      </c>
      <c r="BA38" s="401"/>
      <c r="BB38" s="400" t="e">
        <f>((BC38-BA38)/BC38)*100</f>
        <v>#DIV/0!</v>
      </c>
      <c r="BC38" s="401"/>
      <c r="BD38" s="400" t="e">
        <f>((BE38-BC38)/BE38)*100</f>
        <v>#DIV/0!</v>
      </c>
      <c r="BE38" s="401"/>
      <c r="BF38" s="400" t="e">
        <f>((BG38-BE38)/BG38)*100</f>
        <v>#DIV/0!</v>
      </c>
      <c r="BG38" s="401"/>
      <c r="BH38" s="400" t="e">
        <f>((BI38-BG38)/BI38)*100</f>
        <v>#DIV/0!</v>
      </c>
      <c r="BI38" s="401"/>
      <c r="BJ38" s="400" t="e">
        <f>((BK38-BI38)/BK38)*100</f>
        <v>#DIV/0!</v>
      </c>
      <c r="BK38" s="401"/>
      <c r="BL38" s="400" t="e">
        <f>((BM38-BK38)/BM38)*100</f>
        <v>#DIV/0!</v>
      </c>
      <c r="BM38" s="401"/>
      <c r="BN38" s="400" t="e">
        <f>((BO38-BM38)/BO38)*100</f>
        <v>#DIV/0!</v>
      </c>
      <c r="BO38" s="401"/>
      <c r="BP38" s="400" t="e">
        <f>((BQ38-BO38)/BQ38)*100</f>
        <v>#DIV/0!</v>
      </c>
      <c r="BQ38" s="401"/>
      <c r="BR38" s="400" t="e">
        <f>((BS38-BQ38)/BS38)*100</f>
        <v>#DIV/0!</v>
      </c>
      <c r="BS38" s="401"/>
      <c r="BT38" s="400" t="e">
        <f>((BU38-BS38)/BU38)*100</f>
        <v>#DIV/0!</v>
      </c>
      <c r="BU38" s="401"/>
      <c r="BV38" s="400" t="e">
        <f>((BW38-BU38)/BW38)*100</f>
        <v>#DIV/0!</v>
      </c>
      <c r="BW38" s="401"/>
      <c r="BX38" s="400" t="e">
        <f>((BY38-BW38)/BY38)*100</f>
        <v>#DIV/0!</v>
      </c>
      <c r="BY38" s="402"/>
      <c r="BZ38" s="236"/>
      <c r="CA38" s="269">
        <f>AVERAGE(Q38,S38,U38,W38,Y38,AA38,AC38,AE38,AG38,AI38,AK38,AM38,AO38,AQ38,AS38,AU38,AW38,AY38,BA38,BC38,BE38,BG38,BI38,BK38,BM38,BO38,BQ38,BS38,BU38,BW38,BY38)</f>
        <v>81764</v>
      </c>
      <c r="CB38" s="259"/>
      <c r="CC38" s="269" t="e">
        <f>((BY38-Q38)/BY38)*100</f>
        <v>#DIV/0!</v>
      </c>
      <c r="CD38" s="236"/>
    </row>
    <row r="39" spans="1:82" s="246" customFormat="1" ht="12.95" customHeight="1" thickTop="1" thickBot="1" x14ac:dyDescent="0.25">
      <c r="A39" s="236"/>
      <c r="B39" s="247">
        <v>41576</v>
      </c>
      <c r="C39" s="252">
        <v>21652894</v>
      </c>
      <c r="D39" s="243"/>
      <c r="E39" s="249">
        <f t="shared" si="1"/>
        <v>41607</v>
      </c>
      <c r="F39" s="384" t="e">
        <f>'[25]29-11'!U6</f>
        <v>#REF!</v>
      </c>
      <c r="G39" s="253"/>
      <c r="H39" s="268" t="e">
        <f t="shared" si="5"/>
        <v>#REF!</v>
      </c>
      <c r="I39" s="378" t="e">
        <f t="shared" si="3"/>
        <v>#REF!</v>
      </c>
      <c r="J39" s="379" t="e">
        <f t="shared" si="2"/>
        <v>#REF!</v>
      </c>
      <c r="K39" s="381" t="str">
        <f t="shared" si="4"/>
        <v>%</v>
      </c>
      <c r="L39" s="243"/>
      <c r="M39" s="257"/>
      <c r="N39" s="258"/>
      <c r="O39" s="251" t="s">
        <v>27</v>
      </c>
      <c r="P39" s="277"/>
      <c r="Q39" s="383">
        <f>'01-11'!H40</f>
        <v>501759</v>
      </c>
      <c r="R39" s="387">
        <f>((S39-Q39)/S39)*100</f>
        <v>15.188972651364052</v>
      </c>
      <c r="S39" s="382">
        <f>'02-11'!V40</f>
        <v>591620</v>
      </c>
      <c r="T39" s="395" t="e">
        <f>((U39-S39)/U39)*100</f>
        <v>#DIV/0!</v>
      </c>
      <c r="U39" s="278"/>
      <c r="V39" s="395" t="e">
        <f>((W39-U39)/W39)*100</f>
        <v>#DIV/0!</v>
      </c>
      <c r="W39" s="278"/>
      <c r="X39" s="395" t="e">
        <f>((Y39-W39)/Y39)*100</f>
        <v>#DIV/0!</v>
      </c>
      <c r="Y39" s="278"/>
      <c r="Z39" s="395" t="e">
        <f>((AA39-Y39)/AA39)*100</f>
        <v>#DIV/0!</v>
      </c>
      <c r="AA39" s="278"/>
      <c r="AB39" s="395" t="e">
        <f>((AC39-AA39)/AC39)*100</f>
        <v>#DIV/0!</v>
      </c>
      <c r="AC39" s="278"/>
      <c r="AD39" s="395" t="e">
        <f>((AE39-AC39)/AE39)*100</f>
        <v>#DIV/0!</v>
      </c>
      <c r="AE39" s="278"/>
      <c r="AF39" s="395" t="e">
        <f>((AG39-AE39)/AG39)*100</f>
        <v>#DIV/0!</v>
      </c>
      <c r="AG39" s="278"/>
      <c r="AH39" s="395" t="e">
        <f>((AI39-AG39)/AI39)*100</f>
        <v>#DIV/0!</v>
      </c>
      <c r="AI39" s="278"/>
      <c r="AJ39" s="395" t="e">
        <f>((AK39-AI39)/AK39)*100</f>
        <v>#DIV/0!</v>
      </c>
      <c r="AK39" s="278"/>
      <c r="AL39" s="395" t="e">
        <f>((AM39-AK39)/AM39)*100</f>
        <v>#DIV/0!</v>
      </c>
      <c r="AM39" s="278"/>
      <c r="AN39" s="395" t="e">
        <f>((AO39-AM39)/AO39)*100</f>
        <v>#DIV/0!</v>
      </c>
      <c r="AO39" s="278"/>
      <c r="AP39" s="395" t="e">
        <f>((AQ39-AO39)/AQ39)*100</f>
        <v>#DIV/0!</v>
      </c>
      <c r="AQ39" s="278"/>
      <c r="AR39" s="395" t="e">
        <f>((AS39-AQ39)/AS39)*100</f>
        <v>#DIV/0!</v>
      </c>
      <c r="AS39" s="278"/>
      <c r="AT39" s="395" t="e">
        <f>((AU39-AS39)/AU39)*100</f>
        <v>#DIV/0!</v>
      </c>
      <c r="AU39" s="278"/>
      <c r="AV39" s="395" t="e">
        <f>((AW39-AU39)/AW39)*100</f>
        <v>#DIV/0!</v>
      </c>
      <c r="AW39" s="278"/>
      <c r="AX39" s="395" t="e">
        <f>((AY39-AW39)/AY39)*100</f>
        <v>#DIV/0!</v>
      </c>
      <c r="AY39" s="278"/>
      <c r="AZ39" s="395" t="e">
        <f>((BA39-AY39)/BA39)*100</f>
        <v>#DIV/0!</v>
      </c>
      <c r="BA39" s="278"/>
      <c r="BB39" s="395" t="e">
        <f>((BC39-BA39)/BC39)*100</f>
        <v>#DIV/0!</v>
      </c>
      <c r="BC39" s="278"/>
      <c r="BD39" s="395" t="e">
        <f>((BE39-BC39)/BE39)*100</f>
        <v>#DIV/0!</v>
      </c>
      <c r="BE39" s="278"/>
      <c r="BF39" s="395" t="e">
        <f>((BG39-BE39)/BG39)*100</f>
        <v>#DIV/0!</v>
      </c>
      <c r="BG39" s="278"/>
      <c r="BH39" s="395" t="e">
        <f>((BI39-BG39)/BI39)*100</f>
        <v>#DIV/0!</v>
      </c>
      <c r="BI39" s="278"/>
      <c r="BJ39" s="395" t="e">
        <f>((BK39-BI39)/BK39)*100</f>
        <v>#DIV/0!</v>
      </c>
      <c r="BK39" s="278"/>
      <c r="BL39" s="395" t="e">
        <f>((BM39-BK39)/BM39)*100</f>
        <v>#DIV/0!</v>
      </c>
      <c r="BM39" s="278"/>
      <c r="BN39" s="395" t="e">
        <f>((BO39-BM39)/BO39)*100</f>
        <v>#DIV/0!</v>
      </c>
      <c r="BO39" s="278"/>
      <c r="BP39" s="395" t="e">
        <f>((BQ39-BO39)/BQ39)*100</f>
        <v>#DIV/0!</v>
      </c>
      <c r="BQ39" s="278"/>
      <c r="BR39" s="395" t="e">
        <f>((BS39-BQ39)/BS39)*100</f>
        <v>#DIV/0!</v>
      </c>
      <c r="BS39" s="278"/>
      <c r="BT39" s="395" t="e">
        <f>((BU39-BS39)/BU39)*100</f>
        <v>#DIV/0!</v>
      </c>
      <c r="BU39" s="278"/>
      <c r="BV39" s="395" t="e">
        <f>((BW39-BU39)/BW39)*100</f>
        <v>#DIV/0!</v>
      </c>
      <c r="BW39" s="278"/>
      <c r="BX39" s="395" t="e">
        <f>((BY39-BW39)/BY39)*100</f>
        <v>#DIV/0!</v>
      </c>
      <c r="BY39" s="273"/>
      <c r="BZ39" s="236"/>
      <c r="CA39" s="269">
        <f>AVERAGE(Q39,S39,U39,W39,Y39,AA39,AC39,AE39,AG39,AI39,AK39,AM39,AO39,AQ39,AS39,AU39,AW39,AY39,BA39,BC39,BE39,BG39,BI39,BK39,BM39,BO39,BQ39,BS39,BU39,BW39,BY39)</f>
        <v>546689.5</v>
      </c>
      <c r="CB39" s="259"/>
      <c r="CC39" s="269" t="e">
        <f>((BY39-Q39)/BY39)*100</f>
        <v>#DIV/0!</v>
      </c>
      <c r="CD39" s="236"/>
    </row>
    <row r="40" spans="1:82" s="246" customFormat="1" ht="12.95" customHeight="1" thickTop="1" thickBot="1" x14ac:dyDescent="0.25">
      <c r="A40" s="236"/>
      <c r="B40" s="247">
        <v>41577</v>
      </c>
      <c r="C40" s="254">
        <v>21562312</v>
      </c>
      <c r="D40" s="243"/>
      <c r="E40" s="249">
        <f t="shared" si="1"/>
        <v>41608</v>
      </c>
      <c r="F40" s="384" t="e">
        <f>'[26]30-11'!U6</f>
        <v>#REF!</v>
      </c>
      <c r="G40" s="253"/>
      <c r="H40" s="268" t="e">
        <f t="shared" si="5"/>
        <v>#REF!</v>
      </c>
      <c r="I40" s="378" t="e">
        <f t="shared" si="3"/>
        <v>#REF!</v>
      </c>
      <c r="J40" s="379" t="e">
        <f t="shared" si="2"/>
        <v>#REF!</v>
      </c>
      <c r="K40" s="381" t="str">
        <f t="shared" si="4"/>
        <v>%</v>
      </c>
      <c r="L40" s="243"/>
      <c r="M40" s="257"/>
      <c r="N40" s="258"/>
      <c r="O40" s="403" t="s">
        <v>28</v>
      </c>
      <c r="P40" s="398"/>
      <c r="Q40" s="383">
        <f>'01-11'!H41</f>
        <v>710874</v>
      </c>
      <c r="R40" s="399">
        <f>((S40-Q40)/S40)*100</f>
        <v>29.994879168061768</v>
      </c>
      <c r="S40" s="382">
        <f>'02-11'!V41</f>
        <v>1015460</v>
      </c>
      <c r="T40" s="400" t="e">
        <f>((U40-S40)/U40)*100</f>
        <v>#DIV/0!</v>
      </c>
      <c r="U40" s="401"/>
      <c r="V40" s="400" t="e">
        <f>((W40-U40)/W40)*100</f>
        <v>#DIV/0!</v>
      </c>
      <c r="W40" s="401"/>
      <c r="X40" s="400" t="e">
        <f>((Y40-W40)/Y40)*100</f>
        <v>#DIV/0!</v>
      </c>
      <c r="Y40" s="401"/>
      <c r="Z40" s="400" t="e">
        <f>((AA40-Y40)/AA40)*100</f>
        <v>#DIV/0!</v>
      </c>
      <c r="AA40" s="401"/>
      <c r="AB40" s="400" t="e">
        <f>((AC40-AA40)/AC40)*100</f>
        <v>#DIV/0!</v>
      </c>
      <c r="AC40" s="401"/>
      <c r="AD40" s="400" t="e">
        <f>((AE40-AC40)/AE40)*100</f>
        <v>#DIV/0!</v>
      </c>
      <c r="AE40" s="401"/>
      <c r="AF40" s="400" t="e">
        <f>((AG40-AE40)/AG40)*100</f>
        <v>#DIV/0!</v>
      </c>
      <c r="AG40" s="401"/>
      <c r="AH40" s="400" t="e">
        <f>((AI40-AG40)/AI40)*100</f>
        <v>#DIV/0!</v>
      </c>
      <c r="AI40" s="401"/>
      <c r="AJ40" s="400" t="e">
        <f>((AK40-AI40)/AK40)*100</f>
        <v>#DIV/0!</v>
      </c>
      <c r="AK40" s="401"/>
      <c r="AL40" s="400" t="e">
        <f>((AM40-AK40)/AM40)*100</f>
        <v>#DIV/0!</v>
      </c>
      <c r="AM40" s="401"/>
      <c r="AN40" s="400" t="e">
        <f>((AO40-AM40)/AO40)*100</f>
        <v>#DIV/0!</v>
      </c>
      <c r="AO40" s="401"/>
      <c r="AP40" s="400" t="e">
        <f>((AQ40-AO40)/AQ40)*100</f>
        <v>#DIV/0!</v>
      </c>
      <c r="AQ40" s="401"/>
      <c r="AR40" s="400" t="e">
        <f>((AS40-AQ40)/AS40)*100</f>
        <v>#DIV/0!</v>
      </c>
      <c r="AS40" s="401"/>
      <c r="AT40" s="400" t="e">
        <f>((AU40-AS40)/AU40)*100</f>
        <v>#DIV/0!</v>
      </c>
      <c r="AU40" s="401"/>
      <c r="AV40" s="400" t="e">
        <f>((AW40-AU40)/AW40)*100</f>
        <v>#DIV/0!</v>
      </c>
      <c r="AW40" s="401"/>
      <c r="AX40" s="400" t="e">
        <f>((AY40-AW40)/AY40)*100</f>
        <v>#DIV/0!</v>
      </c>
      <c r="AY40" s="401"/>
      <c r="AZ40" s="400" t="e">
        <f>((BA40-AY40)/BA40)*100</f>
        <v>#DIV/0!</v>
      </c>
      <c r="BA40" s="401"/>
      <c r="BB40" s="400" t="e">
        <f>((BC40-BA40)/BC40)*100</f>
        <v>#DIV/0!</v>
      </c>
      <c r="BC40" s="401"/>
      <c r="BD40" s="400" t="e">
        <f>((BE40-BC40)/BE40)*100</f>
        <v>#DIV/0!</v>
      </c>
      <c r="BE40" s="401"/>
      <c r="BF40" s="400" t="e">
        <f>((BG40-BE40)/BG40)*100</f>
        <v>#DIV/0!</v>
      </c>
      <c r="BG40" s="401"/>
      <c r="BH40" s="400" t="e">
        <f>((BI40-BG40)/BI40)*100</f>
        <v>#DIV/0!</v>
      </c>
      <c r="BI40" s="401"/>
      <c r="BJ40" s="400" t="e">
        <f>((BK40-BI40)/BK40)*100</f>
        <v>#DIV/0!</v>
      </c>
      <c r="BK40" s="401"/>
      <c r="BL40" s="400" t="e">
        <f>((BM40-BK40)/BM40)*100</f>
        <v>#DIV/0!</v>
      </c>
      <c r="BM40" s="401"/>
      <c r="BN40" s="400" t="e">
        <f>((BO40-BM40)/BO40)*100</f>
        <v>#DIV/0!</v>
      </c>
      <c r="BO40" s="401"/>
      <c r="BP40" s="400" t="e">
        <f>((BQ40-BO40)/BQ40)*100</f>
        <v>#DIV/0!</v>
      </c>
      <c r="BQ40" s="401"/>
      <c r="BR40" s="400" t="e">
        <f>((BS40-BQ40)/BS40)*100</f>
        <v>#DIV/0!</v>
      </c>
      <c r="BS40" s="401"/>
      <c r="BT40" s="400" t="e">
        <f>((BU40-BS40)/BU40)*100</f>
        <v>#DIV/0!</v>
      </c>
      <c r="BU40" s="401"/>
      <c r="BV40" s="400" t="e">
        <f>((BW40-BU40)/BW40)*100</f>
        <v>#DIV/0!</v>
      </c>
      <c r="BW40" s="401"/>
      <c r="BX40" s="400" t="e">
        <f>((BY40-BW40)/BY40)*100</f>
        <v>#DIV/0!</v>
      </c>
      <c r="BY40" s="402"/>
      <c r="BZ40" s="236"/>
      <c r="CA40" s="269">
        <f>AVERAGE(Q40,S40,U40,W40,Y40,AA40,AC40,AE40,AG40,AI40,AK40,AM40,AO40,AQ40,AS40,AU40,AW40,AY40,BA40,BC40,BE40,BG40,BI40,BK40,BM40,BO40,BQ40,BS40,BU40,BW40,BY40)</f>
        <v>863167</v>
      </c>
      <c r="CB40" s="259"/>
      <c r="CC40" s="269" t="e">
        <f>((BY40-Q40)/BY40)*100</f>
        <v>#DIV/0!</v>
      </c>
      <c r="CD40" s="236"/>
    </row>
    <row r="41" spans="1:82" s="246" customFormat="1" ht="12.95" customHeight="1" thickTop="1" thickBot="1" x14ac:dyDescent="0.25">
      <c r="A41" s="236"/>
      <c r="B41" s="247">
        <v>41578</v>
      </c>
      <c r="C41" s="254">
        <v>21658647</v>
      </c>
      <c r="D41" s="243"/>
      <c r="E41" s="249">
        <f t="shared" si="1"/>
        <v>41609</v>
      </c>
      <c r="F41" s="384" t="e">
        <f>'[27]01-12-11'!U6</f>
        <v>#REF!</v>
      </c>
      <c r="G41" s="253"/>
      <c r="H41" s="268" t="e">
        <f t="shared" si="5"/>
        <v>#REF!</v>
      </c>
      <c r="I41" s="378" t="e">
        <f t="shared" si="3"/>
        <v>#REF!</v>
      </c>
      <c r="J41" s="379" t="e">
        <f t="shared" si="2"/>
        <v>#REF!</v>
      </c>
      <c r="K41" s="381" t="str">
        <f t="shared" si="4"/>
        <v>%</v>
      </c>
      <c r="L41" s="243"/>
      <c r="M41" s="257"/>
      <c r="N41" s="258"/>
      <c r="O41" s="251" t="s">
        <v>29</v>
      </c>
      <c r="P41" s="277"/>
      <c r="Q41" s="383">
        <f>'01-11'!H42</f>
        <v>540170</v>
      </c>
      <c r="R41" s="387">
        <f>((S41-Q41)/S41)*100</f>
        <v>23.739055057191827</v>
      </c>
      <c r="S41" s="382">
        <f>'02-11'!V42</f>
        <v>708318</v>
      </c>
      <c r="T41" s="395" t="e">
        <f>((U41-S41)/U41)*100</f>
        <v>#DIV/0!</v>
      </c>
      <c r="U41" s="278"/>
      <c r="V41" s="395" t="e">
        <f>((W41-U41)/W41)*100</f>
        <v>#DIV/0!</v>
      </c>
      <c r="W41" s="278"/>
      <c r="X41" s="395" t="e">
        <f>((Y41-W41)/Y41)*100</f>
        <v>#DIV/0!</v>
      </c>
      <c r="Y41" s="278"/>
      <c r="Z41" s="395" t="e">
        <f>((AA41-Y41)/AA41)*100</f>
        <v>#DIV/0!</v>
      </c>
      <c r="AA41" s="278"/>
      <c r="AB41" s="395" t="e">
        <f>((AC41-AA41)/AC41)*100</f>
        <v>#DIV/0!</v>
      </c>
      <c r="AC41" s="278"/>
      <c r="AD41" s="395" t="e">
        <f>((AE41-AC41)/AE41)*100</f>
        <v>#DIV/0!</v>
      </c>
      <c r="AE41" s="278"/>
      <c r="AF41" s="395" t="e">
        <f>((AG41-AE41)/AG41)*100</f>
        <v>#DIV/0!</v>
      </c>
      <c r="AG41" s="278"/>
      <c r="AH41" s="395" t="e">
        <f>((AI41-AG41)/AI41)*100</f>
        <v>#DIV/0!</v>
      </c>
      <c r="AI41" s="278"/>
      <c r="AJ41" s="395" t="e">
        <f>((AK41-AI41)/AK41)*100</f>
        <v>#DIV/0!</v>
      </c>
      <c r="AK41" s="278"/>
      <c r="AL41" s="395" t="e">
        <f>((AM41-AK41)/AM41)*100</f>
        <v>#DIV/0!</v>
      </c>
      <c r="AM41" s="278"/>
      <c r="AN41" s="395" t="e">
        <f>((AO41-AM41)/AO41)*100</f>
        <v>#DIV/0!</v>
      </c>
      <c r="AO41" s="278"/>
      <c r="AP41" s="395" t="e">
        <f>((AQ41-AO41)/AQ41)*100</f>
        <v>#DIV/0!</v>
      </c>
      <c r="AQ41" s="278"/>
      <c r="AR41" s="395" t="e">
        <f>((AS41-AQ41)/AS41)*100</f>
        <v>#DIV/0!</v>
      </c>
      <c r="AS41" s="278"/>
      <c r="AT41" s="395" t="e">
        <f>((AU41-AS41)/AU41)*100</f>
        <v>#DIV/0!</v>
      </c>
      <c r="AU41" s="278"/>
      <c r="AV41" s="395" t="e">
        <f>((AW41-AU41)/AW41)*100</f>
        <v>#DIV/0!</v>
      </c>
      <c r="AW41" s="278"/>
      <c r="AX41" s="395" t="e">
        <f>((AY41-AW41)/AY41)*100</f>
        <v>#DIV/0!</v>
      </c>
      <c r="AY41" s="278"/>
      <c r="AZ41" s="395" t="e">
        <f>((BA41-AY41)/BA41)*100</f>
        <v>#DIV/0!</v>
      </c>
      <c r="BA41" s="278"/>
      <c r="BB41" s="395" t="e">
        <f>((BC41-BA41)/BC41)*100</f>
        <v>#DIV/0!</v>
      </c>
      <c r="BC41" s="278"/>
      <c r="BD41" s="395" t="e">
        <f>((BE41-BC41)/BE41)*100</f>
        <v>#DIV/0!</v>
      </c>
      <c r="BE41" s="278"/>
      <c r="BF41" s="395" t="e">
        <f>((BG41-BE41)/BG41)*100</f>
        <v>#DIV/0!</v>
      </c>
      <c r="BG41" s="278"/>
      <c r="BH41" s="395" t="e">
        <f>((BI41-BG41)/BI41)*100</f>
        <v>#DIV/0!</v>
      </c>
      <c r="BI41" s="278"/>
      <c r="BJ41" s="395" t="e">
        <f>((BK41-BI41)/BK41)*100</f>
        <v>#DIV/0!</v>
      </c>
      <c r="BK41" s="278"/>
      <c r="BL41" s="395" t="e">
        <f>((BM41-BK41)/BM41)*100</f>
        <v>#DIV/0!</v>
      </c>
      <c r="BM41" s="278"/>
      <c r="BN41" s="395" t="e">
        <f>((BO41-BM41)/BO41)*100</f>
        <v>#DIV/0!</v>
      </c>
      <c r="BO41" s="278"/>
      <c r="BP41" s="395" t="e">
        <f>((BQ41-BO41)/BQ41)*100</f>
        <v>#DIV/0!</v>
      </c>
      <c r="BQ41" s="278"/>
      <c r="BR41" s="395" t="e">
        <f>((BS41-BQ41)/BS41)*100</f>
        <v>#DIV/0!</v>
      </c>
      <c r="BS41" s="278"/>
      <c r="BT41" s="395" t="e">
        <f>((BU41-BS41)/BU41)*100</f>
        <v>#DIV/0!</v>
      </c>
      <c r="BU41" s="278"/>
      <c r="BV41" s="395" t="e">
        <f>((BW41-BU41)/BW41)*100</f>
        <v>#DIV/0!</v>
      </c>
      <c r="BW41" s="278"/>
      <c r="BX41" s="395" t="e">
        <f>((BY41-BW41)/BY41)*100</f>
        <v>#DIV/0!</v>
      </c>
      <c r="BY41" s="273"/>
      <c r="BZ41" s="236"/>
      <c r="CA41" s="269">
        <f>AVERAGE(Q41,S41,U41,W41,Y41,AA41,AC41,AE41,AG41,AI41,AK41,AM41,AO41,AQ41,AS41,AU41,AW41,AY41,BA41,BC41,BE41,BG41,BI41,BK41,BM41,BO41,BQ41,BS41,BU41,BW41,BY41)</f>
        <v>624244</v>
      </c>
      <c r="CB41" s="259"/>
      <c r="CC41" s="269" t="e">
        <f>((BY41-Q41)/BY41)*100</f>
        <v>#DIV/0!</v>
      </c>
      <c r="CD41" s="236"/>
    </row>
    <row r="42" spans="1:82" s="246" customFormat="1" ht="12.95" customHeight="1" thickTop="1" thickBot="1" x14ac:dyDescent="0.25">
      <c r="A42" s="236"/>
      <c r="B42" s="236"/>
      <c r="C42" s="236"/>
      <c r="D42" s="243"/>
      <c r="E42" s="236"/>
      <c r="F42" s="236"/>
      <c r="G42" s="236"/>
      <c r="H42" s="236"/>
      <c r="I42" s="259"/>
      <c r="J42" s="236"/>
      <c r="K42" s="236"/>
      <c r="L42" s="243"/>
      <c r="M42" s="257"/>
      <c r="N42" s="258"/>
      <c r="O42" s="403" t="s">
        <v>30</v>
      </c>
      <c r="P42" s="398"/>
      <c r="Q42" s="383">
        <f>'01-11'!H43</f>
        <v>21635</v>
      </c>
      <c r="R42" s="399">
        <f>((S42-Q42)/S42)*100</f>
        <v>63.171333730530257</v>
      </c>
      <c r="S42" s="382">
        <f>'02-11'!V43</f>
        <v>58745</v>
      </c>
      <c r="T42" s="400" t="e">
        <f>((U42-S42)/U42)*100</f>
        <v>#DIV/0!</v>
      </c>
      <c r="U42" s="401"/>
      <c r="V42" s="400" t="e">
        <f>((W42-U42)/W42)*100</f>
        <v>#DIV/0!</v>
      </c>
      <c r="W42" s="401"/>
      <c r="X42" s="400" t="e">
        <f>((Y42-W42)/Y42)*100</f>
        <v>#DIV/0!</v>
      </c>
      <c r="Y42" s="401"/>
      <c r="Z42" s="400" t="e">
        <f>((AA42-Y42)/AA42)*100</f>
        <v>#DIV/0!</v>
      </c>
      <c r="AA42" s="401"/>
      <c r="AB42" s="400" t="e">
        <f>((AC42-AA42)/AC42)*100</f>
        <v>#DIV/0!</v>
      </c>
      <c r="AC42" s="401"/>
      <c r="AD42" s="400" t="e">
        <f>((AE42-AC42)/AE42)*100</f>
        <v>#DIV/0!</v>
      </c>
      <c r="AE42" s="401"/>
      <c r="AF42" s="400" t="e">
        <f>((AG42-AE42)/AG42)*100</f>
        <v>#DIV/0!</v>
      </c>
      <c r="AG42" s="401"/>
      <c r="AH42" s="400" t="e">
        <f>((AI42-AG42)/AI42)*100</f>
        <v>#DIV/0!</v>
      </c>
      <c r="AI42" s="401"/>
      <c r="AJ42" s="400" t="e">
        <f>((AK42-AI42)/AK42)*100</f>
        <v>#DIV/0!</v>
      </c>
      <c r="AK42" s="401"/>
      <c r="AL42" s="400" t="e">
        <f>((AM42-AK42)/AM42)*100</f>
        <v>#DIV/0!</v>
      </c>
      <c r="AM42" s="401"/>
      <c r="AN42" s="400" t="e">
        <f>((AO42-AM42)/AO42)*100</f>
        <v>#DIV/0!</v>
      </c>
      <c r="AO42" s="401"/>
      <c r="AP42" s="400" t="e">
        <f>((AQ42-AO42)/AQ42)*100</f>
        <v>#DIV/0!</v>
      </c>
      <c r="AQ42" s="401"/>
      <c r="AR42" s="400" t="e">
        <f>((AS42-AQ42)/AS42)*100</f>
        <v>#DIV/0!</v>
      </c>
      <c r="AS42" s="401"/>
      <c r="AT42" s="400" t="e">
        <f>((AU42-AS42)/AU42)*100</f>
        <v>#DIV/0!</v>
      </c>
      <c r="AU42" s="401"/>
      <c r="AV42" s="400" t="e">
        <f>((AW42-AU42)/AW42)*100</f>
        <v>#DIV/0!</v>
      </c>
      <c r="AW42" s="401"/>
      <c r="AX42" s="400" t="e">
        <f>((AY42-AW42)/AY42)*100</f>
        <v>#DIV/0!</v>
      </c>
      <c r="AY42" s="401"/>
      <c r="AZ42" s="400" t="e">
        <f>((BA42-AY42)/BA42)*100</f>
        <v>#DIV/0!</v>
      </c>
      <c r="BA42" s="401"/>
      <c r="BB42" s="400" t="e">
        <f>((BC42-BA42)/BC42)*100</f>
        <v>#DIV/0!</v>
      </c>
      <c r="BC42" s="401"/>
      <c r="BD42" s="400" t="e">
        <f>((BE42-BC42)/BE42)*100</f>
        <v>#DIV/0!</v>
      </c>
      <c r="BE42" s="401"/>
      <c r="BF42" s="400" t="e">
        <f>((BG42-BE42)/BG42)*100</f>
        <v>#DIV/0!</v>
      </c>
      <c r="BG42" s="401"/>
      <c r="BH42" s="400" t="e">
        <f>((BI42-BG42)/BI42)*100</f>
        <v>#DIV/0!</v>
      </c>
      <c r="BI42" s="401"/>
      <c r="BJ42" s="400" t="e">
        <f>((BK42-BI42)/BK42)*100</f>
        <v>#DIV/0!</v>
      </c>
      <c r="BK42" s="401"/>
      <c r="BL42" s="400" t="e">
        <f>((BM42-BK42)/BM42)*100</f>
        <v>#DIV/0!</v>
      </c>
      <c r="BM42" s="401"/>
      <c r="BN42" s="400" t="e">
        <f>((BO42-BM42)/BO42)*100</f>
        <v>#DIV/0!</v>
      </c>
      <c r="BO42" s="401"/>
      <c r="BP42" s="400" t="e">
        <f>((BQ42-BO42)/BQ42)*100</f>
        <v>#DIV/0!</v>
      </c>
      <c r="BQ42" s="401"/>
      <c r="BR42" s="400" t="e">
        <f>((BS42-BQ42)/BS42)*100</f>
        <v>#DIV/0!</v>
      </c>
      <c r="BS42" s="401"/>
      <c r="BT42" s="400" t="e">
        <f>((BU42-BS42)/BU42)*100</f>
        <v>#DIV/0!</v>
      </c>
      <c r="BU42" s="401"/>
      <c r="BV42" s="400" t="e">
        <f>((BW42-BU42)/BW42)*100</f>
        <v>#DIV/0!</v>
      </c>
      <c r="BW42" s="401"/>
      <c r="BX42" s="400" t="e">
        <f>((BY42-BW42)/BY42)*100</f>
        <v>#DIV/0!</v>
      </c>
      <c r="BY42" s="402"/>
      <c r="BZ42" s="236"/>
      <c r="CA42" s="269">
        <f>AVERAGE(Q42,S42,U42,W42,Y42,AA42,AC42,AE42,AG42,AI42,AK42,AM42,AO42,AQ42,AS42,AU42,AW42,AY42,BA42,BC42,BE42,BG42,BI42,BK42,BM42,BO42,BQ42,BS42,BU42,BW42,BY42)</f>
        <v>40190</v>
      </c>
      <c r="CB42" s="259"/>
      <c r="CC42" s="269" t="e">
        <f>((BY42-Q42)/BY42)*100</f>
        <v>#DIV/0!</v>
      </c>
      <c r="CD42" s="236"/>
    </row>
    <row r="43" spans="1:82" s="246" customFormat="1" ht="12.95" customHeight="1" thickTop="1" thickBot="1" x14ac:dyDescent="0.4">
      <c r="A43" s="236"/>
      <c r="B43" s="293" t="s">
        <v>175</v>
      </c>
      <c r="C43" s="294"/>
      <c r="D43" s="264"/>
      <c r="E43" s="293" t="s">
        <v>175</v>
      </c>
      <c r="F43" s="294"/>
      <c r="G43" s="260"/>
      <c r="H43" s="261"/>
      <c r="I43" s="262"/>
      <c r="J43" s="261"/>
      <c r="K43" s="261"/>
      <c r="L43" s="244"/>
      <c r="M43" s="257"/>
      <c r="N43" s="258"/>
      <c r="O43" s="251" t="s">
        <v>32</v>
      </c>
      <c r="P43" s="277"/>
      <c r="Q43" s="383">
        <f>'01-11'!H44</f>
        <v>163037</v>
      </c>
      <c r="R43" s="387">
        <f>((S43-Q43)/S43)*100</f>
        <v>25.25387285039038</v>
      </c>
      <c r="S43" s="382">
        <f>'02-11'!V44</f>
        <v>218121</v>
      </c>
      <c r="T43" s="395" t="e">
        <f>((U43-S43)/U43)*100</f>
        <v>#DIV/0!</v>
      </c>
      <c r="U43" s="278"/>
      <c r="V43" s="395" t="e">
        <f>((W43-U43)/W43)*100</f>
        <v>#DIV/0!</v>
      </c>
      <c r="W43" s="278"/>
      <c r="X43" s="395" t="e">
        <f>((Y43-W43)/Y43)*100</f>
        <v>#DIV/0!</v>
      </c>
      <c r="Y43" s="278"/>
      <c r="Z43" s="395" t="e">
        <f>((AA43-Y43)/AA43)*100</f>
        <v>#DIV/0!</v>
      </c>
      <c r="AA43" s="278"/>
      <c r="AB43" s="395" t="e">
        <f>((AC43-AA43)/AC43)*100</f>
        <v>#DIV/0!</v>
      </c>
      <c r="AC43" s="278"/>
      <c r="AD43" s="395" t="e">
        <f>((AE43-AC43)/AE43)*100</f>
        <v>#DIV/0!</v>
      </c>
      <c r="AE43" s="278"/>
      <c r="AF43" s="395" t="e">
        <f>((AG43-AE43)/AG43)*100</f>
        <v>#DIV/0!</v>
      </c>
      <c r="AG43" s="278"/>
      <c r="AH43" s="395" t="e">
        <f>((AI43-AG43)/AI43)*100</f>
        <v>#DIV/0!</v>
      </c>
      <c r="AI43" s="278"/>
      <c r="AJ43" s="395" t="e">
        <f>((AK43-AI43)/AK43)*100</f>
        <v>#DIV/0!</v>
      </c>
      <c r="AK43" s="278"/>
      <c r="AL43" s="395" t="e">
        <f>((AM43-AK43)/AM43)*100</f>
        <v>#DIV/0!</v>
      </c>
      <c r="AM43" s="278"/>
      <c r="AN43" s="395" t="e">
        <f>((AO43-AM43)/AO43)*100</f>
        <v>#DIV/0!</v>
      </c>
      <c r="AO43" s="278"/>
      <c r="AP43" s="395" t="e">
        <f>((AQ43-AO43)/AQ43)*100</f>
        <v>#DIV/0!</v>
      </c>
      <c r="AQ43" s="278"/>
      <c r="AR43" s="395" t="e">
        <f>((AS43-AQ43)/AS43)*100</f>
        <v>#DIV/0!</v>
      </c>
      <c r="AS43" s="278"/>
      <c r="AT43" s="395" t="e">
        <f>((AU43-AS43)/AU43)*100</f>
        <v>#DIV/0!</v>
      </c>
      <c r="AU43" s="278"/>
      <c r="AV43" s="395" t="e">
        <f>((AW43-AU43)/AW43)*100</f>
        <v>#DIV/0!</v>
      </c>
      <c r="AW43" s="278"/>
      <c r="AX43" s="395" t="e">
        <f>((AY43-AW43)/AY43)*100</f>
        <v>#DIV/0!</v>
      </c>
      <c r="AY43" s="278"/>
      <c r="AZ43" s="395" t="e">
        <f>((BA43-AY43)/BA43)*100</f>
        <v>#DIV/0!</v>
      </c>
      <c r="BA43" s="278"/>
      <c r="BB43" s="395" t="e">
        <f>((BC43-BA43)/BC43)*100</f>
        <v>#DIV/0!</v>
      </c>
      <c r="BC43" s="278"/>
      <c r="BD43" s="395" t="e">
        <f>((BE43-BC43)/BE43)*100</f>
        <v>#DIV/0!</v>
      </c>
      <c r="BE43" s="278"/>
      <c r="BF43" s="395" t="e">
        <f>((BG43-BE43)/BG43)*100</f>
        <v>#DIV/0!</v>
      </c>
      <c r="BG43" s="278"/>
      <c r="BH43" s="395" t="e">
        <f>((BI43-BG43)/BI43)*100</f>
        <v>#DIV/0!</v>
      </c>
      <c r="BI43" s="278"/>
      <c r="BJ43" s="395" t="e">
        <f>((BK43-BI43)/BK43)*100</f>
        <v>#DIV/0!</v>
      </c>
      <c r="BK43" s="278"/>
      <c r="BL43" s="395" t="e">
        <f>((BM43-BK43)/BM43)*100</f>
        <v>#DIV/0!</v>
      </c>
      <c r="BM43" s="278"/>
      <c r="BN43" s="395" t="e">
        <f>((BO43-BM43)/BO43)*100</f>
        <v>#DIV/0!</v>
      </c>
      <c r="BO43" s="278"/>
      <c r="BP43" s="395" t="e">
        <f>((BQ43-BO43)/BQ43)*100</f>
        <v>#DIV/0!</v>
      </c>
      <c r="BQ43" s="278"/>
      <c r="BR43" s="395" t="e">
        <f>((BS43-BQ43)/BS43)*100</f>
        <v>#DIV/0!</v>
      </c>
      <c r="BS43" s="278"/>
      <c r="BT43" s="395" t="e">
        <f>((BU43-BS43)/BU43)*100</f>
        <v>#DIV/0!</v>
      </c>
      <c r="BU43" s="278"/>
      <c r="BV43" s="395" t="e">
        <f>((BW43-BU43)/BW43)*100</f>
        <v>#DIV/0!</v>
      </c>
      <c r="BW43" s="278"/>
      <c r="BX43" s="395" t="e">
        <f>((BY43-BW43)/BY43)*100</f>
        <v>#DIV/0!</v>
      </c>
      <c r="BY43" s="273"/>
      <c r="BZ43" s="236"/>
      <c r="CA43" s="269">
        <f>AVERAGE(Q43,S43,U43,W43,Y43,AA43,AC43,AE43,AG43,AI43,AK43,AM43,AO43,AQ43,AS43,AU43,AW43,AY43,BA43,BC43,BE43,BG43,BI43,BK43,BM43,BO43,BQ43,BS43,BU43,BW43,BY43)</f>
        <v>190579</v>
      </c>
      <c r="CB43" s="259"/>
      <c r="CC43" s="269" t="e">
        <f>((BY43-Q43)/BY43)*100</f>
        <v>#DIV/0!</v>
      </c>
      <c r="CD43" s="236"/>
    </row>
    <row r="44" spans="1:82" s="246" customFormat="1" ht="12.95" customHeight="1" thickTop="1" thickBot="1" x14ac:dyDescent="0.4">
      <c r="A44" s="236"/>
      <c r="B44" s="295"/>
      <c r="C44" s="296"/>
      <c r="D44" s="265"/>
      <c r="E44" s="295"/>
      <c r="F44" s="296"/>
      <c r="G44" s="260"/>
      <c r="H44" s="261"/>
      <c r="I44" s="262"/>
      <c r="J44" s="261"/>
      <c r="K44" s="261"/>
      <c r="L44" s="244"/>
      <c r="M44" s="257"/>
      <c r="N44" s="258"/>
      <c r="O44" s="403" t="s">
        <v>34</v>
      </c>
      <c r="P44" s="398"/>
      <c r="Q44" s="383">
        <f>'01-11'!H45</f>
        <v>25858</v>
      </c>
      <c r="R44" s="399">
        <f>((S44-Q44)/S44)*100</f>
        <v>-124.09220903024524</v>
      </c>
      <c r="S44" s="382">
        <f>'02-11'!V45</f>
        <v>11539</v>
      </c>
      <c r="T44" s="400" t="e">
        <f>((U44-S44)/U44)*100</f>
        <v>#DIV/0!</v>
      </c>
      <c r="U44" s="401"/>
      <c r="V44" s="400" t="e">
        <f>((W44-U44)/W44)*100</f>
        <v>#DIV/0!</v>
      </c>
      <c r="W44" s="401"/>
      <c r="X44" s="400" t="e">
        <f>((Y44-W44)/Y44)*100</f>
        <v>#DIV/0!</v>
      </c>
      <c r="Y44" s="401"/>
      <c r="Z44" s="400" t="e">
        <f>((AA44-Y44)/AA44)*100</f>
        <v>#DIV/0!</v>
      </c>
      <c r="AA44" s="401"/>
      <c r="AB44" s="400" t="e">
        <f>((AC44-AA44)/AC44)*100</f>
        <v>#DIV/0!</v>
      </c>
      <c r="AC44" s="401"/>
      <c r="AD44" s="400" t="e">
        <f>((AE44-AC44)/AE44)*100</f>
        <v>#DIV/0!</v>
      </c>
      <c r="AE44" s="401"/>
      <c r="AF44" s="400" t="e">
        <f>((AG44-AE44)/AG44)*100</f>
        <v>#DIV/0!</v>
      </c>
      <c r="AG44" s="401"/>
      <c r="AH44" s="400" t="e">
        <f>((AI44-AG44)/AI44)*100</f>
        <v>#DIV/0!</v>
      </c>
      <c r="AI44" s="401"/>
      <c r="AJ44" s="400" t="e">
        <f>((AK44-AI44)/AK44)*100</f>
        <v>#DIV/0!</v>
      </c>
      <c r="AK44" s="401"/>
      <c r="AL44" s="400" t="e">
        <f>((AM44-AK44)/AM44)*100</f>
        <v>#DIV/0!</v>
      </c>
      <c r="AM44" s="401"/>
      <c r="AN44" s="400" t="e">
        <f>((AO44-AM44)/AO44)*100</f>
        <v>#DIV/0!</v>
      </c>
      <c r="AO44" s="401"/>
      <c r="AP44" s="400" t="e">
        <f>((AQ44-AO44)/AQ44)*100</f>
        <v>#DIV/0!</v>
      </c>
      <c r="AQ44" s="401"/>
      <c r="AR44" s="400" t="e">
        <f>((AS44-AQ44)/AS44)*100</f>
        <v>#DIV/0!</v>
      </c>
      <c r="AS44" s="401"/>
      <c r="AT44" s="400" t="e">
        <f>((AU44-AS44)/AU44)*100</f>
        <v>#DIV/0!</v>
      </c>
      <c r="AU44" s="401"/>
      <c r="AV44" s="400" t="e">
        <f>((AW44-AU44)/AW44)*100</f>
        <v>#DIV/0!</v>
      </c>
      <c r="AW44" s="401"/>
      <c r="AX44" s="400" t="e">
        <f>((AY44-AW44)/AY44)*100</f>
        <v>#DIV/0!</v>
      </c>
      <c r="AY44" s="401"/>
      <c r="AZ44" s="400" t="e">
        <f>((BA44-AY44)/BA44)*100</f>
        <v>#DIV/0!</v>
      </c>
      <c r="BA44" s="401"/>
      <c r="BB44" s="400" t="e">
        <f>((BC44-BA44)/BC44)*100</f>
        <v>#DIV/0!</v>
      </c>
      <c r="BC44" s="401"/>
      <c r="BD44" s="400" t="e">
        <f>((BE44-BC44)/BE44)*100</f>
        <v>#DIV/0!</v>
      </c>
      <c r="BE44" s="401"/>
      <c r="BF44" s="400" t="e">
        <f>((BG44-BE44)/BG44)*100</f>
        <v>#DIV/0!</v>
      </c>
      <c r="BG44" s="401"/>
      <c r="BH44" s="400" t="e">
        <f>((BI44-BG44)/BI44)*100</f>
        <v>#DIV/0!</v>
      </c>
      <c r="BI44" s="401"/>
      <c r="BJ44" s="400" t="e">
        <f>((BK44-BI44)/BK44)*100</f>
        <v>#DIV/0!</v>
      </c>
      <c r="BK44" s="401"/>
      <c r="BL44" s="400" t="e">
        <f>((BM44-BK44)/BM44)*100</f>
        <v>#DIV/0!</v>
      </c>
      <c r="BM44" s="401"/>
      <c r="BN44" s="400" t="e">
        <f>((BO44-BM44)/BO44)*100</f>
        <v>#DIV/0!</v>
      </c>
      <c r="BO44" s="401"/>
      <c r="BP44" s="400" t="e">
        <f>((BQ44-BO44)/BQ44)*100</f>
        <v>#DIV/0!</v>
      </c>
      <c r="BQ44" s="401"/>
      <c r="BR44" s="400" t="e">
        <f>((BS44-BQ44)/BS44)*100</f>
        <v>#DIV/0!</v>
      </c>
      <c r="BS44" s="401"/>
      <c r="BT44" s="400" t="e">
        <f>((BU44-BS44)/BU44)*100</f>
        <v>#DIV/0!</v>
      </c>
      <c r="BU44" s="401"/>
      <c r="BV44" s="400" t="e">
        <f>((BW44-BU44)/BW44)*100</f>
        <v>#DIV/0!</v>
      </c>
      <c r="BW44" s="401"/>
      <c r="BX44" s="400" t="e">
        <f>((BY44-BW44)/BY44)*100</f>
        <v>#DIV/0!</v>
      </c>
      <c r="BY44" s="402"/>
      <c r="BZ44" s="236"/>
      <c r="CA44" s="269">
        <f>AVERAGE(Q44,S44,U44,W44,Y44,AA44,AC44,AE44,AG44,AI44,AK44,AM44,AO44,AQ44,AS44,AU44,AW44,AY44,BA44,BC44,BE44,BG44,BI44,BK44,BM44,BO44,BQ44,BS44,BU44,BW44,BY44)</f>
        <v>18698.5</v>
      </c>
      <c r="CB44" s="259"/>
      <c r="CC44" s="269" t="e">
        <f>((BY44-Q44)/BY44)*100</f>
        <v>#DIV/0!</v>
      </c>
      <c r="CD44" s="236"/>
    </row>
    <row r="45" spans="1:82" s="246" customFormat="1" ht="12.95" customHeight="1" thickTop="1" thickBot="1" x14ac:dyDescent="0.25">
      <c r="A45" s="236"/>
      <c r="B45" s="297">
        <f>((C41-C11)/C41)*100</f>
        <v>94.741504397758547</v>
      </c>
      <c r="C45" s="298"/>
      <c r="D45" s="266"/>
      <c r="E45" s="297" t="e">
        <f>((F41-F11)/F41)*100</f>
        <v>#REF!</v>
      </c>
      <c r="F45" s="298"/>
      <c r="G45" s="260"/>
      <c r="H45" s="261"/>
      <c r="I45" s="262"/>
      <c r="J45" s="261"/>
      <c r="K45" s="261"/>
      <c r="L45" s="244"/>
      <c r="M45" s="257"/>
      <c r="N45" s="258"/>
      <c r="O45" s="251" t="s">
        <v>33</v>
      </c>
      <c r="P45" s="277"/>
      <c r="Q45" s="383">
        <f>'01-11'!H46</f>
        <v>147071</v>
      </c>
      <c r="R45" s="387">
        <f>((S45-Q45)/S45)*100</f>
        <v>-115.29937051676183</v>
      </c>
      <c r="S45" s="382">
        <f>'02-11'!V46</f>
        <v>68310</v>
      </c>
      <c r="T45" s="395" t="e">
        <f>((U45-S45)/U45)*100</f>
        <v>#DIV/0!</v>
      </c>
      <c r="U45" s="278"/>
      <c r="V45" s="395" t="e">
        <f>((W45-U45)/W45)*100</f>
        <v>#DIV/0!</v>
      </c>
      <c r="W45" s="278"/>
      <c r="X45" s="395" t="e">
        <f>((Y45-W45)/Y45)*100</f>
        <v>#DIV/0!</v>
      </c>
      <c r="Y45" s="278"/>
      <c r="Z45" s="395" t="e">
        <f>((AA45-Y45)/AA45)*100</f>
        <v>#DIV/0!</v>
      </c>
      <c r="AA45" s="278"/>
      <c r="AB45" s="395" t="e">
        <f>((AC45-AA45)/AC45)*100</f>
        <v>#DIV/0!</v>
      </c>
      <c r="AC45" s="278"/>
      <c r="AD45" s="395" t="e">
        <f>((AE45-AC45)/AE45)*100</f>
        <v>#DIV/0!</v>
      </c>
      <c r="AE45" s="278"/>
      <c r="AF45" s="395" t="e">
        <f>((AG45-AE45)/AG45)*100</f>
        <v>#DIV/0!</v>
      </c>
      <c r="AG45" s="278"/>
      <c r="AH45" s="395" t="e">
        <f>((AI45-AG45)/AI45)*100</f>
        <v>#DIV/0!</v>
      </c>
      <c r="AI45" s="278"/>
      <c r="AJ45" s="395" t="e">
        <f>((AK45-AI45)/AK45)*100</f>
        <v>#DIV/0!</v>
      </c>
      <c r="AK45" s="278"/>
      <c r="AL45" s="395" t="e">
        <f>((AM45-AK45)/AM45)*100</f>
        <v>#DIV/0!</v>
      </c>
      <c r="AM45" s="278"/>
      <c r="AN45" s="395" t="e">
        <f>((AO45-AM45)/AO45)*100</f>
        <v>#DIV/0!</v>
      </c>
      <c r="AO45" s="278"/>
      <c r="AP45" s="395" t="e">
        <f>((AQ45-AO45)/AQ45)*100</f>
        <v>#DIV/0!</v>
      </c>
      <c r="AQ45" s="278"/>
      <c r="AR45" s="395" t="e">
        <f>((AS45-AQ45)/AS45)*100</f>
        <v>#DIV/0!</v>
      </c>
      <c r="AS45" s="278"/>
      <c r="AT45" s="395" t="e">
        <f>((AU45-AS45)/AU45)*100</f>
        <v>#DIV/0!</v>
      </c>
      <c r="AU45" s="278"/>
      <c r="AV45" s="395" t="e">
        <f>((AW45-AU45)/AW45)*100</f>
        <v>#DIV/0!</v>
      </c>
      <c r="AW45" s="278"/>
      <c r="AX45" s="395" t="e">
        <f>((AY45-AW45)/AY45)*100</f>
        <v>#DIV/0!</v>
      </c>
      <c r="AY45" s="278"/>
      <c r="AZ45" s="395" t="e">
        <f>((BA45-AY45)/BA45)*100</f>
        <v>#DIV/0!</v>
      </c>
      <c r="BA45" s="278"/>
      <c r="BB45" s="395" t="e">
        <f>((BC45-BA45)/BC45)*100</f>
        <v>#DIV/0!</v>
      </c>
      <c r="BC45" s="278"/>
      <c r="BD45" s="395" t="e">
        <f>((BE45-BC45)/BE45)*100</f>
        <v>#DIV/0!</v>
      </c>
      <c r="BE45" s="278"/>
      <c r="BF45" s="395" t="e">
        <f>((BG45-BE45)/BG45)*100</f>
        <v>#DIV/0!</v>
      </c>
      <c r="BG45" s="278"/>
      <c r="BH45" s="395" t="e">
        <f>((BI45-BG45)/BI45)*100</f>
        <v>#DIV/0!</v>
      </c>
      <c r="BI45" s="278"/>
      <c r="BJ45" s="395" t="e">
        <f>((BK45-BI45)/BK45)*100</f>
        <v>#DIV/0!</v>
      </c>
      <c r="BK45" s="278"/>
      <c r="BL45" s="395" t="e">
        <f>((BM45-BK45)/BM45)*100</f>
        <v>#DIV/0!</v>
      </c>
      <c r="BM45" s="278"/>
      <c r="BN45" s="395" t="e">
        <f>((BO45-BM45)/BO45)*100</f>
        <v>#DIV/0!</v>
      </c>
      <c r="BO45" s="278"/>
      <c r="BP45" s="395" t="e">
        <f>((BQ45-BO45)/BQ45)*100</f>
        <v>#DIV/0!</v>
      </c>
      <c r="BQ45" s="278"/>
      <c r="BR45" s="395" t="e">
        <f>((BS45-BQ45)/BS45)*100</f>
        <v>#DIV/0!</v>
      </c>
      <c r="BS45" s="278"/>
      <c r="BT45" s="395" t="e">
        <f>((BU45-BS45)/BU45)*100</f>
        <v>#DIV/0!</v>
      </c>
      <c r="BU45" s="278"/>
      <c r="BV45" s="395" t="e">
        <f>((BW45-BU45)/BW45)*100</f>
        <v>#DIV/0!</v>
      </c>
      <c r="BW45" s="278"/>
      <c r="BX45" s="395" t="e">
        <f>((BY45-BW45)/BY45)*100</f>
        <v>#DIV/0!</v>
      </c>
      <c r="BY45" s="273"/>
      <c r="BZ45" s="236"/>
      <c r="CA45" s="269">
        <f>AVERAGE(Q45,S45,U45,W45,Y45,AA45,AC45,AE45,AG45,AI45,AK45,AM45,AO45,AQ45,AS45,AU45,AW45,AY45,BA45,BC45,BE45,BG45,BI45,BK45,BM45,BO45,BQ45,BS45,BU45,BW45,BY45)</f>
        <v>107690.5</v>
      </c>
      <c r="CB45" s="259"/>
      <c r="CC45" s="269" t="e">
        <f>((BY45-Q45)/BY45)*100</f>
        <v>#DIV/0!</v>
      </c>
      <c r="CD45" s="236"/>
    </row>
    <row r="46" spans="1:82" s="246" customFormat="1" ht="12.95" customHeight="1" thickTop="1" thickBot="1" x14ac:dyDescent="0.25">
      <c r="A46" s="236"/>
      <c r="B46" s="299"/>
      <c r="C46" s="300"/>
      <c r="D46" s="266"/>
      <c r="E46" s="299"/>
      <c r="F46" s="300"/>
      <c r="G46" s="260"/>
      <c r="H46" s="261"/>
      <c r="I46" s="262"/>
      <c r="J46" s="261"/>
      <c r="K46" s="261"/>
      <c r="L46" s="244"/>
      <c r="M46" s="257"/>
      <c r="N46" s="258"/>
      <c r="O46" s="403" t="s">
        <v>0</v>
      </c>
      <c r="P46" s="398"/>
      <c r="Q46" s="383">
        <f>'01-11'!H47</f>
        <v>332894</v>
      </c>
      <c r="R46" s="399">
        <f>((S46-Q46)/S46)*100</f>
        <v>-99.582721304595452</v>
      </c>
      <c r="S46" s="382">
        <f>'02-11'!V47</f>
        <v>166795</v>
      </c>
      <c r="T46" s="400" t="e">
        <f>((U46-S46)/U46)*100</f>
        <v>#DIV/0!</v>
      </c>
      <c r="U46" s="401"/>
      <c r="V46" s="400" t="e">
        <f>((W46-U46)/W46)*100</f>
        <v>#DIV/0!</v>
      </c>
      <c r="W46" s="401"/>
      <c r="X46" s="400" t="e">
        <f>((Y46-W46)/Y46)*100</f>
        <v>#DIV/0!</v>
      </c>
      <c r="Y46" s="401"/>
      <c r="Z46" s="400" t="e">
        <f>((AA46-Y46)/AA46)*100</f>
        <v>#DIV/0!</v>
      </c>
      <c r="AA46" s="401"/>
      <c r="AB46" s="400" t="e">
        <f>((AC46-AA46)/AC46)*100</f>
        <v>#DIV/0!</v>
      </c>
      <c r="AC46" s="401"/>
      <c r="AD46" s="400" t="e">
        <f>((AE46-AC46)/AE46)*100</f>
        <v>#DIV/0!</v>
      </c>
      <c r="AE46" s="401"/>
      <c r="AF46" s="400" t="e">
        <f>((AG46-AE46)/AG46)*100</f>
        <v>#DIV/0!</v>
      </c>
      <c r="AG46" s="401"/>
      <c r="AH46" s="400" t="e">
        <f>((AI46-AG46)/AI46)*100</f>
        <v>#DIV/0!</v>
      </c>
      <c r="AI46" s="401"/>
      <c r="AJ46" s="400" t="e">
        <f>((AK46-AI46)/AK46)*100</f>
        <v>#DIV/0!</v>
      </c>
      <c r="AK46" s="401"/>
      <c r="AL46" s="400" t="e">
        <f>((AM46-AK46)/AM46)*100</f>
        <v>#DIV/0!</v>
      </c>
      <c r="AM46" s="401"/>
      <c r="AN46" s="400" t="e">
        <f>((AO46-AM46)/AO46)*100</f>
        <v>#DIV/0!</v>
      </c>
      <c r="AO46" s="401"/>
      <c r="AP46" s="400" t="e">
        <f>((AQ46-AO46)/AQ46)*100</f>
        <v>#DIV/0!</v>
      </c>
      <c r="AQ46" s="401"/>
      <c r="AR46" s="400" t="e">
        <f>((AS46-AQ46)/AS46)*100</f>
        <v>#DIV/0!</v>
      </c>
      <c r="AS46" s="401"/>
      <c r="AT46" s="400" t="e">
        <f>((AU46-AS46)/AU46)*100</f>
        <v>#DIV/0!</v>
      </c>
      <c r="AU46" s="401"/>
      <c r="AV46" s="400" t="e">
        <f>((AW46-AU46)/AW46)*100</f>
        <v>#DIV/0!</v>
      </c>
      <c r="AW46" s="401"/>
      <c r="AX46" s="400" t="e">
        <f>((AY46-AW46)/AY46)*100</f>
        <v>#DIV/0!</v>
      </c>
      <c r="AY46" s="401"/>
      <c r="AZ46" s="400" t="e">
        <f>((BA46-AY46)/BA46)*100</f>
        <v>#DIV/0!</v>
      </c>
      <c r="BA46" s="401"/>
      <c r="BB46" s="400" t="e">
        <f>((BC46-BA46)/BC46)*100</f>
        <v>#DIV/0!</v>
      </c>
      <c r="BC46" s="401"/>
      <c r="BD46" s="400" t="e">
        <f>((BE46-BC46)/BE46)*100</f>
        <v>#DIV/0!</v>
      </c>
      <c r="BE46" s="401"/>
      <c r="BF46" s="400" t="e">
        <f>((BG46-BE46)/BG46)*100</f>
        <v>#DIV/0!</v>
      </c>
      <c r="BG46" s="401"/>
      <c r="BH46" s="400" t="e">
        <f>((BI46-BG46)/BI46)*100</f>
        <v>#DIV/0!</v>
      </c>
      <c r="BI46" s="401"/>
      <c r="BJ46" s="400" t="e">
        <f>((BK46-BI46)/BK46)*100</f>
        <v>#DIV/0!</v>
      </c>
      <c r="BK46" s="401"/>
      <c r="BL46" s="400" t="e">
        <f>((BM46-BK46)/BM46)*100</f>
        <v>#DIV/0!</v>
      </c>
      <c r="BM46" s="401"/>
      <c r="BN46" s="400" t="e">
        <f>((BO46-BM46)/BO46)*100</f>
        <v>#DIV/0!</v>
      </c>
      <c r="BO46" s="401"/>
      <c r="BP46" s="400" t="e">
        <f>((BQ46-BO46)/BQ46)*100</f>
        <v>#DIV/0!</v>
      </c>
      <c r="BQ46" s="401"/>
      <c r="BR46" s="400" t="e">
        <f>((BS46-BQ46)/BS46)*100</f>
        <v>#DIV/0!</v>
      </c>
      <c r="BS46" s="401"/>
      <c r="BT46" s="400" t="e">
        <f>((BU46-BS46)/BU46)*100</f>
        <v>#DIV/0!</v>
      </c>
      <c r="BU46" s="401"/>
      <c r="BV46" s="400" t="e">
        <f>((BW46-BU46)/BW46)*100</f>
        <v>#DIV/0!</v>
      </c>
      <c r="BW46" s="401"/>
      <c r="BX46" s="400" t="e">
        <f>((BY46-BW46)/BY46)*100</f>
        <v>#DIV/0!</v>
      </c>
      <c r="BY46" s="402"/>
      <c r="BZ46" s="236"/>
      <c r="CA46" s="269">
        <f>AVERAGE(Q46,S46,U46,W46,Y46,AA46,AC46,AE46,AG46,AI46,AK46,AM46,AO46,AQ46,AS46,AU46,AW46,AY46,BA46,BC46,BE46,BG46,BI46,BK46,BM46,BO46,BQ46,BS46,BU46,BW46,BY46)</f>
        <v>249844.5</v>
      </c>
      <c r="CB46" s="259"/>
      <c r="CC46" s="269" t="e">
        <f>((BY46-Q46)/BY46)*100</f>
        <v>#DIV/0!</v>
      </c>
      <c r="CD46" s="236"/>
    </row>
    <row r="47" spans="1:82" s="246" customFormat="1" ht="12.95" customHeight="1" thickTop="1" thickBot="1" x14ac:dyDescent="0.25">
      <c r="A47" s="236"/>
      <c r="B47" s="263"/>
      <c r="C47" s="236"/>
      <c r="D47" s="236"/>
      <c r="E47" s="243"/>
      <c r="F47" s="236"/>
      <c r="G47" s="236"/>
      <c r="H47" s="261"/>
      <c r="I47" s="262"/>
      <c r="J47" s="261"/>
      <c r="K47" s="261"/>
      <c r="L47" s="244"/>
      <c r="M47" s="257"/>
      <c r="N47" s="258"/>
      <c r="O47" s="251" t="s">
        <v>35</v>
      </c>
      <c r="P47" s="277"/>
      <c r="Q47" s="383">
        <f>'01-11'!H48</f>
        <v>85080</v>
      </c>
      <c r="R47" s="387">
        <f>((S47-Q47)/S47)*100</f>
        <v>-8.756231624696408</v>
      </c>
      <c r="S47" s="382">
        <f>'02-11'!V48</f>
        <v>78230</v>
      </c>
      <c r="T47" s="395" t="e">
        <f>((U47-S47)/U47)*100</f>
        <v>#DIV/0!</v>
      </c>
      <c r="U47" s="278"/>
      <c r="V47" s="395" t="e">
        <f>((W47-U47)/W47)*100</f>
        <v>#DIV/0!</v>
      </c>
      <c r="W47" s="278"/>
      <c r="X47" s="395" t="e">
        <f>((Y47-W47)/Y47)*100</f>
        <v>#DIV/0!</v>
      </c>
      <c r="Y47" s="278"/>
      <c r="Z47" s="395" t="e">
        <f>((AA47-Y47)/AA47)*100</f>
        <v>#DIV/0!</v>
      </c>
      <c r="AA47" s="278"/>
      <c r="AB47" s="395" t="e">
        <f>((AC47-AA47)/AC47)*100</f>
        <v>#DIV/0!</v>
      </c>
      <c r="AC47" s="278"/>
      <c r="AD47" s="395" t="e">
        <f>((AE47-AC47)/AE47)*100</f>
        <v>#DIV/0!</v>
      </c>
      <c r="AE47" s="278"/>
      <c r="AF47" s="395" t="e">
        <f>((AG47-AE47)/AG47)*100</f>
        <v>#DIV/0!</v>
      </c>
      <c r="AG47" s="278"/>
      <c r="AH47" s="395" t="e">
        <f>((AI47-AG47)/AI47)*100</f>
        <v>#DIV/0!</v>
      </c>
      <c r="AI47" s="278"/>
      <c r="AJ47" s="395" t="e">
        <f>((AK47-AI47)/AK47)*100</f>
        <v>#DIV/0!</v>
      </c>
      <c r="AK47" s="278"/>
      <c r="AL47" s="395" t="e">
        <f>((AM47-AK47)/AM47)*100</f>
        <v>#DIV/0!</v>
      </c>
      <c r="AM47" s="278"/>
      <c r="AN47" s="395" t="e">
        <f>((AO47-AM47)/AO47)*100</f>
        <v>#DIV/0!</v>
      </c>
      <c r="AO47" s="278"/>
      <c r="AP47" s="395" t="e">
        <f>((AQ47-AO47)/AQ47)*100</f>
        <v>#DIV/0!</v>
      </c>
      <c r="AQ47" s="278"/>
      <c r="AR47" s="395" t="e">
        <f>((AS47-AQ47)/AS47)*100</f>
        <v>#DIV/0!</v>
      </c>
      <c r="AS47" s="278"/>
      <c r="AT47" s="395" t="e">
        <f>((AU47-AS47)/AU47)*100</f>
        <v>#DIV/0!</v>
      </c>
      <c r="AU47" s="278"/>
      <c r="AV47" s="395" t="e">
        <f>((AW47-AU47)/AW47)*100</f>
        <v>#DIV/0!</v>
      </c>
      <c r="AW47" s="278"/>
      <c r="AX47" s="395" t="e">
        <f>((AY47-AW47)/AY47)*100</f>
        <v>#DIV/0!</v>
      </c>
      <c r="AY47" s="278"/>
      <c r="AZ47" s="395" t="e">
        <f>((BA47-AY47)/BA47)*100</f>
        <v>#DIV/0!</v>
      </c>
      <c r="BA47" s="278"/>
      <c r="BB47" s="395" t="e">
        <f>((BC47-BA47)/BC47)*100</f>
        <v>#DIV/0!</v>
      </c>
      <c r="BC47" s="278"/>
      <c r="BD47" s="395" t="e">
        <f>((BE47-BC47)/BE47)*100</f>
        <v>#DIV/0!</v>
      </c>
      <c r="BE47" s="278"/>
      <c r="BF47" s="395" t="e">
        <f>((BG47-BE47)/BG47)*100</f>
        <v>#DIV/0!</v>
      </c>
      <c r="BG47" s="278"/>
      <c r="BH47" s="395" t="e">
        <f>((BI47-BG47)/BI47)*100</f>
        <v>#DIV/0!</v>
      </c>
      <c r="BI47" s="278"/>
      <c r="BJ47" s="395" t="e">
        <f>((BK47-BI47)/BK47)*100</f>
        <v>#DIV/0!</v>
      </c>
      <c r="BK47" s="278"/>
      <c r="BL47" s="395" t="e">
        <f>((BM47-BK47)/BM47)*100</f>
        <v>#DIV/0!</v>
      </c>
      <c r="BM47" s="278"/>
      <c r="BN47" s="395" t="e">
        <f>((BO47-BM47)/BO47)*100</f>
        <v>#DIV/0!</v>
      </c>
      <c r="BO47" s="278"/>
      <c r="BP47" s="395" t="e">
        <f>((BQ47-BO47)/BQ47)*100</f>
        <v>#DIV/0!</v>
      </c>
      <c r="BQ47" s="278"/>
      <c r="BR47" s="395" t="e">
        <f>((BS47-BQ47)/BS47)*100</f>
        <v>#DIV/0!</v>
      </c>
      <c r="BS47" s="278"/>
      <c r="BT47" s="395" t="e">
        <f>((BU47-BS47)/BU47)*100</f>
        <v>#DIV/0!</v>
      </c>
      <c r="BU47" s="278"/>
      <c r="BV47" s="395" t="e">
        <f>((BW47-BU47)/BW47)*100</f>
        <v>#DIV/0!</v>
      </c>
      <c r="BW47" s="278"/>
      <c r="BX47" s="395" t="e">
        <f>((BY47-BW47)/BY47)*100</f>
        <v>#DIV/0!</v>
      </c>
      <c r="BY47" s="273"/>
      <c r="BZ47" s="236"/>
      <c r="CA47" s="269">
        <f>AVERAGE(Q47,S47,U47,W47,Y47,AA47,AC47,AE47,AG47,AI47,AK47,AM47,AO47,AQ47,AS47,AU47,AW47,AY47,BA47,BC47,BE47,BG47,BI47,BK47,BM47,BO47,BQ47,BS47,BU47,BW47,BY47)</f>
        <v>81655</v>
      </c>
      <c r="CB47" s="259"/>
      <c r="CC47" s="269" t="e">
        <f>((BY47-Q47)/BY47)*100</f>
        <v>#DIV/0!</v>
      </c>
      <c r="CD47" s="236"/>
    </row>
    <row r="48" spans="1:82" s="246" customFormat="1" ht="12.95" customHeight="1" thickTop="1" thickBot="1" x14ac:dyDescent="0.25">
      <c r="A48" s="261"/>
      <c r="B48" s="261"/>
      <c r="C48" s="261"/>
      <c r="D48" s="261"/>
      <c r="E48" s="244"/>
      <c r="F48" s="261"/>
      <c r="G48" s="261"/>
      <c r="H48" s="261"/>
      <c r="I48" s="262"/>
      <c r="J48" s="261"/>
      <c r="K48" s="261"/>
      <c r="L48" s="244"/>
      <c r="M48" s="257"/>
      <c r="N48" s="258"/>
      <c r="O48" s="403" t="s">
        <v>84</v>
      </c>
      <c r="P48" s="398"/>
      <c r="Q48" s="383">
        <f>'01-11'!H49</f>
        <v>557718</v>
      </c>
      <c r="R48" s="399">
        <f>((S48-Q48)/S48)*100</f>
        <v>-44.970263469816381</v>
      </c>
      <c r="S48" s="382">
        <f>'02-11'!V49</f>
        <v>384712</v>
      </c>
      <c r="T48" s="400" t="e">
        <f>((U48-S48)/U48)*100</f>
        <v>#DIV/0!</v>
      </c>
      <c r="U48" s="401"/>
      <c r="V48" s="400" t="e">
        <f>((W48-U48)/W48)*100</f>
        <v>#DIV/0!</v>
      </c>
      <c r="W48" s="401"/>
      <c r="X48" s="400" t="e">
        <f>((Y48-W48)/Y48)*100</f>
        <v>#DIV/0!</v>
      </c>
      <c r="Y48" s="401"/>
      <c r="Z48" s="400" t="e">
        <f>((AA48-Y48)/AA48)*100</f>
        <v>#DIV/0!</v>
      </c>
      <c r="AA48" s="401"/>
      <c r="AB48" s="400" t="e">
        <f>((AC48-AA48)/AC48)*100</f>
        <v>#DIV/0!</v>
      </c>
      <c r="AC48" s="401"/>
      <c r="AD48" s="400" t="e">
        <f>((AE48-AC48)/AE48)*100</f>
        <v>#DIV/0!</v>
      </c>
      <c r="AE48" s="401"/>
      <c r="AF48" s="400" t="e">
        <f>((AG48-AE48)/AG48)*100</f>
        <v>#DIV/0!</v>
      </c>
      <c r="AG48" s="401"/>
      <c r="AH48" s="400" t="e">
        <f>((AI48-AG48)/AI48)*100</f>
        <v>#DIV/0!</v>
      </c>
      <c r="AI48" s="401"/>
      <c r="AJ48" s="400" t="e">
        <f>((AK48-AI48)/AK48)*100</f>
        <v>#DIV/0!</v>
      </c>
      <c r="AK48" s="401"/>
      <c r="AL48" s="400" t="e">
        <f>((AM48-AK48)/AM48)*100</f>
        <v>#DIV/0!</v>
      </c>
      <c r="AM48" s="401"/>
      <c r="AN48" s="400" t="e">
        <f>((AO48-AM48)/AO48)*100</f>
        <v>#DIV/0!</v>
      </c>
      <c r="AO48" s="401"/>
      <c r="AP48" s="400" t="e">
        <f>((AQ48-AO48)/AQ48)*100</f>
        <v>#DIV/0!</v>
      </c>
      <c r="AQ48" s="401"/>
      <c r="AR48" s="400" t="e">
        <f>((AS48-AQ48)/AS48)*100</f>
        <v>#DIV/0!</v>
      </c>
      <c r="AS48" s="401"/>
      <c r="AT48" s="400" t="e">
        <f>((AU48-AS48)/AU48)*100</f>
        <v>#DIV/0!</v>
      </c>
      <c r="AU48" s="401"/>
      <c r="AV48" s="400" t="e">
        <f>((AW48-AU48)/AW48)*100</f>
        <v>#DIV/0!</v>
      </c>
      <c r="AW48" s="401"/>
      <c r="AX48" s="400" t="e">
        <f>((AY48-AW48)/AY48)*100</f>
        <v>#DIV/0!</v>
      </c>
      <c r="AY48" s="401"/>
      <c r="AZ48" s="400" t="e">
        <f>((BA48-AY48)/BA48)*100</f>
        <v>#DIV/0!</v>
      </c>
      <c r="BA48" s="401"/>
      <c r="BB48" s="400" t="e">
        <f>((BC48-BA48)/BC48)*100</f>
        <v>#DIV/0!</v>
      </c>
      <c r="BC48" s="401"/>
      <c r="BD48" s="400" t="e">
        <f>((BE48-BC48)/BE48)*100</f>
        <v>#DIV/0!</v>
      </c>
      <c r="BE48" s="401"/>
      <c r="BF48" s="400" t="e">
        <f>((BG48-BE48)/BG48)*100</f>
        <v>#DIV/0!</v>
      </c>
      <c r="BG48" s="401"/>
      <c r="BH48" s="400" t="e">
        <f>((BI48-BG48)/BI48)*100</f>
        <v>#DIV/0!</v>
      </c>
      <c r="BI48" s="401"/>
      <c r="BJ48" s="400" t="e">
        <f>((BK48-BI48)/BK48)*100</f>
        <v>#DIV/0!</v>
      </c>
      <c r="BK48" s="401"/>
      <c r="BL48" s="400" t="e">
        <f>((BM48-BK48)/BM48)*100</f>
        <v>#DIV/0!</v>
      </c>
      <c r="BM48" s="401"/>
      <c r="BN48" s="400" t="e">
        <f>((BO48-BM48)/BO48)*100</f>
        <v>#DIV/0!</v>
      </c>
      <c r="BO48" s="401"/>
      <c r="BP48" s="400" t="e">
        <f>((BQ48-BO48)/BQ48)*100</f>
        <v>#DIV/0!</v>
      </c>
      <c r="BQ48" s="401"/>
      <c r="BR48" s="400" t="e">
        <f>((BS48-BQ48)/BS48)*100</f>
        <v>#DIV/0!</v>
      </c>
      <c r="BS48" s="401"/>
      <c r="BT48" s="400" t="e">
        <f>((BU48-BS48)/BU48)*100</f>
        <v>#DIV/0!</v>
      </c>
      <c r="BU48" s="401"/>
      <c r="BV48" s="400" t="e">
        <f>((BW48-BU48)/BW48)*100</f>
        <v>#DIV/0!</v>
      </c>
      <c r="BW48" s="401"/>
      <c r="BX48" s="400" t="e">
        <f>((BY48-BW48)/BY48)*100</f>
        <v>#DIV/0!</v>
      </c>
      <c r="BY48" s="402"/>
      <c r="BZ48" s="236"/>
      <c r="CA48" s="269">
        <f>AVERAGE(Q48,S48,U48,W48,Y48,AA48,AC48,AE48,AG48,AI48,AK48,AM48,AO48,AQ48,AS48,AU48,AW48,AY48,BA48,BC48,BE48,BG48,BI48,BK48,BM48,BO48,BQ48,BS48,BU48,BW48,BY48)</f>
        <v>471215</v>
      </c>
      <c r="CB48" s="259"/>
      <c r="CC48" s="269" t="e">
        <f>((BY48-Q48)/BY48)*100</f>
        <v>#DIV/0!</v>
      </c>
      <c r="CD48" s="236"/>
    </row>
    <row r="49" spans="1:82" s="246" customFormat="1" ht="12.95" customHeight="1" thickTop="1" thickBot="1" x14ac:dyDescent="0.25">
      <c r="A49" s="261"/>
      <c r="B49" s="261"/>
      <c r="C49" s="261"/>
      <c r="D49" s="261"/>
      <c r="E49" s="244"/>
      <c r="F49" s="261"/>
      <c r="G49" s="261"/>
      <c r="H49" s="261"/>
      <c r="I49" s="262"/>
      <c r="J49" s="261"/>
      <c r="K49" s="261"/>
      <c r="L49" s="244"/>
      <c r="M49" s="257"/>
      <c r="N49" s="258"/>
      <c r="O49" s="251" t="s">
        <v>36</v>
      </c>
      <c r="P49" s="277"/>
      <c r="Q49" s="383">
        <f>'01-11'!H50</f>
        <v>85499</v>
      </c>
      <c r="R49" s="387">
        <f>((S49-Q49)/S49)*100</f>
        <v>45.693197914086269</v>
      </c>
      <c r="S49" s="382">
        <f>'02-11'!V50</f>
        <v>157437</v>
      </c>
      <c r="T49" s="395" t="e">
        <f>((U49-S49)/U49)*100</f>
        <v>#DIV/0!</v>
      </c>
      <c r="U49" s="278"/>
      <c r="V49" s="395" t="e">
        <f>((W49-U49)/W49)*100</f>
        <v>#DIV/0!</v>
      </c>
      <c r="W49" s="278"/>
      <c r="X49" s="395" t="e">
        <f>((Y49-W49)/Y49)*100</f>
        <v>#DIV/0!</v>
      </c>
      <c r="Y49" s="278"/>
      <c r="Z49" s="395" t="e">
        <f>((AA49-Y49)/AA49)*100</f>
        <v>#DIV/0!</v>
      </c>
      <c r="AA49" s="278"/>
      <c r="AB49" s="395" t="e">
        <f>((AC49-AA49)/AC49)*100</f>
        <v>#DIV/0!</v>
      </c>
      <c r="AC49" s="278"/>
      <c r="AD49" s="395" t="e">
        <f>((AE49-AC49)/AE49)*100</f>
        <v>#DIV/0!</v>
      </c>
      <c r="AE49" s="278"/>
      <c r="AF49" s="395" t="e">
        <f>((AG49-AE49)/AG49)*100</f>
        <v>#DIV/0!</v>
      </c>
      <c r="AG49" s="278"/>
      <c r="AH49" s="395" t="e">
        <f>((AI49-AG49)/AI49)*100</f>
        <v>#DIV/0!</v>
      </c>
      <c r="AI49" s="278"/>
      <c r="AJ49" s="395" t="e">
        <f>((AK49-AI49)/AK49)*100</f>
        <v>#DIV/0!</v>
      </c>
      <c r="AK49" s="278"/>
      <c r="AL49" s="395" t="e">
        <f>((AM49-AK49)/AM49)*100</f>
        <v>#DIV/0!</v>
      </c>
      <c r="AM49" s="278"/>
      <c r="AN49" s="395" t="e">
        <f>((AO49-AM49)/AO49)*100</f>
        <v>#DIV/0!</v>
      </c>
      <c r="AO49" s="278"/>
      <c r="AP49" s="395" t="e">
        <f>((AQ49-AO49)/AQ49)*100</f>
        <v>#DIV/0!</v>
      </c>
      <c r="AQ49" s="278"/>
      <c r="AR49" s="395" t="e">
        <f>((AS49-AQ49)/AS49)*100</f>
        <v>#DIV/0!</v>
      </c>
      <c r="AS49" s="278"/>
      <c r="AT49" s="395" t="e">
        <f>((AU49-AS49)/AU49)*100</f>
        <v>#DIV/0!</v>
      </c>
      <c r="AU49" s="278"/>
      <c r="AV49" s="395" t="e">
        <f>((AW49-AU49)/AW49)*100</f>
        <v>#DIV/0!</v>
      </c>
      <c r="AW49" s="278"/>
      <c r="AX49" s="395" t="e">
        <f>((AY49-AW49)/AY49)*100</f>
        <v>#DIV/0!</v>
      </c>
      <c r="AY49" s="278"/>
      <c r="AZ49" s="395" t="e">
        <f>((BA49-AY49)/BA49)*100</f>
        <v>#DIV/0!</v>
      </c>
      <c r="BA49" s="278"/>
      <c r="BB49" s="395" t="e">
        <f>((BC49-BA49)/BC49)*100</f>
        <v>#DIV/0!</v>
      </c>
      <c r="BC49" s="278"/>
      <c r="BD49" s="395" t="e">
        <f>((BE49-BC49)/BE49)*100</f>
        <v>#DIV/0!</v>
      </c>
      <c r="BE49" s="278"/>
      <c r="BF49" s="395" t="e">
        <f>((BG49-BE49)/BG49)*100</f>
        <v>#DIV/0!</v>
      </c>
      <c r="BG49" s="278"/>
      <c r="BH49" s="395" t="e">
        <f>((BI49-BG49)/BI49)*100</f>
        <v>#DIV/0!</v>
      </c>
      <c r="BI49" s="278"/>
      <c r="BJ49" s="395" t="e">
        <f>((BK49-BI49)/BK49)*100</f>
        <v>#DIV/0!</v>
      </c>
      <c r="BK49" s="278"/>
      <c r="BL49" s="395" t="e">
        <f>((BM49-BK49)/BM49)*100</f>
        <v>#DIV/0!</v>
      </c>
      <c r="BM49" s="278"/>
      <c r="BN49" s="395" t="e">
        <f>((BO49-BM49)/BO49)*100</f>
        <v>#DIV/0!</v>
      </c>
      <c r="BO49" s="278"/>
      <c r="BP49" s="395" t="e">
        <f>((BQ49-BO49)/BQ49)*100</f>
        <v>#DIV/0!</v>
      </c>
      <c r="BQ49" s="278"/>
      <c r="BR49" s="395" t="e">
        <f>((BS49-BQ49)/BS49)*100</f>
        <v>#DIV/0!</v>
      </c>
      <c r="BS49" s="278"/>
      <c r="BT49" s="395" t="e">
        <f>((BU49-BS49)/BU49)*100</f>
        <v>#DIV/0!</v>
      </c>
      <c r="BU49" s="278"/>
      <c r="BV49" s="395" t="e">
        <f>((BW49-BU49)/BW49)*100</f>
        <v>#DIV/0!</v>
      </c>
      <c r="BW49" s="278"/>
      <c r="BX49" s="395" t="e">
        <f>((BY49-BW49)/BY49)*100</f>
        <v>#DIV/0!</v>
      </c>
      <c r="BY49" s="273"/>
      <c r="BZ49" s="236"/>
      <c r="CA49" s="269">
        <f>AVERAGE(Q49,S49,U49,W49,Y49,AA49,AC49,AE49,AG49,AI49,AK49,AM49,AO49,AQ49,AS49,AU49,AW49,AY49,BA49,BC49,BE49,BG49,BI49,BK49,BM49,BO49,BQ49,BS49,BU49,BW49,BY49)</f>
        <v>121468</v>
      </c>
      <c r="CB49" s="259"/>
      <c r="CC49" s="269" t="e">
        <f>((BY49-Q49)/BY49)*100</f>
        <v>#DIV/0!</v>
      </c>
      <c r="CD49" s="236"/>
    </row>
    <row r="50" spans="1:82" s="246" customFormat="1" ht="12.95" customHeight="1" thickTop="1" thickBot="1" x14ac:dyDescent="0.25">
      <c r="A50" s="261"/>
      <c r="B50" s="261"/>
      <c r="C50" s="261"/>
      <c r="D50" s="261"/>
      <c r="E50" s="261"/>
      <c r="F50" s="261"/>
      <c r="G50" s="261"/>
      <c r="H50" s="261"/>
      <c r="I50" s="262"/>
      <c r="J50" s="261"/>
      <c r="K50" s="261"/>
      <c r="L50" s="244"/>
      <c r="M50" s="257"/>
      <c r="N50" s="258"/>
      <c r="O50" s="403" t="s">
        <v>37</v>
      </c>
      <c r="P50" s="398"/>
      <c r="Q50" s="383">
        <f>'01-11'!H51</f>
        <v>13974</v>
      </c>
      <c r="R50" s="399">
        <f>((S50-Q50)/S50)*100</f>
        <v>51.595136651771803</v>
      </c>
      <c r="S50" s="382">
        <f>'02-11'!V51</f>
        <v>28869</v>
      </c>
      <c r="T50" s="400" t="e">
        <f>((U50-S50)/U50)*100</f>
        <v>#DIV/0!</v>
      </c>
      <c r="U50" s="401"/>
      <c r="V50" s="400" t="e">
        <f>((W50-U50)/W50)*100</f>
        <v>#DIV/0!</v>
      </c>
      <c r="W50" s="401"/>
      <c r="X50" s="400" t="e">
        <f>((Y50-W50)/Y50)*100</f>
        <v>#DIV/0!</v>
      </c>
      <c r="Y50" s="401"/>
      <c r="Z50" s="400" t="e">
        <f>((AA50-Y50)/AA50)*100</f>
        <v>#DIV/0!</v>
      </c>
      <c r="AA50" s="401"/>
      <c r="AB50" s="400" t="e">
        <f>((AC50-AA50)/AC50)*100</f>
        <v>#DIV/0!</v>
      </c>
      <c r="AC50" s="401"/>
      <c r="AD50" s="400" t="e">
        <f>((AE50-AC50)/AE50)*100</f>
        <v>#DIV/0!</v>
      </c>
      <c r="AE50" s="401"/>
      <c r="AF50" s="400" t="e">
        <f>((AG50-AE50)/AG50)*100</f>
        <v>#DIV/0!</v>
      </c>
      <c r="AG50" s="401"/>
      <c r="AH50" s="400" t="e">
        <f>((AI50-AG50)/AI50)*100</f>
        <v>#DIV/0!</v>
      </c>
      <c r="AI50" s="401"/>
      <c r="AJ50" s="400" t="e">
        <f>((AK50-AI50)/AK50)*100</f>
        <v>#DIV/0!</v>
      </c>
      <c r="AK50" s="401"/>
      <c r="AL50" s="400" t="e">
        <f>((AM50-AK50)/AM50)*100</f>
        <v>#DIV/0!</v>
      </c>
      <c r="AM50" s="401"/>
      <c r="AN50" s="400" t="e">
        <f>((AO50-AM50)/AO50)*100</f>
        <v>#DIV/0!</v>
      </c>
      <c r="AO50" s="401"/>
      <c r="AP50" s="400" t="e">
        <f>((AQ50-AO50)/AQ50)*100</f>
        <v>#DIV/0!</v>
      </c>
      <c r="AQ50" s="401"/>
      <c r="AR50" s="400" t="e">
        <f>((AS50-AQ50)/AS50)*100</f>
        <v>#DIV/0!</v>
      </c>
      <c r="AS50" s="401"/>
      <c r="AT50" s="400" t="e">
        <f>((AU50-AS50)/AU50)*100</f>
        <v>#DIV/0!</v>
      </c>
      <c r="AU50" s="401"/>
      <c r="AV50" s="400" t="e">
        <f>((AW50-AU50)/AW50)*100</f>
        <v>#DIV/0!</v>
      </c>
      <c r="AW50" s="401"/>
      <c r="AX50" s="400" t="e">
        <f>((AY50-AW50)/AY50)*100</f>
        <v>#DIV/0!</v>
      </c>
      <c r="AY50" s="401"/>
      <c r="AZ50" s="400" t="e">
        <f>((BA50-AY50)/BA50)*100</f>
        <v>#DIV/0!</v>
      </c>
      <c r="BA50" s="401"/>
      <c r="BB50" s="400" t="e">
        <f>((BC50-BA50)/BC50)*100</f>
        <v>#DIV/0!</v>
      </c>
      <c r="BC50" s="401"/>
      <c r="BD50" s="400" t="e">
        <f>((BE50-BC50)/BE50)*100</f>
        <v>#DIV/0!</v>
      </c>
      <c r="BE50" s="401"/>
      <c r="BF50" s="400" t="e">
        <f>((BG50-BE50)/BG50)*100</f>
        <v>#DIV/0!</v>
      </c>
      <c r="BG50" s="401"/>
      <c r="BH50" s="400" t="e">
        <f>((BI50-BG50)/BI50)*100</f>
        <v>#DIV/0!</v>
      </c>
      <c r="BI50" s="401"/>
      <c r="BJ50" s="400" t="e">
        <f>((BK50-BI50)/BK50)*100</f>
        <v>#DIV/0!</v>
      </c>
      <c r="BK50" s="401"/>
      <c r="BL50" s="400" t="e">
        <f>((BM50-BK50)/BM50)*100</f>
        <v>#DIV/0!</v>
      </c>
      <c r="BM50" s="401"/>
      <c r="BN50" s="400" t="e">
        <f>((BO50-BM50)/BO50)*100</f>
        <v>#DIV/0!</v>
      </c>
      <c r="BO50" s="401"/>
      <c r="BP50" s="400" t="e">
        <f>((BQ50-BO50)/BQ50)*100</f>
        <v>#DIV/0!</v>
      </c>
      <c r="BQ50" s="401"/>
      <c r="BR50" s="400" t="e">
        <f>((BS50-BQ50)/BS50)*100</f>
        <v>#DIV/0!</v>
      </c>
      <c r="BS50" s="401"/>
      <c r="BT50" s="400" t="e">
        <f>((BU50-BS50)/BU50)*100</f>
        <v>#DIV/0!</v>
      </c>
      <c r="BU50" s="401"/>
      <c r="BV50" s="400" t="e">
        <f>((BW50-BU50)/BW50)*100</f>
        <v>#DIV/0!</v>
      </c>
      <c r="BW50" s="401"/>
      <c r="BX50" s="400" t="e">
        <f>((BY50-BW50)/BY50)*100</f>
        <v>#DIV/0!</v>
      </c>
      <c r="BY50" s="402"/>
      <c r="BZ50" s="236"/>
      <c r="CA50" s="269">
        <f>AVERAGE(Q50,S50,U50,W50,Y50,AA50,AC50,AE50,AG50,AI50,AK50,AM50,AO50,AQ50,AS50,AU50,AW50,AY50,BA50,BC50,BE50,BG50,BI50,BK50,BM50,BO50,BQ50,BS50,BU50,BW50,BY50)</f>
        <v>21421.5</v>
      </c>
      <c r="CB50" s="259"/>
      <c r="CC50" s="269" t="e">
        <f>((BY50-Q50)/BY50)*100</f>
        <v>#DIV/0!</v>
      </c>
      <c r="CD50" s="236"/>
    </row>
    <row r="51" spans="1:82" s="246" customFormat="1" ht="12.95" customHeight="1" thickTop="1" thickBot="1" x14ac:dyDescent="0.25">
      <c r="A51" s="261"/>
      <c r="B51" s="261"/>
      <c r="C51" s="261"/>
      <c r="D51" s="261"/>
      <c r="E51" s="261"/>
      <c r="F51" s="261"/>
      <c r="G51" s="261"/>
      <c r="H51" s="261"/>
      <c r="I51" s="262"/>
      <c r="J51" s="261"/>
      <c r="K51" s="261"/>
      <c r="L51" s="244"/>
      <c r="M51" s="257"/>
      <c r="N51" s="258"/>
      <c r="O51" s="251" t="s">
        <v>38</v>
      </c>
      <c r="P51" s="277"/>
      <c r="Q51" s="383">
        <f>'01-11'!H52</f>
        <v>68211</v>
      </c>
      <c r="R51" s="387">
        <f>((S51-Q51)/S51)*100</f>
        <v>78.784108687470649</v>
      </c>
      <c r="S51" s="382">
        <f>'02-11'!V52</f>
        <v>321509</v>
      </c>
      <c r="T51" s="395" t="e">
        <f>((U51-S51)/U51)*100</f>
        <v>#DIV/0!</v>
      </c>
      <c r="U51" s="278"/>
      <c r="V51" s="395" t="e">
        <f>((W51-U51)/W51)*100</f>
        <v>#DIV/0!</v>
      </c>
      <c r="W51" s="278"/>
      <c r="X51" s="395" t="e">
        <f>((Y51-W51)/Y51)*100</f>
        <v>#DIV/0!</v>
      </c>
      <c r="Y51" s="278"/>
      <c r="Z51" s="395" t="e">
        <f>((AA51-Y51)/AA51)*100</f>
        <v>#DIV/0!</v>
      </c>
      <c r="AA51" s="278"/>
      <c r="AB51" s="395" t="e">
        <f>((AC51-AA51)/AC51)*100</f>
        <v>#DIV/0!</v>
      </c>
      <c r="AC51" s="278"/>
      <c r="AD51" s="395" t="e">
        <f>((AE51-AC51)/AE51)*100</f>
        <v>#DIV/0!</v>
      </c>
      <c r="AE51" s="278"/>
      <c r="AF51" s="395" t="e">
        <f>((AG51-AE51)/AG51)*100</f>
        <v>#DIV/0!</v>
      </c>
      <c r="AG51" s="278"/>
      <c r="AH51" s="395" t="e">
        <f>((AI51-AG51)/AI51)*100</f>
        <v>#DIV/0!</v>
      </c>
      <c r="AI51" s="278"/>
      <c r="AJ51" s="395" t="e">
        <f>((AK51-AI51)/AK51)*100</f>
        <v>#DIV/0!</v>
      </c>
      <c r="AK51" s="278"/>
      <c r="AL51" s="395" t="e">
        <f>((AM51-AK51)/AM51)*100</f>
        <v>#DIV/0!</v>
      </c>
      <c r="AM51" s="278"/>
      <c r="AN51" s="395" t="e">
        <f>((AO51-AM51)/AO51)*100</f>
        <v>#DIV/0!</v>
      </c>
      <c r="AO51" s="278"/>
      <c r="AP51" s="395" t="e">
        <f>((AQ51-AO51)/AQ51)*100</f>
        <v>#DIV/0!</v>
      </c>
      <c r="AQ51" s="278"/>
      <c r="AR51" s="395" t="e">
        <f>((AS51-AQ51)/AS51)*100</f>
        <v>#DIV/0!</v>
      </c>
      <c r="AS51" s="278"/>
      <c r="AT51" s="395" t="e">
        <f>((AU51-AS51)/AU51)*100</f>
        <v>#DIV/0!</v>
      </c>
      <c r="AU51" s="278"/>
      <c r="AV51" s="395" t="e">
        <f>((AW51-AU51)/AW51)*100</f>
        <v>#DIV/0!</v>
      </c>
      <c r="AW51" s="278"/>
      <c r="AX51" s="395" t="e">
        <f>((AY51-AW51)/AY51)*100</f>
        <v>#DIV/0!</v>
      </c>
      <c r="AY51" s="278"/>
      <c r="AZ51" s="395" t="e">
        <f>((BA51-AY51)/BA51)*100</f>
        <v>#DIV/0!</v>
      </c>
      <c r="BA51" s="278"/>
      <c r="BB51" s="395" t="e">
        <f>((BC51-BA51)/BC51)*100</f>
        <v>#DIV/0!</v>
      </c>
      <c r="BC51" s="278"/>
      <c r="BD51" s="395" t="e">
        <f>((BE51-BC51)/BE51)*100</f>
        <v>#DIV/0!</v>
      </c>
      <c r="BE51" s="278"/>
      <c r="BF51" s="395" t="e">
        <f>((BG51-BE51)/BG51)*100</f>
        <v>#DIV/0!</v>
      </c>
      <c r="BG51" s="278"/>
      <c r="BH51" s="395" t="e">
        <f>((BI51-BG51)/BI51)*100</f>
        <v>#DIV/0!</v>
      </c>
      <c r="BI51" s="278"/>
      <c r="BJ51" s="395" t="e">
        <f>((BK51-BI51)/BK51)*100</f>
        <v>#DIV/0!</v>
      </c>
      <c r="BK51" s="278"/>
      <c r="BL51" s="395" t="e">
        <f>((BM51-BK51)/BM51)*100</f>
        <v>#DIV/0!</v>
      </c>
      <c r="BM51" s="278"/>
      <c r="BN51" s="395" t="e">
        <f>((BO51-BM51)/BO51)*100</f>
        <v>#DIV/0!</v>
      </c>
      <c r="BO51" s="278"/>
      <c r="BP51" s="395" t="e">
        <f>((BQ51-BO51)/BQ51)*100</f>
        <v>#DIV/0!</v>
      </c>
      <c r="BQ51" s="278"/>
      <c r="BR51" s="395" t="e">
        <f>((BS51-BQ51)/BS51)*100</f>
        <v>#DIV/0!</v>
      </c>
      <c r="BS51" s="278"/>
      <c r="BT51" s="395" t="e">
        <f>((BU51-BS51)/BU51)*100</f>
        <v>#DIV/0!</v>
      </c>
      <c r="BU51" s="278"/>
      <c r="BV51" s="395" t="e">
        <f>((BW51-BU51)/BW51)*100</f>
        <v>#DIV/0!</v>
      </c>
      <c r="BW51" s="278"/>
      <c r="BX51" s="395" t="e">
        <f>((BY51-BW51)/BY51)*100</f>
        <v>#DIV/0!</v>
      </c>
      <c r="BY51" s="273"/>
      <c r="BZ51" s="236"/>
      <c r="CA51" s="269">
        <f>AVERAGE(Q51,S51,U51,W51,Y51,AA51,AC51,AE51,AG51,AI51,AK51,AM51,AO51,AQ51,AS51,AU51,AW51,AY51,BA51,BC51,BE51,BG51,BI51,BK51,BM51,BO51,BQ51,BS51,BU51,BW51,BY51)</f>
        <v>194860</v>
      </c>
      <c r="CB51" s="259"/>
      <c r="CC51" s="269" t="e">
        <f>((BY51-Q51)/BY51)*100</f>
        <v>#DIV/0!</v>
      </c>
      <c r="CD51" s="236"/>
    </row>
    <row r="52" spans="1:82" s="246" customFormat="1" ht="12.95" customHeight="1" thickTop="1" thickBot="1" x14ac:dyDescent="0.25">
      <c r="A52" s="261"/>
      <c r="B52" s="261"/>
      <c r="C52" s="261"/>
      <c r="D52" s="261"/>
      <c r="E52" s="261"/>
      <c r="F52" s="261"/>
      <c r="G52" s="261"/>
      <c r="H52" s="261"/>
      <c r="I52" s="262"/>
      <c r="J52" s="261"/>
      <c r="K52" s="261"/>
      <c r="L52" s="244"/>
      <c r="M52" s="257"/>
      <c r="N52" s="258"/>
      <c r="O52" s="403" t="s">
        <v>39</v>
      </c>
      <c r="P52" s="398"/>
      <c r="Q52" s="383">
        <f>'01-11'!H53</f>
        <v>105596</v>
      </c>
      <c r="R52" s="399">
        <f>((S52-Q52)/S52)*100</f>
        <v>-236.57168355963537</v>
      </c>
      <c r="S52" s="382">
        <f>'02-11'!V53</f>
        <v>31374</v>
      </c>
      <c r="T52" s="400" t="e">
        <f>((U52-S52)/U52)*100</f>
        <v>#DIV/0!</v>
      </c>
      <c r="U52" s="401"/>
      <c r="V52" s="400" t="e">
        <f>((W52-U52)/W52)*100</f>
        <v>#DIV/0!</v>
      </c>
      <c r="W52" s="401"/>
      <c r="X52" s="400" t="e">
        <f>((Y52-W52)/Y52)*100</f>
        <v>#DIV/0!</v>
      </c>
      <c r="Y52" s="401"/>
      <c r="Z52" s="400" t="e">
        <f>((AA52-Y52)/AA52)*100</f>
        <v>#DIV/0!</v>
      </c>
      <c r="AA52" s="401"/>
      <c r="AB52" s="400" t="e">
        <f>((AC52-AA52)/AC52)*100</f>
        <v>#DIV/0!</v>
      </c>
      <c r="AC52" s="401"/>
      <c r="AD52" s="400" t="e">
        <f>((AE52-AC52)/AE52)*100</f>
        <v>#DIV/0!</v>
      </c>
      <c r="AE52" s="401"/>
      <c r="AF52" s="400" t="e">
        <f>((AG52-AE52)/AG52)*100</f>
        <v>#DIV/0!</v>
      </c>
      <c r="AG52" s="401"/>
      <c r="AH52" s="400" t="e">
        <f>((AI52-AG52)/AI52)*100</f>
        <v>#DIV/0!</v>
      </c>
      <c r="AI52" s="401"/>
      <c r="AJ52" s="400" t="e">
        <f>((AK52-AI52)/AK52)*100</f>
        <v>#DIV/0!</v>
      </c>
      <c r="AK52" s="401"/>
      <c r="AL52" s="400" t="e">
        <f>((AM52-AK52)/AM52)*100</f>
        <v>#DIV/0!</v>
      </c>
      <c r="AM52" s="401"/>
      <c r="AN52" s="400" t="e">
        <f>((AO52-AM52)/AO52)*100</f>
        <v>#DIV/0!</v>
      </c>
      <c r="AO52" s="401"/>
      <c r="AP52" s="400" t="e">
        <f>((AQ52-AO52)/AQ52)*100</f>
        <v>#DIV/0!</v>
      </c>
      <c r="AQ52" s="401"/>
      <c r="AR52" s="400" t="e">
        <f>((AS52-AQ52)/AS52)*100</f>
        <v>#DIV/0!</v>
      </c>
      <c r="AS52" s="401"/>
      <c r="AT52" s="400" t="e">
        <f>((AU52-AS52)/AU52)*100</f>
        <v>#DIV/0!</v>
      </c>
      <c r="AU52" s="401"/>
      <c r="AV52" s="400" t="e">
        <f>((AW52-AU52)/AW52)*100</f>
        <v>#DIV/0!</v>
      </c>
      <c r="AW52" s="401"/>
      <c r="AX52" s="400" t="e">
        <f>((AY52-AW52)/AY52)*100</f>
        <v>#DIV/0!</v>
      </c>
      <c r="AY52" s="401"/>
      <c r="AZ52" s="400" t="e">
        <f>((BA52-AY52)/BA52)*100</f>
        <v>#DIV/0!</v>
      </c>
      <c r="BA52" s="401"/>
      <c r="BB52" s="400" t="e">
        <f>((BC52-BA52)/BC52)*100</f>
        <v>#DIV/0!</v>
      </c>
      <c r="BC52" s="401"/>
      <c r="BD52" s="400" t="e">
        <f>((BE52-BC52)/BE52)*100</f>
        <v>#DIV/0!</v>
      </c>
      <c r="BE52" s="401"/>
      <c r="BF52" s="400" t="e">
        <f>((BG52-BE52)/BG52)*100</f>
        <v>#DIV/0!</v>
      </c>
      <c r="BG52" s="401"/>
      <c r="BH52" s="400" t="e">
        <f>((BI52-BG52)/BI52)*100</f>
        <v>#DIV/0!</v>
      </c>
      <c r="BI52" s="401"/>
      <c r="BJ52" s="400" t="e">
        <f>((BK52-BI52)/BK52)*100</f>
        <v>#DIV/0!</v>
      </c>
      <c r="BK52" s="401"/>
      <c r="BL52" s="400" t="e">
        <f>((BM52-BK52)/BM52)*100</f>
        <v>#DIV/0!</v>
      </c>
      <c r="BM52" s="401"/>
      <c r="BN52" s="400" t="e">
        <f>((BO52-BM52)/BO52)*100</f>
        <v>#DIV/0!</v>
      </c>
      <c r="BO52" s="401"/>
      <c r="BP52" s="400" t="e">
        <f>((BQ52-BO52)/BQ52)*100</f>
        <v>#DIV/0!</v>
      </c>
      <c r="BQ52" s="401"/>
      <c r="BR52" s="400" t="e">
        <f>((BS52-BQ52)/BS52)*100</f>
        <v>#DIV/0!</v>
      </c>
      <c r="BS52" s="401"/>
      <c r="BT52" s="400" t="e">
        <f>((BU52-BS52)/BU52)*100</f>
        <v>#DIV/0!</v>
      </c>
      <c r="BU52" s="401"/>
      <c r="BV52" s="400" t="e">
        <f>((BW52-BU52)/BW52)*100</f>
        <v>#DIV/0!</v>
      </c>
      <c r="BW52" s="401"/>
      <c r="BX52" s="400" t="e">
        <f>((BY52-BW52)/BY52)*100</f>
        <v>#DIV/0!</v>
      </c>
      <c r="BY52" s="402"/>
      <c r="BZ52" s="236"/>
      <c r="CA52" s="269">
        <f>AVERAGE(Q52,S52,U52,W52,Y52,AA52,AC52,AE52,AG52,AI52,AK52,AM52,AO52,AQ52,AS52,AU52,AW52,AY52,BA52,BC52,BE52,BG52,BI52,BK52,BM52,BO52,BQ52,BS52,BU52,BW52,BY52)</f>
        <v>68485</v>
      </c>
      <c r="CB52" s="259"/>
      <c r="CC52" s="269" t="e">
        <f>((BY52-Q52)/BY52)*100</f>
        <v>#DIV/0!</v>
      </c>
      <c r="CD52" s="236"/>
    </row>
    <row r="53" spans="1:82" s="246" customFormat="1" ht="12.95" customHeight="1" thickTop="1" thickBot="1" x14ac:dyDescent="0.25">
      <c r="A53" s="261"/>
      <c r="B53" s="261"/>
      <c r="C53" s="261"/>
      <c r="D53" s="261"/>
      <c r="E53" s="261"/>
      <c r="F53" s="261"/>
      <c r="G53" s="261"/>
      <c r="H53" s="261"/>
      <c r="I53" s="262"/>
      <c r="J53" s="261"/>
      <c r="K53" s="261"/>
      <c r="L53" s="244"/>
      <c r="M53" s="257"/>
      <c r="N53" s="258"/>
      <c r="O53" s="251" t="s">
        <v>40</v>
      </c>
      <c r="P53" s="277"/>
      <c r="Q53" s="383">
        <f>'01-11'!H54</f>
        <v>30642</v>
      </c>
      <c r="R53" s="387">
        <f>((S53-Q53)/S53)*100</f>
        <v>-346.41608391608389</v>
      </c>
      <c r="S53" s="382">
        <f>'02-11'!V54</f>
        <v>6864</v>
      </c>
      <c r="T53" s="395" t="e">
        <f>((U53-S53)/U53)*100</f>
        <v>#DIV/0!</v>
      </c>
      <c r="U53" s="278"/>
      <c r="V53" s="395" t="e">
        <f>((W53-U53)/W53)*100</f>
        <v>#DIV/0!</v>
      </c>
      <c r="W53" s="278"/>
      <c r="X53" s="395" t="e">
        <f>((Y53-W53)/Y53)*100</f>
        <v>#DIV/0!</v>
      </c>
      <c r="Y53" s="278"/>
      <c r="Z53" s="395" t="e">
        <f>((AA53-Y53)/AA53)*100</f>
        <v>#DIV/0!</v>
      </c>
      <c r="AA53" s="278"/>
      <c r="AB53" s="395" t="e">
        <f>((AC53-AA53)/AC53)*100</f>
        <v>#DIV/0!</v>
      </c>
      <c r="AC53" s="278"/>
      <c r="AD53" s="395" t="e">
        <f>((AE53-AC53)/AE53)*100</f>
        <v>#DIV/0!</v>
      </c>
      <c r="AE53" s="278"/>
      <c r="AF53" s="395" t="e">
        <f>((AG53-AE53)/AG53)*100</f>
        <v>#DIV/0!</v>
      </c>
      <c r="AG53" s="278"/>
      <c r="AH53" s="395" t="e">
        <f>((AI53-AG53)/AI53)*100</f>
        <v>#DIV/0!</v>
      </c>
      <c r="AI53" s="278"/>
      <c r="AJ53" s="395" t="e">
        <f>((AK53-AI53)/AK53)*100</f>
        <v>#DIV/0!</v>
      </c>
      <c r="AK53" s="278"/>
      <c r="AL53" s="395" t="e">
        <f>((AM53-AK53)/AM53)*100</f>
        <v>#DIV/0!</v>
      </c>
      <c r="AM53" s="278"/>
      <c r="AN53" s="395" t="e">
        <f>((AO53-AM53)/AO53)*100</f>
        <v>#DIV/0!</v>
      </c>
      <c r="AO53" s="278"/>
      <c r="AP53" s="395" t="e">
        <f>((AQ53-AO53)/AQ53)*100</f>
        <v>#DIV/0!</v>
      </c>
      <c r="AQ53" s="278"/>
      <c r="AR53" s="395" t="e">
        <f>((AS53-AQ53)/AS53)*100</f>
        <v>#DIV/0!</v>
      </c>
      <c r="AS53" s="278"/>
      <c r="AT53" s="395" t="e">
        <f>((AU53-AS53)/AU53)*100</f>
        <v>#DIV/0!</v>
      </c>
      <c r="AU53" s="278"/>
      <c r="AV53" s="395" t="e">
        <f>((AW53-AU53)/AW53)*100</f>
        <v>#DIV/0!</v>
      </c>
      <c r="AW53" s="278"/>
      <c r="AX53" s="395" t="e">
        <f>((AY53-AW53)/AY53)*100</f>
        <v>#DIV/0!</v>
      </c>
      <c r="AY53" s="278"/>
      <c r="AZ53" s="395" t="e">
        <f>((BA53-AY53)/BA53)*100</f>
        <v>#DIV/0!</v>
      </c>
      <c r="BA53" s="278"/>
      <c r="BB53" s="395" t="e">
        <f>((BC53-BA53)/BC53)*100</f>
        <v>#DIV/0!</v>
      </c>
      <c r="BC53" s="278"/>
      <c r="BD53" s="395" t="e">
        <f>((BE53-BC53)/BE53)*100</f>
        <v>#DIV/0!</v>
      </c>
      <c r="BE53" s="278"/>
      <c r="BF53" s="395" t="e">
        <f>((BG53-BE53)/BG53)*100</f>
        <v>#DIV/0!</v>
      </c>
      <c r="BG53" s="278"/>
      <c r="BH53" s="395" t="e">
        <f>((BI53-BG53)/BI53)*100</f>
        <v>#DIV/0!</v>
      </c>
      <c r="BI53" s="278"/>
      <c r="BJ53" s="395" t="e">
        <f>((BK53-BI53)/BK53)*100</f>
        <v>#DIV/0!</v>
      </c>
      <c r="BK53" s="278"/>
      <c r="BL53" s="395" t="e">
        <f>((BM53-BK53)/BM53)*100</f>
        <v>#DIV/0!</v>
      </c>
      <c r="BM53" s="278"/>
      <c r="BN53" s="395" t="e">
        <f>((BO53-BM53)/BO53)*100</f>
        <v>#DIV/0!</v>
      </c>
      <c r="BO53" s="278"/>
      <c r="BP53" s="395" t="e">
        <f>((BQ53-BO53)/BQ53)*100</f>
        <v>#DIV/0!</v>
      </c>
      <c r="BQ53" s="278"/>
      <c r="BR53" s="395" t="e">
        <f>((BS53-BQ53)/BS53)*100</f>
        <v>#DIV/0!</v>
      </c>
      <c r="BS53" s="278"/>
      <c r="BT53" s="395" t="e">
        <f>((BU53-BS53)/BU53)*100</f>
        <v>#DIV/0!</v>
      </c>
      <c r="BU53" s="278"/>
      <c r="BV53" s="395" t="e">
        <f>((BW53-BU53)/BW53)*100</f>
        <v>#DIV/0!</v>
      </c>
      <c r="BW53" s="278"/>
      <c r="BX53" s="395" t="e">
        <f>((BY53-BW53)/BY53)*100</f>
        <v>#DIV/0!</v>
      </c>
      <c r="BY53" s="273"/>
      <c r="BZ53" s="236"/>
      <c r="CA53" s="269">
        <f>AVERAGE(Q53,S53,U53,W53,Y53,AA53,AC53,AE53,AG53,AI53,AK53,AM53,AO53,AQ53,AS53,AU53,AW53,AY53,BA53,BC53,BE53,BG53,BI53,BK53,BM53,BO53,BQ53,BS53,BU53,BW53,BY53)</f>
        <v>18753</v>
      </c>
      <c r="CB53" s="259"/>
      <c r="CC53" s="269" t="e">
        <f>((BY53-Q53)/BY53)*100</f>
        <v>#DIV/0!</v>
      </c>
      <c r="CD53" s="236"/>
    </row>
    <row r="54" spans="1:82" s="246" customFormat="1" ht="12.95" customHeight="1" thickTop="1" thickBot="1" x14ac:dyDescent="0.25">
      <c r="A54" s="261"/>
      <c r="B54" s="261"/>
      <c r="C54" s="261"/>
      <c r="D54" s="261"/>
      <c r="E54" s="261"/>
      <c r="F54" s="261"/>
      <c r="G54" s="261"/>
      <c r="H54" s="261"/>
      <c r="I54" s="262"/>
      <c r="J54" s="261"/>
      <c r="K54" s="261"/>
      <c r="L54" s="244"/>
      <c r="M54" s="257"/>
      <c r="N54" s="258"/>
      <c r="O54" s="403" t="s">
        <v>41</v>
      </c>
      <c r="P54" s="398"/>
      <c r="Q54" s="383">
        <f>'01-11'!H55</f>
        <v>14993</v>
      </c>
      <c r="R54" s="399">
        <f>((S54-Q54)/S54)*100</f>
        <v>-24.99374739474781</v>
      </c>
      <c r="S54" s="382">
        <f>'02-11'!V55</f>
        <v>11995</v>
      </c>
      <c r="T54" s="400" t="e">
        <f>((U54-S54)/U54)*100</f>
        <v>#DIV/0!</v>
      </c>
      <c r="U54" s="401"/>
      <c r="V54" s="400" t="e">
        <f>((W54-U54)/W54)*100</f>
        <v>#DIV/0!</v>
      </c>
      <c r="W54" s="401"/>
      <c r="X54" s="400" t="e">
        <f>((Y54-W54)/Y54)*100</f>
        <v>#DIV/0!</v>
      </c>
      <c r="Y54" s="401"/>
      <c r="Z54" s="400" t="e">
        <f>((AA54-Y54)/AA54)*100</f>
        <v>#DIV/0!</v>
      </c>
      <c r="AA54" s="401"/>
      <c r="AB54" s="400" t="e">
        <f>((AC54-AA54)/AC54)*100</f>
        <v>#DIV/0!</v>
      </c>
      <c r="AC54" s="401"/>
      <c r="AD54" s="400" t="e">
        <f>((AE54-AC54)/AE54)*100</f>
        <v>#DIV/0!</v>
      </c>
      <c r="AE54" s="401"/>
      <c r="AF54" s="400" t="e">
        <f>((AG54-AE54)/AG54)*100</f>
        <v>#DIV/0!</v>
      </c>
      <c r="AG54" s="401"/>
      <c r="AH54" s="400" t="e">
        <f>((AI54-AG54)/AI54)*100</f>
        <v>#DIV/0!</v>
      </c>
      <c r="AI54" s="401"/>
      <c r="AJ54" s="400" t="e">
        <f>((AK54-AI54)/AK54)*100</f>
        <v>#DIV/0!</v>
      </c>
      <c r="AK54" s="401"/>
      <c r="AL54" s="400" t="e">
        <f>((AM54-AK54)/AM54)*100</f>
        <v>#DIV/0!</v>
      </c>
      <c r="AM54" s="401"/>
      <c r="AN54" s="400" t="e">
        <f>((AO54-AM54)/AO54)*100</f>
        <v>#DIV/0!</v>
      </c>
      <c r="AO54" s="401"/>
      <c r="AP54" s="400" t="e">
        <f>((AQ54-AO54)/AQ54)*100</f>
        <v>#DIV/0!</v>
      </c>
      <c r="AQ54" s="401"/>
      <c r="AR54" s="400" t="e">
        <f>((AS54-AQ54)/AS54)*100</f>
        <v>#DIV/0!</v>
      </c>
      <c r="AS54" s="401"/>
      <c r="AT54" s="400" t="e">
        <f>((AU54-AS54)/AU54)*100</f>
        <v>#DIV/0!</v>
      </c>
      <c r="AU54" s="401"/>
      <c r="AV54" s="400" t="e">
        <f>((AW54-AU54)/AW54)*100</f>
        <v>#DIV/0!</v>
      </c>
      <c r="AW54" s="401"/>
      <c r="AX54" s="400" t="e">
        <f>((AY54-AW54)/AY54)*100</f>
        <v>#DIV/0!</v>
      </c>
      <c r="AY54" s="401"/>
      <c r="AZ54" s="400" t="e">
        <f>((BA54-AY54)/BA54)*100</f>
        <v>#DIV/0!</v>
      </c>
      <c r="BA54" s="401"/>
      <c r="BB54" s="400" t="e">
        <f>((BC54-BA54)/BC54)*100</f>
        <v>#DIV/0!</v>
      </c>
      <c r="BC54" s="401"/>
      <c r="BD54" s="400" t="e">
        <f>((BE54-BC54)/BE54)*100</f>
        <v>#DIV/0!</v>
      </c>
      <c r="BE54" s="401"/>
      <c r="BF54" s="400" t="e">
        <f>((BG54-BE54)/BG54)*100</f>
        <v>#DIV/0!</v>
      </c>
      <c r="BG54" s="401"/>
      <c r="BH54" s="400" t="e">
        <f>((BI54-BG54)/BI54)*100</f>
        <v>#DIV/0!</v>
      </c>
      <c r="BI54" s="401"/>
      <c r="BJ54" s="400" t="e">
        <f>((BK54-BI54)/BK54)*100</f>
        <v>#DIV/0!</v>
      </c>
      <c r="BK54" s="401"/>
      <c r="BL54" s="400" t="e">
        <f>((BM54-BK54)/BM54)*100</f>
        <v>#DIV/0!</v>
      </c>
      <c r="BM54" s="401"/>
      <c r="BN54" s="400" t="e">
        <f>((BO54-BM54)/BO54)*100</f>
        <v>#DIV/0!</v>
      </c>
      <c r="BO54" s="401"/>
      <c r="BP54" s="400" t="e">
        <f>((BQ54-BO54)/BQ54)*100</f>
        <v>#DIV/0!</v>
      </c>
      <c r="BQ54" s="401"/>
      <c r="BR54" s="400" t="e">
        <f>((BS54-BQ54)/BS54)*100</f>
        <v>#DIV/0!</v>
      </c>
      <c r="BS54" s="401"/>
      <c r="BT54" s="400" t="e">
        <f>((BU54-BS54)/BU54)*100</f>
        <v>#DIV/0!</v>
      </c>
      <c r="BU54" s="401"/>
      <c r="BV54" s="400" t="e">
        <f>((BW54-BU54)/BW54)*100</f>
        <v>#DIV/0!</v>
      </c>
      <c r="BW54" s="401"/>
      <c r="BX54" s="400" t="e">
        <f>((BY54-BW54)/BY54)*100</f>
        <v>#DIV/0!</v>
      </c>
      <c r="BY54" s="402"/>
      <c r="BZ54" s="236"/>
      <c r="CA54" s="269">
        <f>AVERAGE(Q54,S54,U54,W54,Y54,AA54,AC54,AE54,AG54,AI54,AK54,AM54,AO54,AQ54,AS54,AU54,AW54,AY54,BA54,BC54,BE54,BG54,BI54,BK54,BM54,BO54,BQ54,BS54,BU54,BW54,BY54)</f>
        <v>13494</v>
      </c>
      <c r="CB54" s="259"/>
      <c r="CC54" s="269" t="e">
        <f>((BY54-Q54)/BY54)*100</f>
        <v>#DIV/0!</v>
      </c>
      <c r="CD54" s="236"/>
    </row>
    <row r="55" spans="1:82" s="246" customFormat="1" ht="12.95" customHeight="1" thickTop="1" thickBot="1" x14ac:dyDescent="0.25">
      <c r="A55" s="261"/>
      <c r="B55" s="261"/>
      <c r="C55" s="261"/>
      <c r="D55" s="261"/>
      <c r="E55" s="261"/>
      <c r="F55" s="261"/>
      <c r="G55" s="261"/>
      <c r="H55" s="261"/>
      <c r="I55" s="262"/>
      <c r="J55" s="261"/>
      <c r="K55" s="261"/>
      <c r="L55" s="244"/>
      <c r="M55" s="257"/>
      <c r="N55" s="258"/>
      <c r="O55" s="251" t="s">
        <v>42</v>
      </c>
      <c r="P55" s="277"/>
      <c r="Q55" s="383">
        <f>'01-11'!H56</f>
        <v>154414</v>
      </c>
      <c r="R55" s="387">
        <f>((S55-Q55)/S55)*100</f>
        <v>-60.87808130691171</v>
      </c>
      <c r="S55" s="382">
        <f>'02-11'!V56</f>
        <v>95982</v>
      </c>
      <c r="T55" s="395" t="e">
        <f>((U55-S55)/U55)*100</f>
        <v>#DIV/0!</v>
      </c>
      <c r="U55" s="278"/>
      <c r="V55" s="395" t="e">
        <f>((W55-U55)/W55)*100</f>
        <v>#DIV/0!</v>
      </c>
      <c r="W55" s="278"/>
      <c r="X55" s="395" t="e">
        <f>((Y55-W55)/Y55)*100</f>
        <v>#DIV/0!</v>
      </c>
      <c r="Y55" s="278"/>
      <c r="Z55" s="395" t="e">
        <f>((AA55-Y55)/AA55)*100</f>
        <v>#DIV/0!</v>
      </c>
      <c r="AA55" s="278"/>
      <c r="AB55" s="395" t="e">
        <f>((AC55-AA55)/AC55)*100</f>
        <v>#DIV/0!</v>
      </c>
      <c r="AC55" s="278"/>
      <c r="AD55" s="395" t="e">
        <f>((AE55-AC55)/AE55)*100</f>
        <v>#DIV/0!</v>
      </c>
      <c r="AE55" s="278"/>
      <c r="AF55" s="395" t="e">
        <f>((AG55-AE55)/AG55)*100</f>
        <v>#DIV/0!</v>
      </c>
      <c r="AG55" s="278"/>
      <c r="AH55" s="395" t="e">
        <f>((AI55-AG55)/AI55)*100</f>
        <v>#DIV/0!</v>
      </c>
      <c r="AI55" s="278"/>
      <c r="AJ55" s="395" t="e">
        <f>((AK55-AI55)/AK55)*100</f>
        <v>#DIV/0!</v>
      </c>
      <c r="AK55" s="278"/>
      <c r="AL55" s="395" t="e">
        <f>((AM55-AK55)/AM55)*100</f>
        <v>#DIV/0!</v>
      </c>
      <c r="AM55" s="278"/>
      <c r="AN55" s="395" t="e">
        <f>((AO55-AM55)/AO55)*100</f>
        <v>#DIV/0!</v>
      </c>
      <c r="AO55" s="278"/>
      <c r="AP55" s="395" t="e">
        <f>((AQ55-AO55)/AQ55)*100</f>
        <v>#DIV/0!</v>
      </c>
      <c r="AQ55" s="278"/>
      <c r="AR55" s="395" t="e">
        <f>((AS55-AQ55)/AS55)*100</f>
        <v>#DIV/0!</v>
      </c>
      <c r="AS55" s="278"/>
      <c r="AT55" s="395" t="e">
        <f>((AU55-AS55)/AU55)*100</f>
        <v>#DIV/0!</v>
      </c>
      <c r="AU55" s="278"/>
      <c r="AV55" s="395" t="e">
        <f>((AW55-AU55)/AW55)*100</f>
        <v>#DIV/0!</v>
      </c>
      <c r="AW55" s="278"/>
      <c r="AX55" s="395" t="e">
        <f>((AY55-AW55)/AY55)*100</f>
        <v>#DIV/0!</v>
      </c>
      <c r="AY55" s="278"/>
      <c r="AZ55" s="395" t="e">
        <f>((BA55-AY55)/BA55)*100</f>
        <v>#DIV/0!</v>
      </c>
      <c r="BA55" s="278"/>
      <c r="BB55" s="395" t="e">
        <f>((BC55-BA55)/BC55)*100</f>
        <v>#DIV/0!</v>
      </c>
      <c r="BC55" s="278"/>
      <c r="BD55" s="395" t="e">
        <f>((BE55-BC55)/BE55)*100</f>
        <v>#DIV/0!</v>
      </c>
      <c r="BE55" s="278"/>
      <c r="BF55" s="395" t="e">
        <f>((BG55-BE55)/BG55)*100</f>
        <v>#DIV/0!</v>
      </c>
      <c r="BG55" s="278"/>
      <c r="BH55" s="395" t="e">
        <f>((BI55-BG55)/BI55)*100</f>
        <v>#DIV/0!</v>
      </c>
      <c r="BI55" s="278"/>
      <c r="BJ55" s="395" t="e">
        <f>((BK55-BI55)/BK55)*100</f>
        <v>#DIV/0!</v>
      </c>
      <c r="BK55" s="278"/>
      <c r="BL55" s="395" t="e">
        <f>((BM55-BK55)/BM55)*100</f>
        <v>#DIV/0!</v>
      </c>
      <c r="BM55" s="278"/>
      <c r="BN55" s="395" t="e">
        <f>((BO55-BM55)/BO55)*100</f>
        <v>#DIV/0!</v>
      </c>
      <c r="BO55" s="278"/>
      <c r="BP55" s="395" t="e">
        <f>((BQ55-BO55)/BQ55)*100</f>
        <v>#DIV/0!</v>
      </c>
      <c r="BQ55" s="278"/>
      <c r="BR55" s="395" t="e">
        <f>((BS55-BQ55)/BS55)*100</f>
        <v>#DIV/0!</v>
      </c>
      <c r="BS55" s="278"/>
      <c r="BT55" s="395" t="e">
        <f>((BU55-BS55)/BU55)*100</f>
        <v>#DIV/0!</v>
      </c>
      <c r="BU55" s="278"/>
      <c r="BV55" s="395" t="e">
        <f>((BW55-BU55)/BW55)*100</f>
        <v>#DIV/0!</v>
      </c>
      <c r="BW55" s="278"/>
      <c r="BX55" s="395" t="e">
        <f>((BY55-BW55)/BY55)*100</f>
        <v>#DIV/0!</v>
      </c>
      <c r="BY55" s="273"/>
      <c r="BZ55" s="236"/>
      <c r="CA55" s="269">
        <f>AVERAGE(Q55,S55,U55,W55,Y55,AA55,AC55,AE55,AG55,AI55,AK55,AM55,AO55,AQ55,AS55,AU55,AW55,AY55,BA55,BC55,BE55,BG55,BI55,BK55,BM55,BO55,BQ55,BS55,BU55,BW55,BY55)</f>
        <v>125198</v>
      </c>
      <c r="CB55" s="259"/>
      <c r="CC55" s="269" t="e">
        <f>((BY55-Q55)/BY55)*100</f>
        <v>#DIV/0!</v>
      </c>
      <c r="CD55" s="236"/>
    </row>
    <row r="56" spans="1:82" s="246" customFormat="1" ht="12.95" customHeight="1" thickTop="1" thickBot="1" x14ac:dyDescent="0.25">
      <c r="A56" s="261"/>
      <c r="B56" s="261"/>
      <c r="C56" s="261"/>
      <c r="D56" s="261"/>
      <c r="E56" s="261"/>
      <c r="F56" s="261"/>
      <c r="G56" s="261"/>
      <c r="H56" s="261"/>
      <c r="I56" s="262"/>
      <c r="J56" s="261"/>
      <c r="K56" s="261"/>
      <c r="L56" s="244"/>
      <c r="M56" s="257"/>
      <c r="N56" s="258"/>
      <c r="O56" s="403" t="s">
        <v>85</v>
      </c>
      <c r="P56" s="398"/>
      <c r="Q56" s="383">
        <f>'01-11'!H57</f>
        <v>11251</v>
      </c>
      <c r="R56" s="399">
        <f>((S56-Q56)/S56)*100</f>
        <v>-24.997222530829909</v>
      </c>
      <c r="S56" s="382">
        <f>'02-11'!V57</f>
        <v>9001</v>
      </c>
      <c r="T56" s="400" t="e">
        <f>((U56-S56)/U56)*100</f>
        <v>#DIV/0!</v>
      </c>
      <c r="U56" s="401"/>
      <c r="V56" s="400" t="e">
        <f>((W56-U56)/W56)*100</f>
        <v>#DIV/0!</v>
      </c>
      <c r="W56" s="401"/>
      <c r="X56" s="400" t="e">
        <f>((Y56-W56)/Y56)*100</f>
        <v>#DIV/0!</v>
      </c>
      <c r="Y56" s="401"/>
      <c r="Z56" s="400" t="e">
        <f>((AA56-Y56)/AA56)*100</f>
        <v>#DIV/0!</v>
      </c>
      <c r="AA56" s="401"/>
      <c r="AB56" s="400" t="e">
        <f>((AC56-AA56)/AC56)*100</f>
        <v>#DIV/0!</v>
      </c>
      <c r="AC56" s="401"/>
      <c r="AD56" s="400" t="e">
        <f>((AE56-AC56)/AE56)*100</f>
        <v>#DIV/0!</v>
      </c>
      <c r="AE56" s="401"/>
      <c r="AF56" s="400" t="e">
        <f>((AG56-AE56)/AG56)*100</f>
        <v>#DIV/0!</v>
      </c>
      <c r="AG56" s="401"/>
      <c r="AH56" s="400" t="e">
        <f>((AI56-AG56)/AI56)*100</f>
        <v>#DIV/0!</v>
      </c>
      <c r="AI56" s="401"/>
      <c r="AJ56" s="400" t="e">
        <f>((AK56-AI56)/AK56)*100</f>
        <v>#DIV/0!</v>
      </c>
      <c r="AK56" s="401"/>
      <c r="AL56" s="400" t="e">
        <f>((AM56-AK56)/AM56)*100</f>
        <v>#DIV/0!</v>
      </c>
      <c r="AM56" s="401"/>
      <c r="AN56" s="400" t="e">
        <f>((AO56-AM56)/AO56)*100</f>
        <v>#DIV/0!</v>
      </c>
      <c r="AO56" s="401"/>
      <c r="AP56" s="400" t="e">
        <f>((AQ56-AO56)/AQ56)*100</f>
        <v>#DIV/0!</v>
      </c>
      <c r="AQ56" s="401"/>
      <c r="AR56" s="400" t="e">
        <f>((AS56-AQ56)/AS56)*100</f>
        <v>#DIV/0!</v>
      </c>
      <c r="AS56" s="401"/>
      <c r="AT56" s="400" t="e">
        <f>((AU56-AS56)/AU56)*100</f>
        <v>#DIV/0!</v>
      </c>
      <c r="AU56" s="401"/>
      <c r="AV56" s="400" t="e">
        <f>((AW56-AU56)/AW56)*100</f>
        <v>#DIV/0!</v>
      </c>
      <c r="AW56" s="401"/>
      <c r="AX56" s="400" t="e">
        <f>((AY56-AW56)/AY56)*100</f>
        <v>#DIV/0!</v>
      </c>
      <c r="AY56" s="401"/>
      <c r="AZ56" s="400" t="e">
        <f>((BA56-AY56)/BA56)*100</f>
        <v>#DIV/0!</v>
      </c>
      <c r="BA56" s="401"/>
      <c r="BB56" s="400" t="e">
        <f>((BC56-BA56)/BC56)*100</f>
        <v>#DIV/0!</v>
      </c>
      <c r="BC56" s="401"/>
      <c r="BD56" s="400" t="e">
        <f>((BE56-BC56)/BE56)*100</f>
        <v>#DIV/0!</v>
      </c>
      <c r="BE56" s="401"/>
      <c r="BF56" s="400" t="e">
        <f>((BG56-BE56)/BG56)*100</f>
        <v>#DIV/0!</v>
      </c>
      <c r="BG56" s="401"/>
      <c r="BH56" s="400" t="e">
        <f>((BI56-BG56)/BI56)*100</f>
        <v>#DIV/0!</v>
      </c>
      <c r="BI56" s="401"/>
      <c r="BJ56" s="400" t="e">
        <f>((BK56-BI56)/BK56)*100</f>
        <v>#DIV/0!</v>
      </c>
      <c r="BK56" s="401"/>
      <c r="BL56" s="400" t="e">
        <f>((BM56-BK56)/BM56)*100</f>
        <v>#DIV/0!</v>
      </c>
      <c r="BM56" s="401"/>
      <c r="BN56" s="400" t="e">
        <f>((BO56-BM56)/BO56)*100</f>
        <v>#DIV/0!</v>
      </c>
      <c r="BO56" s="401"/>
      <c r="BP56" s="400" t="e">
        <f>((BQ56-BO56)/BQ56)*100</f>
        <v>#DIV/0!</v>
      </c>
      <c r="BQ56" s="401"/>
      <c r="BR56" s="400" t="e">
        <f>((BS56-BQ56)/BS56)*100</f>
        <v>#DIV/0!</v>
      </c>
      <c r="BS56" s="401"/>
      <c r="BT56" s="400" t="e">
        <f>((BU56-BS56)/BU56)*100</f>
        <v>#DIV/0!</v>
      </c>
      <c r="BU56" s="401"/>
      <c r="BV56" s="400" t="e">
        <f>((BW56-BU56)/BW56)*100</f>
        <v>#DIV/0!</v>
      </c>
      <c r="BW56" s="401"/>
      <c r="BX56" s="400" t="e">
        <f>((BY56-BW56)/BY56)*100</f>
        <v>#DIV/0!</v>
      </c>
      <c r="BY56" s="402"/>
      <c r="BZ56" s="236"/>
      <c r="CA56" s="269">
        <f>AVERAGE(Q56,S56,U56,W56,Y56,AA56,AC56,AE56,AG56,AI56,AK56,AM56,AO56,AQ56,AS56,AU56,AW56,AY56,BA56,BC56,BE56,BG56,BI56,BK56,BM56,BO56,BQ56,BS56,BU56,BW56,BY56)</f>
        <v>10126</v>
      </c>
      <c r="CB56" s="259"/>
      <c r="CC56" s="269" t="e">
        <f>((BY56-Q56)/BY56)*100</f>
        <v>#DIV/0!</v>
      </c>
      <c r="CD56" s="236"/>
    </row>
    <row r="57" spans="1:82" s="246" customFormat="1" ht="12.95" customHeight="1" thickTop="1" thickBot="1" x14ac:dyDescent="0.25">
      <c r="A57" s="261"/>
      <c r="B57" s="261"/>
      <c r="C57" s="261"/>
      <c r="D57" s="261"/>
      <c r="E57" s="261"/>
      <c r="F57" s="261"/>
      <c r="G57" s="261"/>
      <c r="H57" s="261"/>
      <c r="I57" s="262"/>
      <c r="J57" s="261"/>
      <c r="K57" s="261"/>
      <c r="L57" s="244"/>
      <c r="M57" s="257"/>
      <c r="N57" s="258"/>
      <c r="O57" s="251" t="s">
        <v>43</v>
      </c>
      <c r="P57" s="277"/>
      <c r="Q57" s="383">
        <f>'01-11'!H58</f>
        <v>28029</v>
      </c>
      <c r="R57" s="387">
        <f>((S57-Q57)/S57)*100</f>
        <v>76.584155520839431</v>
      </c>
      <c r="S57" s="382">
        <f>'02-11'!V58</f>
        <v>119701</v>
      </c>
      <c r="T57" s="395" t="e">
        <f>((U57-S57)/U57)*100</f>
        <v>#DIV/0!</v>
      </c>
      <c r="U57" s="278"/>
      <c r="V57" s="395" t="e">
        <f>((W57-U57)/W57)*100</f>
        <v>#DIV/0!</v>
      </c>
      <c r="W57" s="278"/>
      <c r="X57" s="395" t="e">
        <f>((Y57-W57)/Y57)*100</f>
        <v>#DIV/0!</v>
      </c>
      <c r="Y57" s="278"/>
      <c r="Z57" s="395" t="e">
        <f>((AA57-Y57)/AA57)*100</f>
        <v>#DIV/0!</v>
      </c>
      <c r="AA57" s="278"/>
      <c r="AB57" s="395" t="e">
        <f>((AC57-AA57)/AC57)*100</f>
        <v>#DIV/0!</v>
      </c>
      <c r="AC57" s="278"/>
      <c r="AD57" s="395" t="e">
        <f>((AE57-AC57)/AE57)*100</f>
        <v>#DIV/0!</v>
      </c>
      <c r="AE57" s="278"/>
      <c r="AF57" s="395" t="e">
        <f>((AG57-AE57)/AG57)*100</f>
        <v>#DIV/0!</v>
      </c>
      <c r="AG57" s="278"/>
      <c r="AH57" s="395" t="e">
        <f>((AI57-AG57)/AI57)*100</f>
        <v>#DIV/0!</v>
      </c>
      <c r="AI57" s="278"/>
      <c r="AJ57" s="395" t="e">
        <f>((AK57-AI57)/AK57)*100</f>
        <v>#DIV/0!</v>
      </c>
      <c r="AK57" s="278"/>
      <c r="AL57" s="395" t="e">
        <f>((AM57-AK57)/AM57)*100</f>
        <v>#DIV/0!</v>
      </c>
      <c r="AM57" s="278"/>
      <c r="AN57" s="395" t="e">
        <f>((AO57-AM57)/AO57)*100</f>
        <v>#DIV/0!</v>
      </c>
      <c r="AO57" s="278"/>
      <c r="AP57" s="395" t="e">
        <f>((AQ57-AO57)/AQ57)*100</f>
        <v>#DIV/0!</v>
      </c>
      <c r="AQ57" s="278"/>
      <c r="AR57" s="395" t="e">
        <f>((AS57-AQ57)/AS57)*100</f>
        <v>#DIV/0!</v>
      </c>
      <c r="AS57" s="278"/>
      <c r="AT57" s="395" t="e">
        <f>((AU57-AS57)/AU57)*100</f>
        <v>#DIV/0!</v>
      </c>
      <c r="AU57" s="278"/>
      <c r="AV57" s="395" t="e">
        <f>((AW57-AU57)/AW57)*100</f>
        <v>#DIV/0!</v>
      </c>
      <c r="AW57" s="278"/>
      <c r="AX57" s="395" t="e">
        <f>((AY57-AW57)/AY57)*100</f>
        <v>#DIV/0!</v>
      </c>
      <c r="AY57" s="278"/>
      <c r="AZ57" s="395" t="e">
        <f>((BA57-AY57)/BA57)*100</f>
        <v>#DIV/0!</v>
      </c>
      <c r="BA57" s="278"/>
      <c r="BB57" s="395" t="e">
        <f>((BC57-BA57)/BC57)*100</f>
        <v>#DIV/0!</v>
      </c>
      <c r="BC57" s="278"/>
      <c r="BD57" s="395" t="e">
        <f>((BE57-BC57)/BE57)*100</f>
        <v>#DIV/0!</v>
      </c>
      <c r="BE57" s="278"/>
      <c r="BF57" s="395" t="e">
        <f>((BG57-BE57)/BG57)*100</f>
        <v>#DIV/0!</v>
      </c>
      <c r="BG57" s="278"/>
      <c r="BH57" s="395" t="e">
        <f>((BI57-BG57)/BI57)*100</f>
        <v>#DIV/0!</v>
      </c>
      <c r="BI57" s="278"/>
      <c r="BJ57" s="395" t="e">
        <f>((BK57-BI57)/BK57)*100</f>
        <v>#DIV/0!</v>
      </c>
      <c r="BK57" s="278"/>
      <c r="BL57" s="395" t="e">
        <f>((BM57-BK57)/BM57)*100</f>
        <v>#DIV/0!</v>
      </c>
      <c r="BM57" s="278"/>
      <c r="BN57" s="395" t="e">
        <f>((BO57-BM57)/BO57)*100</f>
        <v>#DIV/0!</v>
      </c>
      <c r="BO57" s="278"/>
      <c r="BP57" s="395" t="e">
        <f>((BQ57-BO57)/BQ57)*100</f>
        <v>#DIV/0!</v>
      </c>
      <c r="BQ57" s="278"/>
      <c r="BR57" s="395" t="e">
        <f>((BS57-BQ57)/BS57)*100</f>
        <v>#DIV/0!</v>
      </c>
      <c r="BS57" s="278"/>
      <c r="BT57" s="395" t="e">
        <f>((BU57-BS57)/BU57)*100</f>
        <v>#DIV/0!</v>
      </c>
      <c r="BU57" s="278"/>
      <c r="BV57" s="395" t="e">
        <f>((BW57-BU57)/BW57)*100</f>
        <v>#DIV/0!</v>
      </c>
      <c r="BW57" s="278"/>
      <c r="BX57" s="395" t="e">
        <f>((BY57-BW57)/BY57)*100</f>
        <v>#DIV/0!</v>
      </c>
      <c r="BY57" s="273"/>
      <c r="BZ57" s="236"/>
      <c r="CA57" s="269">
        <f>AVERAGE(Q57,S57,U57,W57,Y57,AA57,AC57,AE57,AG57,AI57,AK57,AM57,AO57,AQ57,AS57,AU57,AW57,AY57,BA57,BC57,BE57,BG57,BI57,BK57,BM57,BO57,BQ57,BS57,BU57,BW57,BY57)</f>
        <v>73865</v>
      </c>
      <c r="CB57" s="259"/>
      <c r="CC57" s="269" t="e">
        <f>((BY57-Q57)/BY57)*100</f>
        <v>#DIV/0!</v>
      </c>
      <c r="CD57" s="236"/>
    </row>
    <row r="58" spans="1:82" s="246" customFormat="1" ht="12.95" customHeight="1" thickTop="1" thickBot="1" x14ac:dyDescent="0.25">
      <c r="A58" s="261"/>
      <c r="B58" s="261"/>
      <c r="C58" s="261"/>
      <c r="D58" s="261"/>
      <c r="E58" s="261"/>
      <c r="F58" s="261"/>
      <c r="G58" s="261"/>
      <c r="H58" s="261"/>
      <c r="I58" s="262"/>
      <c r="J58" s="261"/>
      <c r="K58" s="261"/>
      <c r="L58" s="244"/>
      <c r="M58" s="257"/>
      <c r="N58" s="258"/>
      <c r="O58" s="403" t="s">
        <v>44</v>
      </c>
      <c r="P58" s="398"/>
      <c r="Q58" s="383">
        <f>'01-11'!H59</f>
        <v>3003043</v>
      </c>
      <c r="R58" s="399">
        <f>((S58-Q58)/S58)*100</f>
        <v>3.5705673199776897</v>
      </c>
      <c r="S58" s="382">
        <f>'02-11'!V59</f>
        <v>3114239</v>
      </c>
      <c r="T58" s="400" t="e">
        <f>((U58-S58)/U58)*100</f>
        <v>#DIV/0!</v>
      </c>
      <c r="U58" s="401"/>
      <c r="V58" s="400" t="e">
        <f>((W58-U58)/W58)*100</f>
        <v>#DIV/0!</v>
      </c>
      <c r="W58" s="401"/>
      <c r="X58" s="400" t="e">
        <f>((Y58-W58)/Y58)*100</f>
        <v>#DIV/0!</v>
      </c>
      <c r="Y58" s="401"/>
      <c r="Z58" s="400" t="e">
        <f>((AA58-Y58)/AA58)*100</f>
        <v>#DIV/0!</v>
      </c>
      <c r="AA58" s="401"/>
      <c r="AB58" s="400" t="e">
        <f>((AC58-AA58)/AC58)*100</f>
        <v>#DIV/0!</v>
      </c>
      <c r="AC58" s="401"/>
      <c r="AD58" s="400" t="e">
        <f>((AE58-AC58)/AE58)*100</f>
        <v>#DIV/0!</v>
      </c>
      <c r="AE58" s="401"/>
      <c r="AF58" s="400" t="e">
        <f>((AG58-AE58)/AG58)*100</f>
        <v>#DIV/0!</v>
      </c>
      <c r="AG58" s="401"/>
      <c r="AH58" s="400" t="e">
        <f>((AI58-AG58)/AI58)*100</f>
        <v>#DIV/0!</v>
      </c>
      <c r="AI58" s="401"/>
      <c r="AJ58" s="400" t="e">
        <f>((AK58-AI58)/AK58)*100</f>
        <v>#DIV/0!</v>
      </c>
      <c r="AK58" s="401"/>
      <c r="AL58" s="400" t="e">
        <f>((AM58-AK58)/AM58)*100</f>
        <v>#DIV/0!</v>
      </c>
      <c r="AM58" s="401"/>
      <c r="AN58" s="400" t="e">
        <f>((AO58-AM58)/AO58)*100</f>
        <v>#DIV/0!</v>
      </c>
      <c r="AO58" s="401"/>
      <c r="AP58" s="400" t="e">
        <f>((AQ58-AO58)/AQ58)*100</f>
        <v>#DIV/0!</v>
      </c>
      <c r="AQ58" s="401"/>
      <c r="AR58" s="400" t="e">
        <f>((AS58-AQ58)/AS58)*100</f>
        <v>#DIV/0!</v>
      </c>
      <c r="AS58" s="401"/>
      <c r="AT58" s="400" t="e">
        <f>((AU58-AS58)/AU58)*100</f>
        <v>#DIV/0!</v>
      </c>
      <c r="AU58" s="401"/>
      <c r="AV58" s="400" t="e">
        <f>((AW58-AU58)/AW58)*100</f>
        <v>#DIV/0!</v>
      </c>
      <c r="AW58" s="401"/>
      <c r="AX58" s="400" t="e">
        <f>((AY58-AW58)/AY58)*100</f>
        <v>#DIV/0!</v>
      </c>
      <c r="AY58" s="401"/>
      <c r="AZ58" s="400" t="e">
        <f>((BA58-AY58)/BA58)*100</f>
        <v>#DIV/0!</v>
      </c>
      <c r="BA58" s="401"/>
      <c r="BB58" s="400" t="e">
        <f>((BC58-BA58)/BC58)*100</f>
        <v>#DIV/0!</v>
      </c>
      <c r="BC58" s="401"/>
      <c r="BD58" s="400" t="e">
        <f>((BE58-BC58)/BE58)*100</f>
        <v>#DIV/0!</v>
      </c>
      <c r="BE58" s="401"/>
      <c r="BF58" s="400" t="e">
        <f>((BG58-BE58)/BG58)*100</f>
        <v>#DIV/0!</v>
      </c>
      <c r="BG58" s="401"/>
      <c r="BH58" s="400" t="e">
        <f>((BI58-BG58)/BI58)*100</f>
        <v>#DIV/0!</v>
      </c>
      <c r="BI58" s="401"/>
      <c r="BJ58" s="400" t="e">
        <f>((BK58-BI58)/BK58)*100</f>
        <v>#DIV/0!</v>
      </c>
      <c r="BK58" s="401"/>
      <c r="BL58" s="400" t="e">
        <f>((BM58-BK58)/BM58)*100</f>
        <v>#DIV/0!</v>
      </c>
      <c r="BM58" s="401"/>
      <c r="BN58" s="400" t="e">
        <f>((BO58-BM58)/BO58)*100</f>
        <v>#DIV/0!</v>
      </c>
      <c r="BO58" s="401"/>
      <c r="BP58" s="400" t="e">
        <f>((BQ58-BO58)/BQ58)*100</f>
        <v>#DIV/0!</v>
      </c>
      <c r="BQ58" s="401"/>
      <c r="BR58" s="400" t="e">
        <f>((BS58-BQ58)/BS58)*100</f>
        <v>#DIV/0!</v>
      </c>
      <c r="BS58" s="401"/>
      <c r="BT58" s="400" t="e">
        <f>((BU58-BS58)/BU58)*100</f>
        <v>#DIV/0!</v>
      </c>
      <c r="BU58" s="401"/>
      <c r="BV58" s="400" t="e">
        <f>((BW58-BU58)/BW58)*100</f>
        <v>#DIV/0!</v>
      </c>
      <c r="BW58" s="401"/>
      <c r="BX58" s="400" t="e">
        <f>((BY58-BW58)/BY58)*100</f>
        <v>#DIV/0!</v>
      </c>
      <c r="BY58" s="402"/>
      <c r="BZ58" s="236"/>
      <c r="CA58" s="269">
        <f>AVERAGE(Q58,S58,U58,W58,Y58,AA58,AC58,AE58,AG58,AI58,AK58,AM58,AO58,AQ58,AS58,AU58,AW58,AY58,BA58,BC58,BE58,BG58,BI58,BK58,BM58,BO58,BQ58,BS58,BU58,BW58,BY58)</f>
        <v>3058641</v>
      </c>
      <c r="CB58" s="259"/>
      <c r="CC58" s="269" t="e">
        <f>((BY58-Q58)/BY58)*100</f>
        <v>#DIV/0!</v>
      </c>
      <c r="CD58" s="236"/>
    </row>
    <row r="59" spans="1:82" s="246" customFormat="1" ht="12.95" customHeight="1" thickTop="1" thickBot="1" x14ac:dyDescent="0.25">
      <c r="A59" s="261"/>
      <c r="B59" s="261"/>
      <c r="C59" s="261"/>
      <c r="D59" s="261"/>
      <c r="E59" s="261"/>
      <c r="F59" s="261"/>
      <c r="G59" s="261"/>
      <c r="H59" s="261"/>
      <c r="I59" s="262"/>
      <c r="J59" s="261"/>
      <c r="K59" s="261"/>
      <c r="L59" s="244"/>
      <c r="M59" s="257"/>
      <c r="N59" s="258"/>
      <c r="O59" s="251" t="s">
        <v>45</v>
      </c>
      <c r="P59" s="277"/>
      <c r="Q59" s="383">
        <f>'01-11'!H60</f>
        <v>878877</v>
      </c>
      <c r="R59" s="387">
        <f>((S59-Q59)/S59)*100</f>
        <v>5.3828440148695682</v>
      </c>
      <c r="S59" s="382">
        <f>'02-11'!V60</f>
        <v>928877</v>
      </c>
      <c r="T59" s="395" t="e">
        <f>((U59-S59)/U59)*100</f>
        <v>#DIV/0!</v>
      </c>
      <c r="U59" s="278"/>
      <c r="V59" s="395" t="e">
        <f>((W59-U59)/W59)*100</f>
        <v>#DIV/0!</v>
      </c>
      <c r="W59" s="278"/>
      <c r="X59" s="395" t="e">
        <f>((Y59-W59)/Y59)*100</f>
        <v>#DIV/0!</v>
      </c>
      <c r="Y59" s="278"/>
      <c r="Z59" s="395" t="e">
        <f>((AA59-Y59)/AA59)*100</f>
        <v>#DIV/0!</v>
      </c>
      <c r="AA59" s="278"/>
      <c r="AB59" s="395" t="e">
        <f>((AC59-AA59)/AC59)*100</f>
        <v>#DIV/0!</v>
      </c>
      <c r="AC59" s="278"/>
      <c r="AD59" s="395" t="e">
        <f>((AE59-AC59)/AE59)*100</f>
        <v>#DIV/0!</v>
      </c>
      <c r="AE59" s="278"/>
      <c r="AF59" s="395" t="e">
        <f>((AG59-AE59)/AG59)*100</f>
        <v>#DIV/0!</v>
      </c>
      <c r="AG59" s="278"/>
      <c r="AH59" s="395" t="e">
        <f>((AI59-AG59)/AI59)*100</f>
        <v>#DIV/0!</v>
      </c>
      <c r="AI59" s="278"/>
      <c r="AJ59" s="395" t="e">
        <f>((AK59-AI59)/AK59)*100</f>
        <v>#DIV/0!</v>
      </c>
      <c r="AK59" s="278"/>
      <c r="AL59" s="395" t="e">
        <f>((AM59-AK59)/AM59)*100</f>
        <v>#DIV/0!</v>
      </c>
      <c r="AM59" s="278"/>
      <c r="AN59" s="395" t="e">
        <f>((AO59-AM59)/AO59)*100</f>
        <v>#DIV/0!</v>
      </c>
      <c r="AO59" s="278"/>
      <c r="AP59" s="395" t="e">
        <f>((AQ59-AO59)/AQ59)*100</f>
        <v>#DIV/0!</v>
      </c>
      <c r="AQ59" s="278"/>
      <c r="AR59" s="395" t="e">
        <f>((AS59-AQ59)/AS59)*100</f>
        <v>#DIV/0!</v>
      </c>
      <c r="AS59" s="278"/>
      <c r="AT59" s="395" t="e">
        <f>((AU59-AS59)/AU59)*100</f>
        <v>#DIV/0!</v>
      </c>
      <c r="AU59" s="278"/>
      <c r="AV59" s="395" t="e">
        <f>((AW59-AU59)/AW59)*100</f>
        <v>#DIV/0!</v>
      </c>
      <c r="AW59" s="278"/>
      <c r="AX59" s="395" t="e">
        <f>((AY59-AW59)/AY59)*100</f>
        <v>#DIV/0!</v>
      </c>
      <c r="AY59" s="278"/>
      <c r="AZ59" s="395" t="e">
        <f>((BA59-AY59)/BA59)*100</f>
        <v>#DIV/0!</v>
      </c>
      <c r="BA59" s="278"/>
      <c r="BB59" s="395" t="e">
        <f>((BC59-BA59)/BC59)*100</f>
        <v>#DIV/0!</v>
      </c>
      <c r="BC59" s="278"/>
      <c r="BD59" s="395" t="e">
        <f>((BE59-BC59)/BE59)*100</f>
        <v>#DIV/0!</v>
      </c>
      <c r="BE59" s="278"/>
      <c r="BF59" s="395" t="e">
        <f>((BG59-BE59)/BG59)*100</f>
        <v>#DIV/0!</v>
      </c>
      <c r="BG59" s="278"/>
      <c r="BH59" s="395" t="e">
        <f>((BI59-BG59)/BI59)*100</f>
        <v>#DIV/0!</v>
      </c>
      <c r="BI59" s="278"/>
      <c r="BJ59" s="395" t="e">
        <f>((BK59-BI59)/BK59)*100</f>
        <v>#DIV/0!</v>
      </c>
      <c r="BK59" s="278"/>
      <c r="BL59" s="395" t="e">
        <f>((BM59-BK59)/BM59)*100</f>
        <v>#DIV/0!</v>
      </c>
      <c r="BM59" s="278"/>
      <c r="BN59" s="395" t="e">
        <f>((BO59-BM59)/BO59)*100</f>
        <v>#DIV/0!</v>
      </c>
      <c r="BO59" s="278"/>
      <c r="BP59" s="395" t="e">
        <f>((BQ59-BO59)/BQ59)*100</f>
        <v>#DIV/0!</v>
      </c>
      <c r="BQ59" s="278"/>
      <c r="BR59" s="395" t="e">
        <f>((BS59-BQ59)/BS59)*100</f>
        <v>#DIV/0!</v>
      </c>
      <c r="BS59" s="278"/>
      <c r="BT59" s="395" t="e">
        <f>((BU59-BS59)/BU59)*100</f>
        <v>#DIV/0!</v>
      </c>
      <c r="BU59" s="278"/>
      <c r="BV59" s="395" t="e">
        <f>((BW59-BU59)/BW59)*100</f>
        <v>#DIV/0!</v>
      </c>
      <c r="BW59" s="278"/>
      <c r="BX59" s="395" t="e">
        <f>((BY59-BW59)/BY59)*100</f>
        <v>#DIV/0!</v>
      </c>
      <c r="BY59" s="273"/>
      <c r="BZ59" s="236"/>
      <c r="CA59" s="269">
        <f>AVERAGE(Q59,S59,U59,W59,Y59,AA59,AC59,AE59,AG59,AI59,AK59,AM59,AO59,AQ59,AS59,AU59,AW59,AY59,BA59,BC59,BE59,BG59,BI59,BK59,BM59,BO59,BQ59,BS59,BU59,BW59,BY59)</f>
        <v>903877</v>
      </c>
      <c r="CB59" s="259"/>
      <c r="CC59" s="269" t="e">
        <f>((BY59-Q59)/BY59)*100</f>
        <v>#DIV/0!</v>
      </c>
      <c r="CD59" s="236"/>
    </row>
    <row r="60" spans="1:82" s="246" customFormat="1" ht="12.95" customHeight="1" thickTop="1" thickBot="1" x14ac:dyDescent="0.25">
      <c r="A60" s="261"/>
      <c r="B60" s="261"/>
      <c r="C60" s="261"/>
      <c r="D60" s="261"/>
      <c r="E60" s="261"/>
      <c r="F60" s="261"/>
      <c r="G60" s="261"/>
      <c r="H60" s="261"/>
      <c r="I60" s="262"/>
      <c r="J60" s="261"/>
      <c r="K60" s="261"/>
      <c r="L60" s="244"/>
      <c r="M60" s="257"/>
      <c r="N60" s="258"/>
      <c r="O60" s="403" t="s">
        <v>46</v>
      </c>
      <c r="P60" s="398"/>
      <c r="Q60" s="383">
        <f>'01-11'!H61</f>
        <v>296807</v>
      </c>
      <c r="R60" s="399">
        <f>((S60-Q60)/S60)*100</f>
        <v>-226.35161137805534</v>
      </c>
      <c r="S60" s="382">
        <f>'02-11'!V61</f>
        <v>90947</v>
      </c>
      <c r="T60" s="400" t="e">
        <f>((U60-S60)/U60)*100</f>
        <v>#DIV/0!</v>
      </c>
      <c r="U60" s="401"/>
      <c r="V60" s="400" t="e">
        <f>((W60-U60)/W60)*100</f>
        <v>#DIV/0!</v>
      </c>
      <c r="W60" s="401"/>
      <c r="X60" s="400" t="e">
        <f>((Y60-W60)/Y60)*100</f>
        <v>#DIV/0!</v>
      </c>
      <c r="Y60" s="401"/>
      <c r="Z60" s="400" t="e">
        <f>((AA60-Y60)/AA60)*100</f>
        <v>#DIV/0!</v>
      </c>
      <c r="AA60" s="401"/>
      <c r="AB60" s="400" t="e">
        <f>((AC60-AA60)/AC60)*100</f>
        <v>#DIV/0!</v>
      </c>
      <c r="AC60" s="401"/>
      <c r="AD60" s="400" t="e">
        <f>((AE60-AC60)/AE60)*100</f>
        <v>#DIV/0!</v>
      </c>
      <c r="AE60" s="401"/>
      <c r="AF60" s="400" t="e">
        <f>((AG60-AE60)/AG60)*100</f>
        <v>#DIV/0!</v>
      </c>
      <c r="AG60" s="401"/>
      <c r="AH60" s="400" t="e">
        <f>((AI60-AG60)/AI60)*100</f>
        <v>#DIV/0!</v>
      </c>
      <c r="AI60" s="401"/>
      <c r="AJ60" s="400" t="e">
        <f>((AK60-AI60)/AK60)*100</f>
        <v>#DIV/0!</v>
      </c>
      <c r="AK60" s="401"/>
      <c r="AL60" s="400" t="e">
        <f>((AM60-AK60)/AM60)*100</f>
        <v>#DIV/0!</v>
      </c>
      <c r="AM60" s="401"/>
      <c r="AN60" s="400" t="e">
        <f>((AO60-AM60)/AO60)*100</f>
        <v>#DIV/0!</v>
      </c>
      <c r="AO60" s="401"/>
      <c r="AP60" s="400" t="e">
        <f>((AQ60-AO60)/AQ60)*100</f>
        <v>#DIV/0!</v>
      </c>
      <c r="AQ60" s="401"/>
      <c r="AR60" s="400" t="e">
        <f>((AS60-AQ60)/AS60)*100</f>
        <v>#DIV/0!</v>
      </c>
      <c r="AS60" s="401"/>
      <c r="AT60" s="400" t="e">
        <f>((AU60-AS60)/AU60)*100</f>
        <v>#DIV/0!</v>
      </c>
      <c r="AU60" s="401"/>
      <c r="AV60" s="400" t="e">
        <f>((AW60-AU60)/AW60)*100</f>
        <v>#DIV/0!</v>
      </c>
      <c r="AW60" s="401"/>
      <c r="AX60" s="400" t="e">
        <f>((AY60-AW60)/AY60)*100</f>
        <v>#DIV/0!</v>
      </c>
      <c r="AY60" s="401"/>
      <c r="AZ60" s="400" t="e">
        <f>((BA60-AY60)/BA60)*100</f>
        <v>#DIV/0!</v>
      </c>
      <c r="BA60" s="401"/>
      <c r="BB60" s="400" t="e">
        <f>((BC60-BA60)/BC60)*100</f>
        <v>#DIV/0!</v>
      </c>
      <c r="BC60" s="401"/>
      <c r="BD60" s="400" t="e">
        <f>((BE60-BC60)/BE60)*100</f>
        <v>#DIV/0!</v>
      </c>
      <c r="BE60" s="401"/>
      <c r="BF60" s="400" t="e">
        <f>((BG60-BE60)/BG60)*100</f>
        <v>#DIV/0!</v>
      </c>
      <c r="BG60" s="401"/>
      <c r="BH60" s="400" t="e">
        <f>((BI60-BG60)/BI60)*100</f>
        <v>#DIV/0!</v>
      </c>
      <c r="BI60" s="401"/>
      <c r="BJ60" s="400" t="e">
        <f>((BK60-BI60)/BK60)*100</f>
        <v>#DIV/0!</v>
      </c>
      <c r="BK60" s="401"/>
      <c r="BL60" s="400" t="e">
        <f>((BM60-BK60)/BM60)*100</f>
        <v>#DIV/0!</v>
      </c>
      <c r="BM60" s="401"/>
      <c r="BN60" s="400" t="e">
        <f>((BO60-BM60)/BO60)*100</f>
        <v>#DIV/0!</v>
      </c>
      <c r="BO60" s="401"/>
      <c r="BP60" s="400" t="e">
        <f>((BQ60-BO60)/BQ60)*100</f>
        <v>#DIV/0!</v>
      </c>
      <c r="BQ60" s="401"/>
      <c r="BR60" s="400" t="e">
        <f>((BS60-BQ60)/BS60)*100</f>
        <v>#DIV/0!</v>
      </c>
      <c r="BS60" s="401"/>
      <c r="BT60" s="400" t="e">
        <f>((BU60-BS60)/BU60)*100</f>
        <v>#DIV/0!</v>
      </c>
      <c r="BU60" s="401"/>
      <c r="BV60" s="400" t="e">
        <f>((BW60-BU60)/BW60)*100</f>
        <v>#DIV/0!</v>
      </c>
      <c r="BW60" s="401"/>
      <c r="BX60" s="400" t="e">
        <f>((BY60-BW60)/BY60)*100</f>
        <v>#DIV/0!</v>
      </c>
      <c r="BY60" s="402"/>
      <c r="BZ60" s="236"/>
      <c r="CA60" s="269">
        <f>AVERAGE(Q60,S60,U60,W60,Y60,AA60,AC60,AE60,AG60,AI60,AK60,AM60,AO60,AQ60,AS60,AU60,AW60,AY60,BA60,BC60,BE60,BG60,BI60,BK60,BM60,BO60,BQ60,BS60,BU60,BW60,BY60)</f>
        <v>193877</v>
      </c>
      <c r="CB60" s="259"/>
      <c r="CC60" s="269" t="e">
        <f>((BY60-Q60)/BY60)*100</f>
        <v>#DIV/0!</v>
      </c>
      <c r="CD60" s="236"/>
    </row>
    <row r="61" spans="1:82" s="246" customFormat="1" ht="12.95" customHeight="1" thickTop="1" thickBot="1" x14ac:dyDescent="0.25">
      <c r="A61" s="261"/>
      <c r="B61" s="261"/>
      <c r="C61" s="261"/>
      <c r="D61" s="261"/>
      <c r="E61" s="261"/>
      <c r="F61" s="261"/>
      <c r="G61" s="261"/>
      <c r="H61" s="261"/>
      <c r="I61" s="262"/>
      <c r="J61" s="261"/>
      <c r="K61" s="261"/>
      <c r="L61" s="244"/>
      <c r="M61" s="257"/>
      <c r="N61" s="258"/>
      <c r="O61" s="251" t="s">
        <v>47</v>
      </c>
      <c r="P61" s="277"/>
      <c r="Q61" s="383">
        <f>'01-11'!H62</f>
        <v>1332683</v>
      </c>
      <c r="R61" s="387">
        <f>((S61-Q61)/S61)*100</f>
        <v>14.052778858016628</v>
      </c>
      <c r="S61" s="382">
        <f>'02-11'!V62</f>
        <v>1550583</v>
      </c>
      <c r="T61" s="395" t="e">
        <f>((U61-S61)/U61)*100</f>
        <v>#DIV/0!</v>
      </c>
      <c r="U61" s="278"/>
      <c r="V61" s="395" t="e">
        <f>((W61-U61)/W61)*100</f>
        <v>#DIV/0!</v>
      </c>
      <c r="W61" s="278"/>
      <c r="X61" s="395" t="e">
        <f>((Y61-W61)/Y61)*100</f>
        <v>#DIV/0!</v>
      </c>
      <c r="Y61" s="278"/>
      <c r="Z61" s="395" t="e">
        <f>((AA61-Y61)/AA61)*100</f>
        <v>#DIV/0!</v>
      </c>
      <c r="AA61" s="278"/>
      <c r="AB61" s="395" t="e">
        <f>((AC61-AA61)/AC61)*100</f>
        <v>#DIV/0!</v>
      </c>
      <c r="AC61" s="278"/>
      <c r="AD61" s="395" t="e">
        <f>((AE61-AC61)/AE61)*100</f>
        <v>#DIV/0!</v>
      </c>
      <c r="AE61" s="278"/>
      <c r="AF61" s="395" t="e">
        <f>((AG61-AE61)/AG61)*100</f>
        <v>#DIV/0!</v>
      </c>
      <c r="AG61" s="278"/>
      <c r="AH61" s="395" t="e">
        <f>((AI61-AG61)/AI61)*100</f>
        <v>#DIV/0!</v>
      </c>
      <c r="AI61" s="278"/>
      <c r="AJ61" s="395" t="e">
        <f>((AK61-AI61)/AK61)*100</f>
        <v>#DIV/0!</v>
      </c>
      <c r="AK61" s="278"/>
      <c r="AL61" s="395" t="e">
        <f>((AM61-AK61)/AM61)*100</f>
        <v>#DIV/0!</v>
      </c>
      <c r="AM61" s="278"/>
      <c r="AN61" s="395" t="e">
        <f>((AO61-AM61)/AO61)*100</f>
        <v>#DIV/0!</v>
      </c>
      <c r="AO61" s="278"/>
      <c r="AP61" s="395" t="e">
        <f>((AQ61-AO61)/AQ61)*100</f>
        <v>#DIV/0!</v>
      </c>
      <c r="AQ61" s="278"/>
      <c r="AR61" s="395" t="e">
        <f>((AS61-AQ61)/AS61)*100</f>
        <v>#DIV/0!</v>
      </c>
      <c r="AS61" s="278"/>
      <c r="AT61" s="395" t="e">
        <f>((AU61-AS61)/AU61)*100</f>
        <v>#DIV/0!</v>
      </c>
      <c r="AU61" s="278"/>
      <c r="AV61" s="395" t="e">
        <f>((AW61-AU61)/AW61)*100</f>
        <v>#DIV/0!</v>
      </c>
      <c r="AW61" s="278"/>
      <c r="AX61" s="395" t="e">
        <f>((AY61-AW61)/AY61)*100</f>
        <v>#DIV/0!</v>
      </c>
      <c r="AY61" s="278"/>
      <c r="AZ61" s="395" t="e">
        <f>((BA61-AY61)/BA61)*100</f>
        <v>#DIV/0!</v>
      </c>
      <c r="BA61" s="278"/>
      <c r="BB61" s="395" t="e">
        <f>((BC61-BA61)/BC61)*100</f>
        <v>#DIV/0!</v>
      </c>
      <c r="BC61" s="278"/>
      <c r="BD61" s="395" t="e">
        <f>((BE61-BC61)/BE61)*100</f>
        <v>#DIV/0!</v>
      </c>
      <c r="BE61" s="278"/>
      <c r="BF61" s="395" t="e">
        <f>((BG61-BE61)/BG61)*100</f>
        <v>#DIV/0!</v>
      </c>
      <c r="BG61" s="278"/>
      <c r="BH61" s="395" t="e">
        <f>((BI61-BG61)/BI61)*100</f>
        <v>#DIV/0!</v>
      </c>
      <c r="BI61" s="278"/>
      <c r="BJ61" s="395" t="e">
        <f>((BK61-BI61)/BK61)*100</f>
        <v>#DIV/0!</v>
      </c>
      <c r="BK61" s="278"/>
      <c r="BL61" s="395" t="e">
        <f>((BM61-BK61)/BM61)*100</f>
        <v>#DIV/0!</v>
      </c>
      <c r="BM61" s="278"/>
      <c r="BN61" s="395" t="e">
        <f>((BO61-BM61)/BO61)*100</f>
        <v>#DIV/0!</v>
      </c>
      <c r="BO61" s="278"/>
      <c r="BP61" s="395" t="e">
        <f>((BQ61-BO61)/BQ61)*100</f>
        <v>#DIV/0!</v>
      </c>
      <c r="BQ61" s="278"/>
      <c r="BR61" s="395" t="e">
        <f>((BS61-BQ61)/BS61)*100</f>
        <v>#DIV/0!</v>
      </c>
      <c r="BS61" s="278"/>
      <c r="BT61" s="395" t="e">
        <f>((BU61-BS61)/BU61)*100</f>
        <v>#DIV/0!</v>
      </c>
      <c r="BU61" s="278"/>
      <c r="BV61" s="395" t="e">
        <f>((BW61-BU61)/BW61)*100</f>
        <v>#DIV/0!</v>
      </c>
      <c r="BW61" s="278"/>
      <c r="BX61" s="395" t="e">
        <f>((BY61-BW61)/BY61)*100</f>
        <v>#DIV/0!</v>
      </c>
      <c r="BY61" s="273"/>
      <c r="BZ61" s="236"/>
      <c r="CA61" s="269">
        <f>AVERAGE(Q61,S61,U61,W61,Y61,AA61,AC61,AE61,AG61,AI61,AK61,AM61,AO61,AQ61,AS61,AU61,AW61,AY61,BA61,BC61,BE61,BG61,BI61,BK61,BM61,BO61,BQ61,BS61,BU61,BW61,BY61)</f>
        <v>1441633</v>
      </c>
      <c r="CB61" s="259"/>
      <c r="CC61" s="269" t="e">
        <f>((BY61-Q61)/BY61)*100</f>
        <v>#DIV/0!</v>
      </c>
      <c r="CD61" s="236"/>
    </row>
    <row r="62" spans="1:82" s="246" customFormat="1" ht="12.95" customHeight="1" thickTop="1" thickBot="1" x14ac:dyDescent="0.25">
      <c r="A62" s="261"/>
      <c r="B62" s="261"/>
      <c r="C62" s="261"/>
      <c r="D62" s="261"/>
      <c r="E62" s="261"/>
      <c r="F62" s="261"/>
      <c r="G62" s="261"/>
      <c r="H62" s="261"/>
      <c r="I62" s="262"/>
      <c r="J62" s="261"/>
      <c r="K62" s="261"/>
      <c r="L62" s="244"/>
      <c r="M62" s="257"/>
      <c r="N62" s="258"/>
      <c r="O62" s="403" t="s">
        <v>48</v>
      </c>
      <c r="P62" s="398"/>
      <c r="Q62" s="383">
        <f>'01-11'!H63</f>
        <v>191305</v>
      </c>
      <c r="R62" s="399">
        <f>((S62-Q62)/S62)*100</f>
        <v>-9.8582733234561104</v>
      </c>
      <c r="S62" s="382">
        <f>'02-11'!V63</f>
        <v>174138</v>
      </c>
      <c r="T62" s="400" t="e">
        <f>((U62-S62)/U62)*100</f>
        <v>#DIV/0!</v>
      </c>
      <c r="U62" s="401"/>
      <c r="V62" s="400" t="e">
        <f>((W62-U62)/W62)*100</f>
        <v>#DIV/0!</v>
      </c>
      <c r="W62" s="401"/>
      <c r="X62" s="400" t="e">
        <f>((Y62-W62)/Y62)*100</f>
        <v>#DIV/0!</v>
      </c>
      <c r="Y62" s="401"/>
      <c r="Z62" s="400" t="e">
        <f>((AA62-Y62)/AA62)*100</f>
        <v>#DIV/0!</v>
      </c>
      <c r="AA62" s="401"/>
      <c r="AB62" s="400" t="e">
        <f>((AC62-AA62)/AC62)*100</f>
        <v>#DIV/0!</v>
      </c>
      <c r="AC62" s="401"/>
      <c r="AD62" s="400" t="e">
        <f>((AE62-AC62)/AE62)*100</f>
        <v>#DIV/0!</v>
      </c>
      <c r="AE62" s="401"/>
      <c r="AF62" s="400" t="e">
        <f>((AG62-AE62)/AG62)*100</f>
        <v>#DIV/0!</v>
      </c>
      <c r="AG62" s="401"/>
      <c r="AH62" s="400" t="e">
        <f>((AI62-AG62)/AI62)*100</f>
        <v>#DIV/0!</v>
      </c>
      <c r="AI62" s="401"/>
      <c r="AJ62" s="400" t="e">
        <f>((AK62-AI62)/AK62)*100</f>
        <v>#DIV/0!</v>
      </c>
      <c r="AK62" s="401"/>
      <c r="AL62" s="400" t="e">
        <f>((AM62-AK62)/AM62)*100</f>
        <v>#DIV/0!</v>
      </c>
      <c r="AM62" s="401"/>
      <c r="AN62" s="400" t="e">
        <f>((AO62-AM62)/AO62)*100</f>
        <v>#DIV/0!</v>
      </c>
      <c r="AO62" s="401"/>
      <c r="AP62" s="400" t="e">
        <f>((AQ62-AO62)/AQ62)*100</f>
        <v>#DIV/0!</v>
      </c>
      <c r="AQ62" s="401"/>
      <c r="AR62" s="400" t="e">
        <f>((AS62-AQ62)/AS62)*100</f>
        <v>#DIV/0!</v>
      </c>
      <c r="AS62" s="401"/>
      <c r="AT62" s="400" t="e">
        <f>((AU62-AS62)/AU62)*100</f>
        <v>#DIV/0!</v>
      </c>
      <c r="AU62" s="401"/>
      <c r="AV62" s="400" t="e">
        <f>((AW62-AU62)/AW62)*100</f>
        <v>#DIV/0!</v>
      </c>
      <c r="AW62" s="401"/>
      <c r="AX62" s="400" t="e">
        <f>((AY62-AW62)/AY62)*100</f>
        <v>#DIV/0!</v>
      </c>
      <c r="AY62" s="401"/>
      <c r="AZ62" s="400" t="e">
        <f>((BA62-AY62)/BA62)*100</f>
        <v>#DIV/0!</v>
      </c>
      <c r="BA62" s="401"/>
      <c r="BB62" s="400" t="e">
        <f>((BC62-BA62)/BC62)*100</f>
        <v>#DIV/0!</v>
      </c>
      <c r="BC62" s="401"/>
      <c r="BD62" s="400" t="e">
        <f>((BE62-BC62)/BE62)*100</f>
        <v>#DIV/0!</v>
      </c>
      <c r="BE62" s="401"/>
      <c r="BF62" s="400" t="e">
        <f>((BG62-BE62)/BG62)*100</f>
        <v>#DIV/0!</v>
      </c>
      <c r="BG62" s="401"/>
      <c r="BH62" s="400" t="e">
        <f>((BI62-BG62)/BI62)*100</f>
        <v>#DIV/0!</v>
      </c>
      <c r="BI62" s="401"/>
      <c r="BJ62" s="400" t="e">
        <f>((BK62-BI62)/BK62)*100</f>
        <v>#DIV/0!</v>
      </c>
      <c r="BK62" s="401"/>
      <c r="BL62" s="400" t="e">
        <f>((BM62-BK62)/BM62)*100</f>
        <v>#DIV/0!</v>
      </c>
      <c r="BM62" s="401"/>
      <c r="BN62" s="400" t="e">
        <f>((BO62-BM62)/BO62)*100</f>
        <v>#DIV/0!</v>
      </c>
      <c r="BO62" s="401"/>
      <c r="BP62" s="400" t="e">
        <f>((BQ62-BO62)/BQ62)*100</f>
        <v>#DIV/0!</v>
      </c>
      <c r="BQ62" s="401"/>
      <c r="BR62" s="400" t="e">
        <f>((BS62-BQ62)/BS62)*100</f>
        <v>#DIV/0!</v>
      </c>
      <c r="BS62" s="401"/>
      <c r="BT62" s="400" t="e">
        <f>((BU62-BS62)/BU62)*100</f>
        <v>#DIV/0!</v>
      </c>
      <c r="BU62" s="401"/>
      <c r="BV62" s="400" t="e">
        <f>((BW62-BU62)/BW62)*100</f>
        <v>#DIV/0!</v>
      </c>
      <c r="BW62" s="401"/>
      <c r="BX62" s="400" t="e">
        <f>((BY62-BW62)/BY62)*100</f>
        <v>#DIV/0!</v>
      </c>
      <c r="BY62" s="402"/>
      <c r="BZ62" s="236"/>
      <c r="CA62" s="269">
        <f>AVERAGE(Q62,S62,U62,W62,Y62,AA62,AC62,AE62,AG62,AI62,AK62,AM62,AO62,AQ62,AS62,AU62,AW62,AY62,BA62,BC62,BE62,BG62,BI62,BK62,BM62,BO62,BQ62,BS62,BU62,BW62,BY62)</f>
        <v>182721.5</v>
      </c>
      <c r="CB62" s="259"/>
      <c r="CC62" s="269" t="e">
        <f>((BY62-Q62)/BY62)*100</f>
        <v>#DIV/0!</v>
      </c>
      <c r="CD62" s="236"/>
    </row>
    <row r="63" spans="1:82" s="246" customFormat="1" ht="12.95" customHeight="1" thickTop="1" thickBot="1" x14ac:dyDescent="0.25">
      <c r="A63" s="261"/>
      <c r="B63" s="261"/>
      <c r="C63" s="261"/>
      <c r="D63" s="261"/>
      <c r="E63" s="261"/>
      <c r="F63" s="261"/>
      <c r="G63" s="261"/>
      <c r="H63" s="261"/>
      <c r="I63" s="262"/>
      <c r="J63" s="261"/>
      <c r="K63" s="261"/>
      <c r="L63" s="244"/>
      <c r="M63" s="257"/>
      <c r="N63" s="258"/>
      <c r="O63" s="251" t="s">
        <v>49</v>
      </c>
      <c r="P63" s="277"/>
      <c r="Q63" s="383">
        <f>'01-11'!H64</f>
        <v>13508</v>
      </c>
      <c r="R63" s="387">
        <f>((S63-Q63)/S63)*100</f>
        <v>-24.99306005366892</v>
      </c>
      <c r="S63" s="382">
        <f>'02-11'!V64</f>
        <v>10807</v>
      </c>
      <c r="T63" s="395" t="e">
        <f>((U63-S63)/U63)*100</f>
        <v>#DIV/0!</v>
      </c>
      <c r="U63" s="278"/>
      <c r="V63" s="395" t="e">
        <f>((W63-U63)/W63)*100</f>
        <v>#DIV/0!</v>
      </c>
      <c r="W63" s="278"/>
      <c r="X63" s="395" t="e">
        <f>((Y63-W63)/Y63)*100</f>
        <v>#DIV/0!</v>
      </c>
      <c r="Y63" s="278"/>
      <c r="Z63" s="395" t="e">
        <f>((AA63-Y63)/AA63)*100</f>
        <v>#DIV/0!</v>
      </c>
      <c r="AA63" s="278"/>
      <c r="AB63" s="395" t="e">
        <f>((AC63-AA63)/AC63)*100</f>
        <v>#DIV/0!</v>
      </c>
      <c r="AC63" s="278"/>
      <c r="AD63" s="395" t="e">
        <f>((AE63-AC63)/AE63)*100</f>
        <v>#DIV/0!</v>
      </c>
      <c r="AE63" s="278"/>
      <c r="AF63" s="395" t="e">
        <f>((AG63-AE63)/AG63)*100</f>
        <v>#DIV/0!</v>
      </c>
      <c r="AG63" s="278"/>
      <c r="AH63" s="395" t="e">
        <f>((AI63-AG63)/AI63)*100</f>
        <v>#DIV/0!</v>
      </c>
      <c r="AI63" s="278"/>
      <c r="AJ63" s="395" t="e">
        <f>((AK63-AI63)/AK63)*100</f>
        <v>#DIV/0!</v>
      </c>
      <c r="AK63" s="278"/>
      <c r="AL63" s="395" t="e">
        <f>((AM63-AK63)/AM63)*100</f>
        <v>#DIV/0!</v>
      </c>
      <c r="AM63" s="278"/>
      <c r="AN63" s="395" t="e">
        <f>((AO63-AM63)/AO63)*100</f>
        <v>#DIV/0!</v>
      </c>
      <c r="AO63" s="278"/>
      <c r="AP63" s="395" t="e">
        <f>((AQ63-AO63)/AQ63)*100</f>
        <v>#DIV/0!</v>
      </c>
      <c r="AQ63" s="278"/>
      <c r="AR63" s="395" t="e">
        <f>((AS63-AQ63)/AS63)*100</f>
        <v>#DIV/0!</v>
      </c>
      <c r="AS63" s="278"/>
      <c r="AT63" s="395" t="e">
        <f>((AU63-AS63)/AU63)*100</f>
        <v>#DIV/0!</v>
      </c>
      <c r="AU63" s="278"/>
      <c r="AV63" s="395" t="e">
        <f>((AW63-AU63)/AW63)*100</f>
        <v>#DIV/0!</v>
      </c>
      <c r="AW63" s="278"/>
      <c r="AX63" s="395" t="e">
        <f>((AY63-AW63)/AY63)*100</f>
        <v>#DIV/0!</v>
      </c>
      <c r="AY63" s="278"/>
      <c r="AZ63" s="395" t="e">
        <f>((BA63-AY63)/BA63)*100</f>
        <v>#DIV/0!</v>
      </c>
      <c r="BA63" s="278"/>
      <c r="BB63" s="395" t="e">
        <f>((BC63-BA63)/BC63)*100</f>
        <v>#DIV/0!</v>
      </c>
      <c r="BC63" s="278"/>
      <c r="BD63" s="395" t="e">
        <f>((BE63-BC63)/BE63)*100</f>
        <v>#DIV/0!</v>
      </c>
      <c r="BE63" s="278"/>
      <c r="BF63" s="395" t="e">
        <f>((BG63-BE63)/BG63)*100</f>
        <v>#DIV/0!</v>
      </c>
      <c r="BG63" s="278"/>
      <c r="BH63" s="395" t="e">
        <f>((BI63-BG63)/BI63)*100</f>
        <v>#DIV/0!</v>
      </c>
      <c r="BI63" s="278"/>
      <c r="BJ63" s="395" t="e">
        <f>((BK63-BI63)/BK63)*100</f>
        <v>#DIV/0!</v>
      </c>
      <c r="BK63" s="278"/>
      <c r="BL63" s="395" t="e">
        <f>((BM63-BK63)/BM63)*100</f>
        <v>#DIV/0!</v>
      </c>
      <c r="BM63" s="278"/>
      <c r="BN63" s="395" t="e">
        <f>((BO63-BM63)/BO63)*100</f>
        <v>#DIV/0!</v>
      </c>
      <c r="BO63" s="278"/>
      <c r="BP63" s="395" t="e">
        <f>((BQ63-BO63)/BQ63)*100</f>
        <v>#DIV/0!</v>
      </c>
      <c r="BQ63" s="278"/>
      <c r="BR63" s="395" t="e">
        <f>((BS63-BQ63)/BS63)*100</f>
        <v>#DIV/0!</v>
      </c>
      <c r="BS63" s="278"/>
      <c r="BT63" s="395" t="e">
        <f>((BU63-BS63)/BU63)*100</f>
        <v>#DIV/0!</v>
      </c>
      <c r="BU63" s="278"/>
      <c r="BV63" s="395" t="e">
        <f>((BW63-BU63)/BW63)*100</f>
        <v>#DIV/0!</v>
      </c>
      <c r="BW63" s="278"/>
      <c r="BX63" s="395" t="e">
        <f>((BY63-BW63)/BY63)*100</f>
        <v>#DIV/0!</v>
      </c>
      <c r="BY63" s="273"/>
      <c r="BZ63" s="236"/>
      <c r="CA63" s="269">
        <f>AVERAGE(Q63,S63,U63,W63,Y63,AA63,AC63,AE63,AG63,AI63,AK63,AM63,AO63,AQ63,AS63,AU63,AW63,AY63,BA63,BC63,BE63,BG63,BI63,BK63,BM63,BO63,BQ63,BS63,BU63,BW63,BY63)</f>
        <v>12157.5</v>
      </c>
      <c r="CB63" s="259"/>
      <c r="CC63" s="269" t="e">
        <f>((BY63-Q63)/BY63)*100</f>
        <v>#DIV/0!</v>
      </c>
      <c r="CD63" s="236"/>
    </row>
    <row r="64" spans="1:82" s="246" customFormat="1" ht="12.95" customHeight="1" thickTop="1" thickBot="1" x14ac:dyDescent="0.25">
      <c r="A64" s="261"/>
      <c r="B64" s="261"/>
      <c r="C64" s="261"/>
      <c r="D64" s="261"/>
      <c r="E64" s="261"/>
      <c r="F64" s="261"/>
      <c r="G64" s="261"/>
      <c r="H64" s="261"/>
      <c r="I64" s="262"/>
      <c r="J64" s="261"/>
      <c r="K64" s="261"/>
      <c r="L64" s="244"/>
      <c r="M64" s="257"/>
      <c r="N64" s="258"/>
      <c r="O64" s="403" t="s">
        <v>50</v>
      </c>
      <c r="P64" s="398"/>
      <c r="Q64" s="383">
        <f>'01-11'!H65</f>
        <v>72699</v>
      </c>
      <c r="R64" s="399">
        <f>((S64-Q64)/S64)*100</f>
        <v>50.331356580673372</v>
      </c>
      <c r="S64" s="382">
        <f>'02-11'!V65</f>
        <v>146368</v>
      </c>
      <c r="T64" s="400" t="e">
        <f>((U64-S64)/U64)*100</f>
        <v>#DIV/0!</v>
      </c>
      <c r="U64" s="401"/>
      <c r="V64" s="400" t="e">
        <f>((W64-U64)/W64)*100</f>
        <v>#DIV/0!</v>
      </c>
      <c r="W64" s="401"/>
      <c r="X64" s="400" t="e">
        <f>((Y64-W64)/Y64)*100</f>
        <v>#DIV/0!</v>
      </c>
      <c r="Y64" s="401"/>
      <c r="Z64" s="400" t="e">
        <f>((AA64-Y64)/AA64)*100</f>
        <v>#DIV/0!</v>
      </c>
      <c r="AA64" s="401"/>
      <c r="AB64" s="400" t="e">
        <f>((AC64-AA64)/AC64)*100</f>
        <v>#DIV/0!</v>
      </c>
      <c r="AC64" s="401"/>
      <c r="AD64" s="400" t="e">
        <f>((AE64-AC64)/AE64)*100</f>
        <v>#DIV/0!</v>
      </c>
      <c r="AE64" s="401"/>
      <c r="AF64" s="400" t="e">
        <f>((AG64-AE64)/AG64)*100</f>
        <v>#DIV/0!</v>
      </c>
      <c r="AG64" s="401"/>
      <c r="AH64" s="400" t="e">
        <f>((AI64-AG64)/AI64)*100</f>
        <v>#DIV/0!</v>
      </c>
      <c r="AI64" s="401"/>
      <c r="AJ64" s="400" t="e">
        <f>((AK64-AI64)/AK64)*100</f>
        <v>#DIV/0!</v>
      </c>
      <c r="AK64" s="401"/>
      <c r="AL64" s="400" t="e">
        <f>((AM64-AK64)/AM64)*100</f>
        <v>#DIV/0!</v>
      </c>
      <c r="AM64" s="401"/>
      <c r="AN64" s="400" t="e">
        <f>((AO64-AM64)/AO64)*100</f>
        <v>#DIV/0!</v>
      </c>
      <c r="AO64" s="401"/>
      <c r="AP64" s="400" t="e">
        <f>((AQ64-AO64)/AQ64)*100</f>
        <v>#DIV/0!</v>
      </c>
      <c r="AQ64" s="401"/>
      <c r="AR64" s="400" t="e">
        <f>((AS64-AQ64)/AS64)*100</f>
        <v>#DIV/0!</v>
      </c>
      <c r="AS64" s="401"/>
      <c r="AT64" s="400" t="e">
        <f>((AU64-AS64)/AU64)*100</f>
        <v>#DIV/0!</v>
      </c>
      <c r="AU64" s="401"/>
      <c r="AV64" s="400" t="e">
        <f>((AW64-AU64)/AW64)*100</f>
        <v>#DIV/0!</v>
      </c>
      <c r="AW64" s="401"/>
      <c r="AX64" s="400" t="e">
        <f>((AY64-AW64)/AY64)*100</f>
        <v>#DIV/0!</v>
      </c>
      <c r="AY64" s="401"/>
      <c r="AZ64" s="400" t="e">
        <f>((BA64-AY64)/BA64)*100</f>
        <v>#DIV/0!</v>
      </c>
      <c r="BA64" s="401"/>
      <c r="BB64" s="400" t="e">
        <f>((BC64-BA64)/BC64)*100</f>
        <v>#DIV/0!</v>
      </c>
      <c r="BC64" s="401"/>
      <c r="BD64" s="400" t="e">
        <f>((BE64-BC64)/BE64)*100</f>
        <v>#DIV/0!</v>
      </c>
      <c r="BE64" s="401"/>
      <c r="BF64" s="400" t="e">
        <f>((BG64-BE64)/BG64)*100</f>
        <v>#DIV/0!</v>
      </c>
      <c r="BG64" s="401"/>
      <c r="BH64" s="400" t="e">
        <f>((BI64-BG64)/BI64)*100</f>
        <v>#DIV/0!</v>
      </c>
      <c r="BI64" s="401"/>
      <c r="BJ64" s="400" t="e">
        <f>((BK64-BI64)/BK64)*100</f>
        <v>#DIV/0!</v>
      </c>
      <c r="BK64" s="401"/>
      <c r="BL64" s="400" t="e">
        <f>((BM64-BK64)/BM64)*100</f>
        <v>#DIV/0!</v>
      </c>
      <c r="BM64" s="401"/>
      <c r="BN64" s="400" t="e">
        <f>((BO64-BM64)/BO64)*100</f>
        <v>#DIV/0!</v>
      </c>
      <c r="BO64" s="401"/>
      <c r="BP64" s="400" t="e">
        <f>((BQ64-BO64)/BQ64)*100</f>
        <v>#DIV/0!</v>
      </c>
      <c r="BQ64" s="401"/>
      <c r="BR64" s="400" t="e">
        <f>((BS64-BQ64)/BS64)*100</f>
        <v>#DIV/0!</v>
      </c>
      <c r="BS64" s="401"/>
      <c r="BT64" s="400" t="e">
        <f>((BU64-BS64)/BU64)*100</f>
        <v>#DIV/0!</v>
      </c>
      <c r="BU64" s="401"/>
      <c r="BV64" s="400" t="e">
        <f>((BW64-BU64)/BW64)*100</f>
        <v>#DIV/0!</v>
      </c>
      <c r="BW64" s="401"/>
      <c r="BX64" s="400" t="e">
        <f>((BY64-BW64)/BY64)*100</f>
        <v>#DIV/0!</v>
      </c>
      <c r="BY64" s="402"/>
      <c r="BZ64" s="236"/>
      <c r="CA64" s="269">
        <f>AVERAGE(Q64,S64,U64,W64,Y64,AA64,AC64,AE64,AG64,AI64,AK64,AM64,AO64,AQ64,AS64,AU64,AW64,AY64,BA64,BC64,BE64,BG64,BI64,BK64,BM64,BO64,BQ64,BS64,BU64,BW64,BY64)</f>
        <v>109533.5</v>
      </c>
      <c r="CB64" s="259"/>
      <c r="CC64" s="269" t="e">
        <f>((BY64-Q64)/BY64)*100</f>
        <v>#DIV/0!</v>
      </c>
      <c r="CD64" s="236"/>
    </row>
    <row r="65" spans="1:82" s="246" customFormat="1" ht="12.95" customHeight="1" thickTop="1" thickBot="1" x14ac:dyDescent="0.25">
      <c r="A65" s="261"/>
      <c r="B65" s="261"/>
      <c r="C65" s="261"/>
      <c r="D65" s="261"/>
      <c r="E65" s="261"/>
      <c r="F65" s="261"/>
      <c r="G65" s="261"/>
      <c r="H65" s="261"/>
      <c r="I65" s="262"/>
      <c r="J65" s="261"/>
      <c r="K65" s="261"/>
      <c r="L65" s="244"/>
      <c r="M65" s="257"/>
      <c r="N65" s="258"/>
      <c r="O65" s="251" t="s">
        <v>51</v>
      </c>
      <c r="P65" s="277"/>
      <c r="Q65" s="383">
        <f>'01-11'!H66</f>
        <v>98831</v>
      </c>
      <c r="R65" s="387">
        <f>((S65-Q65)/S65)*100</f>
        <v>-100.76176159908994</v>
      </c>
      <c r="S65" s="382">
        <f>'02-11'!V66</f>
        <v>49228</v>
      </c>
      <c r="T65" s="395" t="e">
        <f>((U65-S65)/U65)*100</f>
        <v>#DIV/0!</v>
      </c>
      <c r="U65" s="278"/>
      <c r="V65" s="395" t="e">
        <f>((W65-U65)/W65)*100</f>
        <v>#DIV/0!</v>
      </c>
      <c r="W65" s="278"/>
      <c r="X65" s="395" t="e">
        <f>((Y65-W65)/Y65)*100</f>
        <v>#DIV/0!</v>
      </c>
      <c r="Y65" s="278"/>
      <c r="Z65" s="395" t="e">
        <f>((AA65-Y65)/AA65)*100</f>
        <v>#DIV/0!</v>
      </c>
      <c r="AA65" s="278"/>
      <c r="AB65" s="395" t="e">
        <f>((AC65-AA65)/AC65)*100</f>
        <v>#DIV/0!</v>
      </c>
      <c r="AC65" s="278"/>
      <c r="AD65" s="395" t="e">
        <f>((AE65-AC65)/AE65)*100</f>
        <v>#DIV/0!</v>
      </c>
      <c r="AE65" s="278"/>
      <c r="AF65" s="395" t="e">
        <f>((AG65-AE65)/AG65)*100</f>
        <v>#DIV/0!</v>
      </c>
      <c r="AG65" s="278"/>
      <c r="AH65" s="395" t="e">
        <f>((AI65-AG65)/AI65)*100</f>
        <v>#DIV/0!</v>
      </c>
      <c r="AI65" s="278"/>
      <c r="AJ65" s="395" t="e">
        <f>((AK65-AI65)/AK65)*100</f>
        <v>#DIV/0!</v>
      </c>
      <c r="AK65" s="278"/>
      <c r="AL65" s="395" t="e">
        <f>((AM65-AK65)/AM65)*100</f>
        <v>#DIV/0!</v>
      </c>
      <c r="AM65" s="278"/>
      <c r="AN65" s="395" t="e">
        <f>((AO65-AM65)/AO65)*100</f>
        <v>#DIV/0!</v>
      </c>
      <c r="AO65" s="278"/>
      <c r="AP65" s="395" t="e">
        <f>((AQ65-AO65)/AQ65)*100</f>
        <v>#DIV/0!</v>
      </c>
      <c r="AQ65" s="278"/>
      <c r="AR65" s="395" t="e">
        <f>((AS65-AQ65)/AS65)*100</f>
        <v>#DIV/0!</v>
      </c>
      <c r="AS65" s="278"/>
      <c r="AT65" s="395" t="e">
        <f>((AU65-AS65)/AU65)*100</f>
        <v>#DIV/0!</v>
      </c>
      <c r="AU65" s="278"/>
      <c r="AV65" s="395" t="e">
        <f>((AW65-AU65)/AW65)*100</f>
        <v>#DIV/0!</v>
      </c>
      <c r="AW65" s="278"/>
      <c r="AX65" s="395" t="e">
        <f>((AY65-AW65)/AY65)*100</f>
        <v>#DIV/0!</v>
      </c>
      <c r="AY65" s="278"/>
      <c r="AZ65" s="395" t="e">
        <f>((BA65-AY65)/BA65)*100</f>
        <v>#DIV/0!</v>
      </c>
      <c r="BA65" s="278"/>
      <c r="BB65" s="395" t="e">
        <f>((BC65-BA65)/BC65)*100</f>
        <v>#DIV/0!</v>
      </c>
      <c r="BC65" s="278"/>
      <c r="BD65" s="395" t="e">
        <f>((BE65-BC65)/BE65)*100</f>
        <v>#DIV/0!</v>
      </c>
      <c r="BE65" s="278"/>
      <c r="BF65" s="395" t="e">
        <f>((BG65-BE65)/BG65)*100</f>
        <v>#DIV/0!</v>
      </c>
      <c r="BG65" s="278"/>
      <c r="BH65" s="395" t="e">
        <f>((BI65-BG65)/BI65)*100</f>
        <v>#DIV/0!</v>
      </c>
      <c r="BI65" s="278"/>
      <c r="BJ65" s="395" t="e">
        <f>((BK65-BI65)/BK65)*100</f>
        <v>#DIV/0!</v>
      </c>
      <c r="BK65" s="278"/>
      <c r="BL65" s="395" t="e">
        <f>((BM65-BK65)/BM65)*100</f>
        <v>#DIV/0!</v>
      </c>
      <c r="BM65" s="278"/>
      <c r="BN65" s="395" t="e">
        <f>((BO65-BM65)/BO65)*100</f>
        <v>#DIV/0!</v>
      </c>
      <c r="BO65" s="278"/>
      <c r="BP65" s="395" t="e">
        <f>((BQ65-BO65)/BQ65)*100</f>
        <v>#DIV/0!</v>
      </c>
      <c r="BQ65" s="278"/>
      <c r="BR65" s="395" t="e">
        <f>((BS65-BQ65)/BS65)*100</f>
        <v>#DIV/0!</v>
      </c>
      <c r="BS65" s="278"/>
      <c r="BT65" s="395" t="e">
        <f>((BU65-BS65)/BU65)*100</f>
        <v>#DIV/0!</v>
      </c>
      <c r="BU65" s="278"/>
      <c r="BV65" s="395" t="e">
        <f>((BW65-BU65)/BW65)*100</f>
        <v>#DIV/0!</v>
      </c>
      <c r="BW65" s="278"/>
      <c r="BX65" s="395" t="e">
        <f>((BY65-BW65)/BY65)*100</f>
        <v>#DIV/0!</v>
      </c>
      <c r="BY65" s="273"/>
      <c r="BZ65" s="236"/>
      <c r="CA65" s="269">
        <f>AVERAGE(Q65,S65,U65,W65,Y65,AA65,AC65,AE65,AG65,AI65,AK65,AM65,AO65,AQ65,AS65,AU65,AW65,AY65,BA65,BC65,BE65,BG65,BI65,BK65,BM65,BO65,BQ65,BS65,BU65,BW65,BY65)</f>
        <v>74029.5</v>
      </c>
      <c r="CB65" s="259"/>
      <c r="CC65" s="269" t="e">
        <f>((BY65-Q65)/BY65)*100</f>
        <v>#DIV/0!</v>
      </c>
      <c r="CD65" s="236"/>
    </row>
    <row r="66" spans="1:82" s="246" customFormat="1" ht="12.95" customHeight="1" thickTop="1" thickBot="1" x14ac:dyDescent="0.25">
      <c r="A66" s="261"/>
      <c r="B66" s="261"/>
      <c r="C66" s="261"/>
      <c r="D66" s="261"/>
      <c r="E66" s="261"/>
      <c r="F66" s="261"/>
      <c r="G66" s="261"/>
      <c r="H66" s="261"/>
      <c r="I66" s="262"/>
      <c r="J66" s="261"/>
      <c r="K66" s="261"/>
      <c r="L66" s="244"/>
      <c r="M66" s="257"/>
      <c r="N66" s="258"/>
      <c r="O66" s="403" t="s">
        <v>86</v>
      </c>
      <c r="P66" s="398"/>
      <c r="Q66" s="383">
        <f>'01-11'!H67</f>
        <v>206979</v>
      </c>
      <c r="R66" s="399">
        <f>((S66-Q66)/S66)*100</f>
        <v>-47.032414346704932</v>
      </c>
      <c r="S66" s="382">
        <f>'02-11'!V67</f>
        <v>140771</v>
      </c>
      <c r="T66" s="400" t="e">
        <f>((U66-S66)/U66)*100</f>
        <v>#DIV/0!</v>
      </c>
      <c r="U66" s="401"/>
      <c r="V66" s="400" t="e">
        <f>((W66-U66)/W66)*100</f>
        <v>#DIV/0!</v>
      </c>
      <c r="W66" s="401"/>
      <c r="X66" s="400" t="e">
        <f>((Y66-W66)/Y66)*100</f>
        <v>#DIV/0!</v>
      </c>
      <c r="Y66" s="401"/>
      <c r="Z66" s="400" t="e">
        <f>((AA66-Y66)/AA66)*100</f>
        <v>#DIV/0!</v>
      </c>
      <c r="AA66" s="401"/>
      <c r="AB66" s="400" t="e">
        <f>((AC66-AA66)/AC66)*100</f>
        <v>#DIV/0!</v>
      </c>
      <c r="AC66" s="401"/>
      <c r="AD66" s="400" t="e">
        <f>((AE66-AC66)/AE66)*100</f>
        <v>#DIV/0!</v>
      </c>
      <c r="AE66" s="401"/>
      <c r="AF66" s="400" t="e">
        <f>((AG66-AE66)/AG66)*100</f>
        <v>#DIV/0!</v>
      </c>
      <c r="AG66" s="401"/>
      <c r="AH66" s="400" t="e">
        <f>((AI66-AG66)/AI66)*100</f>
        <v>#DIV/0!</v>
      </c>
      <c r="AI66" s="401"/>
      <c r="AJ66" s="400" t="e">
        <f>((AK66-AI66)/AK66)*100</f>
        <v>#DIV/0!</v>
      </c>
      <c r="AK66" s="401"/>
      <c r="AL66" s="400" t="e">
        <f>((AM66-AK66)/AM66)*100</f>
        <v>#DIV/0!</v>
      </c>
      <c r="AM66" s="401"/>
      <c r="AN66" s="400" t="e">
        <f>((AO66-AM66)/AO66)*100</f>
        <v>#DIV/0!</v>
      </c>
      <c r="AO66" s="401"/>
      <c r="AP66" s="400" t="e">
        <f>((AQ66-AO66)/AQ66)*100</f>
        <v>#DIV/0!</v>
      </c>
      <c r="AQ66" s="401"/>
      <c r="AR66" s="400" t="e">
        <f>((AS66-AQ66)/AS66)*100</f>
        <v>#DIV/0!</v>
      </c>
      <c r="AS66" s="401"/>
      <c r="AT66" s="400" t="e">
        <f>((AU66-AS66)/AU66)*100</f>
        <v>#DIV/0!</v>
      </c>
      <c r="AU66" s="401"/>
      <c r="AV66" s="400" t="e">
        <f>((AW66-AU66)/AW66)*100</f>
        <v>#DIV/0!</v>
      </c>
      <c r="AW66" s="401"/>
      <c r="AX66" s="400" t="e">
        <f>((AY66-AW66)/AY66)*100</f>
        <v>#DIV/0!</v>
      </c>
      <c r="AY66" s="401"/>
      <c r="AZ66" s="400" t="e">
        <f>((BA66-AY66)/BA66)*100</f>
        <v>#DIV/0!</v>
      </c>
      <c r="BA66" s="401"/>
      <c r="BB66" s="400" t="e">
        <f>((BC66-BA66)/BC66)*100</f>
        <v>#DIV/0!</v>
      </c>
      <c r="BC66" s="401"/>
      <c r="BD66" s="400" t="e">
        <f>((BE66-BC66)/BE66)*100</f>
        <v>#DIV/0!</v>
      </c>
      <c r="BE66" s="401"/>
      <c r="BF66" s="400" t="e">
        <f>((BG66-BE66)/BG66)*100</f>
        <v>#DIV/0!</v>
      </c>
      <c r="BG66" s="401"/>
      <c r="BH66" s="400" t="e">
        <f>((BI66-BG66)/BI66)*100</f>
        <v>#DIV/0!</v>
      </c>
      <c r="BI66" s="401"/>
      <c r="BJ66" s="400" t="e">
        <f>((BK66-BI66)/BK66)*100</f>
        <v>#DIV/0!</v>
      </c>
      <c r="BK66" s="401"/>
      <c r="BL66" s="400" t="e">
        <f>((BM66-BK66)/BM66)*100</f>
        <v>#DIV/0!</v>
      </c>
      <c r="BM66" s="401"/>
      <c r="BN66" s="400" t="e">
        <f>((BO66-BM66)/BO66)*100</f>
        <v>#DIV/0!</v>
      </c>
      <c r="BO66" s="401"/>
      <c r="BP66" s="400" t="e">
        <f>((BQ66-BO66)/BQ66)*100</f>
        <v>#DIV/0!</v>
      </c>
      <c r="BQ66" s="401"/>
      <c r="BR66" s="400" t="e">
        <f>((BS66-BQ66)/BS66)*100</f>
        <v>#DIV/0!</v>
      </c>
      <c r="BS66" s="401"/>
      <c r="BT66" s="400" t="e">
        <f>((BU66-BS66)/BU66)*100</f>
        <v>#DIV/0!</v>
      </c>
      <c r="BU66" s="401"/>
      <c r="BV66" s="400" t="e">
        <f>((BW66-BU66)/BW66)*100</f>
        <v>#DIV/0!</v>
      </c>
      <c r="BW66" s="401"/>
      <c r="BX66" s="400" t="e">
        <f>((BY66-BW66)/BY66)*100</f>
        <v>#DIV/0!</v>
      </c>
      <c r="BY66" s="402"/>
      <c r="BZ66" s="236"/>
      <c r="CA66" s="269">
        <f>AVERAGE(Q66,S66,U66,W66,Y66,AA66,AC66,AE66,AG66,AI66,AK66,AM66,AO66,AQ66,AS66,AU66,AW66,AY66,BA66,BC66,BE66,BG66,BI66,BK66,BM66,BO66,BQ66,BS66,BU66,BW66,BY66)</f>
        <v>173875</v>
      </c>
      <c r="CB66" s="259"/>
      <c r="CC66" s="269" t="e">
        <f>((BY66-Q66)/BY66)*100</f>
        <v>#DIV/0!</v>
      </c>
      <c r="CD66" s="236"/>
    </row>
    <row r="67" spans="1:82" s="246" customFormat="1" ht="12.95" customHeight="1" thickTop="1" thickBot="1" x14ac:dyDescent="0.25">
      <c r="A67" s="261"/>
      <c r="B67" s="261"/>
      <c r="C67" s="261"/>
      <c r="D67" s="261"/>
      <c r="E67" s="261"/>
      <c r="F67" s="261"/>
      <c r="G67" s="261"/>
      <c r="H67" s="261"/>
      <c r="I67" s="262"/>
      <c r="J67" s="261"/>
      <c r="K67" s="261"/>
      <c r="L67" s="244"/>
      <c r="M67" s="257"/>
      <c r="N67" s="258"/>
      <c r="O67" s="251" t="s">
        <v>53</v>
      </c>
      <c r="P67" s="277"/>
      <c r="Q67" s="383">
        <f>'01-11'!H68</f>
        <v>455366</v>
      </c>
      <c r="R67" s="387">
        <f>((S67-Q67)/S67)*100</f>
        <v>-485.05518224917455</v>
      </c>
      <c r="S67" s="382">
        <f>'02-11'!V68</f>
        <v>77833</v>
      </c>
      <c r="T67" s="395" t="e">
        <f>((U67-S67)/U67)*100</f>
        <v>#DIV/0!</v>
      </c>
      <c r="U67" s="278"/>
      <c r="V67" s="395" t="e">
        <f>((W67-U67)/W67)*100</f>
        <v>#DIV/0!</v>
      </c>
      <c r="W67" s="278"/>
      <c r="X67" s="395" t="e">
        <f>((Y67-W67)/Y67)*100</f>
        <v>#DIV/0!</v>
      </c>
      <c r="Y67" s="278"/>
      <c r="Z67" s="395" t="e">
        <f>((AA67-Y67)/AA67)*100</f>
        <v>#DIV/0!</v>
      </c>
      <c r="AA67" s="278"/>
      <c r="AB67" s="395" t="e">
        <f>((AC67-AA67)/AC67)*100</f>
        <v>#DIV/0!</v>
      </c>
      <c r="AC67" s="278"/>
      <c r="AD67" s="395" t="e">
        <f>((AE67-AC67)/AE67)*100</f>
        <v>#DIV/0!</v>
      </c>
      <c r="AE67" s="278"/>
      <c r="AF67" s="395" t="e">
        <f>((AG67-AE67)/AG67)*100</f>
        <v>#DIV/0!</v>
      </c>
      <c r="AG67" s="278"/>
      <c r="AH67" s="395" t="e">
        <f>((AI67-AG67)/AI67)*100</f>
        <v>#DIV/0!</v>
      </c>
      <c r="AI67" s="278"/>
      <c r="AJ67" s="395" t="e">
        <f>((AK67-AI67)/AK67)*100</f>
        <v>#DIV/0!</v>
      </c>
      <c r="AK67" s="278"/>
      <c r="AL67" s="395" t="e">
        <f>((AM67-AK67)/AM67)*100</f>
        <v>#DIV/0!</v>
      </c>
      <c r="AM67" s="278"/>
      <c r="AN67" s="395" t="e">
        <f>((AO67-AM67)/AO67)*100</f>
        <v>#DIV/0!</v>
      </c>
      <c r="AO67" s="278"/>
      <c r="AP67" s="395" t="e">
        <f>((AQ67-AO67)/AQ67)*100</f>
        <v>#DIV/0!</v>
      </c>
      <c r="AQ67" s="278"/>
      <c r="AR67" s="395" t="e">
        <f>((AS67-AQ67)/AS67)*100</f>
        <v>#DIV/0!</v>
      </c>
      <c r="AS67" s="278"/>
      <c r="AT67" s="395" t="e">
        <f>((AU67-AS67)/AU67)*100</f>
        <v>#DIV/0!</v>
      </c>
      <c r="AU67" s="278"/>
      <c r="AV67" s="395" t="e">
        <f>((AW67-AU67)/AW67)*100</f>
        <v>#DIV/0!</v>
      </c>
      <c r="AW67" s="278"/>
      <c r="AX67" s="395" t="e">
        <f>((AY67-AW67)/AY67)*100</f>
        <v>#DIV/0!</v>
      </c>
      <c r="AY67" s="278"/>
      <c r="AZ67" s="395" t="e">
        <f>((BA67-AY67)/BA67)*100</f>
        <v>#DIV/0!</v>
      </c>
      <c r="BA67" s="278"/>
      <c r="BB67" s="395" t="e">
        <f>((BC67-BA67)/BC67)*100</f>
        <v>#DIV/0!</v>
      </c>
      <c r="BC67" s="278"/>
      <c r="BD67" s="395" t="e">
        <f>((BE67-BC67)/BE67)*100</f>
        <v>#DIV/0!</v>
      </c>
      <c r="BE67" s="278"/>
      <c r="BF67" s="395" t="e">
        <f>((BG67-BE67)/BG67)*100</f>
        <v>#DIV/0!</v>
      </c>
      <c r="BG67" s="278"/>
      <c r="BH67" s="395" t="e">
        <f>((BI67-BG67)/BI67)*100</f>
        <v>#DIV/0!</v>
      </c>
      <c r="BI67" s="278"/>
      <c r="BJ67" s="395" t="e">
        <f>((BK67-BI67)/BK67)*100</f>
        <v>#DIV/0!</v>
      </c>
      <c r="BK67" s="278"/>
      <c r="BL67" s="395" t="e">
        <f>((BM67-BK67)/BM67)*100</f>
        <v>#DIV/0!</v>
      </c>
      <c r="BM67" s="278"/>
      <c r="BN67" s="395" t="e">
        <f>((BO67-BM67)/BO67)*100</f>
        <v>#DIV/0!</v>
      </c>
      <c r="BO67" s="278"/>
      <c r="BP67" s="395" t="e">
        <f>((BQ67-BO67)/BQ67)*100</f>
        <v>#DIV/0!</v>
      </c>
      <c r="BQ67" s="278"/>
      <c r="BR67" s="395" t="e">
        <f>((BS67-BQ67)/BS67)*100</f>
        <v>#DIV/0!</v>
      </c>
      <c r="BS67" s="278"/>
      <c r="BT67" s="395" t="e">
        <f>((BU67-BS67)/BU67)*100</f>
        <v>#DIV/0!</v>
      </c>
      <c r="BU67" s="278"/>
      <c r="BV67" s="395" t="e">
        <f>((BW67-BU67)/BW67)*100</f>
        <v>#DIV/0!</v>
      </c>
      <c r="BW67" s="278"/>
      <c r="BX67" s="395" t="e">
        <f>((BY67-BW67)/BY67)*100</f>
        <v>#DIV/0!</v>
      </c>
      <c r="BY67" s="273"/>
      <c r="BZ67" s="236"/>
      <c r="CA67" s="269">
        <f>AVERAGE(Q67,S67,U67,W67,Y67,AA67,AC67,AE67,AG67,AI67,AK67,AM67,AO67,AQ67,AS67,AU67,AW67,AY67,BA67,BC67,BE67,BG67,BI67,BK67,BM67,BO67,BQ67,BS67,BU67,BW67,BY67)</f>
        <v>266599.5</v>
      </c>
      <c r="CB67" s="259"/>
      <c r="CC67" s="269" t="e">
        <f>((BY67-Q67)/BY67)*100</f>
        <v>#DIV/0!</v>
      </c>
      <c r="CD67" s="236"/>
    </row>
    <row r="68" spans="1:82" s="246" customFormat="1" ht="12.95" customHeight="1" thickTop="1" thickBot="1" x14ac:dyDescent="0.25">
      <c r="A68" s="261"/>
      <c r="B68" s="261"/>
      <c r="C68" s="261"/>
      <c r="D68" s="261"/>
      <c r="E68" s="261"/>
      <c r="F68" s="261"/>
      <c r="G68" s="261"/>
      <c r="H68" s="261"/>
      <c r="I68" s="262"/>
      <c r="J68" s="261"/>
      <c r="K68" s="261"/>
      <c r="L68" s="244"/>
      <c r="M68" s="257"/>
      <c r="N68" s="258"/>
      <c r="O68" s="403" t="s">
        <v>54</v>
      </c>
      <c r="P68" s="398"/>
      <c r="Q68" s="383">
        <f>'01-11'!H69</f>
        <v>11184</v>
      </c>
      <c r="R68" s="399">
        <f>((S68-Q68)/S68)*100</f>
        <v>58.713869098157922</v>
      </c>
      <c r="S68" s="382">
        <f>'02-11'!V69</f>
        <v>27089</v>
      </c>
      <c r="T68" s="400" t="e">
        <f>((U68-S68)/U68)*100</f>
        <v>#DIV/0!</v>
      </c>
      <c r="U68" s="401"/>
      <c r="V68" s="400" t="e">
        <f>((W68-U68)/W68)*100</f>
        <v>#DIV/0!</v>
      </c>
      <c r="W68" s="401"/>
      <c r="X68" s="400" t="e">
        <f>((Y68-W68)/Y68)*100</f>
        <v>#DIV/0!</v>
      </c>
      <c r="Y68" s="401"/>
      <c r="Z68" s="400" t="e">
        <f>((AA68-Y68)/AA68)*100</f>
        <v>#DIV/0!</v>
      </c>
      <c r="AA68" s="401"/>
      <c r="AB68" s="400" t="e">
        <f>((AC68-AA68)/AC68)*100</f>
        <v>#DIV/0!</v>
      </c>
      <c r="AC68" s="401"/>
      <c r="AD68" s="400" t="e">
        <f>((AE68-AC68)/AE68)*100</f>
        <v>#DIV/0!</v>
      </c>
      <c r="AE68" s="401"/>
      <c r="AF68" s="400" t="e">
        <f>((AG68-AE68)/AG68)*100</f>
        <v>#DIV/0!</v>
      </c>
      <c r="AG68" s="401"/>
      <c r="AH68" s="400" t="e">
        <f>((AI68-AG68)/AI68)*100</f>
        <v>#DIV/0!</v>
      </c>
      <c r="AI68" s="401"/>
      <c r="AJ68" s="400" t="e">
        <f>((AK68-AI68)/AK68)*100</f>
        <v>#DIV/0!</v>
      </c>
      <c r="AK68" s="401"/>
      <c r="AL68" s="400" t="e">
        <f>((AM68-AK68)/AM68)*100</f>
        <v>#DIV/0!</v>
      </c>
      <c r="AM68" s="401"/>
      <c r="AN68" s="400" t="e">
        <f>((AO68-AM68)/AO68)*100</f>
        <v>#DIV/0!</v>
      </c>
      <c r="AO68" s="401"/>
      <c r="AP68" s="400" t="e">
        <f>((AQ68-AO68)/AQ68)*100</f>
        <v>#DIV/0!</v>
      </c>
      <c r="AQ68" s="401"/>
      <c r="AR68" s="400" t="e">
        <f>((AS68-AQ68)/AS68)*100</f>
        <v>#DIV/0!</v>
      </c>
      <c r="AS68" s="401"/>
      <c r="AT68" s="400" t="e">
        <f>((AU68-AS68)/AU68)*100</f>
        <v>#DIV/0!</v>
      </c>
      <c r="AU68" s="401"/>
      <c r="AV68" s="400" t="e">
        <f>((AW68-AU68)/AW68)*100</f>
        <v>#DIV/0!</v>
      </c>
      <c r="AW68" s="401"/>
      <c r="AX68" s="400" t="e">
        <f>((AY68-AW68)/AY68)*100</f>
        <v>#DIV/0!</v>
      </c>
      <c r="AY68" s="401"/>
      <c r="AZ68" s="400" t="e">
        <f>((BA68-AY68)/BA68)*100</f>
        <v>#DIV/0!</v>
      </c>
      <c r="BA68" s="401"/>
      <c r="BB68" s="400" t="e">
        <f>((BC68-BA68)/BC68)*100</f>
        <v>#DIV/0!</v>
      </c>
      <c r="BC68" s="401"/>
      <c r="BD68" s="400" t="e">
        <f>((BE68-BC68)/BE68)*100</f>
        <v>#DIV/0!</v>
      </c>
      <c r="BE68" s="401"/>
      <c r="BF68" s="400" t="e">
        <f>((BG68-BE68)/BG68)*100</f>
        <v>#DIV/0!</v>
      </c>
      <c r="BG68" s="401"/>
      <c r="BH68" s="400" t="e">
        <f>((BI68-BG68)/BI68)*100</f>
        <v>#DIV/0!</v>
      </c>
      <c r="BI68" s="401"/>
      <c r="BJ68" s="400" t="e">
        <f>((BK68-BI68)/BK68)*100</f>
        <v>#DIV/0!</v>
      </c>
      <c r="BK68" s="401"/>
      <c r="BL68" s="400" t="e">
        <f>((BM68-BK68)/BM68)*100</f>
        <v>#DIV/0!</v>
      </c>
      <c r="BM68" s="401"/>
      <c r="BN68" s="400" t="e">
        <f>((BO68-BM68)/BO68)*100</f>
        <v>#DIV/0!</v>
      </c>
      <c r="BO68" s="401"/>
      <c r="BP68" s="400" t="e">
        <f>((BQ68-BO68)/BQ68)*100</f>
        <v>#DIV/0!</v>
      </c>
      <c r="BQ68" s="401"/>
      <c r="BR68" s="400" t="e">
        <f>((BS68-BQ68)/BS68)*100</f>
        <v>#DIV/0!</v>
      </c>
      <c r="BS68" s="401"/>
      <c r="BT68" s="400" t="e">
        <f>((BU68-BS68)/BU68)*100</f>
        <v>#DIV/0!</v>
      </c>
      <c r="BU68" s="401"/>
      <c r="BV68" s="400" t="e">
        <f>((BW68-BU68)/BW68)*100</f>
        <v>#DIV/0!</v>
      </c>
      <c r="BW68" s="401"/>
      <c r="BX68" s="400" t="e">
        <f>((BY68-BW68)/BY68)*100</f>
        <v>#DIV/0!</v>
      </c>
      <c r="BY68" s="402"/>
      <c r="BZ68" s="236"/>
      <c r="CA68" s="269">
        <f>AVERAGE(Q68,S68,U68,W68,Y68,AA68,AC68,AE68,AG68,AI68,AK68,AM68,AO68,AQ68,AS68,AU68,AW68,AY68,BA68,BC68,BE68,BG68,BI68,BK68,BM68,BO68,BQ68,BS68,BU68,BW68,BY68)</f>
        <v>19136.5</v>
      </c>
      <c r="CB68" s="259"/>
      <c r="CC68" s="269" t="e">
        <f>((BY68-Q68)/BY68)*100</f>
        <v>#DIV/0!</v>
      </c>
      <c r="CD68" s="236"/>
    </row>
    <row r="69" spans="1:82" s="246" customFormat="1" ht="12.95" customHeight="1" thickTop="1" thickBot="1" x14ac:dyDescent="0.25">
      <c r="A69" s="261"/>
      <c r="B69" s="261"/>
      <c r="C69" s="261"/>
      <c r="D69" s="261"/>
      <c r="E69" s="261"/>
      <c r="F69" s="261"/>
      <c r="G69" s="261"/>
      <c r="H69" s="261"/>
      <c r="I69" s="262"/>
      <c r="J69" s="261"/>
      <c r="K69" s="261"/>
      <c r="L69" s="244"/>
      <c r="M69" s="257"/>
      <c r="N69" s="258"/>
      <c r="O69" s="251" t="s">
        <v>55</v>
      </c>
      <c r="P69" s="277"/>
      <c r="Q69" s="383">
        <f>'01-11'!H70</f>
        <v>80917</v>
      </c>
      <c r="R69" s="387">
        <f>((S69-Q69)/S69)*100</f>
        <v>32.436855508704546</v>
      </c>
      <c r="S69" s="382">
        <f>'02-11'!V70</f>
        <v>119765</v>
      </c>
      <c r="T69" s="395" t="e">
        <f>((U69-S69)/U69)*100</f>
        <v>#DIV/0!</v>
      </c>
      <c r="U69" s="278"/>
      <c r="V69" s="395" t="e">
        <f>((W69-U69)/W69)*100</f>
        <v>#DIV/0!</v>
      </c>
      <c r="W69" s="278"/>
      <c r="X69" s="395" t="e">
        <f>((Y69-W69)/Y69)*100</f>
        <v>#DIV/0!</v>
      </c>
      <c r="Y69" s="278"/>
      <c r="Z69" s="395" t="e">
        <f>((AA69-Y69)/AA69)*100</f>
        <v>#DIV/0!</v>
      </c>
      <c r="AA69" s="278"/>
      <c r="AB69" s="395" t="e">
        <f>((AC69-AA69)/AC69)*100</f>
        <v>#DIV/0!</v>
      </c>
      <c r="AC69" s="278"/>
      <c r="AD69" s="395" t="e">
        <f>((AE69-AC69)/AE69)*100</f>
        <v>#DIV/0!</v>
      </c>
      <c r="AE69" s="278"/>
      <c r="AF69" s="395" t="e">
        <f>((AG69-AE69)/AG69)*100</f>
        <v>#DIV/0!</v>
      </c>
      <c r="AG69" s="278"/>
      <c r="AH69" s="395" t="e">
        <f>((AI69-AG69)/AI69)*100</f>
        <v>#DIV/0!</v>
      </c>
      <c r="AI69" s="278"/>
      <c r="AJ69" s="395" t="e">
        <f>((AK69-AI69)/AK69)*100</f>
        <v>#DIV/0!</v>
      </c>
      <c r="AK69" s="278"/>
      <c r="AL69" s="395" t="e">
        <f>((AM69-AK69)/AM69)*100</f>
        <v>#DIV/0!</v>
      </c>
      <c r="AM69" s="278"/>
      <c r="AN69" s="395" t="e">
        <f>((AO69-AM69)/AO69)*100</f>
        <v>#DIV/0!</v>
      </c>
      <c r="AO69" s="278"/>
      <c r="AP69" s="395" t="e">
        <f>((AQ69-AO69)/AQ69)*100</f>
        <v>#DIV/0!</v>
      </c>
      <c r="AQ69" s="278"/>
      <c r="AR69" s="395" t="e">
        <f>((AS69-AQ69)/AS69)*100</f>
        <v>#DIV/0!</v>
      </c>
      <c r="AS69" s="278"/>
      <c r="AT69" s="395" t="e">
        <f>((AU69-AS69)/AU69)*100</f>
        <v>#DIV/0!</v>
      </c>
      <c r="AU69" s="278"/>
      <c r="AV69" s="395" t="e">
        <f>((AW69-AU69)/AW69)*100</f>
        <v>#DIV/0!</v>
      </c>
      <c r="AW69" s="278"/>
      <c r="AX69" s="395" t="e">
        <f>((AY69-AW69)/AY69)*100</f>
        <v>#DIV/0!</v>
      </c>
      <c r="AY69" s="278"/>
      <c r="AZ69" s="395" t="e">
        <f>((BA69-AY69)/BA69)*100</f>
        <v>#DIV/0!</v>
      </c>
      <c r="BA69" s="278"/>
      <c r="BB69" s="395" t="e">
        <f>((BC69-BA69)/BC69)*100</f>
        <v>#DIV/0!</v>
      </c>
      <c r="BC69" s="278"/>
      <c r="BD69" s="395" t="e">
        <f>((BE69-BC69)/BE69)*100</f>
        <v>#DIV/0!</v>
      </c>
      <c r="BE69" s="278"/>
      <c r="BF69" s="395" t="e">
        <f>((BG69-BE69)/BG69)*100</f>
        <v>#DIV/0!</v>
      </c>
      <c r="BG69" s="278"/>
      <c r="BH69" s="395" t="e">
        <f>((BI69-BG69)/BI69)*100</f>
        <v>#DIV/0!</v>
      </c>
      <c r="BI69" s="278"/>
      <c r="BJ69" s="395" t="e">
        <f>((BK69-BI69)/BK69)*100</f>
        <v>#DIV/0!</v>
      </c>
      <c r="BK69" s="278"/>
      <c r="BL69" s="395" t="e">
        <f>((BM69-BK69)/BM69)*100</f>
        <v>#DIV/0!</v>
      </c>
      <c r="BM69" s="278"/>
      <c r="BN69" s="395" t="e">
        <f>((BO69-BM69)/BO69)*100</f>
        <v>#DIV/0!</v>
      </c>
      <c r="BO69" s="278"/>
      <c r="BP69" s="395" t="e">
        <f>((BQ69-BO69)/BQ69)*100</f>
        <v>#DIV/0!</v>
      </c>
      <c r="BQ69" s="278"/>
      <c r="BR69" s="395" t="e">
        <f>((BS69-BQ69)/BS69)*100</f>
        <v>#DIV/0!</v>
      </c>
      <c r="BS69" s="278"/>
      <c r="BT69" s="395" t="e">
        <f>((BU69-BS69)/BU69)*100</f>
        <v>#DIV/0!</v>
      </c>
      <c r="BU69" s="278"/>
      <c r="BV69" s="395" t="e">
        <f>((BW69-BU69)/BW69)*100</f>
        <v>#DIV/0!</v>
      </c>
      <c r="BW69" s="278"/>
      <c r="BX69" s="395" t="e">
        <f>((BY69-BW69)/BY69)*100</f>
        <v>#DIV/0!</v>
      </c>
      <c r="BY69" s="273"/>
      <c r="BZ69" s="236"/>
      <c r="CA69" s="269">
        <f>AVERAGE(Q69,S69,U69,W69,Y69,AA69,AC69,AE69,AG69,AI69,AK69,AM69,AO69,AQ69,AS69,AU69,AW69,AY69,BA69,BC69,BE69,BG69,BI69,BK69,BM69,BO69,BQ69,BS69,BU69,BW69,BY69)</f>
        <v>100341</v>
      </c>
      <c r="CB69" s="259"/>
      <c r="CC69" s="269" t="e">
        <f>((BY69-Q69)/BY69)*100</f>
        <v>#DIV/0!</v>
      </c>
      <c r="CD69" s="236"/>
    </row>
    <row r="70" spans="1:82" s="246" customFormat="1" ht="12.95" customHeight="1" thickTop="1" thickBot="1" x14ac:dyDescent="0.25">
      <c r="A70" s="261"/>
      <c r="B70" s="261"/>
      <c r="C70" s="261"/>
      <c r="D70" s="261"/>
      <c r="E70" s="261"/>
      <c r="F70" s="261"/>
      <c r="G70" s="261"/>
      <c r="H70" s="261"/>
      <c r="I70" s="262"/>
      <c r="J70" s="261"/>
      <c r="K70" s="261"/>
      <c r="L70" s="244"/>
      <c r="M70" s="257"/>
      <c r="N70" s="258"/>
      <c r="O70" s="403" t="s">
        <v>57</v>
      </c>
      <c r="P70" s="398"/>
      <c r="Q70" s="383">
        <f>'01-11'!H71</f>
        <v>13978</v>
      </c>
      <c r="R70" s="399">
        <f>((S70-Q70)/S70)*100</f>
        <v>-24.993293391755341</v>
      </c>
      <c r="S70" s="382">
        <f>'02-11'!V71</f>
        <v>11183</v>
      </c>
      <c r="T70" s="400" t="e">
        <f>((U70-S70)/U70)*100</f>
        <v>#DIV/0!</v>
      </c>
      <c r="U70" s="401"/>
      <c r="V70" s="400" t="e">
        <f>((W70-U70)/W70)*100</f>
        <v>#DIV/0!</v>
      </c>
      <c r="W70" s="401"/>
      <c r="X70" s="400" t="e">
        <f>((Y70-W70)/Y70)*100</f>
        <v>#DIV/0!</v>
      </c>
      <c r="Y70" s="401"/>
      <c r="Z70" s="400" t="e">
        <f>((AA70-Y70)/AA70)*100</f>
        <v>#DIV/0!</v>
      </c>
      <c r="AA70" s="401"/>
      <c r="AB70" s="400" t="e">
        <f>((AC70-AA70)/AC70)*100</f>
        <v>#DIV/0!</v>
      </c>
      <c r="AC70" s="401"/>
      <c r="AD70" s="400" t="e">
        <f>((AE70-AC70)/AE70)*100</f>
        <v>#DIV/0!</v>
      </c>
      <c r="AE70" s="401"/>
      <c r="AF70" s="400" t="e">
        <f>((AG70-AE70)/AG70)*100</f>
        <v>#DIV/0!</v>
      </c>
      <c r="AG70" s="401"/>
      <c r="AH70" s="400" t="e">
        <f>((AI70-AG70)/AI70)*100</f>
        <v>#DIV/0!</v>
      </c>
      <c r="AI70" s="401"/>
      <c r="AJ70" s="400" t="e">
        <f>((AK70-AI70)/AK70)*100</f>
        <v>#DIV/0!</v>
      </c>
      <c r="AK70" s="401"/>
      <c r="AL70" s="400" t="e">
        <f>((AM70-AK70)/AM70)*100</f>
        <v>#DIV/0!</v>
      </c>
      <c r="AM70" s="401"/>
      <c r="AN70" s="400" t="e">
        <f>((AO70-AM70)/AO70)*100</f>
        <v>#DIV/0!</v>
      </c>
      <c r="AO70" s="401"/>
      <c r="AP70" s="400" t="e">
        <f>((AQ70-AO70)/AQ70)*100</f>
        <v>#DIV/0!</v>
      </c>
      <c r="AQ70" s="401"/>
      <c r="AR70" s="400" t="e">
        <f>((AS70-AQ70)/AS70)*100</f>
        <v>#DIV/0!</v>
      </c>
      <c r="AS70" s="401"/>
      <c r="AT70" s="400" t="e">
        <f>((AU70-AS70)/AU70)*100</f>
        <v>#DIV/0!</v>
      </c>
      <c r="AU70" s="401"/>
      <c r="AV70" s="400" t="e">
        <f>((AW70-AU70)/AW70)*100</f>
        <v>#DIV/0!</v>
      </c>
      <c r="AW70" s="401"/>
      <c r="AX70" s="400" t="e">
        <f>((AY70-AW70)/AY70)*100</f>
        <v>#DIV/0!</v>
      </c>
      <c r="AY70" s="401"/>
      <c r="AZ70" s="400" t="e">
        <f>((BA70-AY70)/BA70)*100</f>
        <v>#DIV/0!</v>
      </c>
      <c r="BA70" s="401"/>
      <c r="BB70" s="400" t="e">
        <f>((BC70-BA70)/BC70)*100</f>
        <v>#DIV/0!</v>
      </c>
      <c r="BC70" s="401"/>
      <c r="BD70" s="400" t="e">
        <f>((BE70-BC70)/BE70)*100</f>
        <v>#DIV/0!</v>
      </c>
      <c r="BE70" s="401"/>
      <c r="BF70" s="400" t="e">
        <f>((BG70-BE70)/BG70)*100</f>
        <v>#DIV/0!</v>
      </c>
      <c r="BG70" s="401"/>
      <c r="BH70" s="400" t="e">
        <f>((BI70-BG70)/BI70)*100</f>
        <v>#DIV/0!</v>
      </c>
      <c r="BI70" s="401"/>
      <c r="BJ70" s="400" t="e">
        <f>((BK70-BI70)/BK70)*100</f>
        <v>#DIV/0!</v>
      </c>
      <c r="BK70" s="401"/>
      <c r="BL70" s="400" t="e">
        <f>((BM70-BK70)/BM70)*100</f>
        <v>#DIV/0!</v>
      </c>
      <c r="BM70" s="401"/>
      <c r="BN70" s="400" t="e">
        <f>((BO70-BM70)/BO70)*100</f>
        <v>#DIV/0!</v>
      </c>
      <c r="BO70" s="401"/>
      <c r="BP70" s="400" t="e">
        <f>((BQ70-BO70)/BQ70)*100</f>
        <v>#DIV/0!</v>
      </c>
      <c r="BQ70" s="401"/>
      <c r="BR70" s="400" t="e">
        <f>((BS70-BQ70)/BS70)*100</f>
        <v>#DIV/0!</v>
      </c>
      <c r="BS70" s="401"/>
      <c r="BT70" s="400" t="e">
        <f>((BU70-BS70)/BU70)*100</f>
        <v>#DIV/0!</v>
      </c>
      <c r="BU70" s="401"/>
      <c r="BV70" s="400" t="e">
        <f>((BW70-BU70)/BW70)*100</f>
        <v>#DIV/0!</v>
      </c>
      <c r="BW70" s="401"/>
      <c r="BX70" s="400" t="e">
        <f>((BY70-BW70)/BY70)*100</f>
        <v>#DIV/0!</v>
      </c>
      <c r="BY70" s="402"/>
      <c r="BZ70" s="236"/>
      <c r="CA70" s="269">
        <f>AVERAGE(Q70,S70,U70,W70,Y70,AA70,AC70,AE70,AG70,AI70,AK70,AM70,AO70,AQ70,AS70,AU70,AW70,AY70,BA70,BC70,BE70,BG70,BI70,BK70,BM70,BO70,BQ70,BS70,BU70,BW70,BY70)</f>
        <v>12580.5</v>
      </c>
      <c r="CB70" s="259"/>
      <c r="CC70" s="269" t="e">
        <f>((BY70-Q70)/BY70)*100</f>
        <v>#DIV/0!</v>
      </c>
      <c r="CD70" s="236"/>
    </row>
    <row r="71" spans="1:82" s="246" customFormat="1" ht="12.95" customHeight="1" thickTop="1" thickBot="1" x14ac:dyDescent="0.25">
      <c r="A71" s="261"/>
      <c r="B71" s="261"/>
      <c r="C71" s="261"/>
      <c r="D71" s="261"/>
      <c r="E71" s="261"/>
      <c r="F71" s="261"/>
      <c r="G71" s="261"/>
      <c r="H71" s="261"/>
      <c r="I71" s="262"/>
      <c r="J71" s="261"/>
      <c r="K71" s="261"/>
      <c r="L71" s="244"/>
      <c r="M71" s="257"/>
      <c r="N71" s="258"/>
      <c r="O71" s="251" t="s">
        <v>58</v>
      </c>
      <c r="P71" s="277"/>
      <c r="Q71" s="383">
        <f>'01-11'!H72</f>
        <v>25065</v>
      </c>
      <c r="R71" s="387">
        <f>((S71-Q71)/S71)*100</f>
        <v>-71.384615384615387</v>
      </c>
      <c r="S71" s="382">
        <f>'02-11'!V72</f>
        <v>14625</v>
      </c>
      <c r="T71" s="395" t="e">
        <f>((U71-S71)/U71)*100</f>
        <v>#DIV/0!</v>
      </c>
      <c r="U71" s="278"/>
      <c r="V71" s="395" t="e">
        <f>((W71-U71)/W71)*100</f>
        <v>#DIV/0!</v>
      </c>
      <c r="W71" s="278"/>
      <c r="X71" s="395" t="e">
        <f>((Y71-W71)/Y71)*100</f>
        <v>#DIV/0!</v>
      </c>
      <c r="Y71" s="278"/>
      <c r="Z71" s="395" t="e">
        <f>((AA71-Y71)/AA71)*100</f>
        <v>#DIV/0!</v>
      </c>
      <c r="AA71" s="278"/>
      <c r="AB71" s="395" t="e">
        <f>((AC71-AA71)/AC71)*100</f>
        <v>#DIV/0!</v>
      </c>
      <c r="AC71" s="278"/>
      <c r="AD71" s="395" t="e">
        <f>((AE71-AC71)/AE71)*100</f>
        <v>#DIV/0!</v>
      </c>
      <c r="AE71" s="278"/>
      <c r="AF71" s="395" t="e">
        <f>((AG71-AE71)/AG71)*100</f>
        <v>#DIV/0!</v>
      </c>
      <c r="AG71" s="278"/>
      <c r="AH71" s="395" t="e">
        <f>((AI71-AG71)/AI71)*100</f>
        <v>#DIV/0!</v>
      </c>
      <c r="AI71" s="278"/>
      <c r="AJ71" s="395" t="e">
        <f>((AK71-AI71)/AK71)*100</f>
        <v>#DIV/0!</v>
      </c>
      <c r="AK71" s="278"/>
      <c r="AL71" s="395" t="e">
        <f>((AM71-AK71)/AM71)*100</f>
        <v>#DIV/0!</v>
      </c>
      <c r="AM71" s="278"/>
      <c r="AN71" s="395" t="e">
        <f>((AO71-AM71)/AO71)*100</f>
        <v>#DIV/0!</v>
      </c>
      <c r="AO71" s="278"/>
      <c r="AP71" s="395" t="e">
        <f>((AQ71-AO71)/AQ71)*100</f>
        <v>#DIV/0!</v>
      </c>
      <c r="AQ71" s="278"/>
      <c r="AR71" s="395" t="e">
        <f>((AS71-AQ71)/AS71)*100</f>
        <v>#DIV/0!</v>
      </c>
      <c r="AS71" s="278"/>
      <c r="AT71" s="395" t="e">
        <f>((AU71-AS71)/AU71)*100</f>
        <v>#DIV/0!</v>
      </c>
      <c r="AU71" s="278"/>
      <c r="AV71" s="395" t="e">
        <f>((AW71-AU71)/AW71)*100</f>
        <v>#DIV/0!</v>
      </c>
      <c r="AW71" s="278"/>
      <c r="AX71" s="395" t="e">
        <f>((AY71-AW71)/AY71)*100</f>
        <v>#DIV/0!</v>
      </c>
      <c r="AY71" s="278"/>
      <c r="AZ71" s="395" t="e">
        <f>((BA71-AY71)/BA71)*100</f>
        <v>#DIV/0!</v>
      </c>
      <c r="BA71" s="278"/>
      <c r="BB71" s="395" t="e">
        <f>((BC71-BA71)/BC71)*100</f>
        <v>#DIV/0!</v>
      </c>
      <c r="BC71" s="278"/>
      <c r="BD71" s="395" t="e">
        <f>((BE71-BC71)/BE71)*100</f>
        <v>#DIV/0!</v>
      </c>
      <c r="BE71" s="278"/>
      <c r="BF71" s="395" t="e">
        <f>((BG71-BE71)/BG71)*100</f>
        <v>#DIV/0!</v>
      </c>
      <c r="BG71" s="278"/>
      <c r="BH71" s="395" t="e">
        <f>((BI71-BG71)/BI71)*100</f>
        <v>#DIV/0!</v>
      </c>
      <c r="BI71" s="278"/>
      <c r="BJ71" s="395" t="e">
        <f>((BK71-BI71)/BK71)*100</f>
        <v>#DIV/0!</v>
      </c>
      <c r="BK71" s="278"/>
      <c r="BL71" s="395" t="e">
        <f>((BM71-BK71)/BM71)*100</f>
        <v>#DIV/0!</v>
      </c>
      <c r="BM71" s="278"/>
      <c r="BN71" s="395" t="e">
        <f>((BO71-BM71)/BO71)*100</f>
        <v>#DIV/0!</v>
      </c>
      <c r="BO71" s="278"/>
      <c r="BP71" s="395" t="e">
        <f>((BQ71-BO71)/BQ71)*100</f>
        <v>#DIV/0!</v>
      </c>
      <c r="BQ71" s="278"/>
      <c r="BR71" s="395" t="e">
        <f>((BS71-BQ71)/BS71)*100</f>
        <v>#DIV/0!</v>
      </c>
      <c r="BS71" s="278"/>
      <c r="BT71" s="395" t="e">
        <f>((BU71-BS71)/BU71)*100</f>
        <v>#DIV/0!</v>
      </c>
      <c r="BU71" s="278"/>
      <c r="BV71" s="395" t="e">
        <f>((BW71-BU71)/BW71)*100</f>
        <v>#DIV/0!</v>
      </c>
      <c r="BW71" s="278"/>
      <c r="BX71" s="395" t="e">
        <f>((BY71-BW71)/BY71)*100</f>
        <v>#DIV/0!</v>
      </c>
      <c r="BY71" s="273"/>
      <c r="BZ71" s="236"/>
      <c r="CA71" s="269">
        <f>AVERAGE(Q71,S71,U71,W71,Y71,AA71,AC71,AE71,AG71,AI71,AK71,AM71,AO71,AQ71,AS71,AU71,AW71,AY71,BA71,BC71,BE71,BG71,BI71,BK71,BM71,BO71,BQ71,BS71,BU71,BW71,BY71)</f>
        <v>19845</v>
      </c>
      <c r="CB71" s="259"/>
      <c r="CC71" s="269" t="e">
        <f>((BY71-Q71)/BY71)*100</f>
        <v>#DIV/0!</v>
      </c>
      <c r="CD71" s="236"/>
    </row>
    <row r="72" spans="1:82" s="246" customFormat="1" ht="12.95" customHeight="1" thickTop="1" thickBot="1" x14ac:dyDescent="0.25">
      <c r="A72" s="261"/>
      <c r="B72" s="261"/>
      <c r="C72" s="261"/>
      <c r="D72" s="261"/>
      <c r="E72" s="261"/>
      <c r="F72" s="261"/>
      <c r="G72" s="261"/>
      <c r="H72" s="261"/>
      <c r="I72" s="262"/>
      <c r="J72" s="261"/>
      <c r="K72" s="261"/>
      <c r="L72" s="244"/>
      <c r="M72" s="257"/>
      <c r="N72" s="258"/>
      <c r="O72" s="403" t="s">
        <v>59</v>
      </c>
      <c r="P72" s="398"/>
      <c r="Q72" s="383">
        <f>'01-11'!H73</f>
        <v>28289</v>
      </c>
      <c r="R72" s="399">
        <f>((S72-Q72)/S72)*100</f>
        <v>-10.763508222396242</v>
      </c>
      <c r="S72" s="382">
        <f>'02-11'!V73</f>
        <v>25540</v>
      </c>
      <c r="T72" s="400" t="e">
        <f>((U72-S72)/U72)*100</f>
        <v>#DIV/0!</v>
      </c>
      <c r="U72" s="401"/>
      <c r="V72" s="400" t="e">
        <f>((W72-U72)/W72)*100</f>
        <v>#DIV/0!</v>
      </c>
      <c r="W72" s="401"/>
      <c r="X72" s="400" t="e">
        <f>((Y72-W72)/Y72)*100</f>
        <v>#DIV/0!</v>
      </c>
      <c r="Y72" s="401"/>
      <c r="Z72" s="400" t="e">
        <f>((AA72-Y72)/AA72)*100</f>
        <v>#DIV/0!</v>
      </c>
      <c r="AA72" s="401"/>
      <c r="AB72" s="400" t="e">
        <f>((AC72-AA72)/AC72)*100</f>
        <v>#DIV/0!</v>
      </c>
      <c r="AC72" s="401"/>
      <c r="AD72" s="400" t="e">
        <f>((AE72-AC72)/AE72)*100</f>
        <v>#DIV/0!</v>
      </c>
      <c r="AE72" s="401"/>
      <c r="AF72" s="400" t="e">
        <f>((AG72-AE72)/AG72)*100</f>
        <v>#DIV/0!</v>
      </c>
      <c r="AG72" s="401"/>
      <c r="AH72" s="400" t="e">
        <f>((AI72-AG72)/AI72)*100</f>
        <v>#DIV/0!</v>
      </c>
      <c r="AI72" s="401"/>
      <c r="AJ72" s="400" t="e">
        <f>((AK72-AI72)/AK72)*100</f>
        <v>#DIV/0!</v>
      </c>
      <c r="AK72" s="401"/>
      <c r="AL72" s="400" t="e">
        <f>((AM72-AK72)/AM72)*100</f>
        <v>#DIV/0!</v>
      </c>
      <c r="AM72" s="401"/>
      <c r="AN72" s="400" t="e">
        <f>((AO72-AM72)/AO72)*100</f>
        <v>#DIV/0!</v>
      </c>
      <c r="AO72" s="401"/>
      <c r="AP72" s="400" t="e">
        <f>((AQ72-AO72)/AQ72)*100</f>
        <v>#DIV/0!</v>
      </c>
      <c r="AQ72" s="401"/>
      <c r="AR72" s="400" t="e">
        <f>((AS72-AQ72)/AS72)*100</f>
        <v>#DIV/0!</v>
      </c>
      <c r="AS72" s="401"/>
      <c r="AT72" s="400" t="e">
        <f>((AU72-AS72)/AU72)*100</f>
        <v>#DIV/0!</v>
      </c>
      <c r="AU72" s="401"/>
      <c r="AV72" s="400" t="e">
        <f>((AW72-AU72)/AW72)*100</f>
        <v>#DIV/0!</v>
      </c>
      <c r="AW72" s="401"/>
      <c r="AX72" s="400" t="e">
        <f>((AY72-AW72)/AY72)*100</f>
        <v>#DIV/0!</v>
      </c>
      <c r="AY72" s="401"/>
      <c r="AZ72" s="400" t="e">
        <f>((BA72-AY72)/BA72)*100</f>
        <v>#DIV/0!</v>
      </c>
      <c r="BA72" s="401"/>
      <c r="BB72" s="400" t="e">
        <f>((BC72-BA72)/BC72)*100</f>
        <v>#DIV/0!</v>
      </c>
      <c r="BC72" s="401"/>
      <c r="BD72" s="400" t="e">
        <f>((BE72-BC72)/BE72)*100</f>
        <v>#DIV/0!</v>
      </c>
      <c r="BE72" s="401"/>
      <c r="BF72" s="400" t="e">
        <f>((BG72-BE72)/BG72)*100</f>
        <v>#DIV/0!</v>
      </c>
      <c r="BG72" s="401"/>
      <c r="BH72" s="400" t="e">
        <f>((BI72-BG72)/BI72)*100</f>
        <v>#DIV/0!</v>
      </c>
      <c r="BI72" s="401"/>
      <c r="BJ72" s="400" t="e">
        <f>((BK72-BI72)/BK72)*100</f>
        <v>#DIV/0!</v>
      </c>
      <c r="BK72" s="401"/>
      <c r="BL72" s="400" t="e">
        <f>((BM72-BK72)/BM72)*100</f>
        <v>#DIV/0!</v>
      </c>
      <c r="BM72" s="401"/>
      <c r="BN72" s="400" t="e">
        <f>((BO72-BM72)/BO72)*100</f>
        <v>#DIV/0!</v>
      </c>
      <c r="BO72" s="401"/>
      <c r="BP72" s="400" t="e">
        <f>((BQ72-BO72)/BQ72)*100</f>
        <v>#DIV/0!</v>
      </c>
      <c r="BQ72" s="401"/>
      <c r="BR72" s="400" t="e">
        <f>((BS72-BQ72)/BS72)*100</f>
        <v>#DIV/0!</v>
      </c>
      <c r="BS72" s="401"/>
      <c r="BT72" s="400" t="e">
        <f>((BU72-BS72)/BU72)*100</f>
        <v>#DIV/0!</v>
      </c>
      <c r="BU72" s="401"/>
      <c r="BV72" s="400" t="e">
        <f>((BW72-BU72)/BW72)*100</f>
        <v>#DIV/0!</v>
      </c>
      <c r="BW72" s="401"/>
      <c r="BX72" s="400" t="e">
        <f>((BY72-BW72)/BY72)*100</f>
        <v>#DIV/0!</v>
      </c>
      <c r="BY72" s="402"/>
      <c r="BZ72" s="236"/>
      <c r="CA72" s="269">
        <f>AVERAGE(Q72,S72,U72,W72,Y72,AA72,AC72,AE72,AG72,AI72,AK72,AM72,AO72,AQ72,AS72,AU72,AW72,AY72,BA72,BC72,BE72,BG72,BI72,BK72,BM72,BO72,BQ72,BS72,BU72,BW72,BY72)</f>
        <v>26914.5</v>
      </c>
      <c r="CB72" s="259"/>
      <c r="CC72" s="269" t="e">
        <f>((BY72-Q72)/BY72)*100</f>
        <v>#DIV/0!</v>
      </c>
      <c r="CD72" s="236"/>
    </row>
    <row r="73" spans="1:82" s="246" customFormat="1" ht="12.95" customHeight="1" thickTop="1" thickBot="1" x14ac:dyDescent="0.25">
      <c r="A73" s="261"/>
      <c r="B73" s="261"/>
      <c r="C73" s="261"/>
      <c r="D73" s="261"/>
      <c r="E73" s="261"/>
      <c r="F73" s="261"/>
      <c r="G73" s="261"/>
      <c r="H73" s="261"/>
      <c r="I73" s="262"/>
      <c r="J73" s="261"/>
      <c r="K73" s="261"/>
      <c r="L73" s="244"/>
      <c r="M73" s="257"/>
      <c r="N73" s="258"/>
      <c r="O73" s="251" t="s">
        <v>60</v>
      </c>
      <c r="P73" s="277"/>
      <c r="Q73" s="383">
        <f>'01-11'!H74</f>
        <v>95161</v>
      </c>
      <c r="R73" s="387">
        <f>((S73-Q73)/S73)*100</f>
        <v>-256.79577068726331</v>
      </c>
      <c r="S73" s="382">
        <f>'02-11'!V74</f>
        <v>26671</v>
      </c>
      <c r="T73" s="395" t="e">
        <f>((U73-S73)/U73)*100</f>
        <v>#DIV/0!</v>
      </c>
      <c r="U73" s="278"/>
      <c r="V73" s="395" t="e">
        <f>((W73-U73)/W73)*100</f>
        <v>#DIV/0!</v>
      </c>
      <c r="W73" s="278"/>
      <c r="X73" s="395" t="e">
        <f>((Y73-W73)/Y73)*100</f>
        <v>#DIV/0!</v>
      </c>
      <c r="Y73" s="278"/>
      <c r="Z73" s="395" t="e">
        <f>((AA73-Y73)/AA73)*100</f>
        <v>#DIV/0!</v>
      </c>
      <c r="AA73" s="278"/>
      <c r="AB73" s="395" t="e">
        <f>((AC73-AA73)/AC73)*100</f>
        <v>#DIV/0!</v>
      </c>
      <c r="AC73" s="278"/>
      <c r="AD73" s="395" t="e">
        <f>((AE73-AC73)/AE73)*100</f>
        <v>#DIV/0!</v>
      </c>
      <c r="AE73" s="278"/>
      <c r="AF73" s="395" t="e">
        <f>((AG73-AE73)/AG73)*100</f>
        <v>#DIV/0!</v>
      </c>
      <c r="AG73" s="278"/>
      <c r="AH73" s="395" t="e">
        <f>((AI73-AG73)/AI73)*100</f>
        <v>#DIV/0!</v>
      </c>
      <c r="AI73" s="278"/>
      <c r="AJ73" s="395" t="e">
        <f>((AK73-AI73)/AK73)*100</f>
        <v>#DIV/0!</v>
      </c>
      <c r="AK73" s="278"/>
      <c r="AL73" s="395" t="e">
        <f>((AM73-AK73)/AM73)*100</f>
        <v>#DIV/0!</v>
      </c>
      <c r="AM73" s="278"/>
      <c r="AN73" s="395" t="e">
        <f>((AO73-AM73)/AO73)*100</f>
        <v>#DIV/0!</v>
      </c>
      <c r="AO73" s="278"/>
      <c r="AP73" s="395" t="e">
        <f>((AQ73-AO73)/AQ73)*100</f>
        <v>#DIV/0!</v>
      </c>
      <c r="AQ73" s="278"/>
      <c r="AR73" s="395" t="e">
        <f>((AS73-AQ73)/AS73)*100</f>
        <v>#DIV/0!</v>
      </c>
      <c r="AS73" s="278"/>
      <c r="AT73" s="395" t="e">
        <f>((AU73-AS73)/AU73)*100</f>
        <v>#DIV/0!</v>
      </c>
      <c r="AU73" s="278"/>
      <c r="AV73" s="395" t="e">
        <f>((AW73-AU73)/AW73)*100</f>
        <v>#DIV/0!</v>
      </c>
      <c r="AW73" s="278"/>
      <c r="AX73" s="395" t="e">
        <f>((AY73-AW73)/AY73)*100</f>
        <v>#DIV/0!</v>
      </c>
      <c r="AY73" s="278"/>
      <c r="AZ73" s="395" t="e">
        <f>((BA73-AY73)/BA73)*100</f>
        <v>#DIV/0!</v>
      </c>
      <c r="BA73" s="278"/>
      <c r="BB73" s="395" t="e">
        <f>((BC73-BA73)/BC73)*100</f>
        <v>#DIV/0!</v>
      </c>
      <c r="BC73" s="278"/>
      <c r="BD73" s="395" t="e">
        <f>((BE73-BC73)/BE73)*100</f>
        <v>#DIV/0!</v>
      </c>
      <c r="BE73" s="278"/>
      <c r="BF73" s="395" t="e">
        <f>((BG73-BE73)/BG73)*100</f>
        <v>#DIV/0!</v>
      </c>
      <c r="BG73" s="278"/>
      <c r="BH73" s="395" t="e">
        <f>((BI73-BG73)/BI73)*100</f>
        <v>#DIV/0!</v>
      </c>
      <c r="BI73" s="278"/>
      <c r="BJ73" s="395" t="e">
        <f>((BK73-BI73)/BK73)*100</f>
        <v>#DIV/0!</v>
      </c>
      <c r="BK73" s="278"/>
      <c r="BL73" s="395" t="e">
        <f>((BM73-BK73)/BM73)*100</f>
        <v>#DIV/0!</v>
      </c>
      <c r="BM73" s="278"/>
      <c r="BN73" s="395" t="e">
        <f>((BO73-BM73)/BO73)*100</f>
        <v>#DIV/0!</v>
      </c>
      <c r="BO73" s="278"/>
      <c r="BP73" s="395" t="e">
        <f>((BQ73-BO73)/BQ73)*100</f>
        <v>#DIV/0!</v>
      </c>
      <c r="BQ73" s="278"/>
      <c r="BR73" s="395" t="e">
        <f>((BS73-BQ73)/BS73)*100</f>
        <v>#DIV/0!</v>
      </c>
      <c r="BS73" s="278"/>
      <c r="BT73" s="395" t="e">
        <f>((BU73-BS73)/BU73)*100</f>
        <v>#DIV/0!</v>
      </c>
      <c r="BU73" s="278"/>
      <c r="BV73" s="395" t="e">
        <f>((BW73-BU73)/BW73)*100</f>
        <v>#DIV/0!</v>
      </c>
      <c r="BW73" s="278"/>
      <c r="BX73" s="395" t="e">
        <f>((BY73-BW73)/BY73)*100</f>
        <v>#DIV/0!</v>
      </c>
      <c r="BY73" s="273"/>
      <c r="BZ73" s="236"/>
      <c r="CA73" s="269">
        <f>AVERAGE(Q73,S73,U73,W73,Y73,AA73,AC73,AE73,AG73,AI73,AK73,AM73,AO73,AQ73,AS73,AU73,AW73,AY73,BA73,BC73,BE73,BG73,BI73,BK73,BM73,BO73,BQ73,BS73,BU73,BW73,BY73)</f>
        <v>60916</v>
      </c>
      <c r="CB73" s="259"/>
      <c r="CC73" s="269" t="e">
        <f>((BY73-Q73)/BY73)*100</f>
        <v>#DIV/0!</v>
      </c>
      <c r="CD73" s="236"/>
    </row>
    <row r="74" spans="1:82" s="246" customFormat="1" ht="12.95" customHeight="1" thickTop="1" thickBot="1" x14ac:dyDescent="0.25">
      <c r="A74" s="261"/>
      <c r="B74" s="261"/>
      <c r="C74" s="261"/>
      <c r="D74" s="261"/>
      <c r="E74" s="261"/>
      <c r="F74" s="261"/>
      <c r="G74" s="261"/>
      <c r="H74" s="261"/>
      <c r="I74" s="262"/>
      <c r="J74" s="261"/>
      <c r="K74" s="261"/>
      <c r="L74" s="244"/>
      <c r="M74" s="257"/>
      <c r="N74" s="258"/>
      <c r="O74" s="403" t="s">
        <v>61</v>
      </c>
      <c r="P74" s="398"/>
      <c r="Q74" s="383">
        <f>'01-11'!H75</f>
        <v>13000</v>
      </c>
      <c r="R74" s="399">
        <f>((S74-Q74)/S74)*100</f>
        <v>46.227663798808734</v>
      </c>
      <c r="S74" s="382">
        <f>'02-11'!V75</f>
        <v>24176</v>
      </c>
      <c r="T74" s="400" t="e">
        <f>((U74-S74)/U74)*100</f>
        <v>#DIV/0!</v>
      </c>
      <c r="U74" s="401"/>
      <c r="V74" s="400" t="e">
        <f>((W74-U74)/W74)*100</f>
        <v>#DIV/0!</v>
      </c>
      <c r="W74" s="401"/>
      <c r="X74" s="400" t="e">
        <f>((Y74-W74)/Y74)*100</f>
        <v>#DIV/0!</v>
      </c>
      <c r="Y74" s="401"/>
      <c r="Z74" s="400" t="e">
        <f>((AA74-Y74)/AA74)*100</f>
        <v>#DIV/0!</v>
      </c>
      <c r="AA74" s="401"/>
      <c r="AB74" s="400" t="e">
        <f>((AC74-AA74)/AC74)*100</f>
        <v>#DIV/0!</v>
      </c>
      <c r="AC74" s="401"/>
      <c r="AD74" s="400" t="e">
        <f>((AE74-AC74)/AE74)*100</f>
        <v>#DIV/0!</v>
      </c>
      <c r="AE74" s="401"/>
      <c r="AF74" s="400" t="e">
        <f>((AG74-AE74)/AG74)*100</f>
        <v>#DIV/0!</v>
      </c>
      <c r="AG74" s="401"/>
      <c r="AH74" s="400" t="e">
        <f>((AI74-AG74)/AI74)*100</f>
        <v>#DIV/0!</v>
      </c>
      <c r="AI74" s="401"/>
      <c r="AJ74" s="400" t="e">
        <f>((AK74-AI74)/AK74)*100</f>
        <v>#DIV/0!</v>
      </c>
      <c r="AK74" s="401"/>
      <c r="AL74" s="400" t="e">
        <f>((AM74-AK74)/AM74)*100</f>
        <v>#DIV/0!</v>
      </c>
      <c r="AM74" s="401"/>
      <c r="AN74" s="400" t="e">
        <f>((AO74-AM74)/AO74)*100</f>
        <v>#DIV/0!</v>
      </c>
      <c r="AO74" s="401"/>
      <c r="AP74" s="400" t="e">
        <f>((AQ74-AO74)/AQ74)*100</f>
        <v>#DIV/0!</v>
      </c>
      <c r="AQ74" s="401"/>
      <c r="AR74" s="400" t="e">
        <f>((AS74-AQ74)/AS74)*100</f>
        <v>#DIV/0!</v>
      </c>
      <c r="AS74" s="401"/>
      <c r="AT74" s="400" t="e">
        <f>((AU74-AS74)/AU74)*100</f>
        <v>#DIV/0!</v>
      </c>
      <c r="AU74" s="401"/>
      <c r="AV74" s="400" t="e">
        <f>((AW74-AU74)/AW74)*100</f>
        <v>#DIV/0!</v>
      </c>
      <c r="AW74" s="401"/>
      <c r="AX74" s="400" t="e">
        <f>((AY74-AW74)/AY74)*100</f>
        <v>#DIV/0!</v>
      </c>
      <c r="AY74" s="401"/>
      <c r="AZ74" s="400" t="e">
        <f>((BA74-AY74)/BA74)*100</f>
        <v>#DIV/0!</v>
      </c>
      <c r="BA74" s="401"/>
      <c r="BB74" s="400" t="e">
        <f>((BC74-BA74)/BC74)*100</f>
        <v>#DIV/0!</v>
      </c>
      <c r="BC74" s="401"/>
      <c r="BD74" s="400" t="e">
        <f>((BE74-BC74)/BE74)*100</f>
        <v>#DIV/0!</v>
      </c>
      <c r="BE74" s="401"/>
      <c r="BF74" s="400" t="e">
        <f>((BG74-BE74)/BG74)*100</f>
        <v>#DIV/0!</v>
      </c>
      <c r="BG74" s="401"/>
      <c r="BH74" s="400" t="e">
        <f>((BI74-BG74)/BI74)*100</f>
        <v>#DIV/0!</v>
      </c>
      <c r="BI74" s="401"/>
      <c r="BJ74" s="400" t="e">
        <f>((BK74-BI74)/BK74)*100</f>
        <v>#DIV/0!</v>
      </c>
      <c r="BK74" s="401"/>
      <c r="BL74" s="400" t="e">
        <f>((BM74-BK74)/BM74)*100</f>
        <v>#DIV/0!</v>
      </c>
      <c r="BM74" s="401"/>
      <c r="BN74" s="400" t="e">
        <f>((BO74-BM74)/BO74)*100</f>
        <v>#DIV/0!</v>
      </c>
      <c r="BO74" s="401"/>
      <c r="BP74" s="400" t="e">
        <f>((BQ74-BO74)/BQ74)*100</f>
        <v>#DIV/0!</v>
      </c>
      <c r="BQ74" s="401"/>
      <c r="BR74" s="400" t="e">
        <f>((BS74-BQ74)/BS74)*100</f>
        <v>#DIV/0!</v>
      </c>
      <c r="BS74" s="401"/>
      <c r="BT74" s="400" t="e">
        <f>((BU74-BS74)/BU74)*100</f>
        <v>#DIV/0!</v>
      </c>
      <c r="BU74" s="401"/>
      <c r="BV74" s="400" t="e">
        <f>((BW74-BU74)/BW74)*100</f>
        <v>#DIV/0!</v>
      </c>
      <c r="BW74" s="401"/>
      <c r="BX74" s="400" t="e">
        <f>((BY74-BW74)/BY74)*100</f>
        <v>#DIV/0!</v>
      </c>
      <c r="BY74" s="402"/>
      <c r="BZ74" s="236"/>
      <c r="CA74" s="269">
        <f>AVERAGE(Q74,S74,U74,W74,Y74,AA74,AC74,AE74,AG74,AI74,AK74,AM74,AO74,AQ74,AS74,AU74,AW74,AY74,BA74,BC74,BE74,BG74,BI74,BK74,BM74,BO74,BQ74,BS74,BU74,BW74,BY74)</f>
        <v>18588</v>
      </c>
      <c r="CB74" s="259"/>
      <c r="CC74" s="269" t="e">
        <f>((BY74-Q74)/BY74)*100</f>
        <v>#DIV/0!</v>
      </c>
      <c r="CD74" s="236"/>
    </row>
    <row r="75" spans="1:82" s="246" customFormat="1" ht="12.95" customHeight="1" thickTop="1" thickBot="1" x14ac:dyDescent="0.25">
      <c r="A75" s="261"/>
      <c r="B75" s="261"/>
      <c r="C75" s="261"/>
      <c r="D75" s="261"/>
      <c r="E75" s="261"/>
      <c r="F75" s="261"/>
      <c r="G75" s="261"/>
      <c r="H75" s="261"/>
      <c r="I75" s="262"/>
      <c r="J75" s="261"/>
      <c r="K75" s="261"/>
      <c r="L75" s="244"/>
      <c r="M75" s="257"/>
      <c r="N75" s="258"/>
      <c r="O75" s="251" t="s">
        <v>62</v>
      </c>
      <c r="P75" s="277"/>
      <c r="Q75" s="383">
        <f>'01-11'!H76</f>
        <v>592997</v>
      </c>
      <c r="R75" s="387">
        <f>((S75-Q75)/S75)*100</f>
        <v>30.678489180879794</v>
      </c>
      <c r="S75" s="382">
        <f>'02-11'!V76</f>
        <v>855430</v>
      </c>
      <c r="T75" s="395" t="e">
        <f>((U75-S75)/U75)*100</f>
        <v>#DIV/0!</v>
      </c>
      <c r="U75" s="278"/>
      <c r="V75" s="395" t="e">
        <f>((W75-U75)/W75)*100</f>
        <v>#DIV/0!</v>
      </c>
      <c r="W75" s="278"/>
      <c r="X75" s="395" t="e">
        <f>((Y75-W75)/Y75)*100</f>
        <v>#DIV/0!</v>
      </c>
      <c r="Y75" s="278"/>
      <c r="Z75" s="395" t="e">
        <f>((AA75-Y75)/AA75)*100</f>
        <v>#DIV/0!</v>
      </c>
      <c r="AA75" s="278"/>
      <c r="AB75" s="395" t="e">
        <f>((AC75-AA75)/AC75)*100</f>
        <v>#DIV/0!</v>
      </c>
      <c r="AC75" s="278"/>
      <c r="AD75" s="395" t="e">
        <f>((AE75-AC75)/AE75)*100</f>
        <v>#DIV/0!</v>
      </c>
      <c r="AE75" s="278"/>
      <c r="AF75" s="395" t="e">
        <f>((AG75-AE75)/AG75)*100</f>
        <v>#DIV/0!</v>
      </c>
      <c r="AG75" s="278"/>
      <c r="AH75" s="395" t="e">
        <f>((AI75-AG75)/AI75)*100</f>
        <v>#DIV/0!</v>
      </c>
      <c r="AI75" s="278"/>
      <c r="AJ75" s="395" t="e">
        <f>((AK75-AI75)/AK75)*100</f>
        <v>#DIV/0!</v>
      </c>
      <c r="AK75" s="278"/>
      <c r="AL75" s="395" t="e">
        <f>((AM75-AK75)/AM75)*100</f>
        <v>#DIV/0!</v>
      </c>
      <c r="AM75" s="278"/>
      <c r="AN75" s="395" t="e">
        <f>((AO75-AM75)/AO75)*100</f>
        <v>#DIV/0!</v>
      </c>
      <c r="AO75" s="278"/>
      <c r="AP75" s="395" t="e">
        <f>((AQ75-AO75)/AQ75)*100</f>
        <v>#DIV/0!</v>
      </c>
      <c r="AQ75" s="278"/>
      <c r="AR75" s="395" t="e">
        <f>((AS75-AQ75)/AS75)*100</f>
        <v>#DIV/0!</v>
      </c>
      <c r="AS75" s="278"/>
      <c r="AT75" s="395" t="e">
        <f>((AU75-AS75)/AU75)*100</f>
        <v>#DIV/0!</v>
      </c>
      <c r="AU75" s="278"/>
      <c r="AV75" s="395" t="e">
        <f>((AW75-AU75)/AW75)*100</f>
        <v>#DIV/0!</v>
      </c>
      <c r="AW75" s="278"/>
      <c r="AX75" s="395" t="e">
        <f>((AY75-AW75)/AY75)*100</f>
        <v>#DIV/0!</v>
      </c>
      <c r="AY75" s="278"/>
      <c r="AZ75" s="395" t="e">
        <f>((BA75-AY75)/BA75)*100</f>
        <v>#DIV/0!</v>
      </c>
      <c r="BA75" s="278"/>
      <c r="BB75" s="395" t="e">
        <f>((BC75-BA75)/BC75)*100</f>
        <v>#DIV/0!</v>
      </c>
      <c r="BC75" s="278"/>
      <c r="BD75" s="395" t="e">
        <f>((BE75-BC75)/BE75)*100</f>
        <v>#DIV/0!</v>
      </c>
      <c r="BE75" s="278"/>
      <c r="BF75" s="395" t="e">
        <f>((BG75-BE75)/BG75)*100</f>
        <v>#DIV/0!</v>
      </c>
      <c r="BG75" s="278"/>
      <c r="BH75" s="395" t="e">
        <f>((BI75-BG75)/BI75)*100</f>
        <v>#DIV/0!</v>
      </c>
      <c r="BI75" s="278"/>
      <c r="BJ75" s="395" t="e">
        <f>((BK75-BI75)/BK75)*100</f>
        <v>#DIV/0!</v>
      </c>
      <c r="BK75" s="278"/>
      <c r="BL75" s="395" t="e">
        <f>((BM75-BK75)/BM75)*100</f>
        <v>#DIV/0!</v>
      </c>
      <c r="BM75" s="278"/>
      <c r="BN75" s="395" t="e">
        <f>((BO75-BM75)/BO75)*100</f>
        <v>#DIV/0!</v>
      </c>
      <c r="BO75" s="278"/>
      <c r="BP75" s="395" t="e">
        <f>((BQ75-BO75)/BQ75)*100</f>
        <v>#DIV/0!</v>
      </c>
      <c r="BQ75" s="278"/>
      <c r="BR75" s="395" t="e">
        <f>((BS75-BQ75)/BS75)*100</f>
        <v>#DIV/0!</v>
      </c>
      <c r="BS75" s="278"/>
      <c r="BT75" s="395" t="e">
        <f>((BU75-BS75)/BU75)*100</f>
        <v>#DIV/0!</v>
      </c>
      <c r="BU75" s="278"/>
      <c r="BV75" s="395" t="e">
        <f>((BW75-BU75)/BW75)*100</f>
        <v>#DIV/0!</v>
      </c>
      <c r="BW75" s="278"/>
      <c r="BX75" s="395" t="e">
        <f>((BY75-BW75)/BY75)*100</f>
        <v>#DIV/0!</v>
      </c>
      <c r="BY75" s="273"/>
      <c r="BZ75" s="236"/>
      <c r="CA75" s="269">
        <f>AVERAGE(Q75,S75,U75,W75,Y75,AA75,AC75,AE75,AG75,AI75,AK75,AM75,AO75,AQ75,AS75,AU75,AW75,AY75,BA75,BC75,BE75,BG75,BI75,BK75,BM75,BO75,BQ75,BS75,BU75,BW75,BY75)</f>
        <v>724213.5</v>
      </c>
      <c r="CB75" s="259"/>
      <c r="CC75" s="269" t="e">
        <f>((BY75-Q75)/BY75)*100</f>
        <v>#DIV/0!</v>
      </c>
      <c r="CD75" s="236"/>
    </row>
    <row r="76" spans="1:82" s="246" customFormat="1" ht="12.95" customHeight="1" thickTop="1" thickBot="1" x14ac:dyDescent="0.25">
      <c r="A76" s="261"/>
      <c r="B76" s="261"/>
      <c r="C76" s="261"/>
      <c r="D76" s="261"/>
      <c r="E76" s="261"/>
      <c r="F76" s="261"/>
      <c r="G76" s="261"/>
      <c r="H76" s="261"/>
      <c r="I76" s="262"/>
      <c r="J76" s="261"/>
      <c r="K76" s="261"/>
      <c r="L76" s="244"/>
      <c r="M76" s="257"/>
      <c r="N76" s="258"/>
      <c r="O76" s="403" t="s">
        <v>63</v>
      </c>
      <c r="P76" s="398"/>
      <c r="Q76" s="383">
        <f>'01-11'!H77</f>
        <v>34827</v>
      </c>
      <c r="R76" s="399">
        <f>((S76-Q76)/S76)*100</f>
        <v>6.2732116906184396</v>
      </c>
      <c r="S76" s="382">
        <f>'02-11'!V77</f>
        <v>37158</v>
      </c>
      <c r="T76" s="400" t="e">
        <f>((U76-S76)/U76)*100</f>
        <v>#DIV/0!</v>
      </c>
      <c r="U76" s="401"/>
      <c r="V76" s="400" t="e">
        <f>((W76-U76)/W76)*100</f>
        <v>#DIV/0!</v>
      </c>
      <c r="W76" s="401"/>
      <c r="X76" s="400" t="e">
        <f>((Y76-W76)/Y76)*100</f>
        <v>#DIV/0!</v>
      </c>
      <c r="Y76" s="401"/>
      <c r="Z76" s="400" t="e">
        <f>((AA76-Y76)/AA76)*100</f>
        <v>#DIV/0!</v>
      </c>
      <c r="AA76" s="401"/>
      <c r="AB76" s="400" t="e">
        <f>((AC76-AA76)/AC76)*100</f>
        <v>#DIV/0!</v>
      </c>
      <c r="AC76" s="401"/>
      <c r="AD76" s="400" t="e">
        <f>((AE76-AC76)/AE76)*100</f>
        <v>#DIV/0!</v>
      </c>
      <c r="AE76" s="401"/>
      <c r="AF76" s="400" t="e">
        <f>((AG76-AE76)/AG76)*100</f>
        <v>#DIV/0!</v>
      </c>
      <c r="AG76" s="401"/>
      <c r="AH76" s="400" t="e">
        <f>((AI76-AG76)/AI76)*100</f>
        <v>#DIV/0!</v>
      </c>
      <c r="AI76" s="401"/>
      <c r="AJ76" s="400" t="e">
        <f>((AK76-AI76)/AK76)*100</f>
        <v>#DIV/0!</v>
      </c>
      <c r="AK76" s="401"/>
      <c r="AL76" s="400" t="e">
        <f>((AM76-AK76)/AM76)*100</f>
        <v>#DIV/0!</v>
      </c>
      <c r="AM76" s="401"/>
      <c r="AN76" s="400" t="e">
        <f>((AO76-AM76)/AO76)*100</f>
        <v>#DIV/0!</v>
      </c>
      <c r="AO76" s="401"/>
      <c r="AP76" s="400" t="e">
        <f>((AQ76-AO76)/AQ76)*100</f>
        <v>#DIV/0!</v>
      </c>
      <c r="AQ76" s="401"/>
      <c r="AR76" s="400" t="e">
        <f>((AS76-AQ76)/AS76)*100</f>
        <v>#DIV/0!</v>
      </c>
      <c r="AS76" s="401"/>
      <c r="AT76" s="400" t="e">
        <f>((AU76-AS76)/AU76)*100</f>
        <v>#DIV/0!</v>
      </c>
      <c r="AU76" s="401"/>
      <c r="AV76" s="400" t="e">
        <f>((AW76-AU76)/AW76)*100</f>
        <v>#DIV/0!</v>
      </c>
      <c r="AW76" s="401"/>
      <c r="AX76" s="400" t="e">
        <f>((AY76-AW76)/AY76)*100</f>
        <v>#DIV/0!</v>
      </c>
      <c r="AY76" s="401"/>
      <c r="AZ76" s="400" t="e">
        <f>((BA76-AY76)/BA76)*100</f>
        <v>#DIV/0!</v>
      </c>
      <c r="BA76" s="401"/>
      <c r="BB76" s="400" t="e">
        <f>((BC76-BA76)/BC76)*100</f>
        <v>#DIV/0!</v>
      </c>
      <c r="BC76" s="401"/>
      <c r="BD76" s="400" t="e">
        <f>((BE76-BC76)/BE76)*100</f>
        <v>#DIV/0!</v>
      </c>
      <c r="BE76" s="401"/>
      <c r="BF76" s="400" t="e">
        <f>((BG76-BE76)/BG76)*100</f>
        <v>#DIV/0!</v>
      </c>
      <c r="BG76" s="401"/>
      <c r="BH76" s="400" t="e">
        <f>((BI76-BG76)/BI76)*100</f>
        <v>#DIV/0!</v>
      </c>
      <c r="BI76" s="401"/>
      <c r="BJ76" s="400" t="e">
        <f>((BK76-BI76)/BK76)*100</f>
        <v>#DIV/0!</v>
      </c>
      <c r="BK76" s="401"/>
      <c r="BL76" s="400" t="e">
        <f>((BM76-BK76)/BM76)*100</f>
        <v>#DIV/0!</v>
      </c>
      <c r="BM76" s="401"/>
      <c r="BN76" s="400" t="e">
        <f>((BO76-BM76)/BO76)*100</f>
        <v>#DIV/0!</v>
      </c>
      <c r="BO76" s="401"/>
      <c r="BP76" s="400" t="e">
        <f>((BQ76-BO76)/BQ76)*100</f>
        <v>#DIV/0!</v>
      </c>
      <c r="BQ76" s="401"/>
      <c r="BR76" s="400" t="e">
        <f>((BS76-BQ76)/BS76)*100</f>
        <v>#DIV/0!</v>
      </c>
      <c r="BS76" s="401"/>
      <c r="BT76" s="400" t="e">
        <f>((BU76-BS76)/BU76)*100</f>
        <v>#DIV/0!</v>
      </c>
      <c r="BU76" s="401"/>
      <c r="BV76" s="400" t="e">
        <f>((BW76-BU76)/BW76)*100</f>
        <v>#DIV/0!</v>
      </c>
      <c r="BW76" s="401"/>
      <c r="BX76" s="400" t="e">
        <f>((BY76-BW76)/BY76)*100</f>
        <v>#DIV/0!</v>
      </c>
      <c r="BY76" s="402"/>
      <c r="BZ76" s="236"/>
      <c r="CA76" s="269">
        <f>AVERAGE(Q76,S76,U76,W76,Y76,AA76,AC76,AE76,AG76,AI76,AK76,AM76,AO76,AQ76,AS76,AU76,AW76,AY76,BA76,BC76,BE76,BG76,BI76,BK76,BM76,BO76,BQ76,BS76,BU76,BW76,BY76)</f>
        <v>35992.5</v>
      </c>
      <c r="CB76" s="259"/>
      <c r="CC76" s="269" t="e">
        <f>((BY76-Q76)/BY76)*100</f>
        <v>#DIV/0!</v>
      </c>
      <c r="CD76" s="236"/>
    </row>
    <row r="77" spans="1:82" s="246" customFormat="1" ht="12.95" customHeight="1" thickTop="1" thickBot="1" x14ac:dyDescent="0.25">
      <c r="A77" s="261"/>
      <c r="B77" s="261"/>
      <c r="C77" s="261"/>
      <c r="D77" s="261"/>
      <c r="E77" s="261"/>
      <c r="F77" s="261"/>
      <c r="G77" s="261"/>
      <c r="H77" s="261"/>
      <c r="I77" s="262"/>
      <c r="J77" s="261"/>
      <c r="K77" s="261"/>
      <c r="L77" s="244"/>
      <c r="M77" s="257"/>
      <c r="N77" s="258"/>
      <c r="O77" s="251" t="s">
        <v>64</v>
      </c>
      <c r="P77" s="277"/>
      <c r="Q77" s="383">
        <f>'01-11'!H78</f>
        <v>83606</v>
      </c>
      <c r="R77" s="387">
        <f>((S77-Q77)/S77)*100</f>
        <v>-204.18773876659998</v>
      </c>
      <c r="S77" s="382">
        <f>'02-11'!V78</f>
        <v>27485</v>
      </c>
      <c r="T77" s="395" t="e">
        <f>((U77-S77)/U77)*100</f>
        <v>#DIV/0!</v>
      </c>
      <c r="U77" s="278"/>
      <c r="V77" s="395" t="e">
        <f>((W77-U77)/W77)*100</f>
        <v>#DIV/0!</v>
      </c>
      <c r="W77" s="278"/>
      <c r="X77" s="395" t="e">
        <f>((Y77-W77)/Y77)*100</f>
        <v>#DIV/0!</v>
      </c>
      <c r="Y77" s="278"/>
      <c r="Z77" s="395" t="e">
        <f>((AA77-Y77)/AA77)*100</f>
        <v>#DIV/0!</v>
      </c>
      <c r="AA77" s="278"/>
      <c r="AB77" s="395" t="e">
        <f>((AC77-AA77)/AC77)*100</f>
        <v>#DIV/0!</v>
      </c>
      <c r="AC77" s="278"/>
      <c r="AD77" s="395" t="e">
        <f>((AE77-AC77)/AE77)*100</f>
        <v>#DIV/0!</v>
      </c>
      <c r="AE77" s="278"/>
      <c r="AF77" s="395" t="e">
        <f>((AG77-AE77)/AG77)*100</f>
        <v>#DIV/0!</v>
      </c>
      <c r="AG77" s="278"/>
      <c r="AH77" s="395" t="e">
        <f>((AI77-AG77)/AI77)*100</f>
        <v>#DIV/0!</v>
      </c>
      <c r="AI77" s="278"/>
      <c r="AJ77" s="395" t="e">
        <f>((AK77-AI77)/AK77)*100</f>
        <v>#DIV/0!</v>
      </c>
      <c r="AK77" s="278"/>
      <c r="AL77" s="395" t="e">
        <f>((AM77-AK77)/AM77)*100</f>
        <v>#DIV/0!</v>
      </c>
      <c r="AM77" s="278"/>
      <c r="AN77" s="395" t="e">
        <f>((AO77-AM77)/AO77)*100</f>
        <v>#DIV/0!</v>
      </c>
      <c r="AO77" s="278"/>
      <c r="AP77" s="395" t="e">
        <f>((AQ77-AO77)/AQ77)*100</f>
        <v>#DIV/0!</v>
      </c>
      <c r="AQ77" s="278"/>
      <c r="AR77" s="395" t="e">
        <f>((AS77-AQ77)/AS77)*100</f>
        <v>#DIV/0!</v>
      </c>
      <c r="AS77" s="278"/>
      <c r="AT77" s="395" t="e">
        <f>((AU77-AS77)/AU77)*100</f>
        <v>#DIV/0!</v>
      </c>
      <c r="AU77" s="278"/>
      <c r="AV77" s="395" t="e">
        <f>((AW77-AU77)/AW77)*100</f>
        <v>#DIV/0!</v>
      </c>
      <c r="AW77" s="278"/>
      <c r="AX77" s="395" t="e">
        <f>((AY77-AW77)/AY77)*100</f>
        <v>#DIV/0!</v>
      </c>
      <c r="AY77" s="278"/>
      <c r="AZ77" s="395" t="e">
        <f>((BA77-AY77)/BA77)*100</f>
        <v>#DIV/0!</v>
      </c>
      <c r="BA77" s="278"/>
      <c r="BB77" s="395" t="e">
        <f>((BC77-BA77)/BC77)*100</f>
        <v>#DIV/0!</v>
      </c>
      <c r="BC77" s="278"/>
      <c r="BD77" s="395" t="e">
        <f>((BE77-BC77)/BE77)*100</f>
        <v>#DIV/0!</v>
      </c>
      <c r="BE77" s="278"/>
      <c r="BF77" s="395" t="e">
        <f>((BG77-BE77)/BG77)*100</f>
        <v>#DIV/0!</v>
      </c>
      <c r="BG77" s="278"/>
      <c r="BH77" s="395" t="e">
        <f>((BI77-BG77)/BI77)*100</f>
        <v>#DIV/0!</v>
      </c>
      <c r="BI77" s="278"/>
      <c r="BJ77" s="395" t="e">
        <f>((BK77-BI77)/BK77)*100</f>
        <v>#DIV/0!</v>
      </c>
      <c r="BK77" s="278"/>
      <c r="BL77" s="395" t="e">
        <f>((BM77-BK77)/BM77)*100</f>
        <v>#DIV/0!</v>
      </c>
      <c r="BM77" s="278"/>
      <c r="BN77" s="395" t="e">
        <f>((BO77-BM77)/BO77)*100</f>
        <v>#DIV/0!</v>
      </c>
      <c r="BO77" s="278"/>
      <c r="BP77" s="395" t="e">
        <f>((BQ77-BO77)/BQ77)*100</f>
        <v>#DIV/0!</v>
      </c>
      <c r="BQ77" s="278"/>
      <c r="BR77" s="395" t="e">
        <f>((BS77-BQ77)/BS77)*100</f>
        <v>#DIV/0!</v>
      </c>
      <c r="BS77" s="278"/>
      <c r="BT77" s="395" t="e">
        <f>((BU77-BS77)/BU77)*100</f>
        <v>#DIV/0!</v>
      </c>
      <c r="BU77" s="278"/>
      <c r="BV77" s="395" t="e">
        <f>((BW77-BU77)/BW77)*100</f>
        <v>#DIV/0!</v>
      </c>
      <c r="BW77" s="278"/>
      <c r="BX77" s="395" t="e">
        <f>((BY77-BW77)/BY77)*100</f>
        <v>#DIV/0!</v>
      </c>
      <c r="BY77" s="273"/>
      <c r="BZ77" s="236"/>
      <c r="CA77" s="269">
        <f>AVERAGE(Q77,S77,U77,W77,Y77,AA77,AC77,AE77,AG77,AI77,AK77,AM77,AO77,AQ77,AS77,AU77,AW77,AY77,BA77,BC77,BE77,BG77,BI77,BK77,BM77,BO77,BQ77,BS77,BU77,BW77,BY77)</f>
        <v>55545.5</v>
      </c>
      <c r="CB77" s="259"/>
      <c r="CC77" s="269" t="e">
        <f>((BY77-Q77)/BY77)*100</f>
        <v>#DIV/0!</v>
      </c>
      <c r="CD77" s="236"/>
    </row>
    <row r="78" spans="1:82" s="246" customFormat="1" ht="12.95" customHeight="1" thickTop="1" thickBot="1" x14ac:dyDescent="0.25">
      <c r="A78" s="261"/>
      <c r="B78" s="261"/>
      <c r="C78" s="261"/>
      <c r="D78" s="261"/>
      <c r="E78" s="261"/>
      <c r="F78" s="261"/>
      <c r="G78" s="261"/>
      <c r="H78" s="261"/>
      <c r="I78" s="262"/>
      <c r="J78" s="261"/>
      <c r="K78" s="261"/>
      <c r="L78" s="244"/>
      <c r="M78" s="257"/>
      <c r="N78" s="258"/>
      <c r="O78" s="403" t="s">
        <v>65</v>
      </c>
      <c r="P78" s="398"/>
      <c r="Q78" s="383">
        <f>'01-11'!H79</f>
        <v>84793</v>
      </c>
      <c r="R78" s="399">
        <f>((S78-Q78)/S78)*100</f>
        <v>-39.105256250410129</v>
      </c>
      <c r="S78" s="382">
        <f>'02-11'!V79</f>
        <v>60956</v>
      </c>
      <c r="T78" s="400" t="e">
        <f>((U78-S78)/U78)*100</f>
        <v>#DIV/0!</v>
      </c>
      <c r="U78" s="401"/>
      <c r="V78" s="400" t="e">
        <f>((W78-U78)/W78)*100</f>
        <v>#DIV/0!</v>
      </c>
      <c r="W78" s="401"/>
      <c r="X78" s="400" t="e">
        <f>((Y78-W78)/Y78)*100</f>
        <v>#DIV/0!</v>
      </c>
      <c r="Y78" s="401"/>
      <c r="Z78" s="400" t="e">
        <f>((AA78-Y78)/AA78)*100</f>
        <v>#DIV/0!</v>
      </c>
      <c r="AA78" s="401"/>
      <c r="AB78" s="400" t="e">
        <f>((AC78-AA78)/AC78)*100</f>
        <v>#DIV/0!</v>
      </c>
      <c r="AC78" s="401"/>
      <c r="AD78" s="400" t="e">
        <f>((AE78-AC78)/AE78)*100</f>
        <v>#DIV/0!</v>
      </c>
      <c r="AE78" s="401"/>
      <c r="AF78" s="400" t="e">
        <f>((AG78-AE78)/AG78)*100</f>
        <v>#DIV/0!</v>
      </c>
      <c r="AG78" s="401"/>
      <c r="AH78" s="400" t="e">
        <f>((AI78-AG78)/AI78)*100</f>
        <v>#DIV/0!</v>
      </c>
      <c r="AI78" s="401"/>
      <c r="AJ78" s="400" t="e">
        <f>((AK78-AI78)/AK78)*100</f>
        <v>#DIV/0!</v>
      </c>
      <c r="AK78" s="401"/>
      <c r="AL78" s="400" t="e">
        <f>((AM78-AK78)/AM78)*100</f>
        <v>#DIV/0!</v>
      </c>
      <c r="AM78" s="401"/>
      <c r="AN78" s="400" t="e">
        <f>((AO78-AM78)/AO78)*100</f>
        <v>#DIV/0!</v>
      </c>
      <c r="AO78" s="401"/>
      <c r="AP78" s="400" t="e">
        <f>((AQ78-AO78)/AQ78)*100</f>
        <v>#DIV/0!</v>
      </c>
      <c r="AQ78" s="401"/>
      <c r="AR78" s="400" t="e">
        <f>((AS78-AQ78)/AS78)*100</f>
        <v>#DIV/0!</v>
      </c>
      <c r="AS78" s="401"/>
      <c r="AT78" s="400" t="e">
        <f>((AU78-AS78)/AU78)*100</f>
        <v>#DIV/0!</v>
      </c>
      <c r="AU78" s="401"/>
      <c r="AV78" s="400" t="e">
        <f>((AW78-AU78)/AW78)*100</f>
        <v>#DIV/0!</v>
      </c>
      <c r="AW78" s="401"/>
      <c r="AX78" s="400" t="e">
        <f>((AY78-AW78)/AY78)*100</f>
        <v>#DIV/0!</v>
      </c>
      <c r="AY78" s="401"/>
      <c r="AZ78" s="400" t="e">
        <f>((BA78-AY78)/BA78)*100</f>
        <v>#DIV/0!</v>
      </c>
      <c r="BA78" s="401"/>
      <c r="BB78" s="400" t="e">
        <f>((BC78-BA78)/BC78)*100</f>
        <v>#DIV/0!</v>
      </c>
      <c r="BC78" s="401"/>
      <c r="BD78" s="400" t="e">
        <f>((BE78-BC78)/BE78)*100</f>
        <v>#DIV/0!</v>
      </c>
      <c r="BE78" s="401"/>
      <c r="BF78" s="400" t="e">
        <f>((BG78-BE78)/BG78)*100</f>
        <v>#DIV/0!</v>
      </c>
      <c r="BG78" s="401"/>
      <c r="BH78" s="400" t="e">
        <f>((BI78-BG78)/BI78)*100</f>
        <v>#DIV/0!</v>
      </c>
      <c r="BI78" s="401"/>
      <c r="BJ78" s="400" t="e">
        <f>((BK78-BI78)/BK78)*100</f>
        <v>#DIV/0!</v>
      </c>
      <c r="BK78" s="401"/>
      <c r="BL78" s="400" t="e">
        <f>((BM78-BK78)/BM78)*100</f>
        <v>#DIV/0!</v>
      </c>
      <c r="BM78" s="401"/>
      <c r="BN78" s="400" t="e">
        <f>((BO78-BM78)/BO78)*100</f>
        <v>#DIV/0!</v>
      </c>
      <c r="BO78" s="401"/>
      <c r="BP78" s="400" t="e">
        <f>((BQ78-BO78)/BQ78)*100</f>
        <v>#DIV/0!</v>
      </c>
      <c r="BQ78" s="401"/>
      <c r="BR78" s="400" t="e">
        <f>((BS78-BQ78)/BS78)*100</f>
        <v>#DIV/0!</v>
      </c>
      <c r="BS78" s="401"/>
      <c r="BT78" s="400" t="e">
        <f>((BU78-BS78)/BU78)*100</f>
        <v>#DIV/0!</v>
      </c>
      <c r="BU78" s="401"/>
      <c r="BV78" s="400" t="e">
        <f>((BW78-BU78)/BW78)*100</f>
        <v>#DIV/0!</v>
      </c>
      <c r="BW78" s="401"/>
      <c r="BX78" s="400" t="e">
        <f>((BY78-BW78)/BY78)*100</f>
        <v>#DIV/0!</v>
      </c>
      <c r="BY78" s="402"/>
      <c r="BZ78" s="236"/>
      <c r="CA78" s="269">
        <f>AVERAGE(Q78,S78,U78,W78,Y78,AA78,AC78,AE78,AG78,AI78,AK78,AM78,AO78,AQ78,AS78,AU78,AW78,AY78,BA78,BC78,BE78,BG78,BI78,BK78,BM78,BO78,BQ78,BS78,BU78,BW78,BY78)</f>
        <v>72874.5</v>
      </c>
      <c r="CB78" s="259"/>
      <c r="CC78" s="269" t="e">
        <f>((BY78-Q78)/BY78)*100</f>
        <v>#DIV/0!</v>
      </c>
      <c r="CD78" s="236"/>
    </row>
    <row r="79" spans="1:82" s="246" customFormat="1" ht="12.95" customHeight="1" thickTop="1" thickBot="1" x14ac:dyDescent="0.25">
      <c r="A79" s="261"/>
      <c r="B79" s="261"/>
      <c r="C79" s="261"/>
      <c r="D79" s="261"/>
      <c r="E79" s="261"/>
      <c r="F79" s="261"/>
      <c r="G79" s="261"/>
      <c r="H79" s="261"/>
      <c r="I79" s="262"/>
      <c r="J79" s="261"/>
      <c r="K79" s="261"/>
      <c r="L79" s="244"/>
      <c r="M79" s="257"/>
      <c r="N79" s="258"/>
      <c r="O79" s="251" t="s">
        <v>66</v>
      </c>
      <c r="P79" s="277"/>
      <c r="Q79" s="383">
        <f>'01-11'!H80</f>
        <v>10693</v>
      </c>
      <c r="R79" s="387">
        <f>((S79-Q79)/S79)*100</f>
        <v>9.2352092352092345</v>
      </c>
      <c r="S79" s="382">
        <f>'02-11'!V80</f>
        <v>11781</v>
      </c>
      <c r="T79" s="395" t="e">
        <f>((U79-S79)/U79)*100</f>
        <v>#DIV/0!</v>
      </c>
      <c r="U79" s="278"/>
      <c r="V79" s="395" t="e">
        <f>((W79-U79)/W79)*100</f>
        <v>#DIV/0!</v>
      </c>
      <c r="W79" s="278"/>
      <c r="X79" s="395" t="e">
        <f>((Y79-W79)/Y79)*100</f>
        <v>#DIV/0!</v>
      </c>
      <c r="Y79" s="278"/>
      <c r="Z79" s="395" t="e">
        <f>((AA79-Y79)/AA79)*100</f>
        <v>#DIV/0!</v>
      </c>
      <c r="AA79" s="278"/>
      <c r="AB79" s="395" t="e">
        <f>((AC79-AA79)/AC79)*100</f>
        <v>#DIV/0!</v>
      </c>
      <c r="AC79" s="278"/>
      <c r="AD79" s="395" t="e">
        <f>((AE79-AC79)/AE79)*100</f>
        <v>#DIV/0!</v>
      </c>
      <c r="AE79" s="278"/>
      <c r="AF79" s="395" t="e">
        <f>((AG79-AE79)/AG79)*100</f>
        <v>#DIV/0!</v>
      </c>
      <c r="AG79" s="278"/>
      <c r="AH79" s="395" t="e">
        <f>((AI79-AG79)/AI79)*100</f>
        <v>#DIV/0!</v>
      </c>
      <c r="AI79" s="278"/>
      <c r="AJ79" s="395" t="e">
        <f>((AK79-AI79)/AK79)*100</f>
        <v>#DIV/0!</v>
      </c>
      <c r="AK79" s="278"/>
      <c r="AL79" s="395" t="e">
        <f>((AM79-AK79)/AM79)*100</f>
        <v>#DIV/0!</v>
      </c>
      <c r="AM79" s="278"/>
      <c r="AN79" s="395" t="e">
        <f>((AO79-AM79)/AO79)*100</f>
        <v>#DIV/0!</v>
      </c>
      <c r="AO79" s="278"/>
      <c r="AP79" s="395" t="e">
        <f>((AQ79-AO79)/AQ79)*100</f>
        <v>#DIV/0!</v>
      </c>
      <c r="AQ79" s="278"/>
      <c r="AR79" s="395" t="e">
        <f>((AS79-AQ79)/AS79)*100</f>
        <v>#DIV/0!</v>
      </c>
      <c r="AS79" s="278"/>
      <c r="AT79" s="395" t="e">
        <f>((AU79-AS79)/AU79)*100</f>
        <v>#DIV/0!</v>
      </c>
      <c r="AU79" s="278"/>
      <c r="AV79" s="395" t="e">
        <f>((AW79-AU79)/AW79)*100</f>
        <v>#DIV/0!</v>
      </c>
      <c r="AW79" s="278"/>
      <c r="AX79" s="395" t="e">
        <f>((AY79-AW79)/AY79)*100</f>
        <v>#DIV/0!</v>
      </c>
      <c r="AY79" s="278"/>
      <c r="AZ79" s="395" t="e">
        <f>((BA79-AY79)/BA79)*100</f>
        <v>#DIV/0!</v>
      </c>
      <c r="BA79" s="278"/>
      <c r="BB79" s="395" t="e">
        <f>((BC79-BA79)/BC79)*100</f>
        <v>#DIV/0!</v>
      </c>
      <c r="BC79" s="278"/>
      <c r="BD79" s="395" t="e">
        <f>((BE79-BC79)/BE79)*100</f>
        <v>#DIV/0!</v>
      </c>
      <c r="BE79" s="278"/>
      <c r="BF79" s="395" t="e">
        <f>((BG79-BE79)/BG79)*100</f>
        <v>#DIV/0!</v>
      </c>
      <c r="BG79" s="278"/>
      <c r="BH79" s="395" t="e">
        <f>((BI79-BG79)/BI79)*100</f>
        <v>#DIV/0!</v>
      </c>
      <c r="BI79" s="278"/>
      <c r="BJ79" s="395" t="e">
        <f>((BK79-BI79)/BK79)*100</f>
        <v>#DIV/0!</v>
      </c>
      <c r="BK79" s="278"/>
      <c r="BL79" s="395" t="e">
        <f>((BM79-BK79)/BM79)*100</f>
        <v>#DIV/0!</v>
      </c>
      <c r="BM79" s="278"/>
      <c r="BN79" s="395" t="e">
        <f>((BO79-BM79)/BO79)*100</f>
        <v>#DIV/0!</v>
      </c>
      <c r="BO79" s="278"/>
      <c r="BP79" s="395" t="e">
        <f>((BQ79-BO79)/BQ79)*100</f>
        <v>#DIV/0!</v>
      </c>
      <c r="BQ79" s="278"/>
      <c r="BR79" s="395" t="e">
        <f>((BS79-BQ79)/BS79)*100</f>
        <v>#DIV/0!</v>
      </c>
      <c r="BS79" s="278"/>
      <c r="BT79" s="395" t="e">
        <f>((BU79-BS79)/BU79)*100</f>
        <v>#DIV/0!</v>
      </c>
      <c r="BU79" s="278"/>
      <c r="BV79" s="395" t="e">
        <f>((BW79-BU79)/BW79)*100</f>
        <v>#DIV/0!</v>
      </c>
      <c r="BW79" s="278"/>
      <c r="BX79" s="395" t="e">
        <f>((BY79-BW79)/BY79)*100</f>
        <v>#DIV/0!</v>
      </c>
      <c r="BY79" s="273"/>
      <c r="BZ79" s="236"/>
      <c r="CA79" s="269">
        <f>AVERAGE(Q79,S79,U79,W79,Y79,AA79,AC79,AE79,AG79,AI79,AK79,AM79,AO79,AQ79,AS79,AU79,AW79,AY79,BA79,BC79,BE79,BG79,BI79,BK79,BM79,BO79,BQ79,BS79,BU79,BW79,BY79)</f>
        <v>11237</v>
      </c>
      <c r="CB79" s="259"/>
      <c r="CC79" s="269" t="e">
        <f>((BY79-Q79)/BY79)*100</f>
        <v>#DIV/0!</v>
      </c>
      <c r="CD79" s="236"/>
    </row>
    <row r="80" spans="1:82" s="246" customFormat="1" ht="12.95" customHeight="1" thickTop="1" thickBot="1" x14ac:dyDescent="0.25">
      <c r="A80" s="261"/>
      <c r="B80" s="261"/>
      <c r="C80" s="261"/>
      <c r="D80" s="261"/>
      <c r="E80" s="261"/>
      <c r="F80" s="261"/>
      <c r="G80" s="261"/>
      <c r="H80" s="261"/>
      <c r="I80" s="262"/>
      <c r="J80" s="261"/>
      <c r="K80" s="261"/>
      <c r="L80" s="244"/>
      <c r="M80" s="257"/>
      <c r="N80" s="258"/>
      <c r="O80" s="403" t="s">
        <v>67</v>
      </c>
      <c r="P80" s="398"/>
      <c r="Q80" s="383">
        <f>'01-11'!H81</f>
        <v>61112</v>
      </c>
      <c r="R80" s="399">
        <f>((S80-Q80)/S80)*100</f>
        <v>-225.11570995371605</v>
      </c>
      <c r="S80" s="382">
        <f>'02-11'!V81</f>
        <v>18797</v>
      </c>
      <c r="T80" s="400" t="e">
        <f>((U80-S80)/U80)*100</f>
        <v>#DIV/0!</v>
      </c>
      <c r="U80" s="401"/>
      <c r="V80" s="400" t="e">
        <f>((W80-U80)/W80)*100</f>
        <v>#DIV/0!</v>
      </c>
      <c r="W80" s="401"/>
      <c r="X80" s="400" t="e">
        <f>((Y80-W80)/Y80)*100</f>
        <v>#DIV/0!</v>
      </c>
      <c r="Y80" s="401"/>
      <c r="Z80" s="400" t="e">
        <f>((AA80-Y80)/AA80)*100</f>
        <v>#DIV/0!</v>
      </c>
      <c r="AA80" s="401"/>
      <c r="AB80" s="400" t="e">
        <f>((AC80-AA80)/AC80)*100</f>
        <v>#DIV/0!</v>
      </c>
      <c r="AC80" s="401"/>
      <c r="AD80" s="400" t="e">
        <f>((AE80-AC80)/AE80)*100</f>
        <v>#DIV/0!</v>
      </c>
      <c r="AE80" s="401"/>
      <c r="AF80" s="400" t="e">
        <f>((AG80-AE80)/AG80)*100</f>
        <v>#DIV/0!</v>
      </c>
      <c r="AG80" s="401"/>
      <c r="AH80" s="400" t="e">
        <f>((AI80-AG80)/AI80)*100</f>
        <v>#DIV/0!</v>
      </c>
      <c r="AI80" s="401"/>
      <c r="AJ80" s="400" t="e">
        <f>((AK80-AI80)/AK80)*100</f>
        <v>#DIV/0!</v>
      </c>
      <c r="AK80" s="401"/>
      <c r="AL80" s="400" t="e">
        <f>((AM80-AK80)/AM80)*100</f>
        <v>#DIV/0!</v>
      </c>
      <c r="AM80" s="401"/>
      <c r="AN80" s="400" t="e">
        <f>((AO80-AM80)/AO80)*100</f>
        <v>#DIV/0!</v>
      </c>
      <c r="AO80" s="401"/>
      <c r="AP80" s="400" t="e">
        <f>((AQ80-AO80)/AQ80)*100</f>
        <v>#DIV/0!</v>
      </c>
      <c r="AQ80" s="401"/>
      <c r="AR80" s="400" t="e">
        <f>((AS80-AQ80)/AS80)*100</f>
        <v>#DIV/0!</v>
      </c>
      <c r="AS80" s="401"/>
      <c r="AT80" s="400" t="e">
        <f>((AU80-AS80)/AU80)*100</f>
        <v>#DIV/0!</v>
      </c>
      <c r="AU80" s="401"/>
      <c r="AV80" s="400" t="e">
        <f>((AW80-AU80)/AW80)*100</f>
        <v>#DIV/0!</v>
      </c>
      <c r="AW80" s="401"/>
      <c r="AX80" s="400" t="e">
        <f>((AY80-AW80)/AY80)*100</f>
        <v>#DIV/0!</v>
      </c>
      <c r="AY80" s="401"/>
      <c r="AZ80" s="400" t="e">
        <f>((BA80-AY80)/BA80)*100</f>
        <v>#DIV/0!</v>
      </c>
      <c r="BA80" s="401"/>
      <c r="BB80" s="400" t="e">
        <f>((BC80-BA80)/BC80)*100</f>
        <v>#DIV/0!</v>
      </c>
      <c r="BC80" s="401"/>
      <c r="BD80" s="400" t="e">
        <f>((BE80-BC80)/BE80)*100</f>
        <v>#DIV/0!</v>
      </c>
      <c r="BE80" s="401"/>
      <c r="BF80" s="400" t="e">
        <f>((BG80-BE80)/BG80)*100</f>
        <v>#DIV/0!</v>
      </c>
      <c r="BG80" s="401"/>
      <c r="BH80" s="400" t="e">
        <f>((BI80-BG80)/BI80)*100</f>
        <v>#DIV/0!</v>
      </c>
      <c r="BI80" s="401"/>
      <c r="BJ80" s="400" t="e">
        <f>((BK80-BI80)/BK80)*100</f>
        <v>#DIV/0!</v>
      </c>
      <c r="BK80" s="401"/>
      <c r="BL80" s="400" t="e">
        <f>((BM80-BK80)/BM80)*100</f>
        <v>#DIV/0!</v>
      </c>
      <c r="BM80" s="401"/>
      <c r="BN80" s="400" t="e">
        <f>((BO80-BM80)/BO80)*100</f>
        <v>#DIV/0!</v>
      </c>
      <c r="BO80" s="401"/>
      <c r="BP80" s="400" t="e">
        <f>((BQ80-BO80)/BQ80)*100</f>
        <v>#DIV/0!</v>
      </c>
      <c r="BQ80" s="401"/>
      <c r="BR80" s="400" t="e">
        <f>((BS80-BQ80)/BS80)*100</f>
        <v>#DIV/0!</v>
      </c>
      <c r="BS80" s="401"/>
      <c r="BT80" s="400" t="e">
        <f>((BU80-BS80)/BU80)*100</f>
        <v>#DIV/0!</v>
      </c>
      <c r="BU80" s="401"/>
      <c r="BV80" s="400" t="e">
        <f>((BW80-BU80)/BW80)*100</f>
        <v>#DIV/0!</v>
      </c>
      <c r="BW80" s="401"/>
      <c r="BX80" s="400" t="e">
        <f>((BY80-BW80)/BY80)*100</f>
        <v>#DIV/0!</v>
      </c>
      <c r="BY80" s="402"/>
      <c r="BZ80" s="236"/>
      <c r="CA80" s="269">
        <f>AVERAGE(Q80,S80,U80,W80,Y80,AA80,AC80,AE80,AG80,AI80,AK80,AM80,AO80,AQ80,AS80,AU80,AW80,AY80,BA80,BC80,BE80,BG80,BI80,BK80,BM80,BO80,BQ80,BS80,BU80,BW80,BY80)</f>
        <v>39954.5</v>
      </c>
      <c r="CB80" s="259"/>
      <c r="CC80" s="269" t="e">
        <f>((BY80-Q80)/BY80)*100</f>
        <v>#DIV/0!</v>
      </c>
      <c r="CD80" s="236"/>
    </row>
    <row r="81" spans="1:82" s="246" customFormat="1" ht="12.95" customHeight="1" thickTop="1" thickBot="1" x14ac:dyDescent="0.25">
      <c r="A81" s="261"/>
      <c r="B81" s="261"/>
      <c r="C81" s="261"/>
      <c r="D81" s="261"/>
      <c r="E81" s="261"/>
      <c r="F81" s="261"/>
      <c r="G81" s="261"/>
      <c r="H81" s="261"/>
      <c r="I81" s="262"/>
      <c r="J81" s="261"/>
      <c r="K81" s="261"/>
      <c r="L81" s="244"/>
      <c r="M81" s="257"/>
      <c r="N81" s="258"/>
      <c r="O81" s="251" t="s">
        <v>68</v>
      </c>
      <c r="P81" s="277"/>
      <c r="Q81" s="383">
        <f>'01-11'!H82</f>
        <v>11173</v>
      </c>
      <c r="R81" s="387">
        <f>((S81-Q81)/S81)*100</f>
        <v>58.813771748746682</v>
      </c>
      <c r="S81" s="382">
        <f>'02-11'!V82</f>
        <v>27128</v>
      </c>
      <c r="T81" s="395" t="e">
        <f>((U81-S81)/U81)*100</f>
        <v>#DIV/0!</v>
      </c>
      <c r="U81" s="278"/>
      <c r="V81" s="395" t="e">
        <f>((W81-U81)/W81)*100</f>
        <v>#DIV/0!</v>
      </c>
      <c r="W81" s="278"/>
      <c r="X81" s="395" t="e">
        <f>((Y81-W81)/Y81)*100</f>
        <v>#DIV/0!</v>
      </c>
      <c r="Y81" s="278"/>
      <c r="Z81" s="395" t="e">
        <f>((AA81-Y81)/AA81)*100</f>
        <v>#DIV/0!</v>
      </c>
      <c r="AA81" s="278"/>
      <c r="AB81" s="395" t="e">
        <f>((AC81-AA81)/AC81)*100</f>
        <v>#DIV/0!</v>
      </c>
      <c r="AC81" s="278"/>
      <c r="AD81" s="395" t="e">
        <f>((AE81-AC81)/AE81)*100</f>
        <v>#DIV/0!</v>
      </c>
      <c r="AE81" s="278"/>
      <c r="AF81" s="395" t="e">
        <f>((AG81-AE81)/AG81)*100</f>
        <v>#DIV/0!</v>
      </c>
      <c r="AG81" s="278"/>
      <c r="AH81" s="395" t="e">
        <f>((AI81-AG81)/AI81)*100</f>
        <v>#DIV/0!</v>
      </c>
      <c r="AI81" s="278"/>
      <c r="AJ81" s="395" t="e">
        <f>((AK81-AI81)/AK81)*100</f>
        <v>#DIV/0!</v>
      </c>
      <c r="AK81" s="278"/>
      <c r="AL81" s="395" t="e">
        <f>((AM81-AK81)/AM81)*100</f>
        <v>#DIV/0!</v>
      </c>
      <c r="AM81" s="278"/>
      <c r="AN81" s="395" t="e">
        <f>((AO81-AM81)/AO81)*100</f>
        <v>#DIV/0!</v>
      </c>
      <c r="AO81" s="278"/>
      <c r="AP81" s="395" t="e">
        <f>((AQ81-AO81)/AQ81)*100</f>
        <v>#DIV/0!</v>
      </c>
      <c r="AQ81" s="278"/>
      <c r="AR81" s="395" t="e">
        <f>((AS81-AQ81)/AS81)*100</f>
        <v>#DIV/0!</v>
      </c>
      <c r="AS81" s="278"/>
      <c r="AT81" s="395" t="e">
        <f>((AU81-AS81)/AU81)*100</f>
        <v>#DIV/0!</v>
      </c>
      <c r="AU81" s="278"/>
      <c r="AV81" s="395" t="e">
        <f>((AW81-AU81)/AW81)*100</f>
        <v>#DIV/0!</v>
      </c>
      <c r="AW81" s="278"/>
      <c r="AX81" s="395" t="e">
        <f>((AY81-AW81)/AY81)*100</f>
        <v>#DIV/0!</v>
      </c>
      <c r="AY81" s="278"/>
      <c r="AZ81" s="395" t="e">
        <f>((BA81-AY81)/BA81)*100</f>
        <v>#DIV/0!</v>
      </c>
      <c r="BA81" s="278"/>
      <c r="BB81" s="395" t="e">
        <f>((BC81-BA81)/BC81)*100</f>
        <v>#DIV/0!</v>
      </c>
      <c r="BC81" s="278"/>
      <c r="BD81" s="395" t="e">
        <f>((BE81-BC81)/BE81)*100</f>
        <v>#DIV/0!</v>
      </c>
      <c r="BE81" s="278"/>
      <c r="BF81" s="395" t="e">
        <f>((BG81-BE81)/BG81)*100</f>
        <v>#DIV/0!</v>
      </c>
      <c r="BG81" s="278"/>
      <c r="BH81" s="395" t="e">
        <f>((BI81-BG81)/BI81)*100</f>
        <v>#DIV/0!</v>
      </c>
      <c r="BI81" s="278"/>
      <c r="BJ81" s="395" t="e">
        <f>((BK81-BI81)/BK81)*100</f>
        <v>#DIV/0!</v>
      </c>
      <c r="BK81" s="278"/>
      <c r="BL81" s="395" t="e">
        <f>((BM81-BK81)/BM81)*100</f>
        <v>#DIV/0!</v>
      </c>
      <c r="BM81" s="278"/>
      <c r="BN81" s="395" t="e">
        <f>((BO81-BM81)/BO81)*100</f>
        <v>#DIV/0!</v>
      </c>
      <c r="BO81" s="278"/>
      <c r="BP81" s="395" t="e">
        <f>((BQ81-BO81)/BQ81)*100</f>
        <v>#DIV/0!</v>
      </c>
      <c r="BQ81" s="278"/>
      <c r="BR81" s="395" t="e">
        <f>((BS81-BQ81)/BS81)*100</f>
        <v>#DIV/0!</v>
      </c>
      <c r="BS81" s="278"/>
      <c r="BT81" s="395" t="e">
        <f>((BU81-BS81)/BU81)*100</f>
        <v>#DIV/0!</v>
      </c>
      <c r="BU81" s="278"/>
      <c r="BV81" s="395" t="e">
        <f>((BW81-BU81)/BW81)*100</f>
        <v>#DIV/0!</v>
      </c>
      <c r="BW81" s="278"/>
      <c r="BX81" s="395" t="e">
        <f>((BY81-BW81)/BY81)*100</f>
        <v>#DIV/0!</v>
      </c>
      <c r="BY81" s="273"/>
      <c r="BZ81" s="236"/>
      <c r="CA81" s="269">
        <f>AVERAGE(Q81,S81,U81,W81,Y81,AA81,AC81,AE81,AG81,AI81,AK81,AM81,AO81,AQ81,AS81,AU81,AW81,AY81,BA81,BC81,BE81,BG81,BI81,BK81,BM81,BO81,BQ81,BS81,BU81,BW81,BY81)</f>
        <v>19150.5</v>
      </c>
      <c r="CB81" s="259"/>
      <c r="CC81" s="269" t="e">
        <f>((BY81-Q81)/BY81)*100</f>
        <v>#DIV/0!</v>
      </c>
      <c r="CD81" s="236"/>
    </row>
    <row r="82" spans="1:82" s="246" customFormat="1" ht="12.95" customHeight="1" thickTop="1" thickBot="1" x14ac:dyDescent="0.25">
      <c r="A82" s="261"/>
      <c r="B82" s="261"/>
      <c r="C82" s="261"/>
      <c r="D82" s="261"/>
      <c r="E82" s="261"/>
      <c r="F82" s="261"/>
      <c r="G82" s="261"/>
      <c r="H82" s="261"/>
      <c r="I82" s="262"/>
      <c r="J82" s="261"/>
      <c r="K82" s="261"/>
      <c r="L82" s="244"/>
      <c r="M82" s="257"/>
      <c r="N82" s="258"/>
      <c r="O82" s="403" t="s">
        <v>69</v>
      </c>
      <c r="P82" s="398"/>
      <c r="Q82" s="383">
        <f>'01-11'!H83</f>
        <v>215826</v>
      </c>
      <c r="R82" s="399">
        <f>((S82-Q82)/S82)*100</f>
        <v>-46.385235727802382</v>
      </c>
      <c r="S82" s="382">
        <f>'02-11'!V83</f>
        <v>147437</v>
      </c>
      <c r="T82" s="400" t="e">
        <f>((U82-S82)/U82)*100</f>
        <v>#DIV/0!</v>
      </c>
      <c r="U82" s="401"/>
      <c r="V82" s="400" t="e">
        <f>((W82-U82)/W82)*100</f>
        <v>#DIV/0!</v>
      </c>
      <c r="W82" s="401"/>
      <c r="X82" s="400" t="e">
        <f>((Y82-W82)/Y82)*100</f>
        <v>#DIV/0!</v>
      </c>
      <c r="Y82" s="401"/>
      <c r="Z82" s="400" t="e">
        <f>((AA82-Y82)/AA82)*100</f>
        <v>#DIV/0!</v>
      </c>
      <c r="AA82" s="401"/>
      <c r="AB82" s="400" t="e">
        <f>((AC82-AA82)/AC82)*100</f>
        <v>#DIV/0!</v>
      </c>
      <c r="AC82" s="401"/>
      <c r="AD82" s="400" t="e">
        <f>((AE82-AC82)/AE82)*100</f>
        <v>#DIV/0!</v>
      </c>
      <c r="AE82" s="401"/>
      <c r="AF82" s="400" t="e">
        <f>((AG82-AE82)/AG82)*100</f>
        <v>#DIV/0!</v>
      </c>
      <c r="AG82" s="401"/>
      <c r="AH82" s="400" t="e">
        <f>((AI82-AG82)/AI82)*100</f>
        <v>#DIV/0!</v>
      </c>
      <c r="AI82" s="401"/>
      <c r="AJ82" s="400" t="e">
        <f>((AK82-AI82)/AK82)*100</f>
        <v>#DIV/0!</v>
      </c>
      <c r="AK82" s="401"/>
      <c r="AL82" s="400" t="e">
        <f>((AM82-AK82)/AM82)*100</f>
        <v>#DIV/0!</v>
      </c>
      <c r="AM82" s="401"/>
      <c r="AN82" s="400" t="e">
        <f>((AO82-AM82)/AO82)*100</f>
        <v>#DIV/0!</v>
      </c>
      <c r="AO82" s="401"/>
      <c r="AP82" s="400" t="e">
        <f>((AQ82-AO82)/AQ82)*100</f>
        <v>#DIV/0!</v>
      </c>
      <c r="AQ82" s="401"/>
      <c r="AR82" s="400" t="e">
        <f>((AS82-AQ82)/AS82)*100</f>
        <v>#DIV/0!</v>
      </c>
      <c r="AS82" s="401"/>
      <c r="AT82" s="400" t="e">
        <f>((AU82-AS82)/AU82)*100</f>
        <v>#DIV/0!</v>
      </c>
      <c r="AU82" s="401"/>
      <c r="AV82" s="400" t="e">
        <f>((AW82-AU82)/AW82)*100</f>
        <v>#DIV/0!</v>
      </c>
      <c r="AW82" s="401"/>
      <c r="AX82" s="400" t="e">
        <f>((AY82-AW82)/AY82)*100</f>
        <v>#DIV/0!</v>
      </c>
      <c r="AY82" s="401"/>
      <c r="AZ82" s="400" t="e">
        <f>((BA82-AY82)/BA82)*100</f>
        <v>#DIV/0!</v>
      </c>
      <c r="BA82" s="401"/>
      <c r="BB82" s="400" t="e">
        <f>((BC82-BA82)/BC82)*100</f>
        <v>#DIV/0!</v>
      </c>
      <c r="BC82" s="401"/>
      <c r="BD82" s="400" t="e">
        <f>((BE82-BC82)/BE82)*100</f>
        <v>#DIV/0!</v>
      </c>
      <c r="BE82" s="401"/>
      <c r="BF82" s="400" t="e">
        <f>((BG82-BE82)/BG82)*100</f>
        <v>#DIV/0!</v>
      </c>
      <c r="BG82" s="401"/>
      <c r="BH82" s="400" t="e">
        <f>((BI82-BG82)/BI82)*100</f>
        <v>#DIV/0!</v>
      </c>
      <c r="BI82" s="401"/>
      <c r="BJ82" s="400" t="e">
        <f>((BK82-BI82)/BK82)*100</f>
        <v>#DIV/0!</v>
      </c>
      <c r="BK82" s="401"/>
      <c r="BL82" s="400" t="e">
        <f>((BM82-BK82)/BM82)*100</f>
        <v>#DIV/0!</v>
      </c>
      <c r="BM82" s="401"/>
      <c r="BN82" s="400" t="e">
        <f>((BO82-BM82)/BO82)*100</f>
        <v>#DIV/0!</v>
      </c>
      <c r="BO82" s="401"/>
      <c r="BP82" s="400" t="e">
        <f>((BQ82-BO82)/BQ82)*100</f>
        <v>#DIV/0!</v>
      </c>
      <c r="BQ82" s="401"/>
      <c r="BR82" s="400" t="e">
        <f>((BS82-BQ82)/BS82)*100</f>
        <v>#DIV/0!</v>
      </c>
      <c r="BS82" s="401"/>
      <c r="BT82" s="400" t="e">
        <f>((BU82-BS82)/BU82)*100</f>
        <v>#DIV/0!</v>
      </c>
      <c r="BU82" s="401"/>
      <c r="BV82" s="400" t="e">
        <f>((BW82-BU82)/BW82)*100</f>
        <v>#DIV/0!</v>
      </c>
      <c r="BW82" s="401"/>
      <c r="BX82" s="400" t="e">
        <f>((BY82-BW82)/BY82)*100</f>
        <v>#DIV/0!</v>
      </c>
      <c r="BY82" s="402"/>
      <c r="BZ82" s="236"/>
      <c r="CA82" s="269">
        <f>AVERAGE(Q82,S82,U82,W82,Y82,AA82,AC82,AE82,AG82,AI82,AK82,AM82,AO82,AQ82,AS82,AU82,AW82,AY82,BA82,BC82,BE82,BG82,BI82,BK82,BM82,BO82,BQ82,BS82,BU82,BW82,BY82)</f>
        <v>181631.5</v>
      </c>
      <c r="CB82" s="259"/>
      <c r="CC82" s="269" t="e">
        <f>((BY82-Q82)/BY82)*100</f>
        <v>#DIV/0!</v>
      </c>
      <c r="CD82" s="236"/>
    </row>
    <row r="83" spans="1:82" s="246" customFormat="1" ht="12.95" customHeight="1" thickTop="1" thickBot="1" x14ac:dyDescent="0.25">
      <c r="A83" s="261"/>
      <c r="B83" s="261"/>
      <c r="C83" s="261"/>
      <c r="D83" s="261"/>
      <c r="E83" s="261"/>
      <c r="F83" s="261"/>
      <c r="G83" s="261"/>
      <c r="H83" s="261"/>
      <c r="I83" s="262"/>
      <c r="J83" s="261"/>
      <c r="K83" s="261"/>
      <c r="L83" s="244"/>
      <c r="M83" s="257"/>
      <c r="N83" s="258"/>
      <c r="O83" s="251" t="s">
        <v>70</v>
      </c>
      <c r="P83" s="277"/>
      <c r="Q83" s="383">
        <f>'01-11'!H84</f>
        <v>445034</v>
      </c>
      <c r="R83" s="387">
        <f>((S83-Q83)/S83)*100</f>
        <v>17.224074979958598</v>
      </c>
      <c r="S83" s="382">
        <f>'02-11'!V84</f>
        <v>537637</v>
      </c>
      <c r="T83" s="395" t="e">
        <f>((U83-S83)/U83)*100</f>
        <v>#DIV/0!</v>
      </c>
      <c r="U83" s="278"/>
      <c r="V83" s="395" t="e">
        <f>((W83-U83)/W83)*100</f>
        <v>#DIV/0!</v>
      </c>
      <c r="W83" s="278"/>
      <c r="X83" s="395" t="e">
        <f>((Y83-W83)/Y83)*100</f>
        <v>#DIV/0!</v>
      </c>
      <c r="Y83" s="278"/>
      <c r="Z83" s="395" t="e">
        <f>((AA83-Y83)/AA83)*100</f>
        <v>#DIV/0!</v>
      </c>
      <c r="AA83" s="278"/>
      <c r="AB83" s="395" t="e">
        <f>((AC83-AA83)/AC83)*100</f>
        <v>#DIV/0!</v>
      </c>
      <c r="AC83" s="278"/>
      <c r="AD83" s="395" t="e">
        <f>((AE83-AC83)/AE83)*100</f>
        <v>#DIV/0!</v>
      </c>
      <c r="AE83" s="278"/>
      <c r="AF83" s="395" t="e">
        <f>((AG83-AE83)/AG83)*100</f>
        <v>#DIV/0!</v>
      </c>
      <c r="AG83" s="278"/>
      <c r="AH83" s="395" t="e">
        <f>((AI83-AG83)/AI83)*100</f>
        <v>#DIV/0!</v>
      </c>
      <c r="AI83" s="278"/>
      <c r="AJ83" s="395" t="e">
        <f>((AK83-AI83)/AK83)*100</f>
        <v>#DIV/0!</v>
      </c>
      <c r="AK83" s="278"/>
      <c r="AL83" s="395" t="e">
        <f>((AM83-AK83)/AM83)*100</f>
        <v>#DIV/0!</v>
      </c>
      <c r="AM83" s="278"/>
      <c r="AN83" s="395" t="e">
        <f>((AO83-AM83)/AO83)*100</f>
        <v>#DIV/0!</v>
      </c>
      <c r="AO83" s="278"/>
      <c r="AP83" s="395" t="e">
        <f>((AQ83-AO83)/AQ83)*100</f>
        <v>#DIV/0!</v>
      </c>
      <c r="AQ83" s="278"/>
      <c r="AR83" s="395" t="e">
        <f>((AS83-AQ83)/AS83)*100</f>
        <v>#DIV/0!</v>
      </c>
      <c r="AS83" s="278"/>
      <c r="AT83" s="395" t="e">
        <f>((AU83-AS83)/AU83)*100</f>
        <v>#DIV/0!</v>
      </c>
      <c r="AU83" s="278"/>
      <c r="AV83" s="395" t="e">
        <f>((AW83-AU83)/AW83)*100</f>
        <v>#DIV/0!</v>
      </c>
      <c r="AW83" s="278"/>
      <c r="AX83" s="395" t="e">
        <f>((AY83-AW83)/AY83)*100</f>
        <v>#DIV/0!</v>
      </c>
      <c r="AY83" s="278"/>
      <c r="AZ83" s="395" t="e">
        <f>((BA83-AY83)/BA83)*100</f>
        <v>#DIV/0!</v>
      </c>
      <c r="BA83" s="278"/>
      <c r="BB83" s="395" t="e">
        <f>((BC83-BA83)/BC83)*100</f>
        <v>#DIV/0!</v>
      </c>
      <c r="BC83" s="278"/>
      <c r="BD83" s="395" t="e">
        <f>((BE83-BC83)/BE83)*100</f>
        <v>#DIV/0!</v>
      </c>
      <c r="BE83" s="278"/>
      <c r="BF83" s="395" t="e">
        <f>((BG83-BE83)/BG83)*100</f>
        <v>#DIV/0!</v>
      </c>
      <c r="BG83" s="278"/>
      <c r="BH83" s="395" t="e">
        <f>((BI83-BG83)/BI83)*100</f>
        <v>#DIV/0!</v>
      </c>
      <c r="BI83" s="278"/>
      <c r="BJ83" s="395" t="e">
        <f>((BK83-BI83)/BK83)*100</f>
        <v>#DIV/0!</v>
      </c>
      <c r="BK83" s="278"/>
      <c r="BL83" s="395" t="e">
        <f>((BM83-BK83)/BM83)*100</f>
        <v>#DIV/0!</v>
      </c>
      <c r="BM83" s="278"/>
      <c r="BN83" s="395" t="e">
        <f>((BO83-BM83)/BO83)*100</f>
        <v>#DIV/0!</v>
      </c>
      <c r="BO83" s="278"/>
      <c r="BP83" s="395" t="e">
        <f>((BQ83-BO83)/BQ83)*100</f>
        <v>#DIV/0!</v>
      </c>
      <c r="BQ83" s="278"/>
      <c r="BR83" s="395" t="e">
        <f>((BS83-BQ83)/BS83)*100</f>
        <v>#DIV/0!</v>
      </c>
      <c r="BS83" s="278"/>
      <c r="BT83" s="395" t="e">
        <f>((BU83-BS83)/BU83)*100</f>
        <v>#DIV/0!</v>
      </c>
      <c r="BU83" s="278"/>
      <c r="BV83" s="395" t="e">
        <f>((BW83-BU83)/BW83)*100</f>
        <v>#DIV/0!</v>
      </c>
      <c r="BW83" s="278"/>
      <c r="BX83" s="395" t="e">
        <f>((BY83-BW83)/BY83)*100</f>
        <v>#DIV/0!</v>
      </c>
      <c r="BY83" s="273"/>
      <c r="BZ83" s="236"/>
      <c r="CA83" s="269">
        <f>AVERAGE(Q83,S83,U83,W83,Y83,AA83,AC83,AE83,AG83,AI83,AK83,AM83,AO83,AQ83,AS83,AU83,AW83,AY83,BA83,BC83,BE83,BG83,BI83,BK83,BM83,BO83,BQ83,BS83,BU83,BW83,BY83)</f>
        <v>491335.5</v>
      </c>
      <c r="CB83" s="259"/>
      <c r="CC83" s="269" t="e">
        <f>((BY83-Q83)/BY83)*100</f>
        <v>#DIV/0!</v>
      </c>
      <c r="CD83" s="236"/>
    </row>
    <row r="84" spans="1:82" s="246" customFormat="1" ht="12.95" customHeight="1" thickTop="1" thickBot="1" x14ac:dyDescent="0.25">
      <c r="A84" s="261"/>
      <c r="B84" s="261"/>
      <c r="C84" s="261"/>
      <c r="D84" s="261"/>
      <c r="E84" s="261"/>
      <c r="F84" s="261"/>
      <c r="G84" s="261"/>
      <c r="H84" s="261"/>
      <c r="I84" s="262"/>
      <c r="J84" s="261"/>
      <c r="K84" s="261"/>
      <c r="L84" s="244"/>
      <c r="M84" s="257"/>
      <c r="N84" s="258"/>
      <c r="O84" s="403" t="s">
        <v>71</v>
      </c>
      <c r="P84" s="398"/>
      <c r="Q84" s="383">
        <f>'01-11'!H85</f>
        <v>43361</v>
      </c>
      <c r="R84" s="399">
        <f>((S84-Q84)/S84)*100</f>
        <v>17.197853610097962</v>
      </c>
      <c r="S84" s="382">
        <f>'02-11'!V85</f>
        <v>52367</v>
      </c>
      <c r="T84" s="400" t="e">
        <f>((U84-S84)/U84)*100</f>
        <v>#DIV/0!</v>
      </c>
      <c r="U84" s="401"/>
      <c r="V84" s="400" t="e">
        <f>((W84-U84)/W84)*100</f>
        <v>#DIV/0!</v>
      </c>
      <c r="W84" s="401"/>
      <c r="X84" s="400" t="e">
        <f>((Y84-W84)/Y84)*100</f>
        <v>#DIV/0!</v>
      </c>
      <c r="Y84" s="401"/>
      <c r="Z84" s="400" t="e">
        <f>((AA84-Y84)/AA84)*100</f>
        <v>#DIV/0!</v>
      </c>
      <c r="AA84" s="401"/>
      <c r="AB84" s="400" t="e">
        <f>((AC84-AA84)/AC84)*100</f>
        <v>#DIV/0!</v>
      </c>
      <c r="AC84" s="401"/>
      <c r="AD84" s="400" t="e">
        <f>((AE84-AC84)/AE84)*100</f>
        <v>#DIV/0!</v>
      </c>
      <c r="AE84" s="401"/>
      <c r="AF84" s="400" t="e">
        <f>((AG84-AE84)/AG84)*100</f>
        <v>#DIV/0!</v>
      </c>
      <c r="AG84" s="401"/>
      <c r="AH84" s="400" t="e">
        <f>((AI84-AG84)/AI84)*100</f>
        <v>#DIV/0!</v>
      </c>
      <c r="AI84" s="401"/>
      <c r="AJ84" s="400" t="e">
        <f>((AK84-AI84)/AK84)*100</f>
        <v>#DIV/0!</v>
      </c>
      <c r="AK84" s="401"/>
      <c r="AL84" s="400" t="e">
        <f>((AM84-AK84)/AM84)*100</f>
        <v>#DIV/0!</v>
      </c>
      <c r="AM84" s="401"/>
      <c r="AN84" s="400" t="e">
        <f>((AO84-AM84)/AO84)*100</f>
        <v>#DIV/0!</v>
      </c>
      <c r="AO84" s="401"/>
      <c r="AP84" s="400" t="e">
        <f>((AQ84-AO84)/AQ84)*100</f>
        <v>#DIV/0!</v>
      </c>
      <c r="AQ84" s="401"/>
      <c r="AR84" s="400" t="e">
        <f>((AS84-AQ84)/AS84)*100</f>
        <v>#DIV/0!</v>
      </c>
      <c r="AS84" s="401"/>
      <c r="AT84" s="400" t="e">
        <f>((AU84-AS84)/AU84)*100</f>
        <v>#DIV/0!</v>
      </c>
      <c r="AU84" s="401"/>
      <c r="AV84" s="400" t="e">
        <f>((AW84-AU84)/AW84)*100</f>
        <v>#DIV/0!</v>
      </c>
      <c r="AW84" s="401"/>
      <c r="AX84" s="400" t="e">
        <f>((AY84-AW84)/AY84)*100</f>
        <v>#DIV/0!</v>
      </c>
      <c r="AY84" s="401"/>
      <c r="AZ84" s="400" t="e">
        <f>((BA84-AY84)/BA84)*100</f>
        <v>#DIV/0!</v>
      </c>
      <c r="BA84" s="401"/>
      <c r="BB84" s="400" t="e">
        <f>((BC84-BA84)/BC84)*100</f>
        <v>#DIV/0!</v>
      </c>
      <c r="BC84" s="401"/>
      <c r="BD84" s="400" t="e">
        <f>((BE84-BC84)/BE84)*100</f>
        <v>#DIV/0!</v>
      </c>
      <c r="BE84" s="401"/>
      <c r="BF84" s="400" t="e">
        <f>((BG84-BE84)/BG84)*100</f>
        <v>#DIV/0!</v>
      </c>
      <c r="BG84" s="401"/>
      <c r="BH84" s="400" t="e">
        <f>((BI84-BG84)/BI84)*100</f>
        <v>#DIV/0!</v>
      </c>
      <c r="BI84" s="401"/>
      <c r="BJ84" s="400" t="e">
        <f>((BK84-BI84)/BK84)*100</f>
        <v>#DIV/0!</v>
      </c>
      <c r="BK84" s="401"/>
      <c r="BL84" s="400" t="e">
        <f>((BM84-BK84)/BM84)*100</f>
        <v>#DIV/0!</v>
      </c>
      <c r="BM84" s="401"/>
      <c r="BN84" s="400" t="e">
        <f>((BO84-BM84)/BO84)*100</f>
        <v>#DIV/0!</v>
      </c>
      <c r="BO84" s="401"/>
      <c r="BP84" s="400" t="e">
        <f>((BQ84-BO84)/BQ84)*100</f>
        <v>#DIV/0!</v>
      </c>
      <c r="BQ84" s="401"/>
      <c r="BR84" s="400" t="e">
        <f>((BS84-BQ84)/BS84)*100</f>
        <v>#DIV/0!</v>
      </c>
      <c r="BS84" s="401"/>
      <c r="BT84" s="400" t="e">
        <f>((BU84-BS84)/BU84)*100</f>
        <v>#DIV/0!</v>
      </c>
      <c r="BU84" s="401"/>
      <c r="BV84" s="400" t="e">
        <f>((BW84-BU84)/BW84)*100</f>
        <v>#DIV/0!</v>
      </c>
      <c r="BW84" s="401"/>
      <c r="BX84" s="400" t="e">
        <f>((BY84-BW84)/BY84)*100</f>
        <v>#DIV/0!</v>
      </c>
      <c r="BY84" s="402"/>
      <c r="BZ84" s="236"/>
      <c r="CA84" s="269">
        <f>AVERAGE(Q84,S84,U84,W84,Y84,AA84,AC84,AE84,AG84,AI84,AK84,AM84,AO84,AQ84,AS84,AU84,AW84,AY84,BA84,BC84,BE84,BG84,BI84,BK84,BM84,BO84,BQ84,BS84,BU84,BW84,BY84)</f>
        <v>47864</v>
      </c>
      <c r="CB84" s="259"/>
      <c r="CC84" s="269" t="e">
        <f>((BY84-Q84)/BY84)*100</f>
        <v>#DIV/0!</v>
      </c>
      <c r="CD84" s="236"/>
    </row>
    <row r="85" spans="1:82" s="246" customFormat="1" ht="12.95" customHeight="1" thickTop="1" thickBot="1" x14ac:dyDescent="0.25">
      <c r="A85" s="261"/>
      <c r="B85" s="261"/>
      <c r="C85" s="261"/>
      <c r="D85" s="261"/>
      <c r="E85" s="261"/>
      <c r="F85" s="261"/>
      <c r="G85" s="261"/>
      <c r="H85" s="261"/>
      <c r="I85" s="262"/>
      <c r="J85" s="261"/>
      <c r="K85" s="261"/>
      <c r="L85" s="244"/>
      <c r="M85" s="257"/>
      <c r="N85" s="258"/>
      <c r="O85" s="251" t="s">
        <v>72</v>
      </c>
      <c r="P85" s="277"/>
      <c r="Q85" s="383">
        <f>'01-11'!H86</f>
        <v>1826250</v>
      </c>
      <c r="R85" s="387">
        <f>((S85-Q85)/S85)*100</f>
        <v>6.5371057286037146</v>
      </c>
      <c r="S85" s="382">
        <f>'02-11'!V86</f>
        <v>1953984</v>
      </c>
      <c r="T85" s="395" t="e">
        <f>((U85-S85)/U85)*100</f>
        <v>#DIV/0!</v>
      </c>
      <c r="U85" s="278"/>
      <c r="V85" s="395" t="e">
        <f>((W85-U85)/W85)*100</f>
        <v>#DIV/0!</v>
      </c>
      <c r="W85" s="278"/>
      <c r="X85" s="395" t="e">
        <f>((Y85-W85)/Y85)*100</f>
        <v>#DIV/0!</v>
      </c>
      <c r="Y85" s="278"/>
      <c r="Z85" s="395" t="e">
        <f>((AA85-Y85)/AA85)*100</f>
        <v>#DIV/0!</v>
      </c>
      <c r="AA85" s="278"/>
      <c r="AB85" s="395" t="e">
        <f>((AC85-AA85)/AC85)*100</f>
        <v>#DIV/0!</v>
      </c>
      <c r="AC85" s="278"/>
      <c r="AD85" s="395" t="e">
        <f>((AE85-AC85)/AE85)*100</f>
        <v>#DIV/0!</v>
      </c>
      <c r="AE85" s="278"/>
      <c r="AF85" s="395" t="e">
        <f>((AG85-AE85)/AG85)*100</f>
        <v>#DIV/0!</v>
      </c>
      <c r="AG85" s="278"/>
      <c r="AH85" s="395" t="e">
        <f>((AI85-AG85)/AI85)*100</f>
        <v>#DIV/0!</v>
      </c>
      <c r="AI85" s="278"/>
      <c r="AJ85" s="395" t="e">
        <f>((AK85-AI85)/AK85)*100</f>
        <v>#DIV/0!</v>
      </c>
      <c r="AK85" s="278"/>
      <c r="AL85" s="395" t="e">
        <f>((AM85-AK85)/AM85)*100</f>
        <v>#DIV/0!</v>
      </c>
      <c r="AM85" s="278"/>
      <c r="AN85" s="395" t="e">
        <f>((AO85-AM85)/AO85)*100</f>
        <v>#DIV/0!</v>
      </c>
      <c r="AO85" s="278"/>
      <c r="AP85" s="395" t="e">
        <f>((AQ85-AO85)/AQ85)*100</f>
        <v>#DIV/0!</v>
      </c>
      <c r="AQ85" s="278"/>
      <c r="AR85" s="395" t="e">
        <f>((AS85-AQ85)/AS85)*100</f>
        <v>#DIV/0!</v>
      </c>
      <c r="AS85" s="278"/>
      <c r="AT85" s="395" t="e">
        <f>((AU85-AS85)/AU85)*100</f>
        <v>#DIV/0!</v>
      </c>
      <c r="AU85" s="278"/>
      <c r="AV85" s="395" t="e">
        <f>((AW85-AU85)/AW85)*100</f>
        <v>#DIV/0!</v>
      </c>
      <c r="AW85" s="278"/>
      <c r="AX85" s="395" t="e">
        <f>((AY85-AW85)/AY85)*100</f>
        <v>#DIV/0!</v>
      </c>
      <c r="AY85" s="278"/>
      <c r="AZ85" s="395" t="e">
        <f>((BA85-AY85)/BA85)*100</f>
        <v>#DIV/0!</v>
      </c>
      <c r="BA85" s="278"/>
      <c r="BB85" s="395" t="e">
        <f>((BC85-BA85)/BC85)*100</f>
        <v>#DIV/0!</v>
      </c>
      <c r="BC85" s="278"/>
      <c r="BD85" s="395" t="e">
        <f>((BE85-BC85)/BE85)*100</f>
        <v>#DIV/0!</v>
      </c>
      <c r="BE85" s="278"/>
      <c r="BF85" s="395" t="e">
        <f>((BG85-BE85)/BG85)*100</f>
        <v>#DIV/0!</v>
      </c>
      <c r="BG85" s="278"/>
      <c r="BH85" s="395" t="e">
        <f>((BI85-BG85)/BI85)*100</f>
        <v>#DIV/0!</v>
      </c>
      <c r="BI85" s="278"/>
      <c r="BJ85" s="395" t="e">
        <f>((BK85-BI85)/BK85)*100</f>
        <v>#DIV/0!</v>
      </c>
      <c r="BK85" s="278"/>
      <c r="BL85" s="395" t="e">
        <f>((BM85-BK85)/BM85)*100</f>
        <v>#DIV/0!</v>
      </c>
      <c r="BM85" s="278"/>
      <c r="BN85" s="395" t="e">
        <f>((BO85-BM85)/BO85)*100</f>
        <v>#DIV/0!</v>
      </c>
      <c r="BO85" s="278"/>
      <c r="BP85" s="395" t="e">
        <f>((BQ85-BO85)/BQ85)*100</f>
        <v>#DIV/0!</v>
      </c>
      <c r="BQ85" s="278"/>
      <c r="BR85" s="395" t="e">
        <f>((BS85-BQ85)/BS85)*100</f>
        <v>#DIV/0!</v>
      </c>
      <c r="BS85" s="278"/>
      <c r="BT85" s="395" t="e">
        <f>((BU85-BS85)/BU85)*100</f>
        <v>#DIV/0!</v>
      </c>
      <c r="BU85" s="278"/>
      <c r="BV85" s="395" t="e">
        <f>((BW85-BU85)/BW85)*100</f>
        <v>#DIV/0!</v>
      </c>
      <c r="BW85" s="278"/>
      <c r="BX85" s="395" t="e">
        <f>((BY85-BW85)/BY85)*100</f>
        <v>#DIV/0!</v>
      </c>
      <c r="BY85" s="273"/>
      <c r="BZ85" s="236"/>
      <c r="CA85" s="269">
        <f>AVERAGE(Q85,S85,U85,W85,Y85,AA85,AC85,AE85,AG85,AI85,AK85,AM85,AO85,AQ85,AS85,AU85,AW85,AY85,BA85,BC85,BE85,BG85,BI85,BK85,BM85,BO85,BQ85,BS85,BU85,BW85,BY85)</f>
        <v>1890117</v>
      </c>
      <c r="CB85" s="259"/>
      <c r="CC85" s="269" t="e">
        <f>((BY85-Q85)/BY85)*100</f>
        <v>#DIV/0!</v>
      </c>
      <c r="CD85" s="236"/>
    </row>
    <row r="86" spans="1:82" s="246" customFormat="1" ht="12.95" customHeight="1" thickTop="1" thickBot="1" x14ac:dyDescent="0.25">
      <c r="A86" s="261"/>
      <c r="B86" s="261"/>
      <c r="C86" s="261"/>
      <c r="D86" s="261"/>
      <c r="E86" s="261"/>
      <c r="F86" s="261"/>
      <c r="G86" s="261"/>
      <c r="H86" s="261"/>
      <c r="I86" s="262"/>
      <c r="J86" s="261"/>
      <c r="K86" s="261"/>
      <c r="L86" s="244"/>
      <c r="M86" s="257"/>
      <c r="N86" s="258"/>
      <c r="O86" s="403" t="s">
        <v>73</v>
      </c>
      <c r="P86" s="398"/>
      <c r="Q86" s="383">
        <f>'01-11'!H87</f>
        <v>46383</v>
      </c>
      <c r="R86" s="399">
        <f>((S86-Q86)/S86)*100</f>
        <v>-38.493923740706457</v>
      </c>
      <c r="S86" s="382">
        <f>'02-11'!V87</f>
        <v>33491</v>
      </c>
      <c r="T86" s="400" t="e">
        <f>((U86-S86)/U86)*100</f>
        <v>#DIV/0!</v>
      </c>
      <c r="U86" s="401"/>
      <c r="V86" s="400" t="e">
        <f>((W86-U86)/W86)*100</f>
        <v>#DIV/0!</v>
      </c>
      <c r="W86" s="401"/>
      <c r="X86" s="400" t="e">
        <f>((Y86-W86)/Y86)*100</f>
        <v>#DIV/0!</v>
      </c>
      <c r="Y86" s="401"/>
      <c r="Z86" s="400" t="e">
        <f>((AA86-Y86)/AA86)*100</f>
        <v>#DIV/0!</v>
      </c>
      <c r="AA86" s="401"/>
      <c r="AB86" s="400" t="e">
        <f>((AC86-AA86)/AC86)*100</f>
        <v>#DIV/0!</v>
      </c>
      <c r="AC86" s="401"/>
      <c r="AD86" s="400" t="e">
        <f>((AE86-AC86)/AE86)*100</f>
        <v>#DIV/0!</v>
      </c>
      <c r="AE86" s="401"/>
      <c r="AF86" s="400" t="e">
        <f>((AG86-AE86)/AG86)*100</f>
        <v>#DIV/0!</v>
      </c>
      <c r="AG86" s="401"/>
      <c r="AH86" s="400" t="e">
        <f>((AI86-AG86)/AI86)*100</f>
        <v>#DIV/0!</v>
      </c>
      <c r="AI86" s="401"/>
      <c r="AJ86" s="400" t="e">
        <f>((AK86-AI86)/AK86)*100</f>
        <v>#DIV/0!</v>
      </c>
      <c r="AK86" s="401"/>
      <c r="AL86" s="400" t="e">
        <f>((AM86-AK86)/AM86)*100</f>
        <v>#DIV/0!</v>
      </c>
      <c r="AM86" s="401"/>
      <c r="AN86" s="400" t="e">
        <f>((AO86-AM86)/AO86)*100</f>
        <v>#DIV/0!</v>
      </c>
      <c r="AO86" s="401"/>
      <c r="AP86" s="400" t="e">
        <f>((AQ86-AO86)/AQ86)*100</f>
        <v>#DIV/0!</v>
      </c>
      <c r="AQ86" s="401"/>
      <c r="AR86" s="400" t="e">
        <f>((AS86-AQ86)/AS86)*100</f>
        <v>#DIV/0!</v>
      </c>
      <c r="AS86" s="401"/>
      <c r="AT86" s="400" t="e">
        <f>((AU86-AS86)/AU86)*100</f>
        <v>#DIV/0!</v>
      </c>
      <c r="AU86" s="401"/>
      <c r="AV86" s="400" t="e">
        <f>((AW86-AU86)/AW86)*100</f>
        <v>#DIV/0!</v>
      </c>
      <c r="AW86" s="401"/>
      <c r="AX86" s="400" t="e">
        <f>((AY86-AW86)/AY86)*100</f>
        <v>#DIV/0!</v>
      </c>
      <c r="AY86" s="401"/>
      <c r="AZ86" s="400" t="e">
        <f>((BA86-AY86)/BA86)*100</f>
        <v>#DIV/0!</v>
      </c>
      <c r="BA86" s="401"/>
      <c r="BB86" s="400" t="e">
        <f>((BC86-BA86)/BC86)*100</f>
        <v>#DIV/0!</v>
      </c>
      <c r="BC86" s="401"/>
      <c r="BD86" s="400" t="e">
        <f>((BE86-BC86)/BE86)*100</f>
        <v>#DIV/0!</v>
      </c>
      <c r="BE86" s="401"/>
      <c r="BF86" s="400" t="e">
        <f>((BG86-BE86)/BG86)*100</f>
        <v>#DIV/0!</v>
      </c>
      <c r="BG86" s="401"/>
      <c r="BH86" s="400" t="e">
        <f>((BI86-BG86)/BI86)*100</f>
        <v>#DIV/0!</v>
      </c>
      <c r="BI86" s="401"/>
      <c r="BJ86" s="400" t="e">
        <f>((BK86-BI86)/BK86)*100</f>
        <v>#DIV/0!</v>
      </c>
      <c r="BK86" s="401"/>
      <c r="BL86" s="400" t="e">
        <f>((BM86-BK86)/BM86)*100</f>
        <v>#DIV/0!</v>
      </c>
      <c r="BM86" s="401"/>
      <c r="BN86" s="400" t="e">
        <f>((BO86-BM86)/BO86)*100</f>
        <v>#DIV/0!</v>
      </c>
      <c r="BO86" s="401"/>
      <c r="BP86" s="400" t="e">
        <f>((BQ86-BO86)/BQ86)*100</f>
        <v>#DIV/0!</v>
      </c>
      <c r="BQ86" s="401"/>
      <c r="BR86" s="400" t="e">
        <f>((BS86-BQ86)/BS86)*100</f>
        <v>#DIV/0!</v>
      </c>
      <c r="BS86" s="401"/>
      <c r="BT86" s="400" t="e">
        <f>((BU86-BS86)/BU86)*100</f>
        <v>#DIV/0!</v>
      </c>
      <c r="BU86" s="401"/>
      <c r="BV86" s="400" t="e">
        <f>((BW86-BU86)/BW86)*100</f>
        <v>#DIV/0!</v>
      </c>
      <c r="BW86" s="401"/>
      <c r="BX86" s="400" t="e">
        <f>((BY86-BW86)/BY86)*100</f>
        <v>#DIV/0!</v>
      </c>
      <c r="BY86" s="402"/>
      <c r="BZ86" s="236"/>
      <c r="CA86" s="269">
        <f>AVERAGE(Q86,S86,U86,W86,Y86,AA86,AC86,AE86,AG86,AI86,AK86,AM86,AO86,AQ86,AS86,AU86,AW86,AY86,BA86,BC86,BE86,BG86,BI86,BK86,BM86,BO86,BQ86,BS86,BU86,BW86,BY86)</f>
        <v>39937</v>
      </c>
      <c r="CB86" s="259"/>
      <c r="CC86" s="269" t="e">
        <f>((BY86-Q86)/BY86)*100</f>
        <v>#DIV/0!</v>
      </c>
      <c r="CD86" s="236"/>
    </row>
    <row r="87" spans="1:82" s="246" customFormat="1" ht="12.95" customHeight="1" thickTop="1" thickBot="1" x14ac:dyDescent="0.25">
      <c r="A87" s="261"/>
      <c r="B87" s="261"/>
      <c r="C87" s="261"/>
      <c r="D87" s="261"/>
      <c r="E87" s="261"/>
      <c r="F87" s="261"/>
      <c r="G87" s="261"/>
      <c r="H87" s="261"/>
      <c r="I87" s="262"/>
      <c r="J87" s="261"/>
      <c r="K87" s="261"/>
      <c r="L87" s="244"/>
      <c r="M87" s="257"/>
      <c r="N87" s="258"/>
      <c r="O87" s="251" t="s">
        <v>74</v>
      </c>
      <c r="P87" s="277"/>
      <c r="Q87" s="383">
        <f>'01-11'!H88</f>
        <v>75735</v>
      </c>
      <c r="R87" s="387">
        <f>((S87-Q87)/S87)*100</f>
        <v>-376.80055401662054</v>
      </c>
      <c r="S87" s="382">
        <f>'02-11'!V88</f>
        <v>15884</v>
      </c>
      <c r="T87" s="395" t="e">
        <f>((U87-S87)/U87)*100</f>
        <v>#DIV/0!</v>
      </c>
      <c r="U87" s="278"/>
      <c r="V87" s="395" t="e">
        <f>((W87-U87)/W87)*100</f>
        <v>#DIV/0!</v>
      </c>
      <c r="W87" s="278"/>
      <c r="X87" s="395" t="e">
        <f>((Y87-W87)/Y87)*100</f>
        <v>#DIV/0!</v>
      </c>
      <c r="Y87" s="278"/>
      <c r="Z87" s="395" t="e">
        <f>((AA87-Y87)/AA87)*100</f>
        <v>#DIV/0!</v>
      </c>
      <c r="AA87" s="278"/>
      <c r="AB87" s="395" t="e">
        <f>((AC87-AA87)/AC87)*100</f>
        <v>#DIV/0!</v>
      </c>
      <c r="AC87" s="278"/>
      <c r="AD87" s="395" t="e">
        <f>((AE87-AC87)/AE87)*100</f>
        <v>#DIV/0!</v>
      </c>
      <c r="AE87" s="278"/>
      <c r="AF87" s="395" t="e">
        <f>((AG87-AE87)/AG87)*100</f>
        <v>#DIV/0!</v>
      </c>
      <c r="AG87" s="278"/>
      <c r="AH87" s="395" t="e">
        <f>((AI87-AG87)/AI87)*100</f>
        <v>#DIV/0!</v>
      </c>
      <c r="AI87" s="278"/>
      <c r="AJ87" s="395" t="e">
        <f>((AK87-AI87)/AK87)*100</f>
        <v>#DIV/0!</v>
      </c>
      <c r="AK87" s="278"/>
      <c r="AL87" s="395" t="e">
        <f>((AM87-AK87)/AM87)*100</f>
        <v>#DIV/0!</v>
      </c>
      <c r="AM87" s="278"/>
      <c r="AN87" s="395" t="e">
        <f>((AO87-AM87)/AO87)*100</f>
        <v>#DIV/0!</v>
      </c>
      <c r="AO87" s="278"/>
      <c r="AP87" s="395" t="e">
        <f>((AQ87-AO87)/AQ87)*100</f>
        <v>#DIV/0!</v>
      </c>
      <c r="AQ87" s="278"/>
      <c r="AR87" s="395" t="e">
        <f>((AS87-AQ87)/AS87)*100</f>
        <v>#DIV/0!</v>
      </c>
      <c r="AS87" s="278"/>
      <c r="AT87" s="395" t="e">
        <f>((AU87-AS87)/AU87)*100</f>
        <v>#DIV/0!</v>
      </c>
      <c r="AU87" s="278"/>
      <c r="AV87" s="395" t="e">
        <f>((AW87-AU87)/AW87)*100</f>
        <v>#DIV/0!</v>
      </c>
      <c r="AW87" s="278"/>
      <c r="AX87" s="395" t="e">
        <f>((AY87-AW87)/AY87)*100</f>
        <v>#DIV/0!</v>
      </c>
      <c r="AY87" s="278"/>
      <c r="AZ87" s="395" t="e">
        <f>((BA87-AY87)/BA87)*100</f>
        <v>#DIV/0!</v>
      </c>
      <c r="BA87" s="278"/>
      <c r="BB87" s="395" t="e">
        <f>((BC87-BA87)/BC87)*100</f>
        <v>#DIV/0!</v>
      </c>
      <c r="BC87" s="278"/>
      <c r="BD87" s="395" t="e">
        <f>((BE87-BC87)/BE87)*100</f>
        <v>#DIV/0!</v>
      </c>
      <c r="BE87" s="278"/>
      <c r="BF87" s="395" t="e">
        <f>((BG87-BE87)/BG87)*100</f>
        <v>#DIV/0!</v>
      </c>
      <c r="BG87" s="278"/>
      <c r="BH87" s="395" t="e">
        <f>((BI87-BG87)/BI87)*100</f>
        <v>#DIV/0!</v>
      </c>
      <c r="BI87" s="278"/>
      <c r="BJ87" s="395" t="e">
        <f>((BK87-BI87)/BK87)*100</f>
        <v>#DIV/0!</v>
      </c>
      <c r="BK87" s="278"/>
      <c r="BL87" s="395" t="e">
        <f>((BM87-BK87)/BM87)*100</f>
        <v>#DIV/0!</v>
      </c>
      <c r="BM87" s="278"/>
      <c r="BN87" s="395" t="e">
        <f>((BO87-BM87)/BO87)*100</f>
        <v>#DIV/0!</v>
      </c>
      <c r="BO87" s="278"/>
      <c r="BP87" s="395" t="e">
        <f>((BQ87-BO87)/BQ87)*100</f>
        <v>#DIV/0!</v>
      </c>
      <c r="BQ87" s="278"/>
      <c r="BR87" s="395" t="e">
        <f>((BS87-BQ87)/BS87)*100</f>
        <v>#DIV/0!</v>
      </c>
      <c r="BS87" s="278"/>
      <c r="BT87" s="395" t="e">
        <f>((BU87-BS87)/BU87)*100</f>
        <v>#DIV/0!</v>
      </c>
      <c r="BU87" s="278"/>
      <c r="BV87" s="395" t="e">
        <f>((BW87-BU87)/BW87)*100</f>
        <v>#DIV/0!</v>
      </c>
      <c r="BW87" s="278"/>
      <c r="BX87" s="395" t="e">
        <f>((BY87-BW87)/BY87)*100</f>
        <v>#DIV/0!</v>
      </c>
      <c r="BY87" s="273"/>
      <c r="BZ87" s="236"/>
      <c r="CA87" s="269">
        <f>AVERAGE(Q87,S87,U87,W87,Y87,AA87,AC87,AE87,AG87,AI87,AK87,AM87,AO87,AQ87,AS87,AU87,AW87,AY87,BA87,BC87,BE87,BG87,BI87,BK87,BM87,BO87,BQ87,BS87,BU87,BW87,BY87)</f>
        <v>45809.5</v>
      </c>
      <c r="CB87" s="259"/>
      <c r="CC87" s="269" t="e">
        <f>((BY87-Q87)/BY87)*100</f>
        <v>#DIV/0!</v>
      </c>
      <c r="CD87" s="236"/>
    </row>
    <row r="88" spans="1:82" s="246" customFormat="1" ht="12.95" customHeight="1" thickTop="1" thickBot="1" x14ac:dyDescent="0.25">
      <c r="A88" s="261"/>
      <c r="B88" s="261"/>
      <c r="C88" s="261"/>
      <c r="D88" s="261"/>
      <c r="E88" s="261"/>
      <c r="F88" s="261"/>
      <c r="G88" s="261"/>
      <c r="H88" s="261"/>
      <c r="I88" s="262"/>
      <c r="J88" s="261"/>
      <c r="K88" s="261"/>
      <c r="L88" s="244"/>
      <c r="M88" s="257"/>
      <c r="N88" s="258"/>
      <c r="O88" s="403" t="s">
        <v>75</v>
      </c>
      <c r="P88" s="398"/>
      <c r="Q88" s="383">
        <f>'01-11'!H89</f>
        <v>84358</v>
      </c>
      <c r="R88" s="399">
        <f>((S88-Q88)/S88)*100</f>
        <v>42.505656879583434</v>
      </c>
      <c r="S88" s="382">
        <f>'02-11'!V89</f>
        <v>146724</v>
      </c>
      <c r="T88" s="400" t="e">
        <f>((U88-S88)/U88)*100</f>
        <v>#DIV/0!</v>
      </c>
      <c r="U88" s="401"/>
      <c r="V88" s="400" t="e">
        <f>((W88-U88)/W88)*100</f>
        <v>#DIV/0!</v>
      </c>
      <c r="W88" s="401"/>
      <c r="X88" s="400" t="e">
        <f>((Y88-W88)/Y88)*100</f>
        <v>#DIV/0!</v>
      </c>
      <c r="Y88" s="401"/>
      <c r="Z88" s="400" t="e">
        <f>((AA88-Y88)/AA88)*100</f>
        <v>#DIV/0!</v>
      </c>
      <c r="AA88" s="401"/>
      <c r="AB88" s="400" t="e">
        <f>((AC88-AA88)/AC88)*100</f>
        <v>#DIV/0!</v>
      </c>
      <c r="AC88" s="401"/>
      <c r="AD88" s="400" t="e">
        <f>((AE88-AC88)/AE88)*100</f>
        <v>#DIV/0!</v>
      </c>
      <c r="AE88" s="401"/>
      <c r="AF88" s="400" t="e">
        <f>((AG88-AE88)/AG88)*100</f>
        <v>#DIV/0!</v>
      </c>
      <c r="AG88" s="401"/>
      <c r="AH88" s="400" t="e">
        <f>((AI88-AG88)/AI88)*100</f>
        <v>#DIV/0!</v>
      </c>
      <c r="AI88" s="401"/>
      <c r="AJ88" s="400" t="e">
        <f>((AK88-AI88)/AK88)*100</f>
        <v>#DIV/0!</v>
      </c>
      <c r="AK88" s="401"/>
      <c r="AL88" s="400" t="e">
        <f>((AM88-AK88)/AM88)*100</f>
        <v>#DIV/0!</v>
      </c>
      <c r="AM88" s="401"/>
      <c r="AN88" s="400" t="e">
        <f>((AO88-AM88)/AO88)*100</f>
        <v>#DIV/0!</v>
      </c>
      <c r="AO88" s="401"/>
      <c r="AP88" s="400" t="e">
        <f>((AQ88-AO88)/AQ88)*100</f>
        <v>#DIV/0!</v>
      </c>
      <c r="AQ88" s="401"/>
      <c r="AR88" s="400" t="e">
        <f>((AS88-AQ88)/AS88)*100</f>
        <v>#DIV/0!</v>
      </c>
      <c r="AS88" s="401"/>
      <c r="AT88" s="400" t="e">
        <f>((AU88-AS88)/AU88)*100</f>
        <v>#DIV/0!</v>
      </c>
      <c r="AU88" s="401"/>
      <c r="AV88" s="400" t="e">
        <f>((AW88-AU88)/AW88)*100</f>
        <v>#DIV/0!</v>
      </c>
      <c r="AW88" s="401"/>
      <c r="AX88" s="400" t="e">
        <f>((AY88-AW88)/AY88)*100</f>
        <v>#DIV/0!</v>
      </c>
      <c r="AY88" s="401"/>
      <c r="AZ88" s="400" t="e">
        <f>((BA88-AY88)/BA88)*100</f>
        <v>#DIV/0!</v>
      </c>
      <c r="BA88" s="401"/>
      <c r="BB88" s="400" t="e">
        <f>((BC88-BA88)/BC88)*100</f>
        <v>#DIV/0!</v>
      </c>
      <c r="BC88" s="401"/>
      <c r="BD88" s="400" t="e">
        <f>((BE88-BC88)/BE88)*100</f>
        <v>#DIV/0!</v>
      </c>
      <c r="BE88" s="401"/>
      <c r="BF88" s="400" t="e">
        <f>((BG88-BE88)/BG88)*100</f>
        <v>#DIV/0!</v>
      </c>
      <c r="BG88" s="401"/>
      <c r="BH88" s="400" t="e">
        <f>((BI88-BG88)/BI88)*100</f>
        <v>#DIV/0!</v>
      </c>
      <c r="BI88" s="401"/>
      <c r="BJ88" s="400" t="e">
        <f>((BK88-BI88)/BK88)*100</f>
        <v>#DIV/0!</v>
      </c>
      <c r="BK88" s="401"/>
      <c r="BL88" s="400" t="e">
        <f>((BM88-BK88)/BM88)*100</f>
        <v>#DIV/0!</v>
      </c>
      <c r="BM88" s="401"/>
      <c r="BN88" s="400" t="e">
        <f>((BO88-BM88)/BO88)*100</f>
        <v>#DIV/0!</v>
      </c>
      <c r="BO88" s="401"/>
      <c r="BP88" s="400" t="e">
        <f>((BQ88-BO88)/BQ88)*100</f>
        <v>#DIV/0!</v>
      </c>
      <c r="BQ88" s="401"/>
      <c r="BR88" s="400" t="e">
        <f>((BS88-BQ88)/BS88)*100</f>
        <v>#DIV/0!</v>
      </c>
      <c r="BS88" s="401"/>
      <c r="BT88" s="400" t="e">
        <f>((BU88-BS88)/BU88)*100</f>
        <v>#DIV/0!</v>
      </c>
      <c r="BU88" s="401"/>
      <c r="BV88" s="400" t="e">
        <f>((BW88-BU88)/BW88)*100</f>
        <v>#DIV/0!</v>
      </c>
      <c r="BW88" s="401"/>
      <c r="BX88" s="400" t="e">
        <f>((BY88-BW88)/BY88)*100</f>
        <v>#DIV/0!</v>
      </c>
      <c r="BY88" s="402"/>
      <c r="BZ88" s="236"/>
      <c r="CA88" s="269">
        <f>AVERAGE(Q88,S88,U88,W88,Y88,AA88,AC88,AE88,AG88,AI88,AK88,AM88,AO88,AQ88,AS88,AU88,AW88,AY88,BA88,BC88,BE88,BG88,BI88,BK88,BM88,BO88,BQ88,BS88,BU88,BW88,BY88)</f>
        <v>115541</v>
      </c>
      <c r="CB88" s="259"/>
      <c r="CC88" s="269" t="e">
        <f>((BY88-Q88)/BY88)*100</f>
        <v>#DIV/0!</v>
      </c>
      <c r="CD88" s="236"/>
    </row>
    <row r="89" spans="1:82" s="246" customFormat="1" ht="12.95" customHeight="1" thickTop="1" thickBot="1" x14ac:dyDescent="0.25">
      <c r="A89" s="261"/>
      <c r="B89" s="261"/>
      <c r="C89" s="261"/>
      <c r="D89" s="261"/>
      <c r="E89" s="261"/>
      <c r="F89" s="261"/>
      <c r="G89" s="261"/>
      <c r="H89" s="261"/>
      <c r="I89" s="262"/>
      <c r="J89" s="261"/>
      <c r="K89" s="261"/>
      <c r="L89" s="244"/>
      <c r="M89" s="257"/>
      <c r="N89" s="258"/>
      <c r="O89" s="251" t="s">
        <v>77</v>
      </c>
      <c r="P89" s="277"/>
      <c r="Q89" s="383">
        <f>'01-11'!H90</f>
        <v>24300</v>
      </c>
      <c r="R89" s="387">
        <f>((S89-Q89)/S89)*100</f>
        <v>-199.33481152993349</v>
      </c>
      <c r="S89" s="382">
        <f>'02-11'!V90</f>
        <v>8118</v>
      </c>
      <c r="T89" s="395" t="e">
        <f>((U89-S89)/U89)*100</f>
        <v>#DIV/0!</v>
      </c>
      <c r="U89" s="278"/>
      <c r="V89" s="395" t="e">
        <f>((W89-U89)/W89)*100</f>
        <v>#DIV/0!</v>
      </c>
      <c r="W89" s="278"/>
      <c r="X89" s="395" t="e">
        <f>((Y89-W89)/Y89)*100</f>
        <v>#DIV/0!</v>
      </c>
      <c r="Y89" s="278"/>
      <c r="Z89" s="395" t="e">
        <f>((AA89-Y89)/AA89)*100</f>
        <v>#DIV/0!</v>
      </c>
      <c r="AA89" s="278"/>
      <c r="AB89" s="395" t="e">
        <f>((AC89-AA89)/AC89)*100</f>
        <v>#DIV/0!</v>
      </c>
      <c r="AC89" s="278"/>
      <c r="AD89" s="395" t="e">
        <f>((AE89-AC89)/AE89)*100</f>
        <v>#DIV/0!</v>
      </c>
      <c r="AE89" s="278"/>
      <c r="AF89" s="395" t="e">
        <f>((AG89-AE89)/AG89)*100</f>
        <v>#DIV/0!</v>
      </c>
      <c r="AG89" s="278"/>
      <c r="AH89" s="395" t="e">
        <f>((AI89-AG89)/AI89)*100</f>
        <v>#DIV/0!</v>
      </c>
      <c r="AI89" s="278"/>
      <c r="AJ89" s="395" t="e">
        <f>((AK89-AI89)/AK89)*100</f>
        <v>#DIV/0!</v>
      </c>
      <c r="AK89" s="278"/>
      <c r="AL89" s="395" t="e">
        <f>((AM89-AK89)/AM89)*100</f>
        <v>#DIV/0!</v>
      </c>
      <c r="AM89" s="278"/>
      <c r="AN89" s="395" t="e">
        <f>((AO89-AM89)/AO89)*100</f>
        <v>#DIV/0!</v>
      </c>
      <c r="AO89" s="278"/>
      <c r="AP89" s="395" t="e">
        <f>((AQ89-AO89)/AQ89)*100</f>
        <v>#DIV/0!</v>
      </c>
      <c r="AQ89" s="278"/>
      <c r="AR89" s="395" t="e">
        <f>((AS89-AQ89)/AS89)*100</f>
        <v>#DIV/0!</v>
      </c>
      <c r="AS89" s="278"/>
      <c r="AT89" s="395" t="e">
        <f>((AU89-AS89)/AU89)*100</f>
        <v>#DIV/0!</v>
      </c>
      <c r="AU89" s="278"/>
      <c r="AV89" s="395" t="e">
        <f>((AW89-AU89)/AW89)*100</f>
        <v>#DIV/0!</v>
      </c>
      <c r="AW89" s="278"/>
      <c r="AX89" s="395" t="e">
        <f>((AY89-AW89)/AY89)*100</f>
        <v>#DIV/0!</v>
      </c>
      <c r="AY89" s="278"/>
      <c r="AZ89" s="395" t="e">
        <f>((BA89-AY89)/BA89)*100</f>
        <v>#DIV/0!</v>
      </c>
      <c r="BA89" s="278"/>
      <c r="BB89" s="395" t="e">
        <f>((BC89-BA89)/BC89)*100</f>
        <v>#DIV/0!</v>
      </c>
      <c r="BC89" s="278"/>
      <c r="BD89" s="395" t="e">
        <f>((BE89-BC89)/BE89)*100</f>
        <v>#DIV/0!</v>
      </c>
      <c r="BE89" s="278"/>
      <c r="BF89" s="395" t="e">
        <f>((BG89-BE89)/BG89)*100</f>
        <v>#DIV/0!</v>
      </c>
      <c r="BG89" s="278"/>
      <c r="BH89" s="395" t="e">
        <f>((BI89-BG89)/BI89)*100</f>
        <v>#DIV/0!</v>
      </c>
      <c r="BI89" s="278"/>
      <c r="BJ89" s="395" t="e">
        <f>((BK89-BI89)/BK89)*100</f>
        <v>#DIV/0!</v>
      </c>
      <c r="BK89" s="278"/>
      <c r="BL89" s="395" t="e">
        <f>((BM89-BK89)/BM89)*100</f>
        <v>#DIV/0!</v>
      </c>
      <c r="BM89" s="278"/>
      <c r="BN89" s="395" t="e">
        <f>((BO89-BM89)/BO89)*100</f>
        <v>#DIV/0!</v>
      </c>
      <c r="BO89" s="278"/>
      <c r="BP89" s="395" t="e">
        <f>((BQ89-BO89)/BQ89)*100</f>
        <v>#DIV/0!</v>
      </c>
      <c r="BQ89" s="278"/>
      <c r="BR89" s="395" t="e">
        <f>((BS89-BQ89)/BS89)*100</f>
        <v>#DIV/0!</v>
      </c>
      <c r="BS89" s="278"/>
      <c r="BT89" s="395" t="e">
        <f>((BU89-BS89)/BU89)*100</f>
        <v>#DIV/0!</v>
      </c>
      <c r="BU89" s="278"/>
      <c r="BV89" s="395" t="e">
        <f>((BW89-BU89)/BW89)*100</f>
        <v>#DIV/0!</v>
      </c>
      <c r="BW89" s="278"/>
      <c r="BX89" s="395" t="e">
        <f>((BY89-BW89)/BY89)*100</f>
        <v>#DIV/0!</v>
      </c>
      <c r="BY89" s="273"/>
      <c r="BZ89" s="236"/>
      <c r="CA89" s="269">
        <f>AVERAGE(Q89,S89,U89,W89,Y89,AA89,AC89,AE89,AG89,AI89,AK89,AM89,AO89,AQ89,AS89,AU89,AW89,AY89,BA89,BC89,BE89,BG89,BI89,BK89,BM89,BO89,BQ89,BS89,BU89,BW89,BY89)</f>
        <v>16209</v>
      </c>
      <c r="CB89" s="259"/>
      <c r="CC89" s="269" t="e">
        <f>((BY89-Q89)/BY89)*100</f>
        <v>#DIV/0!</v>
      </c>
      <c r="CD89" s="236"/>
    </row>
    <row r="90" spans="1:82" s="246" customFormat="1" ht="12.95" customHeight="1" thickTop="1" thickBot="1" x14ac:dyDescent="0.25">
      <c r="A90" s="261"/>
      <c r="B90" s="261"/>
      <c r="C90" s="261"/>
      <c r="D90" s="261"/>
      <c r="E90" s="261"/>
      <c r="F90" s="261"/>
      <c r="G90" s="261"/>
      <c r="H90" s="261"/>
      <c r="I90" s="262"/>
      <c r="J90" s="261"/>
      <c r="K90" s="261"/>
      <c r="L90" s="244"/>
      <c r="M90" s="257"/>
      <c r="N90" s="258"/>
      <c r="O90" s="403" t="s">
        <v>78</v>
      </c>
      <c r="P90" s="398"/>
      <c r="Q90" s="383">
        <f>'01-11'!H91</f>
        <v>47092</v>
      </c>
      <c r="R90" s="399">
        <f>((S90-Q90)/S90)*100</f>
        <v>-21.39616415755826</v>
      </c>
      <c r="S90" s="382">
        <f>'02-11'!V91</f>
        <v>38792</v>
      </c>
      <c r="T90" s="400" t="e">
        <f>((U90-S90)/U90)*100</f>
        <v>#DIV/0!</v>
      </c>
      <c r="U90" s="401"/>
      <c r="V90" s="400" t="e">
        <f>((W90-U90)/W90)*100</f>
        <v>#DIV/0!</v>
      </c>
      <c r="W90" s="401"/>
      <c r="X90" s="400" t="e">
        <f>((Y90-W90)/Y90)*100</f>
        <v>#DIV/0!</v>
      </c>
      <c r="Y90" s="401"/>
      <c r="Z90" s="400" t="e">
        <f>((AA90-Y90)/AA90)*100</f>
        <v>#DIV/0!</v>
      </c>
      <c r="AA90" s="401"/>
      <c r="AB90" s="400" t="e">
        <f>((AC90-AA90)/AC90)*100</f>
        <v>#DIV/0!</v>
      </c>
      <c r="AC90" s="401"/>
      <c r="AD90" s="400" t="e">
        <f>((AE90-AC90)/AE90)*100</f>
        <v>#DIV/0!</v>
      </c>
      <c r="AE90" s="401"/>
      <c r="AF90" s="400" t="e">
        <f>((AG90-AE90)/AG90)*100</f>
        <v>#DIV/0!</v>
      </c>
      <c r="AG90" s="401"/>
      <c r="AH90" s="400" t="e">
        <f>((AI90-AG90)/AI90)*100</f>
        <v>#DIV/0!</v>
      </c>
      <c r="AI90" s="401"/>
      <c r="AJ90" s="400" t="e">
        <f>((AK90-AI90)/AK90)*100</f>
        <v>#DIV/0!</v>
      </c>
      <c r="AK90" s="401"/>
      <c r="AL90" s="400" t="e">
        <f>((AM90-AK90)/AM90)*100</f>
        <v>#DIV/0!</v>
      </c>
      <c r="AM90" s="401"/>
      <c r="AN90" s="400" t="e">
        <f>((AO90-AM90)/AO90)*100</f>
        <v>#DIV/0!</v>
      </c>
      <c r="AO90" s="401"/>
      <c r="AP90" s="400" t="e">
        <f>((AQ90-AO90)/AQ90)*100</f>
        <v>#DIV/0!</v>
      </c>
      <c r="AQ90" s="401"/>
      <c r="AR90" s="400" t="e">
        <f>((AS90-AQ90)/AS90)*100</f>
        <v>#DIV/0!</v>
      </c>
      <c r="AS90" s="401"/>
      <c r="AT90" s="400" t="e">
        <f>((AU90-AS90)/AU90)*100</f>
        <v>#DIV/0!</v>
      </c>
      <c r="AU90" s="401"/>
      <c r="AV90" s="400" t="e">
        <f>((AW90-AU90)/AW90)*100</f>
        <v>#DIV/0!</v>
      </c>
      <c r="AW90" s="401"/>
      <c r="AX90" s="400" t="e">
        <f>((AY90-AW90)/AY90)*100</f>
        <v>#DIV/0!</v>
      </c>
      <c r="AY90" s="401"/>
      <c r="AZ90" s="400" t="e">
        <f>((BA90-AY90)/BA90)*100</f>
        <v>#DIV/0!</v>
      </c>
      <c r="BA90" s="401"/>
      <c r="BB90" s="400" t="e">
        <f>((BC90-BA90)/BC90)*100</f>
        <v>#DIV/0!</v>
      </c>
      <c r="BC90" s="401"/>
      <c r="BD90" s="400" t="e">
        <f>((BE90-BC90)/BE90)*100</f>
        <v>#DIV/0!</v>
      </c>
      <c r="BE90" s="401"/>
      <c r="BF90" s="400" t="e">
        <f>((BG90-BE90)/BG90)*100</f>
        <v>#DIV/0!</v>
      </c>
      <c r="BG90" s="401"/>
      <c r="BH90" s="400" t="e">
        <f>((BI90-BG90)/BI90)*100</f>
        <v>#DIV/0!</v>
      </c>
      <c r="BI90" s="401"/>
      <c r="BJ90" s="400" t="e">
        <f>((BK90-BI90)/BK90)*100</f>
        <v>#DIV/0!</v>
      </c>
      <c r="BK90" s="401"/>
      <c r="BL90" s="400" t="e">
        <f>((BM90-BK90)/BM90)*100</f>
        <v>#DIV/0!</v>
      </c>
      <c r="BM90" s="401"/>
      <c r="BN90" s="400" t="e">
        <f>((BO90-BM90)/BO90)*100</f>
        <v>#DIV/0!</v>
      </c>
      <c r="BO90" s="401"/>
      <c r="BP90" s="400" t="e">
        <f>((BQ90-BO90)/BQ90)*100</f>
        <v>#DIV/0!</v>
      </c>
      <c r="BQ90" s="401"/>
      <c r="BR90" s="400" t="e">
        <f>((BS90-BQ90)/BS90)*100</f>
        <v>#DIV/0!</v>
      </c>
      <c r="BS90" s="401"/>
      <c r="BT90" s="400" t="e">
        <f>((BU90-BS90)/BU90)*100</f>
        <v>#DIV/0!</v>
      </c>
      <c r="BU90" s="401"/>
      <c r="BV90" s="400" t="e">
        <f>((BW90-BU90)/BW90)*100</f>
        <v>#DIV/0!</v>
      </c>
      <c r="BW90" s="401"/>
      <c r="BX90" s="400" t="e">
        <f>((BY90-BW90)/BY90)*100</f>
        <v>#DIV/0!</v>
      </c>
      <c r="BY90" s="402"/>
      <c r="BZ90" s="236"/>
      <c r="CA90" s="269">
        <f>AVERAGE(Q90,S90,U90,W90,Y90,AA90,AC90,AE90,AG90,AI90,AK90,AM90,AO90,AQ90,AS90,AU90,AW90,AY90,BA90,BC90,BE90,BG90,BI90,BK90,BM90,BO90,BQ90,BS90,BU90,BW90,BY90)</f>
        <v>42942</v>
      </c>
      <c r="CB90" s="259"/>
      <c r="CC90" s="269" t="e">
        <f>((BY90-Q90)/BY90)*100</f>
        <v>#DIV/0!</v>
      </c>
      <c r="CD90" s="236"/>
    </row>
    <row r="91" spans="1:82" s="246" customFormat="1" ht="12.95" customHeight="1" thickTop="1" thickBot="1" x14ac:dyDescent="0.25">
      <c r="A91" s="261"/>
      <c r="B91" s="261"/>
      <c r="C91" s="261"/>
      <c r="D91" s="261"/>
      <c r="E91" s="261"/>
      <c r="F91" s="261"/>
      <c r="G91" s="261"/>
      <c r="H91" s="261"/>
      <c r="I91" s="262"/>
      <c r="J91" s="261"/>
      <c r="K91" s="261"/>
      <c r="L91" s="244"/>
      <c r="M91" s="257"/>
      <c r="N91" s="258"/>
      <c r="O91" s="251" t="s">
        <v>79</v>
      </c>
      <c r="P91" s="279"/>
      <c r="Q91" s="405">
        <f>'01-11'!H92</f>
        <v>267144</v>
      </c>
      <c r="R91" s="388">
        <f>((S91-Q91)/S91)*100</f>
        <v>-19.782087209954042</v>
      </c>
      <c r="S91" s="382">
        <f>'02-11'!V92</f>
        <v>223025</v>
      </c>
      <c r="T91" s="396" t="e">
        <f>((U91-S91)/U91)*100</f>
        <v>#DIV/0!</v>
      </c>
      <c r="U91" s="280"/>
      <c r="V91" s="396" t="e">
        <f>((W91-U91)/W91)*100</f>
        <v>#DIV/0!</v>
      </c>
      <c r="W91" s="280"/>
      <c r="X91" s="396" t="e">
        <f>((Y91-W91)/Y91)*100</f>
        <v>#DIV/0!</v>
      </c>
      <c r="Y91" s="280"/>
      <c r="Z91" s="396" t="e">
        <f>((AA91-Y91)/AA91)*100</f>
        <v>#DIV/0!</v>
      </c>
      <c r="AA91" s="280"/>
      <c r="AB91" s="396" t="e">
        <f>((AC91-AA91)/AC91)*100</f>
        <v>#DIV/0!</v>
      </c>
      <c r="AC91" s="280"/>
      <c r="AD91" s="396" t="e">
        <f>((AE91-AC91)/AE91)*100</f>
        <v>#DIV/0!</v>
      </c>
      <c r="AE91" s="280"/>
      <c r="AF91" s="396" t="e">
        <f>((AG91-AE91)/AG91)*100</f>
        <v>#DIV/0!</v>
      </c>
      <c r="AG91" s="280"/>
      <c r="AH91" s="396" t="e">
        <f>((AI91-AG91)/AI91)*100</f>
        <v>#DIV/0!</v>
      </c>
      <c r="AI91" s="280"/>
      <c r="AJ91" s="396" t="e">
        <f>((AK91-AI91)/AK91)*100</f>
        <v>#DIV/0!</v>
      </c>
      <c r="AK91" s="280"/>
      <c r="AL91" s="396" t="e">
        <f>((AM91-AK91)/AM91)*100</f>
        <v>#DIV/0!</v>
      </c>
      <c r="AM91" s="280"/>
      <c r="AN91" s="396" t="e">
        <f>((AO91-AM91)/AO91)*100</f>
        <v>#DIV/0!</v>
      </c>
      <c r="AO91" s="280"/>
      <c r="AP91" s="396" t="e">
        <f>((AQ91-AO91)/AQ91)*100</f>
        <v>#DIV/0!</v>
      </c>
      <c r="AQ91" s="280"/>
      <c r="AR91" s="396" t="e">
        <f>((AS91-AQ91)/AS91)*100</f>
        <v>#DIV/0!</v>
      </c>
      <c r="AS91" s="280"/>
      <c r="AT91" s="396" t="e">
        <f>((AU91-AS91)/AU91)*100</f>
        <v>#DIV/0!</v>
      </c>
      <c r="AU91" s="280"/>
      <c r="AV91" s="396" t="e">
        <f>((AW91-AU91)/AW91)*100</f>
        <v>#DIV/0!</v>
      </c>
      <c r="AW91" s="280"/>
      <c r="AX91" s="396" t="e">
        <f>((AY91-AW91)/AY91)*100</f>
        <v>#DIV/0!</v>
      </c>
      <c r="AY91" s="280"/>
      <c r="AZ91" s="396" t="e">
        <f>((BA91-AY91)/BA91)*100</f>
        <v>#DIV/0!</v>
      </c>
      <c r="BA91" s="280"/>
      <c r="BB91" s="396" t="e">
        <f>((BC91-BA91)/BC91)*100</f>
        <v>#DIV/0!</v>
      </c>
      <c r="BC91" s="280"/>
      <c r="BD91" s="396" t="e">
        <f>((BE91-BC91)/BE91)*100</f>
        <v>#DIV/0!</v>
      </c>
      <c r="BE91" s="280"/>
      <c r="BF91" s="396" t="e">
        <f>((BG91-BE91)/BG91)*100</f>
        <v>#DIV/0!</v>
      </c>
      <c r="BG91" s="280"/>
      <c r="BH91" s="396" t="e">
        <f>((BI91-BG91)/BI91)*100</f>
        <v>#DIV/0!</v>
      </c>
      <c r="BI91" s="280"/>
      <c r="BJ91" s="396" t="e">
        <f>((BK91-BI91)/BK91)*100</f>
        <v>#DIV/0!</v>
      </c>
      <c r="BK91" s="280"/>
      <c r="BL91" s="396" t="e">
        <f>((BM91-BK91)/BM91)*100</f>
        <v>#DIV/0!</v>
      </c>
      <c r="BM91" s="280"/>
      <c r="BN91" s="396" t="e">
        <f>((BO91-BM91)/BO91)*100</f>
        <v>#DIV/0!</v>
      </c>
      <c r="BO91" s="280"/>
      <c r="BP91" s="396" t="e">
        <f>((BQ91-BO91)/BQ91)*100</f>
        <v>#DIV/0!</v>
      </c>
      <c r="BQ91" s="280"/>
      <c r="BR91" s="396" t="e">
        <f>((BS91-BQ91)/BS91)*100</f>
        <v>#DIV/0!</v>
      </c>
      <c r="BS91" s="280"/>
      <c r="BT91" s="396" t="e">
        <f>((BU91-BS91)/BU91)*100</f>
        <v>#DIV/0!</v>
      </c>
      <c r="BU91" s="280"/>
      <c r="BV91" s="396" t="e">
        <f>((BW91-BU91)/BW91)*100</f>
        <v>#DIV/0!</v>
      </c>
      <c r="BW91" s="280"/>
      <c r="BX91" s="396" t="e">
        <f>((BY91-BW91)/BY91)*100</f>
        <v>#DIV/0!</v>
      </c>
      <c r="BY91" s="281"/>
      <c r="BZ91" s="236"/>
      <c r="CA91" s="269">
        <f>AVERAGE(Q91,S91,U91,W91,Y91,AA91,AC91,AE91,AG91,AI91,AK91,AM91,AO91,AQ91,AS91,AU91,AW91,AY91,BA91,BC91,BE91,BG91,BI91,BK91,BM91,BO91,BQ91,BS91,BU91,BW91,BY91)</f>
        <v>245084.5</v>
      </c>
      <c r="CB91" s="259"/>
      <c r="CC91" s="269" t="e">
        <f>((BY91-Q91)/BY91)*100</f>
        <v>#DIV/0!</v>
      </c>
      <c r="CD91" s="236"/>
    </row>
    <row r="92" spans="1:82" s="246" customFormat="1" ht="12.95" customHeight="1" thickTop="1" x14ac:dyDescent="0.25">
      <c r="A92" s="261"/>
      <c r="B92" s="261"/>
      <c r="C92" s="261"/>
      <c r="D92" s="261"/>
      <c r="E92" s="261"/>
      <c r="F92" s="261"/>
      <c r="G92" s="261"/>
      <c r="H92" s="261"/>
      <c r="I92" s="262"/>
      <c r="J92" s="261"/>
      <c r="K92" s="261"/>
      <c r="L92" s="261"/>
      <c r="M92" s="244"/>
      <c r="N92" s="236"/>
      <c r="O92" s="236"/>
      <c r="P92"/>
      <c r="Q92"/>
      <c r="R92"/>
      <c r="S92"/>
      <c r="T92" s="397"/>
      <c r="U92"/>
      <c r="V92" s="397"/>
      <c r="W92"/>
      <c r="X92" s="397"/>
      <c r="Y92"/>
      <c r="Z92" s="397"/>
      <c r="AA92"/>
      <c r="AB92" s="397"/>
      <c r="AC92"/>
      <c r="AD92" s="397"/>
      <c r="AE92"/>
      <c r="AF92" s="397"/>
      <c r="AG92"/>
      <c r="AH92" s="397"/>
      <c r="AI92"/>
      <c r="AJ92" s="397"/>
      <c r="AK92"/>
      <c r="AL92" s="397"/>
      <c r="AM92"/>
      <c r="AN92" s="397"/>
      <c r="AO92"/>
      <c r="AP92" s="397"/>
      <c r="AQ92"/>
      <c r="AR92" s="397"/>
      <c r="AS92"/>
      <c r="AT92" s="397"/>
      <c r="AU92"/>
      <c r="AV92" s="397"/>
      <c r="AW92"/>
      <c r="AX92" s="397"/>
      <c r="AY92"/>
      <c r="AZ92" s="397"/>
      <c r="BA92"/>
      <c r="BB92" s="397"/>
      <c r="BC92"/>
      <c r="BD92" s="397"/>
      <c r="BE92"/>
      <c r="BF92" s="397"/>
      <c r="BG92"/>
      <c r="BH92" s="397"/>
      <c r="BI92"/>
      <c r="BJ92" s="397"/>
      <c r="BK92"/>
      <c r="BL92" s="397"/>
      <c r="BM92"/>
      <c r="BN92" s="397"/>
      <c r="BO92"/>
      <c r="BP92" s="397"/>
      <c r="BQ92"/>
      <c r="BR92" s="397"/>
      <c r="BS92"/>
      <c r="BT92" s="397"/>
      <c r="BU92"/>
      <c r="BV92" s="397"/>
      <c r="BW92"/>
      <c r="BX92" s="397"/>
      <c r="BY92"/>
      <c r="BZ92" s="236"/>
      <c r="CA92" s="259"/>
      <c r="CB92" s="259"/>
      <c r="CC92" s="259"/>
      <c r="CD92" s="236"/>
    </row>
    <row r="93" spans="1:82" ht="20.100000000000001" customHeight="1" x14ac:dyDescent="0.25">
      <c r="A93" s="4"/>
      <c r="B93" s="4"/>
      <c r="C93" s="4"/>
      <c r="D93" s="4"/>
      <c r="E93" s="4"/>
      <c r="F93" s="4"/>
      <c r="G93" s="4"/>
      <c r="H93" s="4"/>
      <c r="I93" s="57"/>
      <c r="J93" s="4"/>
      <c r="K93" s="4"/>
    </row>
    <row r="94" spans="1:82" ht="20.100000000000001" customHeight="1" x14ac:dyDescent="0.25">
      <c r="A94" s="4"/>
      <c r="B94" s="4"/>
      <c r="C94" s="4"/>
      <c r="D94" s="4"/>
      <c r="E94" s="4"/>
      <c r="F94" s="4"/>
      <c r="G94" s="4"/>
      <c r="H94" s="4"/>
      <c r="I94" s="57"/>
      <c r="J94" s="4"/>
      <c r="K94" s="4"/>
    </row>
    <row r="95" spans="1:82" ht="20.100000000000001" customHeight="1" x14ac:dyDescent="0.25">
      <c r="A95" s="4"/>
      <c r="B95" s="4"/>
      <c r="C95" s="4"/>
      <c r="D95" s="4"/>
      <c r="E95" s="4"/>
      <c r="F95" s="4"/>
      <c r="G95" s="4"/>
      <c r="H95" s="4"/>
      <c r="I95" s="57"/>
      <c r="J95" s="4"/>
      <c r="K95" s="4"/>
    </row>
    <row r="96" spans="1:82" ht="20.100000000000001" customHeight="1" x14ac:dyDescent="0.25">
      <c r="A96" s="4"/>
      <c r="B96" s="4"/>
      <c r="C96" s="4"/>
      <c r="D96" s="4"/>
      <c r="E96" s="4"/>
      <c r="F96" s="4"/>
      <c r="G96" s="4"/>
      <c r="H96" s="4"/>
      <c r="I96" s="57"/>
      <c r="J96" s="4"/>
      <c r="K96" s="4"/>
    </row>
    <row r="97" spans="1:11" ht="20.100000000000001" customHeight="1" x14ac:dyDescent="0.25">
      <c r="A97" s="4"/>
      <c r="B97" s="4"/>
      <c r="C97" s="4"/>
      <c r="D97" s="4"/>
      <c r="E97" s="4"/>
      <c r="F97" s="4"/>
      <c r="G97" s="4"/>
      <c r="H97" s="4"/>
      <c r="I97" s="57"/>
      <c r="J97" s="4"/>
      <c r="K97" s="4"/>
    </row>
    <row r="98" spans="1:11" ht="20.100000000000001" customHeight="1" x14ac:dyDescent="0.25">
      <c r="A98" s="4"/>
      <c r="B98" s="4"/>
      <c r="C98" s="4"/>
      <c r="D98" s="4"/>
      <c r="E98" s="4"/>
      <c r="F98" s="4"/>
      <c r="G98" s="4"/>
      <c r="H98" s="4"/>
      <c r="I98" s="57"/>
      <c r="J98" s="4"/>
      <c r="K98" s="4"/>
    </row>
    <row r="99" spans="1:11" ht="20.100000000000001" customHeight="1" x14ac:dyDescent="0.25">
      <c r="A99" s="4"/>
      <c r="B99" s="4"/>
      <c r="C99" s="4"/>
      <c r="D99" s="4"/>
      <c r="E99" s="4"/>
      <c r="F99" s="4"/>
      <c r="G99" s="4"/>
      <c r="H99" s="4"/>
      <c r="I99" s="57"/>
      <c r="J99" s="4"/>
      <c r="K99" s="4"/>
    </row>
    <row r="100" spans="1:11" ht="20.100000000000001" customHeight="1" x14ac:dyDescent="0.25">
      <c r="A100" s="4"/>
      <c r="B100" s="4"/>
      <c r="C100" s="4"/>
      <c r="D100" s="4"/>
      <c r="E100" s="4"/>
      <c r="F100" s="4"/>
      <c r="G100" s="4"/>
      <c r="H100" s="4"/>
      <c r="I100" s="57"/>
      <c r="J100" s="4"/>
      <c r="K100" s="4"/>
    </row>
    <row r="101" spans="1:11" ht="20.100000000000001" customHeight="1" x14ac:dyDescent="0.25">
      <c r="A101" s="4"/>
      <c r="B101" s="4"/>
      <c r="C101" s="4"/>
      <c r="D101" s="4"/>
      <c r="E101" s="4"/>
      <c r="F101" s="4"/>
      <c r="G101" s="4"/>
      <c r="H101" s="4"/>
      <c r="I101" s="57"/>
      <c r="J101" s="4"/>
      <c r="K101" s="4"/>
    </row>
    <row r="102" spans="1:11" ht="20.100000000000001" customHeight="1" x14ac:dyDescent="0.25">
      <c r="A102" s="4"/>
      <c r="B102" s="4"/>
      <c r="C102" s="4"/>
      <c r="D102" s="4"/>
      <c r="E102" s="4"/>
      <c r="F102" s="4"/>
      <c r="G102" s="4"/>
      <c r="H102" s="4"/>
      <c r="I102" s="57"/>
      <c r="J102" s="4"/>
      <c r="K102" s="4"/>
    </row>
    <row r="103" spans="1:11" ht="20.100000000000001" customHeight="1" x14ac:dyDescent="0.25">
      <c r="A103" s="4"/>
    </row>
    <row r="104" spans="1:11" ht="20.100000000000001" customHeight="1" x14ac:dyDescent="0.25">
      <c r="A104" s="4"/>
    </row>
    <row r="105" spans="1:11" ht="20.100000000000001" customHeight="1" x14ac:dyDescent="0.25">
      <c r="A105" s="4"/>
    </row>
    <row r="106" spans="1:11" ht="20.100000000000001" customHeight="1" x14ac:dyDescent="0.25">
      <c r="A106" s="4"/>
    </row>
    <row r="107" spans="1:11" ht="20.100000000000001" customHeight="1" x14ac:dyDescent="0.25">
      <c r="A107" s="4"/>
    </row>
    <row r="108" spans="1:11" ht="20.100000000000001" customHeight="1" x14ac:dyDescent="0.25">
      <c r="A108" s="4"/>
    </row>
    <row r="109" spans="1:11" ht="20.100000000000001" customHeight="1" x14ac:dyDescent="0.25">
      <c r="A109" s="4"/>
    </row>
    <row r="110" spans="1:11" ht="20.100000000000001" customHeight="1" x14ac:dyDescent="0.25">
      <c r="A110" s="4"/>
    </row>
    <row r="111" spans="1:11" ht="20.100000000000001" customHeight="1" x14ac:dyDescent="0.25">
      <c r="A111" s="4"/>
    </row>
    <row r="112" spans="1:11" ht="20.100000000000001" customHeight="1" x14ac:dyDescent="0.25">
      <c r="A112" s="4"/>
    </row>
    <row r="113" spans="1:1" ht="20.100000000000001" customHeight="1" x14ac:dyDescent="0.25">
      <c r="A113" s="4"/>
    </row>
    <row r="114" spans="1:1" ht="20.100000000000001" customHeight="1" x14ac:dyDescent="0.25">
      <c r="A114" s="4"/>
    </row>
    <row r="115" spans="1:1" ht="20.100000000000001" customHeight="1" x14ac:dyDescent="0.25">
      <c r="A115" s="4"/>
    </row>
    <row r="116" spans="1:1" ht="20.100000000000001" customHeight="1" x14ac:dyDescent="0.25"/>
    <row r="117" spans="1:1" ht="20.100000000000001" customHeight="1" x14ac:dyDescent="0.25"/>
    <row r="118" spans="1:1" ht="20.100000000000001" customHeight="1" x14ac:dyDescent="0.25"/>
    <row r="119" spans="1:1" ht="20.100000000000001" customHeight="1" x14ac:dyDescent="0.25"/>
    <row r="120" spans="1:1" ht="20.100000000000001" customHeight="1" x14ac:dyDescent="0.25"/>
    <row r="121" spans="1:1" ht="20.100000000000001" customHeight="1" x14ac:dyDescent="0.25"/>
    <row r="122" spans="1:1" ht="20.100000000000001" customHeight="1" x14ac:dyDescent="0.25"/>
    <row r="123" spans="1:1" ht="20.100000000000001" customHeight="1" x14ac:dyDescent="0.25"/>
    <row r="124" spans="1:1" ht="20.100000000000001" customHeight="1" x14ac:dyDescent="0.25"/>
    <row r="125" spans="1:1" ht="20.100000000000001" customHeight="1" x14ac:dyDescent="0.25"/>
    <row r="126" spans="1:1" ht="20.100000000000001" customHeight="1" x14ac:dyDescent="0.25"/>
    <row r="127" spans="1:1" ht="20.100000000000001" customHeight="1" x14ac:dyDescent="0.25"/>
    <row r="128" spans="1:1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</sheetData>
  <mergeCells count="15">
    <mergeCell ref="B2:H2"/>
    <mergeCell ref="O2:BY2"/>
    <mergeCell ref="A5:L5"/>
    <mergeCell ref="N5:BZ5"/>
    <mergeCell ref="O7:BY7"/>
    <mergeCell ref="B10:C10"/>
    <mergeCell ref="O9:O10"/>
    <mergeCell ref="B7:C8"/>
    <mergeCell ref="E7:F8"/>
    <mergeCell ref="B43:C44"/>
    <mergeCell ref="E43:F44"/>
    <mergeCell ref="B45:C46"/>
    <mergeCell ref="E45:F46"/>
    <mergeCell ref="H7:J8"/>
    <mergeCell ref="I10:K10"/>
  </mergeCells>
  <conditionalFormatting sqref="N5">
    <cfRule type="containsText" dxfId="184" priority="5" operator="containsText" text=" ">
      <formula>NOT(ISERROR(SEARCH(" ",N5)))</formula>
    </cfRule>
  </conditionalFormatting>
  <conditionalFormatting sqref="A5">
    <cfRule type="containsText" dxfId="183" priority="3" operator="containsText" text=" ">
      <formula>NOT(ISERROR(SEARCH(" ",A5)))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Y252"/>
  <sheetViews>
    <sheetView workbookViewId="0">
      <selection activeCell="C10" sqref="C10"/>
    </sheetView>
  </sheetViews>
  <sheetFormatPr baseColWidth="10" defaultRowHeight="15" x14ac:dyDescent="0.25"/>
  <cols>
    <col min="1" max="1" width="2.7109375" style="1" customWidth="1"/>
    <col min="2" max="2" width="22.7109375" customWidth="1"/>
    <col min="4" max="4" width="9" style="29" customWidth="1"/>
    <col min="5" max="5" width="2.7109375" style="1" customWidth="1"/>
    <col min="6" max="6" width="24.7109375" customWidth="1"/>
    <col min="8" max="8" width="9" style="29" customWidth="1"/>
    <col min="9" max="9" width="2.7109375" customWidth="1"/>
    <col min="10" max="10" width="11.42578125" customWidth="1"/>
    <col min="11" max="11" width="2.7109375" customWidth="1"/>
    <col min="12" max="12" width="15.5703125" style="60" customWidth="1"/>
    <col min="13" max="13" width="2.7109375" customWidth="1"/>
    <col min="14" max="14" width="30.42578125" style="4" customWidth="1"/>
    <col min="15" max="15" width="2.7109375" customWidth="1"/>
    <col min="16" max="16" width="22.7109375" customWidth="1"/>
    <col min="18" max="18" width="9" style="29" customWidth="1"/>
    <col min="19" max="19" width="2.7109375" customWidth="1"/>
    <col min="20" max="20" width="11.42578125" style="14"/>
    <col min="21" max="21" width="2.7109375" customWidth="1"/>
    <col min="22" max="22" width="15.5703125" style="14" customWidth="1"/>
    <col min="23" max="23" width="2.7109375" customWidth="1"/>
    <col min="24" max="24" width="34.140625" customWidth="1"/>
    <col min="25" max="25" width="2.7109375" customWidth="1"/>
  </cols>
  <sheetData>
    <row r="1" spans="1:25" x14ac:dyDescent="0.25">
      <c r="A1" s="12"/>
      <c r="B1" s="2"/>
      <c r="C1" s="2"/>
      <c r="D1" s="26"/>
      <c r="E1" s="12"/>
      <c r="F1" s="2"/>
      <c r="G1" s="2"/>
      <c r="H1" s="26"/>
      <c r="I1" s="2"/>
      <c r="J1" s="2"/>
      <c r="K1" s="2"/>
      <c r="L1" s="58"/>
      <c r="M1" s="2"/>
      <c r="N1" s="2"/>
      <c r="O1" s="2"/>
      <c r="P1" s="2"/>
      <c r="Q1" s="2"/>
      <c r="R1" s="26"/>
      <c r="S1" s="2"/>
      <c r="T1" s="17"/>
      <c r="U1" s="2"/>
      <c r="V1" s="17"/>
      <c r="W1" s="2"/>
      <c r="X1" s="2"/>
      <c r="Y1" s="2"/>
    </row>
    <row r="2" spans="1:25" ht="42.75" customHeight="1" x14ac:dyDescent="0.7">
      <c r="A2" s="12"/>
      <c r="B2" s="315" t="s">
        <v>106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2"/>
    </row>
    <row r="3" spans="1:25" x14ac:dyDescent="0.25">
      <c r="A3" s="12"/>
      <c r="B3" s="2"/>
      <c r="C3" s="2"/>
      <c r="D3" s="26"/>
      <c r="E3" s="12"/>
      <c r="F3" s="2"/>
      <c r="G3" s="2"/>
      <c r="H3" s="26"/>
      <c r="I3" s="2"/>
      <c r="J3" s="2"/>
      <c r="K3" s="2"/>
      <c r="L3" s="58"/>
      <c r="M3" s="2"/>
      <c r="N3" s="2"/>
      <c r="O3" s="2"/>
      <c r="P3" s="2"/>
      <c r="Q3" s="2"/>
      <c r="R3" s="26"/>
      <c r="S3" s="2"/>
      <c r="T3" s="17"/>
      <c r="U3" s="2"/>
      <c r="V3" s="17"/>
      <c r="W3" s="2"/>
      <c r="X3" s="2"/>
      <c r="Y3" s="2"/>
    </row>
    <row r="4" spans="1:25" x14ac:dyDescent="0.25">
      <c r="A4" s="12"/>
      <c r="B4" s="318" t="s">
        <v>104</v>
      </c>
      <c r="C4" s="318"/>
      <c r="D4" s="318"/>
      <c r="E4" s="12"/>
      <c r="F4" s="318" t="s">
        <v>104</v>
      </c>
      <c r="G4" s="318"/>
      <c r="H4" s="318"/>
      <c r="I4" s="2"/>
      <c r="J4" s="317" t="s">
        <v>102</v>
      </c>
      <c r="K4" s="317"/>
      <c r="L4" s="317"/>
      <c r="M4" s="317"/>
      <c r="N4" s="317"/>
      <c r="O4" s="2"/>
      <c r="P4" s="318" t="s">
        <v>104</v>
      </c>
      <c r="Q4" s="318"/>
      <c r="R4" s="318"/>
      <c r="S4" s="2"/>
      <c r="T4" s="316" t="s">
        <v>102</v>
      </c>
      <c r="U4" s="316"/>
      <c r="V4" s="316"/>
      <c r="W4" s="316"/>
      <c r="X4" s="316"/>
      <c r="Y4" s="2"/>
    </row>
    <row r="5" spans="1:25" ht="10.5" customHeight="1" x14ac:dyDescent="0.25">
      <c r="A5" s="12"/>
      <c r="B5" s="64"/>
      <c r="C5" s="64"/>
      <c r="D5" s="64"/>
      <c r="E5" s="64"/>
      <c r="F5" s="64"/>
      <c r="G5" s="64"/>
      <c r="H5" s="64"/>
      <c r="I5" s="64"/>
      <c r="J5" s="317"/>
      <c r="K5" s="317"/>
      <c r="L5" s="317"/>
      <c r="M5" s="317"/>
      <c r="N5" s="317"/>
      <c r="O5" s="64"/>
      <c r="P5" s="64"/>
      <c r="Q5" s="64"/>
      <c r="R5" s="64"/>
      <c r="S5" s="64"/>
      <c r="T5" s="316"/>
      <c r="U5" s="316"/>
      <c r="V5" s="316"/>
      <c r="W5" s="316"/>
      <c r="X5" s="316"/>
      <c r="Y5" s="2"/>
    </row>
    <row r="6" spans="1:25" ht="49.5" customHeight="1" x14ac:dyDescent="0.25">
      <c r="A6" s="12"/>
      <c r="B6" s="319">
        <f>SUM(C10:C100)</f>
        <v>22311992</v>
      </c>
      <c r="C6" s="320"/>
      <c r="D6" s="320"/>
      <c r="E6" s="64"/>
      <c r="F6" s="321">
        <f>SUM(G10:G99)</f>
        <v>21562789</v>
      </c>
      <c r="G6" s="322"/>
      <c r="H6" s="322"/>
      <c r="I6" s="65"/>
      <c r="J6" s="317"/>
      <c r="K6" s="317"/>
      <c r="L6" s="317"/>
      <c r="M6" s="317"/>
      <c r="N6" s="317"/>
      <c r="O6" s="66"/>
      <c r="P6" s="323">
        <f>SUM(Q10:Q101)</f>
        <v>21652894</v>
      </c>
      <c r="Q6" s="324"/>
      <c r="R6" s="324"/>
      <c r="S6" s="64"/>
      <c r="T6" s="316"/>
      <c r="U6" s="316"/>
      <c r="V6" s="316"/>
      <c r="W6" s="316"/>
      <c r="X6" s="316"/>
      <c r="Y6" s="2"/>
    </row>
    <row r="7" spans="1:25" ht="20.100000000000001" customHeight="1" thickBot="1" x14ac:dyDescent="0.3">
      <c r="A7" s="12"/>
      <c r="B7" s="2"/>
      <c r="C7" s="2"/>
      <c r="D7" s="26"/>
      <c r="E7" s="12"/>
      <c r="F7" s="2"/>
      <c r="G7" s="2"/>
      <c r="H7" s="26"/>
      <c r="I7" s="2"/>
      <c r="J7" s="2"/>
      <c r="K7" s="2"/>
      <c r="L7" s="58"/>
      <c r="M7" s="2"/>
      <c r="N7" s="2"/>
      <c r="O7" s="66"/>
      <c r="P7" s="2"/>
      <c r="Q7" s="2"/>
      <c r="R7" s="26"/>
      <c r="S7" s="2"/>
      <c r="T7" s="17"/>
      <c r="U7" s="2"/>
      <c r="V7" s="17"/>
      <c r="W7" s="2"/>
      <c r="X7" s="2"/>
      <c r="Y7" s="2"/>
    </row>
    <row r="8" spans="1:25" s="1" customFormat="1" ht="49.5" customHeight="1" thickTop="1" thickBot="1" x14ac:dyDescent="0.3">
      <c r="A8" s="3"/>
      <c r="B8" s="334" t="s">
        <v>99</v>
      </c>
      <c r="C8" s="335"/>
      <c r="D8" s="30" t="s">
        <v>87</v>
      </c>
      <c r="E8" s="3"/>
      <c r="F8" s="336" t="s">
        <v>100</v>
      </c>
      <c r="G8" s="337"/>
      <c r="H8" s="30" t="s">
        <v>87</v>
      </c>
      <c r="I8" s="3"/>
      <c r="J8" s="6" t="s">
        <v>81</v>
      </c>
      <c r="K8" s="8"/>
      <c r="L8" s="56" t="s">
        <v>95</v>
      </c>
      <c r="M8" s="8"/>
      <c r="N8" s="25" t="s">
        <v>97</v>
      </c>
      <c r="O8" s="8"/>
      <c r="P8" s="338" t="s">
        <v>103</v>
      </c>
      <c r="Q8" s="339"/>
      <c r="R8" s="30" t="s">
        <v>87</v>
      </c>
      <c r="S8" s="12"/>
      <c r="T8" s="13" t="s">
        <v>82</v>
      </c>
      <c r="U8" s="8"/>
      <c r="V8" s="56" t="s">
        <v>95</v>
      </c>
      <c r="W8" s="8"/>
      <c r="X8" s="24" t="s">
        <v>98</v>
      </c>
      <c r="Y8" s="8"/>
    </row>
    <row r="9" spans="1:25" s="1" customFormat="1" ht="20.100000000000001" customHeight="1" thickTop="1" thickBot="1" x14ac:dyDescent="0.3">
      <c r="A9" s="3"/>
      <c r="B9" s="3"/>
      <c r="C9" s="3"/>
      <c r="D9" s="27"/>
      <c r="E9" s="3"/>
      <c r="F9" s="3"/>
      <c r="G9" s="3"/>
      <c r="H9" s="27"/>
      <c r="I9" s="3"/>
      <c r="J9" s="7"/>
      <c r="K9" s="8"/>
      <c r="L9" s="55"/>
      <c r="M9" s="8"/>
      <c r="N9" s="15"/>
      <c r="O9" s="8"/>
      <c r="P9" s="3"/>
      <c r="Q9" s="3"/>
      <c r="R9" s="27"/>
      <c r="S9" s="12"/>
      <c r="T9" s="7"/>
      <c r="U9" s="8"/>
      <c r="V9" s="3"/>
      <c r="W9" s="8"/>
      <c r="X9" s="16"/>
      <c r="Y9" s="8"/>
    </row>
    <row r="10" spans="1:25" ht="20.100000000000001" customHeight="1" thickTop="1" thickBot="1" x14ac:dyDescent="0.3">
      <c r="A10" s="21"/>
      <c r="B10" s="38" t="s">
        <v>1</v>
      </c>
      <c r="C10" s="39">
        <v>138825</v>
      </c>
      <c r="D10" s="42" t="s">
        <v>96</v>
      </c>
      <c r="E10" s="23"/>
      <c r="F10" s="33" t="s">
        <v>1</v>
      </c>
      <c r="G10" s="34">
        <v>80636</v>
      </c>
      <c r="H10" s="42" t="s">
        <v>101</v>
      </c>
      <c r="I10" s="2"/>
      <c r="J10" s="31">
        <f t="shared" ref="J10:J41" si="0">G10-C10</f>
        <v>-58189</v>
      </c>
      <c r="K10" s="9"/>
      <c r="L10" s="61" t="str">
        <f t="shared" ref="L10:L73" si="1">IF(J10&lt;-100000,"perte de OUF?","")</f>
        <v/>
      </c>
      <c r="M10" s="9"/>
      <c r="N10" s="340">
        <f>J10+J11+J12+J13+J14+J15+J16+J17+J18+J19+J20+J21+J22+J23+J24+J25+J26+J27+J28+J29+J30+J31+J32+J33+J34+J35+J36+J37+J38+J39+J40+J41+J42+J43+J44+J45+J46+J47+J48+J49+J50+J51+J52+J53+J54+J55+J56+J57+J58+J59+J60+J61+J62+J63+J64+J65+J66+J67+J68+J69+J70+J71+J72+J73+J74+J75+J76+J77+J78+J79+J80+J81+J82+J83+J84+J85+J86+J87+J88+J89+J90+J91+J92+J93+J94+J95+J96+J97+J98+J99+J100+J101+J102+J103+J104+J105+J106+J107+J108+J109+J110+J111+J112+J113</f>
        <v>-749203</v>
      </c>
      <c r="O10" s="9"/>
      <c r="P10" s="40" t="s">
        <v>1</v>
      </c>
      <c r="Q10" s="41">
        <v>146161</v>
      </c>
      <c r="R10" s="42" t="s">
        <v>105</v>
      </c>
      <c r="S10" s="2"/>
      <c r="T10" s="32">
        <f t="shared" ref="T10:T73" si="2">Q10-G10</f>
        <v>65525</v>
      </c>
      <c r="U10" s="9"/>
      <c r="V10" s="61" t="str">
        <f t="shared" ref="V10:V73" si="3">IF(T10&lt;-100000,"perte de OUF?","")</f>
        <v/>
      </c>
      <c r="W10" s="9"/>
      <c r="X10" s="325">
        <f>T10+T11+T12+T13+T14+T15+T16+T17+T18+T19+T20+T21+T22+T23+T24+T25+T26+T27+T28+T29+T30+T31+T32+T33+T34+T35+T36+T37+T38+T39+T40+T41+T42+T43+T44+T45+T46+T47+T48+T49+T50+T51+T52+T53+T54+T55+T56+T57+T58+T59+T60+T61+T62+T63+T64+T65+T66+T67+T68+T69+T70+T71+T72+T73+T74+T75+T76+T77+T78+T79+T80+T81+T82+T83+T84+T85+T86+T87+T88+T89+T90+T91+T92+T93+T94+T95+T96+T97+T98+T99+T100+T101+T102+T103+T104+T105+T106+T107+T108+T109+T110+T111+T112+T113</f>
        <v>90105</v>
      </c>
      <c r="Y10" s="9"/>
    </row>
    <row r="11" spans="1:25" ht="20.100000000000001" customHeight="1" thickTop="1" thickBot="1" x14ac:dyDescent="0.3">
      <c r="A11" s="18"/>
      <c r="B11" s="38" t="s">
        <v>2</v>
      </c>
      <c r="C11" s="39">
        <v>147656</v>
      </c>
      <c r="D11" s="43" t="str">
        <f t="shared" ref="D11:D74" si="4">D10</f>
        <v>20h00</v>
      </c>
      <c r="E11" s="22"/>
      <c r="F11" s="33" t="s">
        <v>2</v>
      </c>
      <c r="G11" s="34">
        <v>107627</v>
      </c>
      <c r="H11" s="43" t="str">
        <f t="shared" ref="H11:H74" si="5">H10</f>
        <v>19h24</v>
      </c>
      <c r="I11" s="2"/>
      <c r="J11" s="31">
        <f t="shared" si="0"/>
        <v>-40029</v>
      </c>
      <c r="K11" s="9"/>
      <c r="L11" s="61" t="str">
        <f>IF(J11&lt;-100000,"perte L10de OUF?","")</f>
        <v/>
      </c>
      <c r="M11" s="9"/>
      <c r="N11" s="341"/>
      <c r="O11" s="9"/>
      <c r="P11" s="40" t="s">
        <v>2</v>
      </c>
      <c r="Q11" s="41">
        <v>107627</v>
      </c>
      <c r="R11" s="43" t="str">
        <f t="shared" ref="R11:R74" si="6">R10</f>
        <v>20h45</v>
      </c>
      <c r="S11" s="2"/>
      <c r="T11" s="32">
        <f t="shared" si="2"/>
        <v>0</v>
      </c>
      <c r="U11" s="9"/>
      <c r="V11" s="61" t="str">
        <f t="shared" si="3"/>
        <v/>
      </c>
      <c r="W11" s="9"/>
      <c r="X11" s="326"/>
      <c r="Y11" s="9"/>
    </row>
    <row r="12" spans="1:25" ht="20.100000000000001" customHeight="1" thickTop="1" thickBot="1" x14ac:dyDescent="0.3">
      <c r="A12" s="18"/>
      <c r="B12" s="38" t="s">
        <v>3</v>
      </c>
      <c r="C12" s="39">
        <v>43009</v>
      </c>
      <c r="D12" s="43" t="str">
        <f t="shared" si="4"/>
        <v>20h00</v>
      </c>
      <c r="E12" s="22"/>
      <c r="F12" s="33" t="s">
        <v>3</v>
      </c>
      <c r="G12" s="34">
        <v>91896</v>
      </c>
      <c r="H12" s="43" t="str">
        <f t="shared" si="5"/>
        <v>19h24</v>
      </c>
      <c r="I12" s="2"/>
      <c r="J12" s="31">
        <f t="shared" si="0"/>
        <v>48887</v>
      </c>
      <c r="K12" s="9"/>
      <c r="L12" s="61" t="str">
        <f t="shared" si="1"/>
        <v/>
      </c>
      <c r="M12" s="9"/>
      <c r="N12" s="342"/>
      <c r="O12" s="9"/>
      <c r="P12" s="40" t="s">
        <v>3</v>
      </c>
      <c r="Q12" s="41">
        <v>103118</v>
      </c>
      <c r="R12" s="43" t="str">
        <f t="shared" si="6"/>
        <v>20h45</v>
      </c>
      <c r="S12" s="2"/>
      <c r="T12" s="32">
        <f t="shared" si="2"/>
        <v>11222</v>
      </c>
      <c r="U12" s="9"/>
      <c r="V12" s="61" t="str">
        <f t="shared" si="3"/>
        <v/>
      </c>
      <c r="W12" s="9"/>
      <c r="X12" s="327"/>
      <c r="Y12" s="9"/>
    </row>
    <row r="13" spans="1:25" ht="20.100000000000001" customHeight="1" thickTop="1" thickBot="1" x14ac:dyDescent="0.3">
      <c r="A13" s="18"/>
      <c r="B13" s="38" t="s">
        <v>4</v>
      </c>
      <c r="C13" s="39">
        <v>171174</v>
      </c>
      <c r="D13" s="43" t="str">
        <f t="shared" si="4"/>
        <v>20h00</v>
      </c>
      <c r="E13" s="22"/>
      <c r="F13" s="33" t="s">
        <v>4</v>
      </c>
      <c r="G13" s="34">
        <v>101677</v>
      </c>
      <c r="H13" s="43" t="str">
        <f t="shared" si="5"/>
        <v>19h24</v>
      </c>
      <c r="I13" s="2"/>
      <c r="J13" s="31">
        <f t="shared" si="0"/>
        <v>-69497</v>
      </c>
      <c r="K13" s="9"/>
      <c r="L13" s="61" t="str">
        <f t="shared" si="1"/>
        <v/>
      </c>
      <c r="M13" s="9"/>
      <c r="N13" s="9"/>
      <c r="O13" s="9"/>
      <c r="P13" s="63" t="s">
        <v>4</v>
      </c>
      <c r="Q13" s="62">
        <v>125686</v>
      </c>
      <c r="R13" s="43" t="str">
        <f t="shared" si="6"/>
        <v>20h45</v>
      </c>
      <c r="S13" s="2"/>
      <c r="T13" s="32">
        <f t="shared" si="2"/>
        <v>24009</v>
      </c>
      <c r="U13" s="9"/>
      <c r="V13" s="61" t="str">
        <f t="shared" si="3"/>
        <v/>
      </c>
      <c r="W13" s="9"/>
      <c r="X13" s="2"/>
      <c r="Y13" s="9"/>
    </row>
    <row r="14" spans="1:25" ht="20.100000000000001" customHeight="1" thickTop="1" thickBot="1" x14ac:dyDescent="0.3">
      <c r="A14" s="18"/>
      <c r="B14" s="38" t="s">
        <v>5</v>
      </c>
      <c r="C14" s="39">
        <v>1144000</v>
      </c>
      <c r="D14" s="43" t="str">
        <f t="shared" si="4"/>
        <v>20h00</v>
      </c>
      <c r="E14" s="22"/>
      <c r="F14" s="33" t="s">
        <v>5</v>
      </c>
      <c r="G14" s="34">
        <v>1282418</v>
      </c>
      <c r="H14" s="43" t="str">
        <f t="shared" si="5"/>
        <v>19h24</v>
      </c>
      <c r="I14" s="2"/>
      <c r="J14" s="31">
        <f t="shared" si="0"/>
        <v>138418</v>
      </c>
      <c r="K14" s="9"/>
      <c r="L14" s="61" t="str">
        <f t="shared" si="1"/>
        <v/>
      </c>
      <c r="M14" s="9"/>
      <c r="N14" s="328" t="s">
        <v>88</v>
      </c>
      <c r="O14" s="9"/>
      <c r="P14" s="63" t="s">
        <v>5</v>
      </c>
      <c r="Q14" s="62">
        <v>1282418</v>
      </c>
      <c r="R14" s="43" t="str">
        <f t="shared" si="6"/>
        <v>20h45</v>
      </c>
      <c r="S14" s="2"/>
      <c r="T14" s="32">
        <f t="shared" si="2"/>
        <v>0</v>
      </c>
      <c r="U14" s="49"/>
      <c r="V14" s="61" t="str">
        <f t="shared" si="3"/>
        <v/>
      </c>
      <c r="W14" s="49"/>
      <c r="X14" s="331" t="s">
        <v>92</v>
      </c>
      <c r="Y14" s="9"/>
    </row>
    <row r="15" spans="1:25" ht="20.100000000000001" customHeight="1" thickTop="1" thickBot="1" x14ac:dyDescent="0.3">
      <c r="A15" s="18"/>
      <c r="B15" s="38" t="s">
        <v>6</v>
      </c>
      <c r="C15" s="39">
        <v>93556</v>
      </c>
      <c r="D15" s="43" t="str">
        <f t="shared" si="4"/>
        <v>20h00</v>
      </c>
      <c r="E15" s="22"/>
      <c r="F15" s="33" t="s">
        <v>6</v>
      </c>
      <c r="G15" s="34">
        <v>79707</v>
      </c>
      <c r="H15" s="43" t="str">
        <f t="shared" si="5"/>
        <v>19h24</v>
      </c>
      <c r="I15" s="2"/>
      <c r="J15" s="31">
        <f t="shared" si="0"/>
        <v>-13849</v>
      </c>
      <c r="K15" s="9"/>
      <c r="L15" s="61" t="str">
        <f t="shared" si="1"/>
        <v/>
      </c>
      <c r="M15" s="9"/>
      <c r="N15" s="329"/>
      <c r="O15" s="9"/>
      <c r="P15" s="63" t="s">
        <v>6</v>
      </c>
      <c r="Q15" s="62">
        <v>51116</v>
      </c>
      <c r="R15" s="43" t="str">
        <f t="shared" si="6"/>
        <v>20h45</v>
      </c>
      <c r="S15" s="2"/>
      <c r="T15" s="32">
        <f t="shared" si="2"/>
        <v>-28591</v>
      </c>
      <c r="U15" s="9"/>
      <c r="V15" s="61" t="str">
        <f t="shared" si="3"/>
        <v/>
      </c>
      <c r="W15" s="9"/>
      <c r="X15" s="331"/>
      <c r="Y15" s="9"/>
    </row>
    <row r="16" spans="1:25" ht="20.100000000000001" customHeight="1" thickTop="1" thickBot="1" x14ac:dyDescent="0.3">
      <c r="A16" s="18"/>
      <c r="B16" s="38" t="s">
        <v>7</v>
      </c>
      <c r="C16" s="39">
        <v>357352</v>
      </c>
      <c r="D16" s="43" t="str">
        <f t="shared" si="4"/>
        <v>20h00</v>
      </c>
      <c r="E16" s="22"/>
      <c r="F16" s="33" t="s">
        <v>7</v>
      </c>
      <c r="G16" s="34">
        <v>127828</v>
      </c>
      <c r="H16" s="43" t="str">
        <f t="shared" si="5"/>
        <v>19h24</v>
      </c>
      <c r="I16" s="2"/>
      <c r="J16" s="31">
        <f t="shared" si="0"/>
        <v>-229524</v>
      </c>
      <c r="K16" s="9"/>
      <c r="L16" s="61" t="str">
        <f t="shared" si="1"/>
        <v>perte de OUF?</v>
      </c>
      <c r="M16" s="9"/>
      <c r="N16" s="329"/>
      <c r="O16" s="9"/>
      <c r="P16" s="63" t="s">
        <v>7</v>
      </c>
      <c r="Q16" s="62">
        <v>206611</v>
      </c>
      <c r="R16" s="43" t="str">
        <f t="shared" si="6"/>
        <v>20h45</v>
      </c>
      <c r="S16" s="2"/>
      <c r="T16" s="32">
        <f t="shared" si="2"/>
        <v>78783</v>
      </c>
      <c r="U16" s="9"/>
      <c r="V16" s="61" t="str">
        <f t="shared" si="3"/>
        <v/>
      </c>
      <c r="W16" s="9"/>
      <c r="X16" s="331"/>
      <c r="Y16" s="9"/>
    </row>
    <row r="17" spans="1:25" ht="20.100000000000001" customHeight="1" thickTop="1" thickBot="1" x14ac:dyDescent="0.3">
      <c r="A17" s="18"/>
      <c r="B17" s="38" t="s">
        <v>8</v>
      </c>
      <c r="C17" s="39">
        <v>407195</v>
      </c>
      <c r="D17" s="43" t="str">
        <f t="shared" si="4"/>
        <v>20h00</v>
      </c>
      <c r="E17" s="22"/>
      <c r="F17" s="33" t="s">
        <v>8</v>
      </c>
      <c r="G17" s="34">
        <v>459118</v>
      </c>
      <c r="H17" s="43" t="str">
        <f t="shared" si="5"/>
        <v>19h24</v>
      </c>
      <c r="I17" s="2"/>
      <c r="J17" s="31">
        <f t="shared" si="0"/>
        <v>51923</v>
      </c>
      <c r="K17" s="9"/>
      <c r="L17" s="61" t="str">
        <f t="shared" si="1"/>
        <v/>
      </c>
      <c r="M17" s="9"/>
      <c r="N17" s="329"/>
      <c r="O17" s="9"/>
      <c r="P17" s="63" t="s">
        <v>8</v>
      </c>
      <c r="Q17" s="62">
        <v>421649</v>
      </c>
      <c r="R17" s="43" t="str">
        <f t="shared" si="6"/>
        <v>20h45</v>
      </c>
      <c r="S17" s="2"/>
      <c r="T17" s="32">
        <f t="shared" si="2"/>
        <v>-37469</v>
      </c>
      <c r="U17" s="9"/>
      <c r="V17" s="61" t="str">
        <f t="shared" si="3"/>
        <v/>
      </c>
      <c r="W17" s="9"/>
      <c r="X17" s="49"/>
      <c r="Y17" s="9"/>
    </row>
    <row r="18" spans="1:25" ht="20.100000000000001" customHeight="1" thickTop="1" thickBot="1" x14ac:dyDescent="0.3">
      <c r="A18" s="18"/>
      <c r="B18" s="38" t="s">
        <v>9</v>
      </c>
      <c r="C18" s="39">
        <v>29859</v>
      </c>
      <c r="D18" s="43" t="str">
        <f t="shared" si="4"/>
        <v>20h00</v>
      </c>
      <c r="E18" s="22"/>
      <c r="F18" s="33" t="s">
        <v>9</v>
      </c>
      <c r="G18" s="34">
        <v>24302</v>
      </c>
      <c r="H18" s="43" t="str">
        <f t="shared" si="5"/>
        <v>19h24</v>
      </c>
      <c r="I18" s="2"/>
      <c r="J18" s="31">
        <f t="shared" si="0"/>
        <v>-5557</v>
      </c>
      <c r="K18" s="9"/>
      <c r="L18" s="61" t="str">
        <f t="shared" si="1"/>
        <v/>
      </c>
      <c r="M18" s="9"/>
      <c r="N18" s="329"/>
      <c r="O18" s="9"/>
      <c r="P18" s="63" t="s">
        <v>9</v>
      </c>
      <c r="Q18" s="62">
        <v>24302</v>
      </c>
      <c r="R18" s="43" t="str">
        <f t="shared" si="6"/>
        <v>20h45</v>
      </c>
      <c r="S18" s="2"/>
      <c r="T18" s="32">
        <f t="shared" si="2"/>
        <v>0</v>
      </c>
      <c r="U18" s="49"/>
      <c r="V18" s="61" t="str">
        <f t="shared" si="3"/>
        <v/>
      </c>
      <c r="W18" s="49"/>
      <c r="X18" s="332">
        <f>N10+X10</f>
        <v>-659098</v>
      </c>
      <c r="Y18" s="9"/>
    </row>
    <row r="19" spans="1:25" ht="20.100000000000001" customHeight="1" thickTop="1" thickBot="1" x14ac:dyDescent="0.3">
      <c r="A19" s="18"/>
      <c r="B19" s="38" t="s">
        <v>10</v>
      </c>
      <c r="C19" s="39">
        <v>74745</v>
      </c>
      <c r="D19" s="43" t="str">
        <f t="shared" si="4"/>
        <v>20h00</v>
      </c>
      <c r="E19" s="22"/>
      <c r="F19" s="33" t="s">
        <v>10</v>
      </c>
      <c r="G19" s="34">
        <v>91538</v>
      </c>
      <c r="H19" s="43" t="str">
        <f t="shared" si="5"/>
        <v>19h24</v>
      </c>
      <c r="I19" s="2"/>
      <c r="J19" s="31">
        <f t="shared" si="0"/>
        <v>16793</v>
      </c>
      <c r="K19" s="9"/>
      <c r="L19" s="61" t="str">
        <f t="shared" si="1"/>
        <v/>
      </c>
      <c r="M19" s="9"/>
      <c r="N19" s="329"/>
      <c r="O19" s="9"/>
      <c r="P19" s="63" t="s">
        <v>10</v>
      </c>
      <c r="Q19" s="41">
        <v>125418</v>
      </c>
      <c r="R19" s="43" t="str">
        <f t="shared" si="6"/>
        <v>20h45</v>
      </c>
      <c r="S19" s="2"/>
      <c r="T19" s="32">
        <f t="shared" si="2"/>
        <v>33880</v>
      </c>
      <c r="U19" s="9"/>
      <c r="V19" s="61" t="str">
        <f t="shared" si="3"/>
        <v/>
      </c>
      <c r="W19" s="9"/>
      <c r="X19" s="333"/>
      <c r="Y19" s="9"/>
    </row>
    <row r="20" spans="1:25" ht="20.100000000000001" customHeight="1" thickTop="1" thickBot="1" x14ac:dyDescent="0.3">
      <c r="A20" s="18"/>
      <c r="B20" s="38" t="s">
        <v>11</v>
      </c>
      <c r="C20" s="39">
        <v>185150</v>
      </c>
      <c r="D20" s="43" t="str">
        <f t="shared" si="4"/>
        <v>20h00</v>
      </c>
      <c r="E20" s="22"/>
      <c r="F20" s="33" t="s">
        <v>11</v>
      </c>
      <c r="G20" s="34">
        <v>91565</v>
      </c>
      <c r="H20" s="43" t="str">
        <f t="shared" si="5"/>
        <v>19h24</v>
      </c>
      <c r="I20" s="2"/>
      <c r="J20" s="31">
        <f t="shared" si="0"/>
        <v>-93585</v>
      </c>
      <c r="K20" s="9"/>
      <c r="L20" s="61" t="str">
        <f t="shared" si="1"/>
        <v/>
      </c>
      <c r="M20" s="9"/>
      <c r="N20" s="329"/>
      <c r="O20" s="9"/>
      <c r="P20" s="63" t="s">
        <v>11</v>
      </c>
      <c r="Q20" s="41">
        <v>91565</v>
      </c>
      <c r="R20" s="43" t="str">
        <f t="shared" si="6"/>
        <v>20h45</v>
      </c>
      <c r="S20" s="2"/>
      <c r="T20" s="32">
        <f t="shared" si="2"/>
        <v>0</v>
      </c>
      <c r="U20" s="9"/>
      <c r="V20" s="61" t="str">
        <f t="shared" si="3"/>
        <v/>
      </c>
      <c r="W20" s="9"/>
      <c r="X20" s="333"/>
      <c r="Y20" s="9"/>
    </row>
    <row r="21" spans="1:25" ht="20.100000000000001" customHeight="1" thickTop="1" thickBot="1" x14ac:dyDescent="0.3">
      <c r="A21" s="18"/>
      <c r="B21" s="38" t="s">
        <v>12</v>
      </c>
      <c r="C21" s="39">
        <v>392794</v>
      </c>
      <c r="D21" s="43" t="str">
        <f t="shared" si="4"/>
        <v>20h00</v>
      </c>
      <c r="E21" s="22"/>
      <c r="F21" s="33" t="s">
        <v>12</v>
      </c>
      <c r="G21" s="34">
        <v>688032</v>
      </c>
      <c r="H21" s="43" t="str">
        <f t="shared" si="5"/>
        <v>19h24</v>
      </c>
      <c r="I21" s="2"/>
      <c r="J21" s="31">
        <f t="shared" si="0"/>
        <v>295238</v>
      </c>
      <c r="K21" s="9"/>
      <c r="L21" s="61" t="str">
        <f t="shared" si="1"/>
        <v/>
      </c>
      <c r="M21" s="9"/>
      <c r="N21" s="329"/>
      <c r="O21" s="9"/>
      <c r="P21" s="63" t="s">
        <v>12</v>
      </c>
      <c r="Q21" s="41">
        <v>688032</v>
      </c>
      <c r="R21" s="43" t="str">
        <f t="shared" si="6"/>
        <v>20h45</v>
      </c>
      <c r="S21" s="2"/>
      <c r="T21" s="32">
        <f t="shared" si="2"/>
        <v>0</v>
      </c>
      <c r="U21" s="9"/>
      <c r="V21" s="61" t="str">
        <f t="shared" si="3"/>
        <v/>
      </c>
      <c r="W21" s="9"/>
      <c r="X21" s="49"/>
      <c r="Y21" s="9"/>
    </row>
    <row r="22" spans="1:25" ht="20.100000000000001" customHeight="1" thickTop="1" thickBot="1" x14ac:dyDescent="0.3">
      <c r="A22" s="18"/>
      <c r="B22" s="38" t="s">
        <v>13</v>
      </c>
      <c r="C22" s="39">
        <v>59151</v>
      </c>
      <c r="D22" s="43" t="str">
        <f t="shared" si="4"/>
        <v>20h00</v>
      </c>
      <c r="E22" s="22"/>
      <c r="F22" s="33" t="s">
        <v>13</v>
      </c>
      <c r="G22" s="34">
        <v>79891</v>
      </c>
      <c r="H22" s="43" t="str">
        <f t="shared" si="5"/>
        <v>19h24</v>
      </c>
      <c r="I22" s="2"/>
      <c r="J22" s="31">
        <f t="shared" si="0"/>
        <v>20740</v>
      </c>
      <c r="K22" s="9"/>
      <c r="L22" s="61" t="str">
        <f t="shared" si="1"/>
        <v/>
      </c>
      <c r="M22" s="9"/>
      <c r="N22" s="329"/>
      <c r="O22" s="9"/>
      <c r="P22" s="63" t="s">
        <v>13</v>
      </c>
      <c r="Q22" s="41">
        <v>79891</v>
      </c>
      <c r="R22" s="43" t="str">
        <f t="shared" si="6"/>
        <v>20h45</v>
      </c>
      <c r="S22" s="2"/>
      <c r="T22" s="32">
        <f t="shared" si="2"/>
        <v>0</v>
      </c>
      <c r="U22" s="9"/>
      <c r="V22" s="61" t="str">
        <f t="shared" si="3"/>
        <v/>
      </c>
      <c r="W22" s="9"/>
      <c r="X22" s="49"/>
      <c r="Y22" s="9"/>
    </row>
    <row r="23" spans="1:25" ht="20.100000000000001" customHeight="1" thickTop="1" thickBot="1" x14ac:dyDescent="0.3">
      <c r="A23" s="18"/>
      <c r="B23" s="38" t="s">
        <v>14</v>
      </c>
      <c r="C23" s="39">
        <v>269639</v>
      </c>
      <c r="D23" s="43" t="str">
        <f t="shared" si="4"/>
        <v>20h00</v>
      </c>
      <c r="E23" s="22"/>
      <c r="F23" s="33" t="s">
        <v>14</v>
      </c>
      <c r="G23" s="34">
        <v>534292</v>
      </c>
      <c r="H23" s="43" t="str">
        <f t="shared" si="5"/>
        <v>19h24</v>
      </c>
      <c r="I23" s="2"/>
      <c r="J23" s="31">
        <f t="shared" si="0"/>
        <v>264653</v>
      </c>
      <c r="K23" s="9"/>
      <c r="L23" s="61" t="str">
        <f t="shared" si="1"/>
        <v/>
      </c>
      <c r="M23" s="9"/>
      <c r="N23" s="329"/>
      <c r="O23" s="9"/>
      <c r="P23" s="63" t="s">
        <v>14</v>
      </c>
      <c r="Q23" s="62">
        <v>534292</v>
      </c>
      <c r="R23" s="43" t="str">
        <f t="shared" si="6"/>
        <v>20h45</v>
      </c>
      <c r="S23" s="2"/>
      <c r="T23" s="32">
        <f t="shared" si="2"/>
        <v>0</v>
      </c>
      <c r="U23" s="9"/>
      <c r="V23" s="61" t="str">
        <f t="shared" si="3"/>
        <v/>
      </c>
      <c r="W23" s="9"/>
      <c r="X23" s="49"/>
      <c r="Y23" s="9"/>
    </row>
    <row r="24" spans="1:25" ht="20.100000000000001" customHeight="1" thickTop="1" thickBot="1" x14ac:dyDescent="0.3">
      <c r="A24" s="18"/>
      <c r="B24" s="38" t="s">
        <v>15</v>
      </c>
      <c r="C24" s="39">
        <v>211800</v>
      </c>
      <c r="D24" s="43" t="str">
        <f t="shared" si="4"/>
        <v>20h00</v>
      </c>
      <c r="E24" s="22"/>
      <c r="F24" s="33" t="s">
        <v>15</v>
      </c>
      <c r="G24" s="34">
        <v>41940</v>
      </c>
      <c r="H24" s="43" t="str">
        <f t="shared" si="5"/>
        <v>19h24</v>
      </c>
      <c r="I24" s="2"/>
      <c r="J24" s="31">
        <f t="shared" si="0"/>
        <v>-169860</v>
      </c>
      <c r="K24" s="9"/>
      <c r="L24" s="61" t="str">
        <f t="shared" si="1"/>
        <v>perte de OUF?</v>
      </c>
      <c r="M24" s="9"/>
      <c r="N24" s="329"/>
      <c r="O24" s="9"/>
      <c r="P24" s="63" t="s">
        <v>15</v>
      </c>
      <c r="Q24" s="62">
        <v>55561</v>
      </c>
      <c r="R24" s="43" t="str">
        <f t="shared" si="6"/>
        <v>20h45</v>
      </c>
      <c r="S24" s="2"/>
      <c r="T24" s="32">
        <f t="shared" si="2"/>
        <v>13621</v>
      </c>
      <c r="U24" s="9"/>
      <c r="V24" s="61" t="str">
        <f t="shared" si="3"/>
        <v/>
      </c>
      <c r="W24" s="9"/>
      <c r="X24" s="49"/>
      <c r="Y24" s="9"/>
    </row>
    <row r="25" spans="1:25" ht="20.100000000000001" customHeight="1" thickTop="1" thickBot="1" x14ac:dyDescent="0.3">
      <c r="A25" s="18"/>
      <c r="B25" s="38" t="s">
        <v>16</v>
      </c>
      <c r="C25" s="39">
        <v>144783</v>
      </c>
      <c r="D25" s="43" t="str">
        <f t="shared" si="4"/>
        <v>20h00</v>
      </c>
      <c r="E25" s="22"/>
      <c r="F25" s="33" t="s">
        <v>16</v>
      </c>
      <c r="G25" s="34">
        <v>164427</v>
      </c>
      <c r="H25" s="43" t="str">
        <f t="shared" si="5"/>
        <v>19h24</v>
      </c>
      <c r="I25" s="2"/>
      <c r="J25" s="31">
        <f t="shared" si="0"/>
        <v>19644</v>
      </c>
      <c r="K25" s="9"/>
      <c r="L25" s="61" t="str">
        <f t="shared" si="1"/>
        <v/>
      </c>
      <c r="M25" s="9"/>
      <c r="N25" s="329"/>
      <c r="O25" s="9"/>
      <c r="P25" s="63" t="s">
        <v>16</v>
      </c>
      <c r="Q25" s="62">
        <v>186989</v>
      </c>
      <c r="R25" s="43" t="str">
        <f t="shared" si="6"/>
        <v>20h45</v>
      </c>
      <c r="S25" s="2"/>
      <c r="T25" s="32">
        <f t="shared" si="2"/>
        <v>22562</v>
      </c>
      <c r="U25" s="9"/>
      <c r="V25" s="61" t="str">
        <f t="shared" si="3"/>
        <v/>
      </c>
      <c r="W25" s="9"/>
      <c r="X25" s="49"/>
      <c r="Y25" s="9"/>
    </row>
    <row r="26" spans="1:25" ht="20.100000000000001" customHeight="1" thickTop="1" thickBot="1" x14ac:dyDescent="0.3">
      <c r="A26" s="18"/>
      <c r="B26" s="38" t="s">
        <v>17</v>
      </c>
      <c r="C26" s="39">
        <v>24209</v>
      </c>
      <c r="D26" s="43" t="str">
        <f t="shared" si="4"/>
        <v>20h00</v>
      </c>
      <c r="E26" s="22"/>
      <c r="F26" s="33" t="s">
        <v>17</v>
      </c>
      <c r="G26" s="34">
        <v>31724</v>
      </c>
      <c r="H26" s="43" t="str">
        <f t="shared" si="5"/>
        <v>19h24</v>
      </c>
      <c r="I26" s="2"/>
      <c r="J26" s="31">
        <f t="shared" si="0"/>
        <v>7515</v>
      </c>
      <c r="K26" s="9"/>
      <c r="L26" s="61" t="str">
        <f t="shared" si="1"/>
        <v/>
      </c>
      <c r="M26" s="9"/>
      <c r="N26" s="329"/>
      <c r="O26" s="9"/>
      <c r="P26" s="63" t="s">
        <v>17</v>
      </c>
      <c r="Q26" s="62">
        <v>22019</v>
      </c>
      <c r="R26" s="43" t="str">
        <f t="shared" si="6"/>
        <v>20h45</v>
      </c>
      <c r="S26" s="2"/>
      <c r="T26" s="32">
        <f t="shared" si="2"/>
        <v>-9705</v>
      </c>
      <c r="U26" s="9"/>
      <c r="V26" s="61" t="str">
        <f t="shared" si="3"/>
        <v/>
      </c>
      <c r="W26" s="9"/>
      <c r="X26" s="49"/>
      <c r="Y26" s="9"/>
    </row>
    <row r="27" spans="1:25" ht="20.100000000000001" customHeight="1" thickTop="1" thickBot="1" x14ac:dyDescent="0.3">
      <c r="A27" s="18"/>
      <c r="B27" s="38" t="s">
        <v>18</v>
      </c>
      <c r="C27" s="39">
        <v>100602</v>
      </c>
      <c r="D27" s="43" t="str">
        <f t="shared" si="4"/>
        <v>20h00</v>
      </c>
      <c r="E27" s="22"/>
      <c r="F27" s="33" t="s">
        <v>18</v>
      </c>
      <c r="G27" s="34">
        <v>31779</v>
      </c>
      <c r="H27" s="43" t="str">
        <f t="shared" si="5"/>
        <v>19h24</v>
      </c>
      <c r="I27" s="2"/>
      <c r="J27" s="31">
        <f t="shared" si="0"/>
        <v>-68823</v>
      </c>
      <c r="K27" s="9"/>
      <c r="L27" s="61" t="str">
        <f t="shared" si="1"/>
        <v/>
      </c>
      <c r="M27" s="9"/>
      <c r="N27" s="329"/>
      <c r="O27" s="9"/>
      <c r="P27" s="63" t="s">
        <v>18</v>
      </c>
      <c r="Q27" s="62">
        <v>36445</v>
      </c>
      <c r="R27" s="43" t="str">
        <f t="shared" si="6"/>
        <v>20h45</v>
      </c>
      <c r="S27" s="2"/>
      <c r="T27" s="32">
        <f t="shared" si="2"/>
        <v>4666</v>
      </c>
      <c r="U27" s="9"/>
      <c r="V27" s="61" t="str">
        <f t="shared" si="3"/>
        <v/>
      </c>
      <c r="W27" s="9"/>
      <c r="X27" s="49"/>
      <c r="Y27" s="9"/>
    </row>
    <row r="28" spans="1:25" ht="20.100000000000001" customHeight="1" thickTop="1" thickBot="1" x14ac:dyDescent="0.3">
      <c r="A28" s="18"/>
      <c r="B28" s="38" t="s">
        <v>19</v>
      </c>
      <c r="C28" s="39">
        <v>1153204</v>
      </c>
      <c r="D28" s="43" t="str">
        <f t="shared" si="4"/>
        <v>20h00</v>
      </c>
      <c r="E28" s="22"/>
      <c r="F28" s="33" t="s">
        <v>19</v>
      </c>
      <c r="G28" s="34">
        <v>1173862</v>
      </c>
      <c r="H28" s="43" t="str">
        <f t="shared" si="5"/>
        <v>19h24</v>
      </c>
      <c r="I28" s="2"/>
      <c r="J28" s="31">
        <f t="shared" si="0"/>
        <v>20658</v>
      </c>
      <c r="K28" s="9"/>
      <c r="L28" s="61" t="str">
        <f t="shared" si="1"/>
        <v/>
      </c>
      <c r="M28" s="9"/>
      <c r="N28" s="329"/>
      <c r="O28" s="9"/>
      <c r="P28" s="63" t="s">
        <v>19</v>
      </c>
      <c r="Q28" s="62">
        <v>1173862</v>
      </c>
      <c r="R28" s="43" t="str">
        <f t="shared" si="6"/>
        <v>20h45</v>
      </c>
      <c r="S28" s="2"/>
      <c r="T28" s="32">
        <f t="shared" si="2"/>
        <v>0</v>
      </c>
      <c r="U28" s="9"/>
      <c r="V28" s="61" t="str">
        <f t="shared" si="3"/>
        <v/>
      </c>
      <c r="W28" s="9"/>
      <c r="X28" s="49"/>
      <c r="Y28" s="9"/>
    </row>
    <row r="29" spans="1:25" ht="20.100000000000001" customHeight="1" thickTop="1" thickBot="1" x14ac:dyDescent="0.3">
      <c r="A29" s="18"/>
      <c r="B29" s="38" t="s">
        <v>20</v>
      </c>
      <c r="C29" s="39">
        <v>858445</v>
      </c>
      <c r="D29" s="43" t="str">
        <f t="shared" si="4"/>
        <v>20h00</v>
      </c>
      <c r="E29" s="22"/>
      <c r="F29" s="33" t="s">
        <v>20</v>
      </c>
      <c r="G29" s="34">
        <v>858445</v>
      </c>
      <c r="H29" s="43" t="str">
        <f t="shared" si="5"/>
        <v>19h24</v>
      </c>
      <c r="I29" s="2"/>
      <c r="J29" s="31">
        <f t="shared" si="0"/>
        <v>0</v>
      </c>
      <c r="K29" s="9"/>
      <c r="L29" s="61" t="str">
        <f t="shared" si="1"/>
        <v/>
      </c>
      <c r="M29" s="9"/>
      <c r="N29" s="329"/>
      <c r="O29" s="9"/>
      <c r="P29" s="63" t="s">
        <v>20</v>
      </c>
      <c r="Q29" s="41">
        <v>858445</v>
      </c>
      <c r="R29" s="43" t="str">
        <f t="shared" si="6"/>
        <v>20h45</v>
      </c>
      <c r="S29" s="2"/>
      <c r="T29" s="32">
        <f t="shared" si="2"/>
        <v>0</v>
      </c>
      <c r="U29" s="9"/>
      <c r="V29" s="61" t="str">
        <f t="shared" si="3"/>
        <v/>
      </c>
      <c r="W29" s="9"/>
      <c r="X29" s="49"/>
      <c r="Y29" s="9"/>
    </row>
    <row r="30" spans="1:25" ht="20.100000000000001" customHeight="1" thickTop="1" thickBot="1" x14ac:dyDescent="0.3">
      <c r="A30" s="18"/>
      <c r="B30" s="38" t="s">
        <v>21</v>
      </c>
      <c r="C30" s="39">
        <v>231936</v>
      </c>
      <c r="D30" s="43" t="str">
        <f t="shared" si="4"/>
        <v>20h00</v>
      </c>
      <c r="E30" s="22"/>
      <c r="F30" s="33" t="s">
        <v>21</v>
      </c>
      <c r="G30" s="34">
        <v>394621</v>
      </c>
      <c r="H30" s="43" t="str">
        <f t="shared" si="5"/>
        <v>19h24</v>
      </c>
      <c r="I30" s="2"/>
      <c r="J30" s="31">
        <f t="shared" si="0"/>
        <v>162685</v>
      </c>
      <c r="K30" s="9"/>
      <c r="L30" s="61" t="str">
        <f t="shared" si="1"/>
        <v/>
      </c>
      <c r="M30" s="9"/>
      <c r="N30" s="329"/>
      <c r="O30" s="9"/>
      <c r="P30" s="63" t="s">
        <v>21</v>
      </c>
      <c r="Q30" s="41">
        <v>394621</v>
      </c>
      <c r="R30" s="43" t="str">
        <f t="shared" si="6"/>
        <v>20h45</v>
      </c>
      <c r="S30" s="2"/>
      <c r="T30" s="32">
        <f t="shared" si="2"/>
        <v>0</v>
      </c>
      <c r="U30" s="9"/>
      <c r="V30" s="61" t="str">
        <f t="shared" si="3"/>
        <v/>
      </c>
      <c r="W30" s="9"/>
      <c r="X30" s="49"/>
      <c r="Y30" s="9"/>
    </row>
    <row r="31" spans="1:25" ht="20.100000000000001" customHeight="1" thickTop="1" thickBot="1" x14ac:dyDescent="0.3">
      <c r="A31" s="18"/>
      <c r="B31" s="38" t="s">
        <v>22</v>
      </c>
      <c r="C31" s="39">
        <v>310615</v>
      </c>
      <c r="D31" s="43" t="str">
        <f t="shared" si="4"/>
        <v>20h00</v>
      </c>
      <c r="E31" s="22"/>
      <c r="F31" s="33" t="s">
        <v>22</v>
      </c>
      <c r="G31" s="34">
        <v>310615</v>
      </c>
      <c r="H31" s="43" t="str">
        <f t="shared" si="5"/>
        <v>19h24</v>
      </c>
      <c r="I31" s="2"/>
      <c r="J31" s="31">
        <f t="shared" si="0"/>
        <v>0</v>
      </c>
      <c r="K31" s="9"/>
      <c r="L31" s="61" t="str">
        <f t="shared" si="1"/>
        <v/>
      </c>
      <c r="M31" s="9"/>
      <c r="N31" s="329"/>
      <c r="O31" s="9"/>
      <c r="P31" s="63" t="s">
        <v>22</v>
      </c>
      <c r="Q31" s="41">
        <v>310615</v>
      </c>
      <c r="R31" s="43" t="str">
        <f t="shared" si="6"/>
        <v>20h45</v>
      </c>
      <c r="S31" s="2"/>
      <c r="T31" s="32">
        <f t="shared" si="2"/>
        <v>0</v>
      </c>
      <c r="U31" s="9"/>
      <c r="V31" s="61" t="str">
        <f t="shared" si="3"/>
        <v/>
      </c>
      <c r="W31" s="9"/>
      <c r="X31" s="49"/>
      <c r="Y31" s="9"/>
    </row>
    <row r="32" spans="1:25" ht="20.100000000000001" customHeight="1" thickTop="1" thickBot="1" x14ac:dyDescent="0.3">
      <c r="A32" s="18"/>
      <c r="B32" s="38" t="s">
        <v>93</v>
      </c>
      <c r="C32" s="39">
        <v>163875</v>
      </c>
      <c r="D32" s="43" t="str">
        <f t="shared" si="4"/>
        <v>20h00</v>
      </c>
      <c r="E32" s="22"/>
      <c r="F32" s="33" t="s">
        <v>93</v>
      </c>
      <c r="G32" s="34">
        <v>108907</v>
      </c>
      <c r="H32" s="43" t="str">
        <f t="shared" si="5"/>
        <v>19h24</v>
      </c>
      <c r="I32" s="2"/>
      <c r="J32" s="31">
        <f t="shared" si="0"/>
        <v>-54968</v>
      </c>
      <c r="K32" s="9"/>
      <c r="L32" s="61" t="str">
        <f t="shared" si="1"/>
        <v/>
      </c>
      <c r="M32" s="9"/>
      <c r="N32" s="329"/>
      <c r="O32" s="9"/>
      <c r="P32" s="63" t="s">
        <v>93</v>
      </c>
      <c r="Q32" s="41">
        <v>143480</v>
      </c>
      <c r="R32" s="43" t="str">
        <f t="shared" si="6"/>
        <v>20h45</v>
      </c>
      <c r="S32" s="2"/>
      <c r="T32" s="32">
        <f t="shared" si="2"/>
        <v>34573</v>
      </c>
      <c r="U32" s="9"/>
      <c r="V32" s="61" t="str">
        <f t="shared" si="3"/>
        <v/>
      </c>
      <c r="W32" s="9"/>
      <c r="X32" s="49"/>
      <c r="Y32" s="9"/>
    </row>
    <row r="33" spans="1:25" ht="20.100000000000001" customHeight="1" thickTop="1" thickBot="1" x14ac:dyDescent="0.3">
      <c r="A33" s="18"/>
      <c r="B33" s="38" t="s">
        <v>23</v>
      </c>
      <c r="C33" s="39">
        <v>348264</v>
      </c>
      <c r="D33" s="43" t="str">
        <f t="shared" si="4"/>
        <v>20h00</v>
      </c>
      <c r="E33" s="22"/>
      <c r="F33" s="33" t="s">
        <v>23</v>
      </c>
      <c r="G33" s="34">
        <v>208436</v>
      </c>
      <c r="H33" s="43" t="str">
        <f t="shared" si="5"/>
        <v>19h24</v>
      </c>
      <c r="I33" s="2"/>
      <c r="J33" s="31">
        <f t="shared" si="0"/>
        <v>-139828</v>
      </c>
      <c r="K33" s="9"/>
      <c r="L33" s="61" t="str">
        <f t="shared" si="1"/>
        <v>perte de OUF?</v>
      </c>
      <c r="M33" s="9"/>
      <c r="N33" s="329"/>
      <c r="O33" s="9"/>
      <c r="P33" s="63" t="s">
        <v>23</v>
      </c>
      <c r="Q33" s="62">
        <v>208436</v>
      </c>
      <c r="R33" s="43" t="str">
        <f t="shared" si="6"/>
        <v>20h45</v>
      </c>
      <c r="S33" s="2"/>
      <c r="T33" s="32">
        <f t="shared" si="2"/>
        <v>0</v>
      </c>
      <c r="U33" s="9"/>
      <c r="V33" s="61" t="str">
        <f t="shared" si="3"/>
        <v/>
      </c>
      <c r="W33" s="9"/>
      <c r="X33" s="49"/>
      <c r="Y33" s="9"/>
    </row>
    <row r="34" spans="1:25" ht="20.100000000000001" customHeight="1" thickTop="1" thickBot="1" x14ac:dyDescent="0.3">
      <c r="A34" s="18"/>
      <c r="B34" s="38" t="s">
        <v>83</v>
      </c>
      <c r="C34" s="39">
        <v>26440</v>
      </c>
      <c r="D34" s="43" t="str">
        <f t="shared" si="4"/>
        <v>20h00</v>
      </c>
      <c r="E34" s="22"/>
      <c r="F34" s="33" t="s">
        <v>83</v>
      </c>
      <c r="G34" s="34">
        <v>52946</v>
      </c>
      <c r="H34" s="43" t="str">
        <f t="shared" si="5"/>
        <v>19h24</v>
      </c>
      <c r="I34" s="2"/>
      <c r="J34" s="31">
        <f t="shared" si="0"/>
        <v>26506</v>
      </c>
      <c r="K34" s="9"/>
      <c r="L34" s="61" t="str">
        <f t="shared" si="1"/>
        <v/>
      </c>
      <c r="M34" s="9"/>
      <c r="N34" s="330"/>
      <c r="O34" s="9"/>
      <c r="P34" s="63" t="s">
        <v>83</v>
      </c>
      <c r="Q34" s="62">
        <v>43157</v>
      </c>
      <c r="R34" s="43" t="str">
        <f t="shared" si="6"/>
        <v>20h45</v>
      </c>
      <c r="S34" s="2"/>
      <c r="T34" s="32">
        <f t="shared" si="2"/>
        <v>-9789</v>
      </c>
      <c r="U34" s="9"/>
      <c r="V34" s="61" t="str">
        <f t="shared" si="3"/>
        <v/>
      </c>
      <c r="W34" s="9"/>
      <c r="X34" s="49"/>
      <c r="Y34" s="9"/>
    </row>
    <row r="35" spans="1:25" ht="20.100000000000001" customHeight="1" thickTop="1" thickBot="1" x14ac:dyDescent="0.3">
      <c r="A35" s="18"/>
      <c r="B35" s="38" t="s">
        <v>24</v>
      </c>
      <c r="C35" s="39">
        <v>181446</v>
      </c>
      <c r="D35" s="43" t="str">
        <f t="shared" si="4"/>
        <v>20h00</v>
      </c>
      <c r="E35" s="22"/>
      <c r="F35" s="33" t="s">
        <v>24</v>
      </c>
      <c r="G35" s="34">
        <v>118328</v>
      </c>
      <c r="H35" s="43" t="str">
        <f t="shared" si="5"/>
        <v>19h24</v>
      </c>
      <c r="I35" s="2"/>
      <c r="J35" s="31">
        <f t="shared" si="0"/>
        <v>-63118</v>
      </c>
      <c r="K35" s="9"/>
      <c r="L35" s="61" t="str">
        <f t="shared" si="1"/>
        <v/>
      </c>
      <c r="M35" s="9"/>
      <c r="N35" s="46"/>
      <c r="O35" s="9"/>
      <c r="P35" s="63" t="s">
        <v>24</v>
      </c>
      <c r="Q35" s="62">
        <v>118328</v>
      </c>
      <c r="R35" s="43" t="str">
        <f t="shared" si="6"/>
        <v>20h45</v>
      </c>
      <c r="S35" s="2"/>
      <c r="T35" s="32">
        <f t="shared" si="2"/>
        <v>0</v>
      </c>
      <c r="U35" s="9"/>
      <c r="V35" s="61" t="str">
        <f t="shared" si="3"/>
        <v/>
      </c>
      <c r="W35" s="9"/>
      <c r="X35" s="49"/>
      <c r="Y35" s="9"/>
    </row>
    <row r="36" spans="1:25" ht="20.100000000000001" customHeight="1" thickTop="1" thickBot="1" x14ac:dyDescent="0.3">
      <c r="A36" s="18"/>
      <c r="B36" s="38" t="s">
        <v>25</v>
      </c>
      <c r="C36" s="39">
        <v>232244</v>
      </c>
      <c r="D36" s="43" t="str">
        <f t="shared" si="4"/>
        <v>20h00</v>
      </c>
      <c r="E36" s="22"/>
      <c r="F36" s="33" t="s">
        <v>25</v>
      </c>
      <c r="G36" s="34">
        <v>193181</v>
      </c>
      <c r="H36" s="43" t="str">
        <f t="shared" si="5"/>
        <v>19h24</v>
      </c>
      <c r="I36" s="2"/>
      <c r="J36" s="31">
        <f t="shared" si="0"/>
        <v>-39063</v>
      </c>
      <c r="K36" s="9"/>
      <c r="L36" s="61" t="str">
        <f t="shared" si="1"/>
        <v/>
      </c>
      <c r="M36" s="9"/>
      <c r="N36" s="48" t="s">
        <v>89</v>
      </c>
      <c r="O36" s="9"/>
      <c r="P36" s="63" t="s">
        <v>25</v>
      </c>
      <c r="Q36" s="62">
        <v>193181</v>
      </c>
      <c r="R36" s="43" t="str">
        <f t="shared" si="6"/>
        <v>20h45</v>
      </c>
      <c r="S36" s="2"/>
      <c r="T36" s="32">
        <f t="shared" si="2"/>
        <v>0</v>
      </c>
      <c r="U36" s="9"/>
      <c r="V36" s="61" t="str">
        <f t="shared" si="3"/>
        <v/>
      </c>
      <c r="W36" s="9"/>
      <c r="X36" s="49"/>
      <c r="Y36" s="9"/>
    </row>
    <row r="37" spans="1:25" ht="20.100000000000001" customHeight="1" thickTop="1" thickBot="1" x14ac:dyDescent="0.3">
      <c r="A37" s="18"/>
      <c r="B37" s="38" t="s">
        <v>26</v>
      </c>
      <c r="C37" s="39">
        <v>65799</v>
      </c>
      <c r="D37" s="43" t="str">
        <f t="shared" si="4"/>
        <v>20h00</v>
      </c>
      <c r="E37" s="22"/>
      <c r="F37" s="33" t="s">
        <v>26</v>
      </c>
      <c r="G37" s="34">
        <v>79226</v>
      </c>
      <c r="H37" s="43" t="str">
        <f t="shared" si="5"/>
        <v>19h24</v>
      </c>
      <c r="I37" s="2"/>
      <c r="J37" s="31">
        <f t="shared" si="0"/>
        <v>13427</v>
      </c>
      <c r="K37" s="9"/>
      <c r="L37" s="61" t="str">
        <f t="shared" si="1"/>
        <v/>
      </c>
      <c r="M37" s="9"/>
      <c r="N37" s="48" t="s">
        <v>91</v>
      </c>
      <c r="O37" s="9"/>
      <c r="P37" s="63" t="s">
        <v>26</v>
      </c>
      <c r="Q37" s="62">
        <v>79226</v>
      </c>
      <c r="R37" s="43" t="str">
        <f t="shared" si="6"/>
        <v>20h45</v>
      </c>
      <c r="S37" s="2"/>
      <c r="T37" s="32">
        <f t="shared" si="2"/>
        <v>0</v>
      </c>
      <c r="U37" s="9"/>
      <c r="V37" s="61" t="str">
        <f t="shared" si="3"/>
        <v/>
      </c>
      <c r="W37" s="9"/>
      <c r="X37" s="49"/>
      <c r="Y37" s="9"/>
    </row>
    <row r="38" spans="1:25" ht="20.100000000000001" customHeight="1" thickTop="1" thickBot="1" x14ac:dyDescent="0.3">
      <c r="A38" s="18"/>
      <c r="B38" s="38" t="s">
        <v>27</v>
      </c>
      <c r="C38" s="39">
        <v>448874</v>
      </c>
      <c r="D38" s="43" t="str">
        <f t="shared" si="4"/>
        <v>20h00</v>
      </c>
      <c r="E38" s="22"/>
      <c r="F38" s="33" t="s">
        <v>27</v>
      </c>
      <c r="G38" s="34">
        <v>448874</v>
      </c>
      <c r="H38" s="43" t="str">
        <f t="shared" si="5"/>
        <v>19h24</v>
      </c>
      <c r="I38" s="2"/>
      <c r="J38" s="31">
        <f t="shared" si="0"/>
        <v>0</v>
      </c>
      <c r="K38" s="9"/>
      <c r="L38" s="61" t="str">
        <f t="shared" si="1"/>
        <v/>
      </c>
      <c r="M38" s="9"/>
      <c r="N38" s="48" t="s">
        <v>90</v>
      </c>
      <c r="O38" s="9"/>
      <c r="P38" s="63" t="s">
        <v>27</v>
      </c>
      <c r="Q38" s="62">
        <v>448874</v>
      </c>
      <c r="R38" s="43" t="str">
        <f t="shared" si="6"/>
        <v>20h45</v>
      </c>
      <c r="S38" s="2"/>
      <c r="T38" s="32">
        <f t="shared" si="2"/>
        <v>0</v>
      </c>
      <c r="U38" s="9"/>
      <c r="V38" s="61" t="str">
        <f t="shared" si="3"/>
        <v/>
      </c>
      <c r="W38" s="9"/>
      <c r="X38" s="49"/>
      <c r="Y38" s="9"/>
    </row>
    <row r="39" spans="1:25" ht="20.100000000000001" customHeight="1" thickTop="1" thickBot="1" x14ac:dyDescent="0.3">
      <c r="A39" s="18"/>
      <c r="B39" s="38" t="s">
        <v>28</v>
      </c>
      <c r="C39" s="39">
        <v>525645</v>
      </c>
      <c r="D39" s="43" t="str">
        <f t="shared" si="4"/>
        <v>20h00</v>
      </c>
      <c r="E39" s="22"/>
      <c r="F39" s="33" t="s">
        <v>28</v>
      </c>
      <c r="G39" s="34">
        <v>698299</v>
      </c>
      <c r="H39" s="43" t="str">
        <f t="shared" si="5"/>
        <v>19h24</v>
      </c>
      <c r="I39" s="2"/>
      <c r="J39" s="31">
        <f t="shared" si="0"/>
        <v>172654</v>
      </c>
      <c r="K39" s="9"/>
      <c r="L39" s="61" t="str">
        <f t="shared" si="1"/>
        <v/>
      </c>
      <c r="M39" s="9"/>
      <c r="N39" s="47"/>
      <c r="O39" s="9"/>
      <c r="P39" s="63" t="s">
        <v>28</v>
      </c>
      <c r="Q39" s="41">
        <v>698299</v>
      </c>
      <c r="R39" s="43" t="str">
        <f t="shared" si="6"/>
        <v>20h45</v>
      </c>
      <c r="S39" s="2"/>
      <c r="T39" s="32">
        <f t="shared" si="2"/>
        <v>0</v>
      </c>
      <c r="U39" s="9"/>
      <c r="V39" s="61" t="str">
        <f t="shared" si="3"/>
        <v/>
      </c>
      <c r="W39" s="9"/>
      <c r="X39" s="49"/>
      <c r="Y39" s="9"/>
    </row>
    <row r="40" spans="1:25" ht="20.100000000000001" customHeight="1" thickTop="1" thickBot="1" x14ac:dyDescent="0.3">
      <c r="A40" s="18"/>
      <c r="B40" s="38" t="s">
        <v>29</v>
      </c>
      <c r="C40" s="39">
        <v>440170</v>
      </c>
      <c r="D40" s="43" t="str">
        <f t="shared" si="4"/>
        <v>20h00</v>
      </c>
      <c r="E40" s="22"/>
      <c r="F40" s="33" t="s">
        <v>29</v>
      </c>
      <c r="G40" s="34">
        <v>440170</v>
      </c>
      <c r="H40" s="43" t="str">
        <f t="shared" si="5"/>
        <v>19h24</v>
      </c>
      <c r="I40" s="2"/>
      <c r="J40" s="31">
        <f t="shared" si="0"/>
        <v>0</v>
      </c>
      <c r="K40" s="9"/>
      <c r="L40" s="61" t="str">
        <f t="shared" si="1"/>
        <v/>
      </c>
      <c r="M40" s="9"/>
      <c r="N40" s="47"/>
      <c r="O40" s="9"/>
      <c r="P40" s="63" t="s">
        <v>29</v>
      </c>
      <c r="Q40" s="41">
        <v>440170</v>
      </c>
      <c r="R40" s="43" t="str">
        <f t="shared" si="6"/>
        <v>20h45</v>
      </c>
      <c r="S40" s="2"/>
      <c r="T40" s="32">
        <f t="shared" si="2"/>
        <v>0</v>
      </c>
      <c r="U40" s="9"/>
      <c r="V40" s="61" t="str">
        <f t="shared" si="3"/>
        <v/>
      </c>
      <c r="W40" s="9"/>
      <c r="X40" s="49"/>
      <c r="Y40" s="9"/>
    </row>
    <row r="41" spans="1:25" ht="20.100000000000001" customHeight="1" thickTop="1" thickBot="1" x14ac:dyDescent="0.3">
      <c r="A41" s="18"/>
      <c r="B41" s="38" t="s">
        <v>30</v>
      </c>
      <c r="C41" s="39">
        <v>226456</v>
      </c>
      <c r="D41" s="43" t="str">
        <f t="shared" si="4"/>
        <v>20h00</v>
      </c>
      <c r="E41" s="22"/>
      <c r="F41" s="33" t="s">
        <v>30</v>
      </c>
      <c r="G41" s="34">
        <v>231163</v>
      </c>
      <c r="H41" s="43" t="str">
        <f t="shared" si="5"/>
        <v>19h24</v>
      </c>
      <c r="I41" s="2"/>
      <c r="J41" s="31">
        <f t="shared" si="0"/>
        <v>4707</v>
      </c>
      <c r="K41" s="9"/>
      <c r="L41" s="61" t="str">
        <f t="shared" si="1"/>
        <v/>
      </c>
      <c r="M41" s="9"/>
      <c r="N41" s="45"/>
      <c r="O41" s="9"/>
      <c r="P41" s="63" t="s">
        <v>30</v>
      </c>
      <c r="Q41" s="41">
        <v>203043</v>
      </c>
      <c r="R41" s="43" t="str">
        <f t="shared" si="6"/>
        <v>20h45</v>
      </c>
      <c r="S41" s="2"/>
      <c r="T41" s="32">
        <f t="shared" si="2"/>
        <v>-28120</v>
      </c>
      <c r="U41" s="9"/>
      <c r="V41" s="61" t="str">
        <f t="shared" si="3"/>
        <v/>
      </c>
      <c r="W41" s="9"/>
      <c r="X41" s="49"/>
      <c r="Y41" s="9"/>
    </row>
    <row r="42" spans="1:25" ht="20.100000000000001" customHeight="1" thickTop="1" thickBot="1" x14ac:dyDescent="0.3">
      <c r="A42" s="18"/>
      <c r="B42" s="38" t="s">
        <v>31</v>
      </c>
      <c r="C42" s="39">
        <v>49571</v>
      </c>
      <c r="D42" s="43" t="str">
        <f t="shared" si="4"/>
        <v>20h00</v>
      </c>
      <c r="E42" s="22"/>
      <c r="F42" s="33" t="s">
        <v>31</v>
      </c>
      <c r="G42" s="34">
        <v>19886</v>
      </c>
      <c r="H42" s="43" t="str">
        <f t="shared" si="5"/>
        <v>19h24</v>
      </c>
      <c r="I42" s="2"/>
      <c r="J42" s="31">
        <f t="shared" ref="J42:J73" si="7">G42-C42</f>
        <v>-29685</v>
      </c>
      <c r="K42" s="9"/>
      <c r="L42" s="61" t="str">
        <f t="shared" si="1"/>
        <v/>
      </c>
      <c r="M42" s="9"/>
      <c r="N42" s="45"/>
      <c r="O42" s="9"/>
      <c r="P42" s="63" t="s">
        <v>31</v>
      </c>
      <c r="Q42" s="41">
        <v>19887</v>
      </c>
      <c r="R42" s="43" t="str">
        <f t="shared" si="6"/>
        <v>20h45</v>
      </c>
      <c r="S42" s="2"/>
      <c r="T42" s="32">
        <f t="shared" si="2"/>
        <v>1</v>
      </c>
      <c r="U42" s="9"/>
      <c r="V42" s="61" t="str">
        <f t="shared" si="3"/>
        <v/>
      </c>
      <c r="W42" s="9"/>
      <c r="X42" s="49"/>
      <c r="Y42" s="9"/>
    </row>
    <row r="43" spans="1:25" ht="20.100000000000001" customHeight="1" thickTop="1" thickBot="1" x14ac:dyDescent="0.3">
      <c r="A43" s="18"/>
      <c r="B43" s="38" t="s">
        <v>32</v>
      </c>
      <c r="C43" s="39">
        <v>89318</v>
      </c>
      <c r="D43" s="43" t="str">
        <f t="shared" si="4"/>
        <v>20h00</v>
      </c>
      <c r="E43" s="22"/>
      <c r="F43" s="33" t="s">
        <v>32</v>
      </c>
      <c r="G43" s="34">
        <v>81727</v>
      </c>
      <c r="H43" s="43" t="str">
        <f t="shared" si="5"/>
        <v>19h24</v>
      </c>
      <c r="I43" s="2"/>
      <c r="J43" s="31">
        <f t="shared" si="7"/>
        <v>-7591</v>
      </c>
      <c r="K43" s="9"/>
      <c r="L43" s="61" t="str">
        <f t="shared" si="1"/>
        <v/>
      </c>
      <c r="M43" s="9"/>
      <c r="N43" s="45"/>
      <c r="O43" s="9"/>
      <c r="P43" s="40" t="s">
        <v>32</v>
      </c>
      <c r="Q43" s="62">
        <v>53150</v>
      </c>
      <c r="R43" s="43" t="str">
        <f t="shared" si="6"/>
        <v>20h45</v>
      </c>
      <c r="S43" s="2"/>
      <c r="T43" s="32">
        <f t="shared" si="2"/>
        <v>-28577</v>
      </c>
      <c r="U43" s="9"/>
      <c r="V43" s="61" t="str">
        <f t="shared" si="3"/>
        <v/>
      </c>
      <c r="W43" s="9"/>
      <c r="X43" s="49"/>
      <c r="Y43" s="9"/>
    </row>
    <row r="44" spans="1:25" ht="20.100000000000001" customHeight="1" thickTop="1" thickBot="1" x14ac:dyDescent="0.3">
      <c r="A44" s="18"/>
      <c r="B44" s="38" t="s">
        <v>34</v>
      </c>
      <c r="C44" s="39">
        <v>28195</v>
      </c>
      <c r="D44" s="43" t="str">
        <f t="shared" si="4"/>
        <v>20h00</v>
      </c>
      <c r="E44" s="22"/>
      <c r="F44" s="33" t="s">
        <v>34</v>
      </c>
      <c r="G44" s="34">
        <v>47914</v>
      </c>
      <c r="H44" s="43" t="str">
        <f t="shared" si="5"/>
        <v>19h24</v>
      </c>
      <c r="I44" s="2"/>
      <c r="J44" s="31">
        <f t="shared" si="7"/>
        <v>19719</v>
      </c>
      <c r="K44" s="9"/>
      <c r="L44" s="61" t="str">
        <f t="shared" si="1"/>
        <v/>
      </c>
      <c r="M44" s="9"/>
      <c r="N44" s="44"/>
      <c r="O44" s="9"/>
      <c r="P44" s="40" t="s">
        <v>34</v>
      </c>
      <c r="Q44" s="62">
        <v>47914</v>
      </c>
      <c r="R44" s="43" t="str">
        <f t="shared" si="6"/>
        <v>20h45</v>
      </c>
      <c r="S44" s="2"/>
      <c r="T44" s="32">
        <f t="shared" si="2"/>
        <v>0</v>
      </c>
      <c r="U44" s="9"/>
      <c r="V44" s="61" t="str">
        <f t="shared" si="3"/>
        <v/>
      </c>
      <c r="W44" s="9"/>
      <c r="X44" s="49"/>
      <c r="Y44" s="9"/>
    </row>
    <row r="45" spans="1:25" ht="20.100000000000001" customHeight="1" thickTop="1" thickBot="1" x14ac:dyDescent="0.3">
      <c r="A45" s="18"/>
      <c r="B45" s="38" t="s">
        <v>33</v>
      </c>
      <c r="C45" s="39">
        <v>77846</v>
      </c>
      <c r="D45" s="43" t="str">
        <f t="shared" si="4"/>
        <v>20h00</v>
      </c>
      <c r="E45" s="22"/>
      <c r="F45" s="33" t="s">
        <v>33</v>
      </c>
      <c r="G45" s="34">
        <v>20542</v>
      </c>
      <c r="H45" s="43" t="str">
        <f t="shared" si="5"/>
        <v>19h24</v>
      </c>
      <c r="I45" s="2"/>
      <c r="J45" s="31">
        <f t="shared" si="7"/>
        <v>-57304</v>
      </c>
      <c r="K45" s="9"/>
      <c r="L45" s="61" t="str">
        <f t="shared" si="1"/>
        <v/>
      </c>
      <c r="M45" s="9"/>
      <c r="N45" s="44"/>
      <c r="O45" s="9"/>
      <c r="P45" s="63" t="s">
        <v>33</v>
      </c>
      <c r="Q45" s="62">
        <v>17434</v>
      </c>
      <c r="R45" s="43" t="str">
        <f t="shared" si="6"/>
        <v>20h45</v>
      </c>
      <c r="S45" s="2"/>
      <c r="T45" s="32">
        <f t="shared" si="2"/>
        <v>-3108</v>
      </c>
      <c r="U45" s="9"/>
      <c r="V45" s="61" t="str">
        <f t="shared" si="3"/>
        <v/>
      </c>
      <c r="W45" s="9"/>
      <c r="X45" s="49"/>
      <c r="Y45" s="9"/>
    </row>
    <row r="46" spans="1:25" ht="20.100000000000001" customHeight="1" thickTop="1" thickBot="1" x14ac:dyDescent="0.3">
      <c r="A46" s="18"/>
      <c r="B46" s="38" t="s">
        <v>0</v>
      </c>
      <c r="C46" s="39">
        <v>377919</v>
      </c>
      <c r="D46" s="43" t="str">
        <f t="shared" si="4"/>
        <v>20h00</v>
      </c>
      <c r="E46" s="22"/>
      <c r="F46" s="33" t="s">
        <v>0</v>
      </c>
      <c r="G46" s="34">
        <v>377919</v>
      </c>
      <c r="H46" s="43" t="str">
        <f t="shared" si="5"/>
        <v>19h24</v>
      </c>
      <c r="I46" s="2"/>
      <c r="J46" s="31">
        <f t="shared" si="7"/>
        <v>0</v>
      </c>
      <c r="K46" s="9"/>
      <c r="L46" s="61" t="str">
        <f t="shared" si="1"/>
        <v/>
      </c>
      <c r="M46" s="9"/>
      <c r="N46" s="44"/>
      <c r="O46" s="9"/>
      <c r="P46" s="40" t="s">
        <v>0</v>
      </c>
      <c r="Q46" s="41">
        <v>377919</v>
      </c>
      <c r="R46" s="43" t="str">
        <f t="shared" si="6"/>
        <v>20h45</v>
      </c>
      <c r="S46" s="2"/>
      <c r="T46" s="32">
        <f t="shared" si="2"/>
        <v>0</v>
      </c>
      <c r="U46" s="9"/>
      <c r="V46" s="61" t="str">
        <f t="shared" si="3"/>
        <v/>
      </c>
      <c r="W46" s="9"/>
      <c r="X46" s="49"/>
      <c r="Y46" s="9"/>
    </row>
    <row r="47" spans="1:25" ht="20.100000000000001" customHeight="1" thickTop="1" thickBot="1" x14ac:dyDescent="0.3">
      <c r="A47" s="18"/>
      <c r="B47" s="38" t="s">
        <v>35</v>
      </c>
      <c r="C47" s="39">
        <v>76293</v>
      </c>
      <c r="D47" s="43" t="str">
        <f t="shared" si="4"/>
        <v>20h00</v>
      </c>
      <c r="E47" s="22"/>
      <c r="F47" s="33" t="s">
        <v>35</v>
      </c>
      <c r="G47" s="34">
        <v>140212</v>
      </c>
      <c r="H47" s="43" t="str">
        <f t="shared" si="5"/>
        <v>19h24</v>
      </c>
      <c r="I47" s="2"/>
      <c r="J47" s="31">
        <f t="shared" si="7"/>
        <v>63919</v>
      </c>
      <c r="K47" s="9"/>
      <c r="L47" s="61" t="str">
        <f t="shared" si="1"/>
        <v/>
      </c>
      <c r="M47" s="9"/>
      <c r="N47" s="44"/>
      <c r="O47" s="9"/>
      <c r="P47" s="63" t="s">
        <v>35</v>
      </c>
      <c r="Q47" s="62">
        <v>140212</v>
      </c>
      <c r="R47" s="43" t="str">
        <f t="shared" si="6"/>
        <v>20h45</v>
      </c>
      <c r="S47" s="2"/>
      <c r="T47" s="32">
        <f t="shared" si="2"/>
        <v>0</v>
      </c>
      <c r="U47" s="9"/>
      <c r="V47" s="61" t="str">
        <f t="shared" si="3"/>
        <v/>
      </c>
      <c r="W47" s="9"/>
      <c r="X47" s="49"/>
      <c r="Y47" s="9"/>
    </row>
    <row r="48" spans="1:25" ht="20.100000000000001" customHeight="1" thickTop="1" thickBot="1" x14ac:dyDescent="0.3">
      <c r="A48" s="18"/>
      <c r="B48" s="38" t="s">
        <v>84</v>
      </c>
      <c r="C48" s="39">
        <v>171842</v>
      </c>
      <c r="D48" s="43" t="str">
        <f t="shared" si="4"/>
        <v>20h00</v>
      </c>
      <c r="E48" s="22"/>
      <c r="F48" s="33" t="s">
        <v>84</v>
      </c>
      <c r="G48" s="34">
        <v>438008</v>
      </c>
      <c r="H48" s="43" t="str">
        <f t="shared" si="5"/>
        <v>19h24</v>
      </c>
      <c r="I48" s="2"/>
      <c r="J48" s="31">
        <f t="shared" si="7"/>
        <v>266166</v>
      </c>
      <c r="K48" s="9"/>
      <c r="L48" s="61" t="str">
        <f t="shared" si="1"/>
        <v/>
      </c>
      <c r="M48" s="9"/>
      <c r="N48" s="44"/>
      <c r="O48" s="9"/>
      <c r="P48" s="63" t="s">
        <v>84</v>
      </c>
      <c r="Q48" s="62">
        <v>488446</v>
      </c>
      <c r="R48" s="43" t="str">
        <f t="shared" si="6"/>
        <v>20h45</v>
      </c>
      <c r="S48" s="2"/>
      <c r="T48" s="32">
        <f t="shared" si="2"/>
        <v>50438</v>
      </c>
      <c r="U48" s="9"/>
      <c r="V48" s="61" t="str">
        <f t="shared" si="3"/>
        <v/>
      </c>
      <c r="W48" s="9"/>
      <c r="X48" s="49"/>
      <c r="Y48" s="9"/>
    </row>
    <row r="49" spans="1:25" ht="20.100000000000001" customHeight="1" thickTop="1" thickBot="1" x14ac:dyDescent="0.3">
      <c r="A49" s="18"/>
      <c r="B49" s="38" t="s">
        <v>36</v>
      </c>
      <c r="C49" s="39">
        <v>233974</v>
      </c>
      <c r="D49" s="43" t="str">
        <f t="shared" si="4"/>
        <v>20h00</v>
      </c>
      <c r="E49" s="22"/>
      <c r="F49" s="33" t="s">
        <v>36</v>
      </c>
      <c r="G49" s="34">
        <v>117751</v>
      </c>
      <c r="H49" s="43" t="str">
        <f t="shared" si="5"/>
        <v>19h24</v>
      </c>
      <c r="I49" s="2"/>
      <c r="J49" s="31">
        <f t="shared" si="7"/>
        <v>-116223</v>
      </c>
      <c r="K49" s="9"/>
      <c r="L49" s="61" t="str">
        <f t="shared" si="1"/>
        <v>perte de OUF?</v>
      </c>
      <c r="M49" s="9"/>
      <c r="N49" s="44"/>
      <c r="O49" s="9"/>
      <c r="P49" s="63" t="s">
        <v>36</v>
      </c>
      <c r="Q49" s="62">
        <v>117751</v>
      </c>
      <c r="R49" s="43" t="str">
        <f t="shared" si="6"/>
        <v>20h45</v>
      </c>
      <c r="S49" s="2"/>
      <c r="T49" s="32">
        <f t="shared" si="2"/>
        <v>0</v>
      </c>
      <c r="U49" s="9"/>
      <c r="V49" s="61" t="str">
        <f t="shared" si="3"/>
        <v/>
      </c>
      <c r="W49" s="9"/>
      <c r="X49" s="49"/>
      <c r="Y49" s="9"/>
    </row>
    <row r="50" spans="1:25" ht="20.100000000000001" customHeight="1" thickTop="1" thickBot="1" x14ac:dyDescent="0.3">
      <c r="A50" s="18"/>
      <c r="B50" s="38" t="s">
        <v>37</v>
      </c>
      <c r="C50" s="39">
        <v>19678</v>
      </c>
      <c r="D50" s="43" t="str">
        <f t="shared" si="4"/>
        <v>20h00</v>
      </c>
      <c r="E50" s="22"/>
      <c r="F50" s="33" t="s">
        <v>37</v>
      </c>
      <c r="G50" s="34">
        <v>15743</v>
      </c>
      <c r="H50" s="43" t="str">
        <f t="shared" si="5"/>
        <v>19h24</v>
      </c>
      <c r="I50" s="2"/>
      <c r="J50" s="31">
        <f t="shared" si="7"/>
        <v>-3935</v>
      </c>
      <c r="K50" s="9"/>
      <c r="L50" s="61" t="str">
        <f t="shared" si="1"/>
        <v/>
      </c>
      <c r="M50" s="9"/>
      <c r="N50" s="44"/>
      <c r="O50" s="9"/>
      <c r="P50" s="63" t="s">
        <v>37</v>
      </c>
      <c r="Q50" s="41">
        <v>15743</v>
      </c>
      <c r="R50" s="43" t="str">
        <f t="shared" si="6"/>
        <v>20h45</v>
      </c>
      <c r="S50" s="2"/>
      <c r="T50" s="32">
        <f t="shared" si="2"/>
        <v>0</v>
      </c>
      <c r="U50" s="9"/>
      <c r="V50" s="61" t="str">
        <f t="shared" si="3"/>
        <v/>
      </c>
      <c r="W50" s="9"/>
      <c r="X50" s="49"/>
      <c r="Y50" s="9"/>
    </row>
    <row r="51" spans="1:25" ht="20.100000000000001" customHeight="1" thickTop="1" thickBot="1" x14ac:dyDescent="0.3">
      <c r="A51" s="18"/>
      <c r="B51" s="38" t="s">
        <v>38</v>
      </c>
      <c r="C51" s="39">
        <v>72657</v>
      </c>
      <c r="D51" s="43" t="str">
        <f t="shared" si="4"/>
        <v>20h00</v>
      </c>
      <c r="E51" s="22"/>
      <c r="F51" s="33" t="s">
        <v>38</v>
      </c>
      <c r="G51" s="34">
        <v>39651</v>
      </c>
      <c r="H51" s="43" t="str">
        <f t="shared" si="5"/>
        <v>19h24</v>
      </c>
      <c r="I51" s="2"/>
      <c r="J51" s="31">
        <f t="shared" si="7"/>
        <v>-33006</v>
      </c>
      <c r="K51" s="9"/>
      <c r="L51" s="61" t="str">
        <f t="shared" si="1"/>
        <v/>
      </c>
      <c r="M51" s="9"/>
      <c r="N51" s="44"/>
      <c r="O51" s="9"/>
      <c r="P51" s="63" t="s">
        <v>38</v>
      </c>
      <c r="Q51" s="41">
        <v>37246</v>
      </c>
      <c r="R51" s="43" t="str">
        <f t="shared" si="6"/>
        <v>20h45</v>
      </c>
      <c r="S51" s="2"/>
      <c r="T51" s="32">
        <f t="shared" si="2"/>
        <v>-2405</v>
      </c>
      <c r="U51" s="9"/>
      <c r="V51" s="61" t="str">
        <f t="shared" si="3"/>
        <v/>
      </c>
      <c r="W51" s="9"/>
      <c r="X51" s="49"/>
      <c r="Y51" s="9"/>
    </row>
    <row r="52" spans="1:25" ht="20.100000000000001" customHeight="1" thickTop="1" thickBot="1" x14ac:dyDescent="0.3">
      <c r="A52" s="18"/>
      <c r="B52" s="38" t="s">
        <v>39</v>
      </c>
      <c r="C52" s="39">
        <v>59274</v>
      </c>
      <c r="D52" s="43" t="str">
        <f t="shared" si="4"/>
        <v>20h00</v>
      </c>
      <c r="E52" s="22"/>
      <c r="F52" s="33" t="s">
        <v>39</v>
      </c>
      <c r="G52" s="34">
        <v>82514</v>
      </c>
      <c r="H52" s="43" t="str">
        <f t="shared" si="5"/>
        <v>19h24</v>
      </c>
      <c r="I52" s="2"/>
      <c r="J52" s="31">
        <f t="shared" si="7"/>
        <v>23240</v>
      </c>
      <c r="K52" s="9"/>
      <c r="L52" s="61" t="str">
        <f t="shared" si="1"/>
        <v/>
      </c>
      <c r="M52" s="9"/>
      <c r="N52" s="44"/>
      <c r="O52" s="9"/>
      <c r="P52" s="63" t="s">
        <v>39</v>
      </c>
      <c r="Q52" s="41">
        <v>82514</v>
      </c>
      <c r="R52" s="43" t="str">
        <f t="shared" si="6"/>
        <v>20h45</v>
      </c>
      <c r="S52" s="2"/>
      <c r="T52" s="32">
        <f t="shared" si="2"/>
        <v>0</v>
      </c>
      <c r="U52" s="9"/>
      <c r="V52" s="61" t="str">
        <f t="shared" si="3"/>
        <v/>
      </c>
      <c r="W52" s="9"/>
      <c r="X52" s="49"/>
      <c r="Y52" s="9"/>
    </row>
    <row r="53" spans="1:25" ht="20.100000000000001" customHeight="1" thickTop="1" thickBot="1" x14ac:dyDescent="0.3">
      <c r="A53" s="18"/>
      <c r="B53" s="38" t="s">
        <v>40</v>
      </c>
      <c r="C53" s="39">
        <v>145106</v>
      </c>
      <c r="D53" s="43" t="str">
        <f t="shared" si="4"/>
        <v>20h00</v>
      </c>
      <c r="E53" s="22"/>
      <c r="F53" s="33" t="s">
        <v>40</v>
      </c>
      <c r="G53" s="34">
        <v>45357</v>
      </c>
      <c r="H53" s="43" t="str">
        <f t="shared" si="5"/>
        <v>19h24</v>
      </c>
      <c r="I53" s="2"/>
      <c r="J53" s="31">
        <f t="shared" si="7"/>
        <v>-99749</v>
      </c>
      <c r="K53" s="9"/>
      <c r="L53" s="61" t="str">
        <f t="shared" si="1"/>
        <v/>
      </c>
      <c r="M53" s="9"/>
      <c r="N53" s="44"/>
      <c r="O53" s="9"/>
      <c r="P53" s="63" t="s">
        <v>40</v>
      </c>
      <c r="Q53" s="41">
        <v>45629</v>
      </c>
      <c r="R53" s="43" t="str">
        <f t="shared" si="6"/>
        <v>20h45</v>
      </c>
      <c r="S53" s="2"/>
      <c r="T53" s="32">
        <f t="shared" si="2"/>
        <v>272</v>
      </c>
      <c r="U53" s="9"/>
      <c r="V53" s="61" t="str">
        <f t="shared" si="3"/>
        <v/>
      </c>
      <c r="W53" s="9"/>
      <c r="X53" s="49"/>
      <c r="Y53" s="9"/>
    </row>
    <row r="54" spans="1:25" ht="20.100000000000001" customHeight="1" thickTop="1" thickBot="1" x14ac:dyDescent="0.3">
      <c r="A54" s="18"/>
      <c r="B54" s="38" t="s">
        <v>41</v>
      </c>
      <c r="C54" s="39">
        <v>23582</v>
      </c>
      <c r="D54" s="43" t="str">
        <f t="shared" si="4"/>
        <v>20h00</v>
      </c>
      <c r="E54" s="22"/>
      <c r="F54" s="33" t="s">
        <v>41</v>
      </c>
      <c r="G54" s="34">
        <v>14993</v>
      </c>
      <c r="H54" s="43" t="str">
        <f t="shared" si="5"/>
        <v>19h24</v>
      </c>
      <c r="I54" s="2"/>
      <c r="J54" s="31">
        <f t="shared" si="7"/>
        <v>-8589</v>
      </c>
      <c r="K54" s="9"/>
      <c r="L54" s="61" t="str">
        <f t="shared" si="1"/>
        <v/>
      </c>
      <c r="M54" s="9"/>
      <c r="N54" s="44"/>
      <c r="O54" s="9"/>
      <c r="P54" s="63" t="s">
        <v>41</v>
      </c>
      <c r="Q54" s="62">
        <v>14993</v>
      </c>
      <c r="R54" s="43" t="str">
        <f t="shared" si="6"/>
        <v>20h45</v>
      </c>
      <c r="S54" s="2"/>
      <c r="T54" s="32">
        <f t="shared" si="2"/>
        <v>0</v>
      </c>
      <c r="U54" s="9"/>
      <c r="V54" s="61" t="str">
        <f t="shared" si="3"/>
        <v/>
      </c>
      <c r="W54" s="9"/>
      <c r="X54" s="49"/>
      <c r="Y54" s="9"/>
    </row>
    <row r="55" spans="1:25" ht="20.100000000000001" customHeight="1" thickTop="1" thickBot="1" x14ac:dyDescent="0.3">
      <c r="A55" s="18"/>
      <c r="B55" s="38" t="s">
        <v>42</v>
      </c>
      <c r="C55" s="39">
        <v>145934</v>
      </c>
      <c r="D55" s="43" t="str">
        <f t="shared" si="4"/>
        <v>20h00</v>
      </c>
      <c r="E55" s="22"/>
      <c r="F55" s="33" t="s">
        <v>42</v>
      </c>
      <c r="G55" s="34">
        <v>171681</v>
      </c>
      <c r="H55" s="43" t="str">
        <f t="shared" si="5"/>
        <v>19h24</v>
      </c>
      <c r="I55" s="2"/>
      <c r="J55" s="31">
        <f t="shared" si="7"/>
        <v>25747</v>
      </c>
      <c r="K55" s="9"/>
      <c r="L55" s="61" t="str">
        <f t="shared" si="1"/>
        <v/>
      </c>
      <c r="M55" s="9"/>
      <c r="N55" s="44"/>
      <c r="O55" s="9"/>
      <c r="P55" s="63" t="s">
        <v>42</v>
      </c>
      <c r="Q55" s="62">
        <v>171681</v>
      </c>
      <c r="R55" s="43" t="str">
        <f t="shared" si="6"/>
        <v>20h45</v>
      </c>
      <c r="S55" s="2"/>
      <c r="T55" s="32">
        <f t="shared" si="2"/>
        <v>0</v>
      </c>
      <c r="U55" s="9"/>
      <c r="V55" s="61" t="str">
        <f t="shared" si="3"/>
        <v/>
      </c>
      <c r="W55" s="9"/>
      <c r="X55" s="49"/>
      <c r="Y55" s="9"/>
    </row>
    <row r="56" spans="1:25" ht="20.100000000000001" customHeight="1" thickTop="1" thickBot="1" x14ac:dyDescent="0.3">
      <c r="A56" s="18"/>
      <c r="B56" s="38" t="s">
        <v>85</v>
      </c>
      <c r="C56" s="39">
        <v>430686</v>
      </c>
      <c r="D56" s="43" t="str">
        <f t="shared" si="4"/>
        <v>20h00</v>
      </c>
      <c r="E56" s="22"/>
      <c r="F56" s="33" t="s">
        <v>85</v>
      </c>
      <c r="G56" s="34">
        <v>118469</v>
      </c>
      <c r="H56" s="43" t="str">
        <f t="shared" si="5"/>
        <v>19h24</v>
      </c>
      <c r="I56" s="2"/>
      <c r="J56" s="31">
        <f t="shared" si="7"/>
        <v>-312217</v>
      </c>
      <c r="K56" s="9"/>
      <c r="L56" s="61" t="str">
        <f t="shared" si="1"/>
        <v>perte de OUF?</v>
      </c>
      <c r="M56" s="9"/>
      <c r="N56" s="44"/>
      <c r="O56" s="9"/>
      <c r="P56" s="63" t="s">
        <v>85</v>
      </c>
      <c r="Q56" s="62">
        <v>118469</v>
      </c>
      <c r="R56" s="43" t="str">
        <f t="shared" si="6"/>
        <v>20h45</v>
      </c>
      <c r="S56" s="2"/>
      <c r="T56" s="32">
        <f t="shared" si="2"/>
        <v>0</v>
      </c>
      <c r="U56" s="9"/>
      <c r="V56" s="61" t="str">
        <f t="shared" si="3"/>
        <v/>
      </c>
      <c r="W56" s="9"/>
      <c r="X56" s="49"/>
      <c r="Y56" s="9"/>
    </row>
    <row r="57" spans="1:25" ht="20.100000000000001" customHeight="1" thickTop="1" thickBot="1" x14ac:dyDescent="0.3">
      <c r="A57" s="18"/>
      <c r="B57" s="38" t="s">
        <v>43</v>
      </c>
      <c r="C57" s="39">
        <v>66478</v>
      </c>
      <c r="D57" s="43" t="str">
        <f t="shared" si="4"/>
        <v>20h00</v>
      </c>
      <c r="E57" s="22"/>
      <c r="F57" s="33" t="s">
        <v>43</v>
      </c>
      <c r="G57" s="34">
        <v>89700</v>
      </c>
      <c r="H57" s="43" t="str">
        <f t="shared" si="5"/>
        <v>19h24</v>
      </c>
      <c r="I57" s="2"/>
      <c r="J57" s="31">
        <f t="shared" si="7"/>
        <v>23222</v>
      </c>
      <c r="K57" s="9"/>
      <c r="L57" s="61" t="str">
        <f t="shared" si="1"/>
        <v/>
      </c>
      <c r="M57" s="9"/>
      <c r="N57" s="44"/>
      <c r="O57" s="9"/>
      <c r="P57" s="63" t="s">
        <v>43</v>
      </c>
      <c r="Q57" s="62">
        <v>89700</v>
      </c>
      <c r="R57" s="43" t="str">
        <f t="shared" si="6"/>
        <v>20h45</v>
      </c>
      <c r="S57" s="2"/>
      <c r="T57" s="32">
        <f t="shared" si="2"/>
        <v>0</v>
      </c>
      <c r="U57" s="9"/>
      <c r="V57" s="61" t="str">
        <f t="shared" si="3"/>
        <v/>
      </c>
      <c r="W57" s="9"/>
      <c r="X57" s="49"/>
      <c r="Y57" s="9"/>
    </row>
    <row r="58" spans="1:25" ht="20.100000000000001" customHeight="1" thickTop="1" thickBot="1" x14ac:dyDescent="0.3">
      <c r="A58" s="18"/>
      <c r="B58" s="38" t="s">
        <v>44</v>
      </c>
      <c r="C58" s="39">
        <v>2286721</v>
      </c>
      <c r="D58" s="43" t="str">
        <f t="shared" si="4"/>
        <v>20h00</v>
      </c>
      <c r="E58" s="22"/>
      <c r="F58" s="33" t="s">
        <v>44</v>
      </c>
      <c r="G58" s="34">
        <v>2564839</v>
      </c>
      <c r="H58" s="43" t="str">
        <f t="shared" si="5"/>
        <v>19h24</v>
      </c>
      <c r="I58" s="2"/>
      <c r="J58" s="31">
        <f t="shared" si="7"/>
        <v>278118</v>
      </c>
      <c r="K58" s="9"/>
      <c r="L58" s="61" t="str">
        <f t="shared" si="1"/>
        <v/>
      </c>
      <c r="M58" s="9"/>
      <c r="N58" s="44"/>
      <c r="O58" s="9"/>
      <c r="P58" s="63" t="s">
        <v>44</v>
      </c>
      <c r="Q58" s="62">
        <v>2564839</v>
      </c>
      <c r="R58" s="43" t="str">
        <f t="shared" si="6"/>
        <v>20h45</v>
      </c>
      <c r="S58" s="2"/>
      <c r="T58" s="32">
        <f t="shared" si="2"/>
        <v>0</v>
      </c>
      <c r="U58" s="9"/>
      <c r="V58" s="61" t="str">
        <f t="shared" si="3"/>
        <v/>
      </c>
      <c r="W58" s="9"/>
      <c r="X58" s="49"/>
      <c r="Y58" s="9"/>
    </row>
    <row r="59" spans="1:25" ht="20.100000000000001" customHeight="1" thickTop="1" thickBot="1" x14ac:dyDescent="0.3">
      <c r="A59" s="18"/>
      <c r="B59" s="38" t="s">
        <v>45</v>
      </c>
      <c r="C59" s="39">
        <v>674655</v>
      </c>
      <c r="D59" s="43" t="str">
        <f t="shared" si="4"/>
        <v>20h00</v>
      </c>
      <c r="E59" s="22"/>
      <c r="F59" s="33" t="s">
        <v>45</v>
      </c>
      <c r="G59" s="34">
        <v>778877</v>
      </c>
      <c r="H59" s="43" t="str">
        <f t="shared" si="5"/>
        <v>19h24</v>
      </c>
      <c r="I59" s="2"/>
      <c r="J59" s="31">
        <f t="shared" si="7"/>
        <v>104222</v>
      </c>
      <c r="K59" s="9"/>
      <c r="L59" s="61" t="str">
        <f t="shared" si="1"/>
        <v/>
      </c>
      <c r="M59" s="9"/>
      <c r="N59" s="44"/>
      <c r="O59" s="9"/>
      <c r="P59" s="63" t="s">
        <v>45</v>
      </c>
      <c r="Q59" s="62">
        <v>778877</v>
      </c>
      <c r="R59" s="43" t="str">
        <f t="shared" si="6"/>
        <v>20h45</v>
      </c>
      <c r="S59" s="2"/>
      <c r="T59" s="32">
        <f t="shared" si="2"/>
        <v>0</v>
      </c>
      <c r="U59" s="9"/>
      <c r="V59" s="61" t="str">
        <f t="shared" si="3"/>
        <v/>
      </c>
      <c r="W59" s="9"/>
      <c r="X59" s="49"/>
      <c r="Y59" s="9"/>
    </row>
    <row r="60" spans="1:25" ht="20.100000000000001" customHeight="1" thickTop="1" thickBot="1" x14ac:dyDescent="0.3">
      <c r="A60" s="18"/>
      <c r="B60" s="38" t="s">
        <v>46</v>
      </c>
      <c r="C60" s="39">
        <v>262281</v>
      </c>
      <c r="D60" s="43" t="str">
        <f t="shared" si="4"/>
        <v>20h00</v>
      </c>
      <c r="E60" s="22"/>
      <c r="F60" s="33" t="s">
        <v>46</v>
      </c>
      <c r="G60" s="34">
        <v>262281</v>
      </c>
      <c r="H60" s="43" t="str">
        <f t="shared" si="5"/>
        <v>19h24</v>
      </c>
      <c r="I60" s="2"/>
      <c r="J60" s="31">
        <f t="shared" si="7"/>
        <v>0</v>
      </c>
      <c r="K60" s="9"/>
      <c r="L60" s="61" t="str">
        <f t="shared" si="1"/>
        <v/>
      </c>
      <c r="M60" s="9"/>
      <c r="N60" s="44"/>
      <c r="O60" s="9"/>
      <c r="P60" s="63" t="s">
        <v>46</v>
      </c>
      <c r="Q60" s="41">
        <v>185825</v>
      </c>
      <c r="R60" s="43" t="str">
        <f t="shared" si="6"/>
        <v>20h45</v>
      </c>
      <c r="S60" s="2"/>
      <c r="T60" s="32">
        <f t="shared" si="2"/>
        <v>-76456</v>
      </c>
      <c r="U60" s="9"/>
      <c r="V60" s="61" t="str">
        <f t="shared" si="3"/>
        <v/>
      </c>
      <c r="W60" s="9"/>
      <c r="X60" s="49"/>
      <c r="Y60" s="9"/>
    </row>
    <row r="61" spans="1:25" ht="20.100000000000001" customHeight="1" thickTop="1" thickBot="1" x14ac:dyDescent="0.3">
      <c r="A61" s="18"/>
      <c r="B61" s="38" t="s">
        <v>47</v>
      </c>
      <c r="C61" s="39">
        <v>1064406</v>
      </c>
      <c r="D61" s="43" t="str">
        <f t="shared" si="4"/>
        <v>20h00</v>
      </c>
      <c r="E61" s="22"/>
      <c r="F61" s="33" t="s">
        <v>47</v>
      </c>
      <c r="G61" s="34">
        <v>1104427</v>
      </c>
      <c r="H61" s="43" t="str">
        <f t="shared" si="5"/>
        <v>19h24</v>
      </c>
      <c r="I61" s="2"/>
      <c r="J61" s="31">
        <f t="shared" si="7"/>
        <v>40021</v>
      </c>
      <c r="K61" s="9"/>
      <c r="L61" s="61" t="str">
        <f t="shared" si="1"/>
        <v/>
      </c>
      <c r="M61" s="9"/>
      <c r="N61" s="44"/>
      <c r="O61" s="9"/>
      <c r="P61" s="63" t="s">
        <v>47</v>
      </c>
      <c r="Q61" s="41">
        <v>1104427</v>
      </c>
      <c r="R61" s="43" t="str">
        <f t="shared" si="6"/>
        <v>20h45</v>
      </c>
      <c r="S61" s="2"/>
      <c r="T61" s="32">
        <f t="shared" si="2"/>
        <v>0</v>
      </c>
      <c r="U61" s="9"/>
      <c r="V61" s="61" t="str">
        <f t="shared" si="3"/>
        <v/>
      </c>
      <c r="W61" s="9"/>
      <c r="X61" s="49"/>
      <c r="Y61" s="9"/>
    </row>
    <row r="62" spans="1:25" ht="20.100000000000001" customHeight="1" thickTop="1" thickBot="1" x14ac:dyDescent="0.3">
      <c r="A62" s="18"/>
      <c r="B62" s="38" t="s">
        <v>48</v>
      </c>
      <c r="C62" s="39">
        <v>223202</v>
      </c>
      <c r="D62" s="43" t="str">
        <f t="shared" si="4"/>
        <v>20h00</v>
      </c>
      <c r="E62" s="22"/>
      <c r="F62" s="33" t="s">
        <v>48</v>
      </c>
      <c r="G62" s="34">
        <v>199564</v>
      </c>
      <c r="H62" s="43" t="str">
        <f t="shared" si="5"/>
        <v>19h24</v>
      </c>
      <c r="I62" s="2"/>
      <c r="J62" s="31">
        <f t="shared" si="7"/>
        <v>-23638</v>
      </c>
      <c r="K62" s="9"/>
      <c r="L62" s="61" t="str">
        <f t="shared" si="1"/>
        <v/>
      </c>
      <c r="M62" s="9"/>
      <c r="N62" s="44"/>
      <c r="O62" s="9"/>
      <c r="P62" s="63" t="s">
        <v>48</v>
      </c>
      <c r="Q62" s="41">
        <v>199564</v>
      </c>
      <c r="R62" s="43" t="str">
        <f t="shared" si="6"/>
        <v>20h45</v>
      </c>
      <c r="S62" s="2"/>
      <c r="T62" s="32">
        <f t="shared" si="2"/>
        <v>0</v>
      </c>
      <c r="U62" s="9"/>
      <c r="V62" s="61" t="str">
        <f t="shared" si="3"/>
        <v/>
      </c>
      <c r="W62" s="9"/>
      <c r="X62" s="49"/>
      <c r="Y62" s="9"/>
    </row>
    <row r="63" spans="1:25" ht="20.100000000000001" customHeight="1" thickTop="1" thickBot="1" x14ac:dyDescent="0.3">
      <c r="A63" s="18"/>
      <c r="B63" s="38" t="s">
        <v>49</v>
      </c>
      <c r="C63" s="39">
        <v>107358</v>
      </c>
      <c r="D63" s="43" t="str">
        <f t="shared" si="4"/>
        <v>20h00</v>
      </c>
      <c r="E63" s="22"/>
      <c r="F63" s="33" t="s">
        <v>49</v>
      </c>
      <c r="G63" s="34">
        <v>80257</v>
      </c>
      <c r="H63" s="43" t="str">
        <f t="shared" si="5"/>
        <v>19h24</v>
      </c>
      <c r="I63" s="2"/>
      <c r="J63" s="31">
        <f t="shared" si="7"/>
        <v>-27101</v>
      </c>
      <c r="K63" s="9"/>
      <c r="L63" s="61" t="str">
        <f t="shared" si="1"/>
        <v/>
      </c>
      <c r="M63" s="9"/>
      <c r="N63" s="44"/>
      <c r="O63" s="9"/>
      <c r="P63" s="63" t="s">
        <v>49</v>
      </c>
      <c r="Q63" s="41">
        <v>80257</v>
      </c>
      <c r="R63" s="43" t="str">
        <f t="shared" si="6"/>
        <v>20h45</v>
      </c>
      <c r="S63" s="2"/>
      <c r="T63" s="32">
        <f t="shared" si="2"/>
        <v>0</v>
      </c>
      <c r="U63" s="9"/>
      <c r="V63" s="61" t="str">
        <f t="shared" si="3"/>
        <v/>
      </c>
      <c r="W63" s="9"/>
      <c r="X63" s="49"/>
      <c r="Y63" s="9"/>
    </row>
    <row r="64" spans="1:25" ht="20.100000000000001" customHeight="1" thickTop="1" thickBot="1" x14ac:dyDescent="0.3">
      <c r="A64" s="18"/>
      <c r="B64" s="38" t="s">
        <v>50</v>
      </c>
      <c r="C64" s="39">
        <v>366389</v>
      </c>
      <c r="D64" s="43" t="str">
        <f t="shared" si="4"/>
        <v>20h00</v>
      </c>
      <c r="E64" s="22"/>
      <c r="F64" s="33" t="s">
        <v>50</v>
      </c>
      <c r="G64" s="34">
        <v>250195</v>
      </c>
      <c r="H64" s="43" t="str">
        <f t="shared" si="5"/>
        <v>19h24</v>
      </c>
      <c r="I64" s="2"/>
      <c r="J64" s="31">
        <f t="shared" si="7"/>
        <v>-116194</v>
      </c>
      <c r="K64" s="9"/>
      <c r="L64" s="61" t="str">
        <f t="shared" si="1"/>
        <v>perte de OUF?</v>
      </c>
      <c r="M64" s="9"/>
      <c r="N64" s="44"/>
      <c r="O64" s="9"/>
      <c r="P64" s="63" t="s">
        <v>50</v>
      </c>
      <c r="Q64" s="62">
        <v>250195</v>
      </c>
      <c r="R64" s="43" t="str">
        <f t="shared" si="6"/>
        <v>20h45</v>
      </c>
      <c r="S64" s="2"/>
      <c r="T64" s="32">
        <f t="shared" si="2"/>
        <v>0</v>
      </c>
      <c r="U64" s="9"/>
      <c r="V64" s="61" t="str">
        <f t="shared" si="3"/>
        <v/>
      </c>
      <c r="W64" s="9"/>
      <c r="X64" s="49"/>
      <c r="Y64" s="9"/>
    </row>
    <row r="65" spans="1:25" ht="20.100000000000001" customHeight="1" thickTop="1" thickBot="1" x14ac:dyDescent="0.3">
      <c r="A65" s="18"/>
      <c r="B65" s="38" t="s">
        <v>51</v>
      </c>
      <c r="C65" s="39">
        <v>69300</v>
      </c>
      <c r="D65" s="43" t="str">
        <f t="shared" si="4"/>
        <v>20h00</v>
      </c>
      <c r="E65" s="22"/>
      <c r="F65" s="33" t="s">
        <v>51</v>
      </c>
      <c r="G65" s="34">
        <v>95745</v>
      </c>
      <c r="H65" s="43" t="str">
        <f t="shared" si="5"/>
        <v>19h24</v>
      </c>
      <c r="I65" s="2"/>
      <c r="J65" s="31">
        <f t="shared" si="7"/>
        <v>26445</v>
      </c>
      <c r="K65" s="9"/>
      <c r="L65" s="61" t="str">
        <f t="shared" si="1"/>
        <v/>
      </c>
      <c r="M65" s="9"/>
      <c r="N65" s="44"/>
      <c r="O65" s="9"/>
      <c r="P65" s="63" t="s">
        <v>51</v>
      </c>
      <c r="Q65" s="62">
        <v>95745</v>
      </c>
      <c r="R65" s="43" t="str">
        <f t="shared" si="6"/>
        <v>20h45</v>
      </c>
      <c r="S65" s="2"/>
      <c r="T65" s="32">
        <f t="shared" si="2"/>
        <v>0</v>
      </c>
      <c r="U65" s="9"/>
      <c r="V65" s="61" t="str">
        <f t="shared" si="3"/>
        <v/>
      </c>
      <c r="W65" s="9"/>
      <c r="X65" s="49"/>
      <c r="Y65" s="9"/>
    </row>
    <row r="66" spans="1:25" ht="20.100000000000001" customHeight="1" thickTop="1" thickBot="1" x14ac:dyDescent="0.3">
      <c r="A66" s="18"/>
      <c r="B66" s="38" t="s">
        <v>52</v>
      </c>
      <c r="C66" s="39">
        <v>225748</v>
      </c>
      <c r="D66" s="43" t="str">
        <f t="shared" si="4"/>
        <v>20h00</v>
      </c>
      <c r="E66" s="22"/>
      <c r="F66" s="35" t="s">
        <v>94</v>
      </c>
      <c r="G66" s="34">
        <v>0</v>
      </c>
      <c r="H66" s="43" t="str">
        <f t="shared" si="5"/>
        <v>19h24</v>
      </c>
      <c r="I66" s="2"/>
      <c r="J66" s="31">
        <f t="shared" si="7"/>
        <v>-225748</v>
      </c>
      <c r="K66" s="9"/>
      <c r="L66" s="61" t="str">
        <f t="shared" si="1"/>
        <v>perte de OUF?</v>
      </c>
      <c r="M66" s="9"/>
      <c r="N66" s="44"/>
      <c r="O66" s="9"/>
      <c r="P66" s="67" t="s">
        <v>94</v>
      </c>
      <c r="Q66" s="62">
        <v>0</v>
      </c>
      <c r="R66" s="43" t="str">
        <f t="shared" si="6"/>
        <v>20h45</v>
      </c>
      <c r="S66" s="2"/>
      <c r="T66" s="32">
        <f t="shared" si="2"/>
        <v>0</v>
      </c>
      <c r="U66" s="9"/>
      <c r="V66" s="61" t="str">
        <f t="shared" si="3"/>
        <v/>
      </c>
      <c r="W66" s="9"/>
      <c r="X66" s="49"/>
      <c r="Y66" s="9"/>
    </row>
    <row r="67" spans="1:25" ht="20.100000000000001" customHeight="1" thickTop="1" thickBot="1" x14ac:dyDescent="0.3">
      <c r="A67" s="18"/>
      <c r="B67" s="38" t="s">
        <v>86</v>
      </c>
      <c r="C67" s="39">
        <v>263338</v>
      </c>
      <c r="D67" s="43" t="str">
        <f t="shared" si="4"/>
        <v>20h00</v>
      </c>
      <c r="E67" s="22"/>
      <c r="F67" s="33" t="s">
        <v>86</v>
      </c>
      <c r="G67" s="34">
        <v>154369</v>
      </c>
      <c r="H67" s="43" t="str">
        <f t="shared" si="5"/>
        <v>19h24</v>
      </c>
      <c r="I67" s="2"/>
      <c r="J67" s="31">
        <f t="shared" si="7"/>
        <v>-108969</v>
      </c>
      <c r="K67" s="9"/>
      <c r="L67" s="61" t="str">
        <f t="shared" si="1"/>
        <v>perte de OUF?</v>
      </c>
      <c r="M67" s="9"/>
      <c r="N67" s="44"/>
      <c r="O67" s="9"/>
      <c r="P67" s="63" t="s">
        <v>86</v>
      </c>
      <c r="Q67" s="62">
        <v>185920</v>
      </c>
      <c r="R67" s="43" t="str">
        <f t="shared" si="6"/>
        <v>20h45</v>
      </c>
      <c r="S67" s="2"/>
      <c r="T67" s="32">
        <f t="shared" si="2"/>
        <v>31551</v>
      </c>
      <c r="U67" s="9"/>
      <c r="V67" s="61" t="str">
        <f t="shared" si="3"/>
        <v/>
      </c>
      <c r="W67" s="9"/>
      <c r="X67" s="49"/>
      <c r="Y67" s="9"/>
    </row>
    <row r="68" spans="1:25" ht="20.100000000000001" customHeight="1" thickTop="1" thickBot="1" x14ac:dyDescent="0.3">
      <c r="A68" s="18"/>
      <c r="B68" s="38" t="s">
        <v>53</v>
      </c>
      <c r="C68" s="39">
        <v>415366</v>
      </c>
      <c r="D68" s="43" t="str">
        <f t="shared" si="4"/>
        <v>20h00</v>
      </c>
      <c r="E68" s="22"/>
      <c r="F68" s="33" t="s">
        <v>53</v>
      </c>
      <c r="G68" s="34">
        <v>415366</v>
      </c>
      <c r="H68" s="43" t="str">
        <f t="shared" si="5"/>
        <v>19h24</v>
      </c>
      <c r="I68" s="2"/>
      <c r="J68" s="31">
        <f t="shared" si="7"/>
        <v>0</v>
      </c>
      <c r="K68" s="9"/>
      <c r="L68" s="61" t="str">
        <f t="shared" si="1"/>
        <v/>
      </c>
      <c r="M68" s="9"/>
      <c r="N68" s="44"/>
      <c r="O68" s="9"/>
      <c r="P68" s="63" t="s">
        <v>53</v>
      </c>
      <c r="Q68" s="62">
        <v>415366</v>
      </c>
      <c r="R68" s="43" t="str">
        <f t="shared" si="6"/>
        <v>20h45</v>
      </c>
      <c r="S68" s="2"/>
      <c r="T68" s="32">
        <f t="shared" si="2"/>
        <v>0</v>
      </c>
      <c r="U68" s="9"/>
      <c r="V68" s="61" t="str">
        <f t="shared" si="3"/>
        <v/>
      </c>
      <c r="W68" s="9"/>
      <c r="X68" s="49"/>
      <c r="Y68" s="9"/>
    </row>
    <row r="69" spans="1:25" ht="20.100000000000001" customHeight="1" thickTop="1" thickBot="1" x14ac:dyDescent="0.3">
      <c r="A69" s="18"/>
      <c r="B69" s="38" t="s">
        <v>54</v>
      </c>
      <c r="C69" s="39">
        <v>99678</v>
      </c>
      <c r="D69" s="43" t="str">
        <f t="shared" si="4"/>
        <v>20h00</v>
      </c>
      <c r="E69" s="22"/>
      <c r="F69" s="33" t="s">
        <v>54</v>
      </c>
      <c r="G69" s="34">
        <v>27092</v>
      </c>
      <c r="H69" s="43" t="str">
        <f t="shared" si="5"/>
        <v>19h24</v>
      </c>
      <c r="I69" s="2"/>
      <c r="J69" s="31">
        <f t="shared" si="7"/>
        <v>-72586</v>
      </c>
      <c r="K69" s="9"/>
      <c r="L69" s="61" t="str">
        <f t="shared" si="1"/>
        <v/>
      </c>
      <c r="M69" s="9"/>
      <c r="N69" s="44"/>
      <c r="O69" s="9"/>
      <c r="P69" s="63" t="s">
        <v>54</v>
      </c>
      <c r="Q69" s="62">
        <v>21674</v>
      </c>
      <c r="R69" s="43" t="str">
        <f t="shared" si="6"/>
        <v>20h45</v>
      </c>
      <c r="S69" s="2"/>
      <c r="T69" s="32">
        <f t="shared" si="2"/>
        <v>-5418</v>
      </c>
      <c r="U69" s="9"/>
      <c r="V69" s="61" t="str">
        <f t="shared" si="3"/>
        <v/>
      </c>
      <c r="W69" s="9"/>
      <c r="X69" s="49"/>
      <c r="Y69" s="9"/>
    </row>
    <row r="70" spans="1:25" ht="20.100000000000001" customHeight="1" thickTop="1" thickBot="1" x14ac:dyDescent="0.3">
      <c r="A70" s="18"/>
      <c r="B70" s="38" t="s">
        <v>55</v>
      </c>
      <c r="C70" s="39">
        <v>32109</v>
      </c>
      <c r="D70" s="43" t="str">
        <f t="shared" si="4"/>
        <v>20h00</v>
      </c>
      <c r="E70" s="22"/>
      <c r="F70" s="33" t="s">
        <v>55</v>
      </c>
      <c r="G70" s="34">
        <v>48473</v>
      </c>
      <c r="H70" s="43" t="str">
        <f t="shared" si="5"/>
        <v>19h24</v>
      </c>
      <c r="I70" s="2"/>
      <c r="J70" s="31">
        <f t="shared" si="7"/>
        <v>16364</v>
      </c>
      <c r="K70" s="9"/>
      <c r="L70" s="61" t="str">
        <f t="shared" si="1"/>
        <v/>
      </c>
      <c r="M70" s="9"/>
      <c r="N70" s="44"/>
      <c r="O70" s="9"/>
      <c r="P70" s="63" t="s">
        <v>55</v>
      </c>
      <c r="Q70" s="41">
        <v>51066</v>
      </c>
      <c r="R70" s="43" t="str">
        <f t="shared" si="6"/>
        <v>20h45</v>
      </c>
      <c r="S70" s="2"/>
      <c r="T70" s="32">
        <f t="shared" si="2"/>
        <v>2593</v>
      </c>
      <c r="U70" s="9"/>
      <c r="V70" s="61" t="str">
        <f t="shared" si="3"/>
        <v/>
      </c>
      <c r="W70" s="9"/>
      <c r="X70" s="49"/>
      <c r="Y70" s="9"/>
    </row>
    <row r="71" spans="1:25" ht="20.100000000000001" customHeight="1" thickTop="1" thickBot="1" x14ac:dyDescent="0.3">
      <c r="A71" s="18"/>
      <c r="B71" s="38" t="s">
        <v>56</v>
      </c>
      <c r="C71" s="39">
        <v>19022</v>
      </c>
      <c r="D71" s="43" t="str">
        <f t="shared" si="4"/>
        <v>20h00</v>
      </c>
      <c r="E71" s="22"/>
      <c r="F71" s="35" t="s">
        <v>94</v>
      </c>
      <c r="G71" s="34">
        <v>0</v>
      </c>
      <c r="H71" s="43" t="str">
        <f t="shared" si="5"/>
        <v>19h24</v>
      </c>
      <c r="I71" s="2"/>
      <c r="J71" s="31">
        <f t="shared" si="7"/>
        <v>-19022</v>
      </c>
      <c r="K71" s="9"/>
      <c r="L71" s="61" t="str">
        <f t="shared" si="1"/>
        <v/>
      </c>
      <c r="M71" s="9"/>
      <c r="N71" s="44"/>
      <c r="O71" s="9"/>
      <c r="P71" s="67" t="s">
        <v>94</v>
      </c>
      <c r="Q71" s="41">
        <v>0</v>
      </c>
      <c r="R71" s="43" t="str">
        <f t="shared" si="6"/>
        <v>20h45</v>
      </c>
      <c r="S71" s="2"/>
      <c r="T71" s="32">
        <f t="shared" si="2"/>
        <v>0</v>
      </c>
      <c r="U71" s="9"/>
      <c r="V71" s="61" t="str">
        <f t="shared" si="3"/>
        <v/>
      </c>
      <c r="W71" s="9"/>
      <c r="X71" s="49"/>
      <c r="Y71" s="9"/>
    </row>
    <row r="72" spans="1:25" ht="20.100000000000001" customHeight="1" thickTop="1" thickBot="1" x14ac:dyDescent="0.3">
      <c r="A72" s="18"/>
      <c r="B72" s="38" t="s">
        <v>57</v>
      </c>
      <c r="C72" s="39">
        <v>68024</v>
      </c>
      <c r="D72" s="43" t="str">
        <f t="shared" si="4"/>
        <v>20h00</v>
      </c>
      <c r="E72" s="22"/>
      <c r="F72" s="33" t="s">
        <v>57</v>
      </c>
      <c r="G72" s="34">
        <v>34749</v>
      </c>
      <c r="H72" s="43" t="str">
        <f t="shared" si="5"/>
        <v>19h24</v>
      </c>
      <c r="I72" s="2"/>
      <c r="J72" s="31">
        <f t="shared" si="7"/>
        <v>-33275</v>
      </c>
      <c r="K72" s="9"/>
      <c r="L72" s="61" t="str">
        <f t="shared" si="1"/>
        <v/>
      </c>
      <c r="M72" s="9"/>
      <c r="N72" s="44"/>
      <c r="O72" s="9"/>
      <c r="P72" s="63" t="s">
        <v>57</v>
      </c>
      <c r="Q72" s="62">
        <v>34749</v>
      </c>
      <c r="R72" s="43" t="str">
        <f t="shared" si="6"/>
        <v>20h45</v>
      </c>
      <c r="S72" s="2"/>
      <c r="T72" s="32">
        <f t="shared" si="2"/>
        <v>0</v>
      </c>
      <c r="U72" s="9"/>
      <c r="V72" s="61" t="str">
        <f t="shared" si="3"/>
        <v/>
      </c>
      <c r="W72" s="9"/>
      <c r="X72" s="49"/>
      <c r="Y72" s="9"/>
    </row>
    <row r="73" spans="1:25" ht="20.100000000000001" customHeight="1" thickTop="1" thickBot="1" x14ac:dyDescent="0.3">
      <c r="A73" s="18"/>
      <c r="B73" s="38" t="s">
        <v>58</v>
      </c>
      <c r="C73" s="39">
        <v>74534</v>
      </c>
      <c r="D73" s="43" t="str">
        <f t="shared" si="4"/>
        <v>20h00</v>
      </c>
      <c r="E73" s="22"/>
      <c r="F73" s="33" t="s">
        <v>58</v>
      </c>
      <c r="G73" s="34">
        <v>102991</v>
      </c>
      <c r="H73" s="43" t="str">
        <f t="shared" si="5"/>
        <v>19h24</v>
      </c>
      <c r="I73" s="2"/>
      <c r="J73" s="31">
        <f t="shared" si="7"/>
        <v>28457</v>
      </c>
      <c r="K73" s="9"/>
      <c r="L73" s="61" t="str">
        <f t="shared" si="1"/>
        <v/>
      </c>
      <c r="M73" s="9"/>
      <c r="N73" s="44"/>
      <c r="O73" s="9"/>
      <c r="P73" s="63" t="s">
        <v>58</v>
      </c>
      <c r="Q73" s="62">
        <v>125284</v>
      </c>
      <c r="R73" s="43" t="str">
        <f t="shared" si="6"/>
        <v>20h45</v>
      </c>
      <c r="S73" s="2"/>
      <c r="T73" s="32">
        <f t="shared" si="2"/>
        <v>22293</v>
      </c>
      <c r="U73" s="9"/>
      <c r="V73" s="61" t="str">
        <f t="shared" si="3"/>
        <v/>
      </c>
      <c r="W73" s="9"/>
      <c r="X73" s="49"/>
      <c r="Y73" s="9"/>
    </row>
    <row r="74" spans="1:25" ht="20.100000000000001" customHeight="1" thickTop="1" thickBot="1" x14ac:dyDescent="0.3">
      <c r="A74" s="18"/>
      <c r="B74" s="38" t="s">
        <v>59</v>
      </c>
      <c r="C74" s="39">
        <v>24303</v>
      </c>
      <c r="D74" s="43" t="str">
        <f t="shared" si="4"/>
        <v>20h00</v>
      </c>
      <c r="E74" s="22"/>
      <c r="F74" s="33" t="s">
        <v>59</v>
      </c>
      <c r="G74" s="34">
        <v>30791</v>
      </c>
      <c r="H74" s="43" t="str">
        <f t="shared" si="5"/>
        <v>19h24</v>
      </c>
      <c r="I74" s="2"/>
      <c r="J74" s="31">
        <f t="shared" ref="J74:J105" si="8">G74-C74</f>
        <v>6488</v>
      </c>
      <c r="K74" s="9"/>
      <c r="L74" s="61" t="str">
        <f t="shared" ref="L74:L113" si="9">IF(J74&lt;-100000,"perte de OUF?","")</f>
        <v/>
      </c>
      <c r="M74" s="9"/>
      <c r="N74" s="44"/>
      <c r="O74" s="9"/>
      <c r="P74" s="63" t="s">
        <v>59</v>
      </c>
      <c r="Q74" s="62">
        <v>30791</v>
      </c>
      <c r="R74" s="43" t="str">
        <f t="shared" si="6"/>
        <v>20h45</v>
      </c>
      <c r="S74" s="2"/>
      <c r="T74" s="32">
        <f t="shared" ref="T74:T113" si="10">Q74-G74</f>
        <v>0</v>
      </c>
      <c r="U74" s="9"/>
      <c r="V74" s="61" t="str">
        <f t="shared" ref="V74:V113" si="11">IF(T74&lt;-100000,"perte de OUF?","")</f>
        <v/>
      </c>
      <c r="W74" s="9"/>
      <c r="X74" s="49"/>
      <c r="Y74" s="9"/>
    </row>
    <row r="75" spans="1:25" ht="20.100000000000001" customHeight="1" thickTop="1" thickBot="1" x14ac:dyDescent="0.3">
      <c r="A75" s="18"/>
      <c r="B75" s="38" t="s">
        <v>60</v>
      </c>
      <c r="C75" s="39">
        <v>116457</v>
      </c>
      <c r="D75" s="43" t="str">
        <f t="shared" ref="D75:D113" si="12">D74</f>
        <v>20h00</v>
      </c>
      <c r="E75" s="22"/>
      <c r="F75" s="33" t="s">
        <v>60</v>
      </c>
      <c r="G75" s="34">
        <v>135052</v>
      </c>
      <c r="H75" s="43" t="str">
        <f t="shared" ref="H75:H113" si="13">H74</f>
        <v>19h24</v>
      </c>
      <c r="I75" s="2"/>
      <c r="J75" s="31">
        <f t="shared" si="8"/>
        <v>18595</v>
      </c>
      <c r="K75" s="9"/>
      <c r="L75" s="61" t="str">
        <f t="shared" si="9"/>
        <v/>
      </c>
      <c r="M75" s="9"/>
      <c r="N75" s="44"/>
      <c r="O75" s="9"/>
      <c r="P75" s="40" t="s">
        <v>60</v>
      </c>
      <c r="Q75" s="62">
        <v>135052</v>
      </c>
      <c r="R75" s="43" t="str">
        <f t="shared" ref="R75:R113" si="14">R74</f>
        <v>20h45</v>
      </c>
      <c r="S75" s="2"/>
      <c r="T75" s="32">
        <f t="shared" si="10"/>
        <v>0</v>
      </c>
      <c r="U75" s="9"/>
      <c r="V75" s="61" t="str">
        <f t="shared" si="11"/>
        <v/>
      </c>
      <c r="W75" s="9"/>
      <c r="X75" s="49"/>
      <c r="Y75" s="9"/>
    </row>
    <row r="76" spans="1:25" ht="20.100000000000001" customHeight="1" thickTop="1" thickBot="1" x14ac:dyDescent="0.3">
      <c r="A76" s="18"/>
      <c r="B76" s="38" t="s">
        <v>61</v>
      </c>
      <c r="C76" s="39">
        <v>18551</v>
      </c>
      <c r="D76" s="43" t="str">
        <f t="shared" si="12"/>
        <v>20h00</v>
      </c>
      <c r="E76" s="22"/>
      <c r="F76" s="33" t="s">
        <v>61</v>
      </c>
      <c r="G76" s="34">
        <v>17082</v>
      </c>
      <c r="H76" s="43" t="str">
        <f t="shared" si="13"/>
        <v>19h24</v>
      </c>
      <c r="I76" s="2"/>
      <c r="J76" s="31">
        <f t="shared" si="8"/>
        <v>-1469</v>
      </c>
      <c r="K76" s="9"/>
      <c r="L76" s="61" t="str">
        <f t="shared" si="9"/>
        <v/>
      </c>
      <c r="M76" s="9"/>
      <c r="N76" s="44"/>
      <c r="O76" s="9"/>
      <c r="P76" s="40" t="s">
        <v>61</v>
      </c>
      <c r="Q76" s="62">
        <v>13666</v>
      </c>
      <c r="R76" s="43" t="str">
        <f t="shared" si="14"/>
        <v>20h45</v>
      </c>
      <c r="S76" s="2"/>
      <c r="T76" s="32">
        <f t="shared" si="10"/>
        <v>-3416</v>
      </c>
      <c r="U76" s="9"/>
      <c r="V76" s="61" t="str">
        <f t="shared" si="11"/>
        <v/>
      </c>
      <c r="W76" s="9"/>
      <c r="X76" s="49"/>
      <c r="Y76" s="9"/>
    </row>
    <row r="77" spans="1:25" ht="20.100000000000001" customHeight="1" thickTop="1" thickBot="1" x14ac:dyDescent="0.3">
      <c r="A77" s="18"/>
      <c r="B77" s="38" t="s">
        <v>62</v>
      </c>
      <c r="C77" s="39">
        <v>483143</v>
      </c>
      <c r="D77" s="43" t="str">
        <f t="shared" si="12"/>
        <v>20h00</v>
      </c>
      <c r="E77" s="22"/>
      <c r="F77" s="33" t="s">
        <v>62</v>
      </c>
      <c r="G77" s="34">
        <v>546089</v>
      </c>
      <c r="H77" s="43" t="str">
        <f t="shared" si="13"/>
        <v>19h24</v>
      </c>
      <c r="I77" s="2"/>
      <c r="J77" s="31">
        <f t="shared" si="8"/>
        <v>62946</v>
      </c>
      <c r="K77" s="9"/>
      <c r="L77" s="61" t="str">
        <f t="shared" si="9"/>
        <v/>
      </c>
      <c r="M77" s="9"/>
      <c r="N77" s="44"/>
      <c r="O77" s="9"/>
      <c r="P77" s="40" t="s">
        <v>62</v>
      </c>
      <c r="Q77" s="62">
        <v>611678</v>
      </c>
      <c r="R77" s="43" t="str">
        <f t="shared" si="14"/>
        <v>20h45</v>
      </c>
      <c r="S77" s="2"/>
      <c r="T77" s="32">
        <f t="shared" si="10"/>
        <v>65589</v>
      </c>
      <c r="U77" s="9"/>
      <c r="V77" s="61" t="str">
        <f t="shared" si="11"/>
        <v/>
      </c>
      <c r="W77" s="9"/>
      <c r="X77" s="49"/>
      <c r="Y77" s="9"/>
    </row>
    <row r="78" spans="1:25" ht="20.100000000000001" customHeight="1" thickTop="1" thickBot="1" x14ac:dyDescent="0.3">
      <c r="A78" s="18"/>
      <c r="B78" s="38" t="s">
        <v>63</v>
      </c>
      <c r="C78" s="39">
        <v>116571</v>
      </c>
      <c r="D78" s="43" t="str">
        <f t="shared" si="12"/>
        <v>20h00</v>
      </c>
      <c r="E78" s="22"/>
      <c r="F78" s="33" t="s">
        <v>63</v>
      </c>
      <c r="G78" s="34">
        <v>102220</v>
      </c>
      <c r="H78" s="43" t="str">
        <f t="shared" si="13"/>
        <v>19h24</v>
      </c>
      <c r="I78" s="2"/>
      <c r="J78" s="31">
        <f t="shared" si="8"/>
        <v>-14351</v>
      </c>
      <c r="K78" s="9"/>
      <c r="L78" s="61" t="str">
        <f t="shared" si="9"/>
        <v/>
      </c>
      <c r="M78" s="9"/>
      <c r="N78" s="44"/>
      <c r="O78" s="9"/>
      <c r="P78" s="40" t="s">
        <v>63</v>
      </c>
      <c r="Q78" s="41">
        <v>102220</v>
      </c>
      <c r="R78" s="43" t="str">
        <f t="shared" si="14"/>
        <v>20h45</v>
      </c>
      <c r="S78" s="2"/>
      <c r="T78" s="32">
        <f t="shared" si="10"/>
        <v>0</v>
      </c>
      <c r="U78" s="9"/>
      <c r="V78" s="61" t="str">
        <f t="shared" si="11"/>
        <v/>
      </c>
      <c r="W78" s="9"/>
      <c r="X78" s="49"/>
      <c r="Y78" s="9"/>
    </row>
    <row r="79" spans="1:25" ht="20.100000000000001" customHeight="1" thickTop="1" thickBot="1" x14ac:dyDescent="0.3">
      <c r="A79" s="18"/>
      <c r="B79" s="38" t="s">
        <v>64</v>
      </c>
      <c r="C79" s="39">
        <v>147560</v>
      </c>
      <c r="D79" s="43" t="str">
        <f t="shared" si="12"/>
        <v>20h00</v>
      </c>
      <c r="E79" s="22"/>
      <c r="F79" s="33" t="s">
        <v>64</v>
      </c>
      <c r="G79" s="34">
        <v>101414</v>
      </c>
      <c r="H79" s="43" t="str">
        <f t="shared" si="13"/>
        <v>19h24</v>
      </c>
      <c r="I79" s="2"/>
      <c r="J79" s="31">
        <f t="shared" si="8"/>
        <v>-46146</v>
      </c>
      <c r="K79" s="9"/>
      <c r="L79" s="61" t="str">
        <f t="shared" si="9"/>
        <v/>
      </c>
      <c r="M79" s="9"/>
      <c r="N79" s="44"/>
      <c r="O79" s="9"/>
      <c r="P79" s="40" t="s">
        <v>64</v>
      </c>
      <c r="Q79" s="41">
        <v>101414</v>
      </c>
      <c r="R79" s="43" t="str">
        <f t="shared" si="14"/>
        <v>20h45</v>
      </c>
      <c r="S79" s="2"/>
      <c r="T79" s="32">
        <f t="shared" si="10"/>
        <v>0</v>
      </c>
      <c r="U79" s="9"/>
      <c r="V79" s="61" t="str">
        <f t="shared" si="11"/>
        <v/>
      </c>
      <c r="W79" s="9"/>
      <c r="X79" s="49"/>
      <c r="Y79" s="9"/>
    </row>
    <row r="80" spans="1:25" ht="20.100000000000001" customHeight="1" thickTop="1" thickBot="1" x14ac:dyDescent="0.3">
      <c r="A80" s="18"/>
      <c r="B80" s="38" t="s">
        <v>65</v>
      </c>
      <c r="C80" s="39">
        <v>110659</v>
      </c>
      <c r="D80" s="43" t="str">
        <f t="shared" si="12"/>
        <v>20h00</v>
      </c>
      <c r="E80" s="22"/>
      <c r="F80" s="33" t="s">
        <v>65</v>
      </c>
      <c r="G80" s="34">
        <v>47323</v>
      </c>
      <c r="H80" s="43" t="str">
        <f t="shared" si="13"/>
        <v>19h24</v>
      </c>
      <c r="I80" s="2"/>
      <c r="J80" s="31">
        <f t="shared" si="8"/>
        <v>-63336</v>
      </c>
      <c r="K80" s="9"/>
      <c r="L80" s="61" t="str">
        <f t="shared" si="9"/>
        <v/>
      </c>
      <c r="M80" s="9"/>
      <c r="N80" s="44"/>
      <c r="O80" s="9"/>
      <c r="P80" s="40" t="s">
        <v>65</v>
      </c>
      <c r="Q80" s="41">
        <v>67472</v>
      </c>
      <c r="R80" s="43" t="str">
        <f t="shared" si="14"/>
        <v>20h45</v>
      </c>
      <c r="S80" s="2"/>
      <c r="T80" s="32">
        <f t="shared" si="10"/>
        <v>20149</v>
      </c>
      <c r="U80" s="9"/>
      <c r="V80" s="61" t="str">
        <f t="shared" si="11"/>
        <v/>
      </c>
      <c r="W80" s="9"/>
      <c r="X80" s="49"/>
      <c r="Y80" s="9"/>
    </row>
    <row r="81" spans="1:25" ht="20.100000000000001" customHeight="1" thickTop="1" thickBot="1" x14ac:dyDescent="0.3">
      <c r="A81" s="18"/>
      <c r="B81" s="38" t="s">
        <v>66</v>
      </c>
      <c r="C81" s="39">
        <v>18928</v>
      </c>
      <c r="D81" s="43" t="str">
        <f t="shared" si="12"/>
        <v>20h00</v>
      </c>
      <c r="E81" s="22"/>
      <c r="F81" s="33" t="s">
        <v>66</v>
      </c>
      <c r="G81" s="34">
        <v>18340</v>
      </c>
      <c r="H81" s="43" t="str">
        <f t="shared" si="13"/>
        <v>19h24</v>
      </c>
      <c r="I81" s="2"/>
      <c r="J81" s="31">
        <f t="shared" si="8"/>
        <v>-588</v>
      </c>
      <c r="K81" s="9"/>
      <c r="L81" s="61" t="str">
        <f t="shared" si="9"/>
        <v/>
      </c>
      <c r="M81" s="9"/>
      <c r="N81" s="44"/>
      <c r="O81" s="9"/>
      <c r="P81" s="40" t="s">
        <v>66</v>
      </c>
      <c r="Q81" s="41">
        <v>18340</v>
      </c>
      <c r="R81" s="43" t="str">
        <f t="shared" si="14"/>
        <v>20h45</v>
      </c>
      <c r="S81" s="2"/>
      <c r="T81" s="32">
        <f t="shared" si="10"/>
        <v>0</v>
      </c>
      <c r="U81" s="9"/>
      <c r="V81" s="61" t="str">
        <f t="shared" si="11"/>
        <v/>
      </c>
      <c r="W81" s="9"/>
      <c r="X81" s="49"/>
      <c r="Y81" s="9"/>
    </row>
    <row r="82" spans="1:25" ht="20.100000000000001" customHeight="1" thickTop="1" thickBot="1" x14ac:dyDescent="0.3">
      <c r="A82" s="18"/>
      <c r="B82" s="38" t="s">
        <v>67</v>
      </c>
      <c r="C82" s="39">
        <v>60610</v>
      </c>
      <c r="D82" s="43" t="str">
        <f t="shared" si="12"/>
        <v>20h00</v>
      </c>
      <c r="E82" s="22"/>
      <c r="F82" s="33" t="s">
        <v>67</v>
      </c>
      <c r="G82" s="34">
        <v>44262</v>
      </c>
      <c r="H82" s="43" t="str">
        <f t="shared" si="13"/>
        <v>19h24</v>
      </c>
      <c r="I82" s="2"/>
      <c r="J82" s="31">
        <f t="shared" si="8"/>
        <v>-16348</v>
      </c>
      <c r="K82" s="9"/>
      <c r="L82" s="61" t="str">
        <f t="shared" si="9"/>
        <v/>
      </c>
      <c r="M82" s="9"/>
      <c r="N82" s="44"/>
      <c r="O82" s="9"/>
      <c r="P82" s="40" t="s">
        <v>67</v>
      </c>
      <c r="Q82" s="62">
        <v>44262</v>
      </c>
      <c r="R82" s="43" t="str">
        <f t="shared" si="14"/>
        <v>20h45</v>
      </c>
      <c r="S82" s="2"/>
      <c r="T82" s="32">
        <f t="shared" si="10"/>
        <v>0</v>
      </c>
      <c r="U82" s="9"/>
      <c r="V82" s="61" t="str">
        <f t="shared" si="11"/>
        <v/>
      </c>
      <c r="W82" s="9"/>
      <c r="X82" s="49"/>
      <c r="Y82" s="9"/>
    </row>
    <row r="83" spans="1:25" ht="20.100000000000001" customHeight="1" thickTop="1" thickBot="1" x14ac:dyDescent="0.3">
      <c r="A83" s="18"/>
      <c r="B83" s="38" t="s">
        <v>68</v>
      </c>
      <c r="C83" s="39">
        <v>17457</v>
      </c>
      <c r="D83" s="43" t="str">
        <f t="shared" si="12"/>
        <v>20h00</v>
      </c>
      <c r="E83" s="22"/>
      <c r="F83" s="33" t="s">
        <v>68</v>
      </c>
      <c r="G83" s="34">
        <v>13966</v>
      </c>
      <c r="H83" s="43" t="str">
        <f t="shared" si="13"/>
        <v>19h24</v>
      </c>
      <c r="I83" s="2"/>
      <c r="J83" s="31">
        <f t="shared" si="8"/>
        <v>-3491</v>
      </c>
      <c r="K83" s="9"/>
      <c r="L83" s="61" t="str">
        <f t="shared" si="9"/>
        <v/>
      </c>
      <c r="M83" s="9"/>
      <c r="N83" s="44"/>
      <c r="O83" s="9"/>
      <c r="P83" s="40" t="s">
        <v>68</v>
      </c>
      <c r="Q83" s="62">
        <v>13966</v>
      </c>
      <c r="R83" s="43" t="str">
        <f t="shared" si="14"/>
        <v>20h45</v>
      </c>
      <c r="S83" s="2"/>
      <c r="T83" s="32">
        <f t="shared" si="10"/>
        <v>0</v>
      </c>
      <c r="U83" s="9"/>
      <c r="V83" s="61" t="str">
        <f t="shared" si="11"/>
        <v/>
      </c>
      <c r="W83" s="9"/>
      <c r="X83" s="49"/>
      <c r="Y83" s="9"/>
    </row>
    <row r="84" spans="1:25" ht="20.100000000000001" customHeight="1" thickTop="1" thickBot="1" x14ac:dyDescent="0.3">
      <c r="A84" s="18"/>
      <c r="B84" s="38" t="s">
        <v>69</v>
      </c>
      <c r="C84" s="39">
        <v>521114</v>
      </c>
      <c r="D84" s="43" t="str">
        <f t="shared" si="12"/>
        <v>20h00</v>
      </c>
      <c r="E84" s="22"/>
      <c r="F84" s="33" t="s">
        <v>69</v>
      </c>
      <c r="G84" s="34">
        <v>252190</v>
      </c>
      <c r="H84" s="43" t="str">
        <f t="shared" si="13"/>
        <v>19h24</v>
      </c>
      <c r="I84" s="2"/>
      <c r="J84" s="31">
        <f t="shared" si="8"/>
        <v>-268924</v>
      </c>
      <c r="K84" s="9"/>
      <c r="L84" s="61" t="str">
        <f t="shared" si="9"/>
        <v>perte de OUF?</v>
      </c>
      <c r="M84" s="9"/>
      <c r="N84" s="44"/>
      <c r="O84" s="9"/>
      <c r="P84" s="40" t="s">
        <v>69</v>
      </c>
      <c r="Q84" s="62">
        <v>201752</v>
      </c>
      <c r="R84" s="43" t="str">
        <f t="shared" si="14"/>
        <v>20h45</v>
      </c>
      <c r="S84" s="2"/>
      <c r="T84" s="32">
        <f t="shared" si="10"/>
        <v>-50438</v>
      </c>
      <c r="U84" s="9"/>
      <c r="V84" s="61" t="str">
        <f t="shared" si="11"/>
        <v/>
      </c>
      <c r="W84" s="9"/>
      <c r="X84" s="49"/>
      <c r="Y84" s="9"/>
    </row>
    <row r="85" spans="1:25" ht="20.100000000000001" customHeight="1" thickTop="1" thickBot="1" x14ac:dyDescent="0.3">
      <c r="A85" s="18"/>
      <c r="B85" s="38" t="s">
        <v>70</v>
      </c>
      <c r="C85" s="39">
        <v>548232</v>
      </c>
      <c r="D85" s="43" t="str">
        <f t="shared" si="12"/>
        <v>20h00</v>
      </c>
      <c r="E85" s="22"/>
      <c r="F85" s="33" t="s">
        <v>70</v>
      </c>
      <c r="G85" s="34">
        <v>471894</v>
      </c>
      <c r="H85" s="43" t="str">
        <f t="shared" si="13"/>
        <v>19h24</v>
      </c>
      <c r="I85" s="2"/>
      <c r="J85" s="31">
        <f t="shared" si="8"/>
        <v>-76338</v>
      </c>
      <c r="K85" s="9"/>
      <c r="L85" s="61" t="str">
        <f t="shared" si="9"/>
        <v/>
      </c>
      <c r="M85" s="9"/>
      <c r="N85" s="44"/>
      <c r="O85" s="9"/>
      <c r="P85" s="40" t="s">
        <v>70</v>
      </c>
      <c r="Q85" s="62">
        <v>471894</v>
      </c>
      <c r="R85" s="43" t="str">
        <f t="shared" si="14"/>
        <v>20h45</v>
      </c>
      <c r="S85" s="2"/>
      <c r="T85" s="32">
        <f t="shared" si="10"/>
        <v>0</v>
      </c>
      <c r="U85" s="9"/>
      <c r="V85" s="61" t="str">
        <f t="shared" si="11"/>
        <v/>
      </c>
      <c r="W85" s="9"/>
      <c r="X85" s="49"/>
      <c r="Y85" s="9"/>
    </row>
    <row r="86" spans="1:25" ht="20.100000000000001" customHeight="1" thickTop="1" thickBot="1" x14ac:dyDescent="0.3">
      <c r="A86" s="18"/>
      <c r="B86" s="38" t="s">
        <v>71</v>
      </c>
      <c r="C86" s="39">
        <v>148881</v>
      </c>
      <c r="D86" s="43" t="str">
        <f t="shared" si="12"/>
        <v>20h00</v>
      </c>
      <c r="E86" s="22"/>
      <c r="F86" s="33" t="s">
        <v>71</v>
      </c>
      <c r="G86" s="34">
        <v>35103</v>
      </c>
      <c r="H86" s="43" t="str">
        <f t="shared" si="13"/>
        <v>19h24</v>
      </c>
      <c r="I86" s="2"/>
      <c r="J86" s="31">
        <f t="shared" si="8"/>
        <v>-113778</v>
      </c>
      <c r="K86" s="9"/>
      <c r="L86" s="61" t="str">
        <f t="shared" si="9"/>
        <v>perte de OUF?</v>
      </c>
      <c r="M86" s="9"/>
      <c r="N86" s="44"/>
      <c r="O86" s="9"/>
      <c r="P86" s="40" t="s">
        <v>71</v>
      </c>
      <c r="Q86" s="62">
        <v>22288</v>
      </c>
      <c r="R86" s="43" t="str">
        <f t="shared" si="14"/>
        <v>20h45</v>
      </c>
      <c r="S86" s="2"/>
      <c r="T86" s="32">
        <f t="shared" si="10"/>
        <v>-12815</v>
      </c>
      <c r="U86" s="9"/>
      <c r="V86" s="61" t="str">
        <f t="shared" si="11"/>
        <v/>
      </c>
      <c r="W86" s="9"/>
      <c r="X86" s="49"/>
      <c r="Y86" s="9"/>
    </row>
    <row r="87" spans="1:25" ht="20.100000000000001" customHeight="1" thickTop="1" thickBot="1" x14ac:dyDescent="0.3">
      <c r="A87" s="18"/>
      <c r="B87" s="38" t="s">
        <v>72</v>
      </c>
      <c r="C87" s="39">
        <v>1297314</v>
      </c>
      <c r="D87" s="43" t="str">
        <f t="shared" si="12"/>
        <v>20h00</v>
      </c>
      <c r="E87" s="22"/>
      <c r="F87" s="33" t="s">
        <v>72</v>
      </c>
      <c r="G87" s="34">
        <v>1475800</v>
      </c>
      <c r="H87" s="43" t="str">
        <f t="shared" si="13"/>
        <v>19h24</v>
      </c>
      <c r="I87" s="2"/>
      <c r="J87" s="31">
        <f t="shared" si="8"/>
        <v>178486</v>
      </c>
      <c r="K87" s="9"/>
      <c r="L87" s="61" t="str">
        <f t="shared" si="9"/>
        <v/>
      </c>
      <c r="M87" s="9"/>
      <c r="N87" s="44"/>
      <c r="O87" s="9"/>
      <c r="P87" s="40" t="s">
        <v>72</v>
      </c>
      <c r="Q87" s="62">
        <v>1475800</v>
      </c>
      <c r="R87" s="43" t="str">
        <f t="shared" si="14"/>
        <v>20h45</v>
      </c>
      <c r="S87" s="2"/>
      <c r="T87" s="32">
        <f t="shared" si="10"/>
        <v>0</v>
      </c>
      <c r="U87" s="9"/>
      <c r="V87" s="61" t="str">
        <f t="shared" si="11"/>
        <v/>
      </c>
      <c r="W87" s="9"/>
      <c r="X87" s="49"/>
      <c r="Y87" s="9"/>
    </row>
    <row r="88" spans="1:25" ht="20.100000000000001" customHeight="1" thickTop="1" thickBot="1" x14ac:dyDescent="0.3">
      <c r="A88" s="18"/>
      <c r="B88" s="38" t="s">
        <v>73</v>
      </c>
      <c r="C88" s="39">
        <v>45523</v>
      </c>
      <c r="D88" s="43" t="str">
        <f t="shared" si="12"/>
        <v>20h00</v>
      </c>
      <c r="E88" s="22"/>
      <c r="F88" s="33" t="s">
        <v>73</v>
      </c>
      <c r="G88" s="34">
        <v>29492</v>
      </c>
      <c r="H88" s="43" t="str">
        <f t="shared" si="13"/>
        <v>19h24</v>
      </c>
      <c r="I88" s="2"/>
      <c r="J88" s="31">
        <f t="shared" si="8"/>
        <v>-16031</v>
      </c>
      <c r="K88" s="9"/>
      <c r="L88" s="61" t="str">
        <f t="shared" si="9"/>
        <v/>
      </c>
      <c r="M88" s="9"/>
      <c r="N88" s="44"/>
      <c r="O88" s="9"/>
      <c r="P88" s="40" t="s">
        <v>73</v>
      </c>
      <c r="Q88" s="41">
        <v>29492</v>
      </c>
      <c r="R88" s="43" t="str">
        <f t="shared" si="14"/>
        <v>20h45</v>
      </c>
      <c r="S88" s="2"/>
      <c r="T88" s="32">
        <f t="shared" si="10"/>
        <v>0</v>
      </c>
      <c r="U88" s="9"/>
      <c r="V88" s="61" t="str">
        <f t="shared" si="11"/>
        <v/>
      </c>
      <c r="W88" s="9"/>
      <c r="X88" s="49"/>
      <c r="Y88" s="9"/>
    </row>
    <row r="89" spans="1:25" ht="20.100000000000001" customHeight="1" thickTop="1" thickBot="1" x14ac:dyDescent="0.3">
      <c r="A89" s="18"/>
      <c r="B89" s="38" t="s">
        <v>74</v>
      </c>
      <c r="C89" s="39">
        <v>149207</v>
      </c>
      <c r="D89" s="43" t="str">
        <f t="shared" si="12"/>
        <v>20h00</v>
      </c>
      <c r="E89" s="22"/>
      <c r="F89" s="33" t="s">
        <v>74</v>
      </c>
      <c r="G89" s="34">
        <v>86110</v>
      </c>
      <c r="H89" s="43" t="str">
        <f t="shared" si="13"/>
        <v>19h24</v>
      </c>
      <c r="I89" s="2"/>
      <c r="J89" s="31">
        <f t="shared" si="8"/>
        <v>-63097</v>
      </c>
      <c r="K89" s="9"/>
      <c r="L89" s="61" t="str">
        <f t="shared" si="9"/>
        <v/>
      </c>
      <c r="M89" s="9"/>
      <c r="N89" s="44"/>
      <c r="O89" s="9"/>
      <c r="P89" s="40" t="s">
        <v>74</v>
      </c>
      <c r="Q89" s="41">
        <v>86110</v>
      </c>
      <c r="R89" s="43" t="str">
        <f t="shared" si="14"/>
        <v>20h45</v>
      </c>
      <c r="S89" s="2"/>
      <c r="T89" s="32">
        <f t="shared" si="10"/>
        <v>0</v>
      </c>
      <c r="U89" s="9"/>
      <c r="V89" s="61" t="str">
        <f t="shared" si="11"/>
        <v/>
      </c>
      <c r="W89" s="9"/>
      <c r="X89" s="49"/>
      <c r="Y89" s="9"/>
    </row>
    <row r="90" spans="1:25" ht="20.100000000000001" customHeight="1" thickTop="1" thickBot="1" x14ac:dyDescent="0.3">
      <c r="A90" s="18"/>
      <c r="B90" s="38" t="s">
        <v>75</v>
      </c>
      <c r="C90" s="39">
        <v>155707</v>
      </c>
      <c r="D90" s="43" t="str">
        <f t="shared" si="12"/>
        <v>20h00</v>
      </c>
      <c r="E90" s="22"/>
      <c r="F90" s="33" t="s">
        <v>75</v>
      </c>
      <c r="G90" s="34">
        <v>161443</v>
      </c>
      <c r="H90" s="43" t="str">
        <f t="shared" si="13"/>
        <v>19h24</v>
      </c>
      <c r="I90" s="2"/>
      <c r="J90" s="31">
        <f t="shared" si="8"/>
        <v>5736</v>
      </c>
      <c r="K90" s="9"/>
      <c r="L90" s="61" t="str">
        <f t="shared" si="9"/>
        <v/>
      </c>
      <c r="M90" s="9"/>
      <c r="N90" s="44"/>
      <c r="O90" s="9"/>
      <c r="P90" s="40" t="s">
        <v>75</v>
      </c>
      <c r="Q90" s="41">
        <v>66128</v>
      </c>
      <c r="R90" s="43" t="str">
        <f t="shared" si="14"/>
        <v>20h45</v>
      </c>
      <c r="S90" s="2"/>
      <c r="T90" s="32">
        <f t="shared" si="10"/>
        <v>-95315</v>
      </c>
      <c r="U90" s="9"/>
      <c r="V90" s="61" t="str">
        <f t="shared" si="11"/>
        <v/>
      </c>
      <c r="W90" s="9"/>
      <c r="X90" s="49"/>
      <c r="Y90" s="9"/>
    </row>
    <row r="91" spans="1:25" ht="20.100000000000001" customHeight="1" thickTop="1" thickBot="1" x14ac:dyDescent="0.3">
      <c r="A91" s="18"/>
      <c r="B91" s="38" t="s">
        <v>76</v>
      </c>
      <c r="C91" s="39">
        <v>15516</v>
      </c>
      <c r="D91" s="43" t="str">
        <f t="shared" si="12"/>
        <v>20h00</v>
      </c>
      <c r="E91" s="22"/>
      <c r="F91" s="33" t="s">
        <v>76</v>
      </c>
      <c r="G91" s="34">
        <v>12395</v>
      </c>
      <c r="H91" s="43" t="str">
        <f t="shared" si="13"/>
        <v>19h24</v>
      </c>
      <c r="I91" s="2"/>
      <c r="J91" s="31">
        <f t="shared" si="8"/>
        <v>-3121</v>
      </c>
      <c r="K91" s="9"/>
      <c r="L91" s="61" t="str">
        <f t="shared" si="9"/>
        <v/>
      </c>
      <c r="M91" s="9"/>
      <c r="N91" s="44"/>
      <c r="O91" s="9"/>
      <c r="P91" s="40" t="s">
        <v>76</v>
      </c>
      <c r="Q91" s="41">
        <v>12395</v>
      </c>
      <c r="R91" s="43" t="str">
        <f t="shared" si="14"/>
        <v>20h45</v>
      </c>
      <c r="S91" s="2"/>
      <c r="T91" s="32">
        <f t="shared" si="10"/>
        <v>0</v>
      </c>
      <c r="U91" s="9"/>
      <c r="V91" s="61" t="str">
        <f t="shared" si="11"/>
        <v/>
      </c>
      <c r="W91" s="9"/>
      <c r="X91" s="49"/>
      <c r="Y91" s="9"/>
    </row>
    <row r="92" spans="1:25" ht="20.100000000000001" customHeight="1" thickTop="1" thickBot="1" x14ac:dyDescent="0.3">
      <c r="A92" s="18"/>
      <c r="B92" s="38" t="s">
        <v>77</v>
      </c>
      <c r="C92" s="39">
        <v>297837</v>
      </c>
      <c r="D92" s="43" t="str">
        <f t="shared" si="12"/>
        <v>20h00</v>
      </c>
      <c r="E92" s="22"/>
      <c r="F92" s="33" t="s">
        <v>77</v>
      </c>
      <c r="G92" s="34">
        <v>297837</v>
      </c>
      <c r="H92" s="43" t="str">
        <f t="shared" si="13"/>
        <v>19h24</v>
      </c>
      <c r="I92" s="2"/>
      <c r="J92" s="31">
        <f t="shared" si="8"/>
        <v>0</v>
      </c>
      <c r="K92" s="9"/>
      <c r="L92" s="61" t="str">
        <f t="shared" si="9"/>
        <v/>
      </c>
      <c r="M92" s="9"/>
      <c r="N92" s="44"/>
      <c r="O92" s="9"/>
      <c r="P92" s="40" t="s">
        <v>77</v>
      </c>
      <c r="Q92" s="62">
        <v>297837</v>
      </c>
      <c r="R92" s="43" t="str">
        <f t="shared" si="14"/>
        <v>20h45</v>
      </c>
      <c r="S92" s="2"/>
      <c r="T92" s="32">
        <f t="shared" si="10"/>
        <v>0</v>
      </c>
      <c r="U92" s="9"/>
      <c r="V92" s="61" t="str">
        <f t="shared" si="11"/>
        <v/>
      </c>
      <c r="W92" s="9"/>
      <c r="X92" s="49"/>
      <c r="Y92" s="9"/>
    </row>
    <row r="93" spans="1:25" ht="20.100000000000001" customHeight="1" thickTop="1" thickBot="1" x14ac:dyDescent="0.3">
      <c r="A93" s="18"/>
      <c r="B93" s="38" t="s">
        <v>78</v>
      </c>
      <c r="C93" s="39">
        <v>245099</v>
      </c>
      <c r="D93" s="43" t="str">
        <f t="shared" si="12"/>
        <v>20h00</v>
      </c>
      <c r="E93" s="22"/>
      <c r="F93" s="33" t="s">
        <v>78</v>
      </c>
      <c r="G93" s="34">
        <v>120082</v>
      </c>
      <c r="H93" s="43" t="str">
        <f t="shared" si="13"/>
        <v>19h24</v>
      </c>
      <c r="I93" s="2"/>
      <c r="J93" s="31">
        <f t="shared" si="8"/>
        <v>-125017</v>
      </c>
      <c r="K93" s="9"/>
      <c r="L93" s="61" t="str">
        <f t="shared" si="9"/>
        <v>perte de OUF?</v>
      </c>
      <c r="M93" s="9"/>
      <c r="N93" s="44"/>
      <c r="O93" s="9"/>
      <c r="P93" s="40" t="s">
        <v>78</v>
      </c>
      <c r="Q93" s="62">
        <v>120082</v>
      </c>
      <c r="R93" s="43" t="str">
        <f t="shared" si="14"/>
        <v>20h45</v>
      </c>
      <c r="S93" s="2"/>
      <c r="T93" s="32">
        <f t="shared" si="10"/>
        <v>0</v>
      </c>
      <c r="U93" s="9"/>
      <c r="V93" s="61" t="str">
        <f t="shared" si="11"/>
        <v/>
      </c>
      <c r="W93" s="9"/>
      <c r="X93" s="49"/>
      <c r="Y93" s="9"/>
    </row>
    <row r="94" spans="1:25" ht="20.100000000000001" customHeight="1" thickTop="1" thickBot="1" x14ac:dyDescent="0.3">
      <c r="A94" s="18"/>
      <c r="B94" s="38" t="s">
        <v>79</v>
      </c>
      <c r="C94" s="39">
        <v>243927</v>
      </c>
      <c r="D94" s="43" t="str">
        <f t="shared" si="12"/>
        <v>20h00</v>
      </c>
      <c r="E94" s="22"/>
      <c r="F94" s="33" t="s">
        <v>79</v>
      </c>
      <c r="G94" s="34">
        <v>195142</v>
      </c>
      <c r="H94" s="43" t="str">
        <f t="shared" si="13"/>
        <v>19h24</v>
      </c>
      <c r="I94" s="2"/>
      <c r="J94" s="31">
        <f t="shared" si="8"/>
        <v>-48785</v>
      </c>
      <c r="K94" s="9"/>
      <c r="L94" s="61" t="str">
        <f t="shared" si="9"/>
        <v/>
      </c>
      <c r="M94" s="9"/>
      <c r="N94" s="44"/>
      <c r="O94" s="9"/>
      <c r="P94" s="40" t="s">
        <v>79</v>
      </c>
      <c r="Q94" s="62">
        <v>195142</v>
      </c>
      <c r="R94" s="43" t="str">
        <f t="shared" si="14"/>
        <v>20h45</v>
      </c>
      <c r="S94" s="2"/>
      <c r="T94" s="32">
        <f t="shared" si="10"/>
        <v>0</v>
      </c>
      <c r="U94" s="9"/>
      <c r="V94" s="61" t="str">
        <f t="shared" si="11"/>
        <v/>
      </c>
      <c r="W94" s="9"/>
      <c r="X94" s="49"/>
      <c r="Y94" s="9"/>
    </row>
    <row r="95" spans="1:25" ht="20.100000000000001" customHeight="1" thickTop="1" thickBot="1" x14ac:dyDescent="0.3">
      <c r="A95" s="18"/>
      <c r="B95" s="38"/>
      <c r="C95" s="39"/>
      <c r="D95" s="43" t="str">
        <f t="shared" si="12"/>
        <v>20h00</v>
      </c>
      <c r="E95" s="22"/>
      <c r="F95" s="33"/>
      <c r="G95" s="34"/>
      <c r="H95" s="43" t="str">
        <f t="shared" si="13"/>
        <v>19h24</v>
      </c>
      <c r="I95" s="2"/>
      <c r="J95" s="31">
        <f t="shared" si="8"/>
        <v>0</v>
      </c>
      <c r="K95" s="9"/>
      <c r="L95" s="61" t="str">
        <f t="shared" si="9"/>
        <v/>
      </c>
      <c r="M95" s="9"/>
      <c r="N95" s="44"/>
      <c r="O95" s="9"/>
      <c r="P95" s="40"/>
      <c r="Q95" s="62"/>
      <c r="R95" s="43" t="str">
        <f t="shared" si="14"/>
        <v>20h45</v>
      </c>
      <c r="S95" s="2"/>
      <c r="T95" s="32">
        <f t="shared" si="10"/>
        <v>0</v>
      </c>
      <c r="U95" s="9"/>
      <c r="V95" s="61" t="str">
        <f t="shared" si="11"/>
        <v/>
      </c>
      <c r="W95" s="9"/>
      <c r="X95" s="49"/>
      <c r="Y95" s="9"/>
    </row>
    <row r="96" spans="1:25" ht="20.100000000000001" customHeight="1" thickTop="1" thickBot="1" x14ac:dyDescent="0.3">
      <c r="A96" s="18"/>
      <c r="B96" s="50"/>
      <c r="C96" s="51"/>
      <c r="D96" s="43" t="str">
        <f t="shared" si="12"/>
        <v>20h00</v>
      </c>
      <c r="E96" s="22"/>
      <c r="F96" s="33"/>
      <c r="G96" s="34"/>
      <c r="H96" s="43" t="str">
        <f t="shared" si="13"/>
        <v>19h24</v>
      </c>
      <c r="I96" s="2"/>
      <c r="J96" s="31">
        <f t="shared" si="8"/>
        <v>0</v>
      </c>
      <c r="K96" s="9"/>
      <c r="L96" s="61" t="str">
        <f t="shared" si="9"/>
        <v/>
      </c>
      <c r="M96" s="9"/>
      <c r="N96" s="44"/>
      <c r="O96" s="9"/>
      <c r="P96" s="40"/>
      <c r="Q96" s="62"/>
      <c r="R96" s="43" t="str">
        <f t="shared" si="14"/>
        <v>20h45</v>
      </c>
      <c r="S96" s="2"/>
      <c r="T96" s="32">
        <f t="shared" si="10"/>
        <v>0</v>
      </c>
      <c r="U96" s="9"/>
      <c r="V96" s="61" t="str">
        <f t="shared" si="11"/>
        <v/>
      </c>
      <c r="W96" s="9"/>
      <c r="X96" s="49"/>
      <c r="Y96" s="9"/>
    </row>
    <row r="97" spans="1:25" ht="20.100000000000001" customHeight="1" thickTop="1" thickBot="1" x14ac:dyDescent="0.3">
      <c r="A97" s="18"/>
      <c r="B97" s="50"/>
      <c r="C97" s="51"/>
      <c r="D97" s="43" t="str">
        <f t="shared" si="12"/>
        <v>20h00</v>
      </c>
      <c r="E97" s="22"/>
      <c r="F97" s="33"/>
      <c r="G97" s="34"/>
      <c r="H97" s="43" t="str">
        <f t="shared" si="13"/>
        <v>19h24</v>
      </c>
      <c r="I97" s="2"/>
      <c r="J97" s="31">
        <f t="shared" si="8"/>
        <v>0</v>
      </c>
      <c r="K97" s="9"/>
      <c r="L97" s="61" t="str">
        <f t="shared" si="9"/>
        <v/>
      </c>
      <c r="M97" s="9"/>
      <c r="N97" s="44"/>
      <c r="O97" s="9"/>
      <c r="P97" s="40"/>
      <c r="Q97" s="62"/>
      <c r="R97" s="43" t="str">
        <f t="shared" si="14"/>
        <v>20h45</v>
      </c>
      <c r="S97" s="2"/>
      <c r="T97" s="32">
        <f t="shared" si="10"/>
        <v>0</v>
      </c>
      <c r="U97" s="9"/>
      <c r="V97" s="61" t="str">
        <f t="shared" si="11"/>
        <v/>
      </c>
      <c r="W97" s="9"/>
      <c r="X97" s="49"/>
      <c r="Y97" s="9"/>
    </row>
    <row r="98" spans="1:25" ht="20.100000000000001" customHeight="1" thickTop="1" thickBot="1" x14ac:dyDescent="0.3">
      <c r="A98" s="18"/>
      <c r="B98" s="50"/>
      <c r="C98" s="51"/>
      <c r="D98" s="43" t="str">
        <f t="shared" si="12"/>
        <v>20h00</v>
      </c>
      <c r="E98" s="22"/>
      <c r="F98" s="33"/>
      <c r="G98" s="34"/>
      <c r="H98" s="43" t="str">
        <f t="shared" si="13"/>
        <v>19h24</v>
      </c>
      <c r="I98" s="2"/>
      <c r="J98" s="31">
        <f t="shared" si="8"/>
        <v>0</v>
      </c>
      <c r="K98" s="9"/>
      <c r="L98" s="61" t="str">
        <f t="shared" si="9"/>
        <v/>
      </c>
      <c r="M98" s="9"/>
      <c r="N98" s="44"/>
      <c r="O98" s="9"/>
      <c r="P98" s="40"/>
      <c r="Q98" s="41"/>
      <c r="R98" s="43" t="str">
        <f t="shared" si="14"/>
        <v>20h45</v>
      </c>
      <c r="S98" s="2"/>
      <c r="T98" s="32">
        <f t="shared" si="10"/>
        <v>0</v>
      </c>
      <c r="U98" s="9"/>
      <c r="V98" s="61" t="str">
        <f t="shared" si="11"/>
        <v/>
      </c>
      <c r="W98" s="9"/>
      <c r="X98" s="49"/>
      <c r="Y98" s="9"/>
    </row>
    <row r="99" spans="1:25" ht="20.100000000000001" customHeight="1" thickTop="1" thickBot="1" x14ac:dyDescent="0.3">
      <c r="A99" s="18"/>
      <c r="B99" s="50"/>
      <c r="C99" s="51"/>
      <c r="D99" s="43" t="str">
        <f t="shared" si="12"/>
        <v>20h00</v>
      </c>
      <c r="E99" s="22"/>
      <c r="F99" s="33"/>
      <c r="G99" s="34"/>
      <c r="H99" s="43" t="str">
        <f t="shared" si="13"/>
        <v>19h24</v>
      </c>
      <c r="I99" s="2"/>
      <c r="J99" s="31">
        <f t="shared" si="8"/>
        <v>0</v>
      </c>
      <c r="K99" s="9"/>
      <c r="L99" s="61" t="str">
        <f t="shared" si="9"/>
        <v/>
      </c>
      <c r="M99" s="9"/>
      <c r="N99" s="44"/>
      <c r="O99" s="9"/>
      <c r="P99" s="40"/>
      <c r="Q99" s="41"/>
      <c r="R99" s="43" t="str">
        <f t="shared" si="14"/>
        <v>20h45</v>
      </c>
      <c r="S99" s="2"/>
      <c r="T99" s="32">
        <f t="shared" si="10"/>
        <v>0</v>
      </c>
      <c r="U99" s="9"/>
      <c r="V99" s="61" t="str">
        <f t="shared" si="11"/>
        <v/>
      </c>
      <c r="W99" s="9"/>
      <c r="X99" s="49"/>
      <c r="Y99" s="9"/>
    </row>
    <row r="100" spans="1:25" ht="20.100000000000001" customHeight="1" thickTop="1" thickBot="1" x14ac:dyDescent="0.3">
      <c r="A100" s="18"/>
      <c r="B100" s="50"/>
      <c r="C100" s="51"/>
      <c r="D100" s="43" t="str">
        <f t="shared" si="12"/>
        <v>20h00</v>
      </c>
      <c r="E100" s="22"/>
      <c r="F100" s="33"/>
      <c r="G100" s="34"/>
      <c r="H100" s="43" t="str">
        <f t="shared" si="13"/>
        <v>19h24</v>
      </c>
      <c r="I100" s="2"/>
      <c r="J100" s="31">
        <f t="shared" si="8"/>
        <v>0</v>
      </c>
      <c r="K100" s="9"/>
      <c r="L100" s="61" t="str">
        <f t="shared" si="9"/>
        <v/>
      </c>
      <c r="M100" s="9"/>
      <c r="N100" s="44"/>
      <c r="O100" s="9"/>
      <c r="P100" s="40"/>
      <c r="Q100" s="41"/>
      <c r="R100" s="43" t="str">
        <f t="shared" si="14"/>
        <v>20h45</v>
      </c>
      <c r="S100" s="2"/>
      <c r="T100" s="32">
        <f t="shared" si="10"/>
        <v>0</v>
      </c>
      <c r="U100" s="9"/>
      <c r="V100" s="61" t="str">
        <f t="shared" si="11"/>
        <v/>
      </c>
      <c r="W100" s="9"/>
      <c r="X100" s="49"/>
      <c r="Y100" s="9"/>
    </row>
    <row r="101" spans="1:25" ht="20.100000000000001" customHeight="1" thickTop="1" thickBot="1" x14ac:dyDescent="0.3">
      <c r="A101" s="18"/>
      <c r="B101" s="50"/>
      <c r="C101" s="51"/>
      <c r="D101" s="43" t="str">
        <f t="shared" si="12"/>
        <v>20h00</v>
      </c>
      <c r="E101" s="22"/>
      <c r="F101" s="33"/>
      <c r="G101" s="34"/>
      <c r="H101" s="43" t="str">
        <f t="shared" si="13"/>
        <v>19h24</v>
      </c>
      <c r="I101" s="2"/>
      <c r="J101" s="31">
        <f t="shared" si="8"/>
        <v>0</v>
      </c>
      <c r="K101" s="9"/>
      <c r="L101" s="61" t="str">
        <f t="shared" si="9"/>
        <v/>
      </c>
      <c r="M101" s="9"/>
      <c r="N101" s="44"/>
      <c r="O101" s="9"/>
      <c r="P101" s="40"/>
      <c r="Q101" s="41"/>
      <c r="R101" s="43" t="str">
        <f t="shared" si="14"/>
        <v>20h45</v>
      </c>
      <c r="S101" s="2"/>
      <c r="T101" s="32">
        <f t="shared" si="10"/>
        <v>0</v>
      </c>
      <c r="U101" s="9"/>
      <c r="V101" s="61" t="str">
        <f t="shared" si="11"/>
        <v/>
      </c>
      <c r="W101" s="9"/>
      <c r="X101" s="49"/>
      <c r="Y101" s="9"/>
    </row>
    <row r="102" spans="1:25" ht="20.100000000000001" customHeight="1" thickTop="1" thickBot="1" x14ac:dyDescent="0.3">
      <c r="A102" s="18"/>
      <c r="B102" s="50"/>
      <c r="C102" s="51"/>
      <c r="D102" s="43" t="str">
        <f t="shared" si="12"/>
        <v>20h00</v>
      </c>
      <c r="E102" s="22"/>
      <c r="F102" s="33"/>
      <c r="G102" s="34"/>
      <c r="H102" s="43" t="str">
        <f t="shared" si="13"/>
        <v>19h24</v>
      </c>
      <c r="I102" s="2"/>
      <c r="J102" s="31">
        <f t="shared" si="8"/>
        <v>0</v>
      </c>
      <c r="K102" s="9"/>
      <c r="L102" s="61" t="str">
        <f t="shared" si="9"/>
        <v/>
      </c>
      <c r="M102" s="9"/>
      <c r="N102" s="44"/>
      <c r="O102" s="9"/>
      <c r="P102" s="40"/>
      <c r="Q102" s="41"/>
      <c r="R102" s="43" t="str">
        <f t="shared" si="14"/>
        <v>20h45</v>
      </c>
      <c r="S102" s="2"/>
      <c r="T102" s="32">
        <f t="shared" si="10"/>
        <v>0</v>
      </c>
      <c r="U102" s="9"/>
      <c r="V102" s="61" t="str">
        <f t="shared" si="11"/>
        <v/>
      </c>
      <c r="W102" s="9"/>
      <c r="X102" s="49"/>
      <c r="Y102" s="9"/>
    </row>
    <row r="103" spans="1:25" ht="20.100000000000001" customHeight="1" thickTop="1" thickBot="1" x14ac:dyDescent="0.3">
      <c r="A103" s="18"/>
      <c r="B103" s="50"/>
      <c r="C103" s="51"/>
      <c r="D103" s="43" t="str">
        <f t="shared" si="12"/>
        <v>20h00</v>
      </c>
      <c r="E103" s="22"/>
      <c r="F103" s="33"/>
      <c r="G103" s="34"/>
      <c r="H103" s="43" t="str">
        <f t="shared" si="13"/>
        <v>19h24</v>
      </c>
      <c r="I103" s="2"/>
      <c r="J103" s="31">
        <f t="shared" si="8"/>
        <v>0</v>
      </c>
      <c r="K103" s="9"/>
      <c r="L103" s="61" t="str">
        <f t="shared" si="9"/>
        <v/>
      </c>
      <c r="M103" s="9"/>
      <c r="N103" s="44"/>
      <c r="O103" s="9"/>
      <c r="P103" s="40"/>
      <c r="Q103" s="41"/>
      <c r="R103" s="43" t="str">
        <f t="shared" si="14"/>
        <v>20h45</v>
      </c>
      <c r="S103" s="2"/>
      <c r="T103" s="32">
        <f t="shared" si="10"/>
        <v>0</v>
      </c>
      <c r="U103" s="9"/>
      <c r="V103" s="61" t="str">
        <f t="shared" si="11"/>
        <v/>
      </c>
      <c r="W103" s="9"/>
      <c r="X103" s="49"/>
      <c r="Y103" s="9"/>
    </row>
    <row r="104" spans="1:25" ht="20.100000000000001" customHeight="1" thickTop="1" thickBot="1" x14ac:dyDescent="0.3">
      <c r="A104" s="18"/>
      <c r="B104" s="50"/>
      <c r="C104" s="51"/>
      <c r="D104" s="43" t="str">
        <f t="shared" si="12"/>
        <v>20h00</v>
      </c>
      <c r="E104" s="22"/>
      <c r="F104" s="33"/>
      <c r="G104" s="34"/>
      <c r="H104" s="43" t="str">
        <f t="shared" si="13"/>
        <v>19h24</v>
      </c>
      <c r="I104" s="2"/>
      <c r="J104" s="31">
        <f t="shared" si="8"/>
        <v>0</v>
      </c>
      <c r="K104" s="9"/>
      <c r="L104" s="61" t="str">
        <f t="shared" si="9"/>
        <v/>
      </c>
      <c r="M104" s="9"/>
      <c r="N104" s="44"/>
      <c r="O104" s="9"/>
      <c r="P104" s="40"/>
      <c r="Q104" s="41"/>
      <c r="R104" s="43" t="str">
        <f t="shared" si="14"/>
        <v>20h45</v>
      </c>
      <c r="S104" s="2"/>
      <c r="T104" s="32">
        <f t="shared" si="10"/>
        <v>0</v>
      </c>
      <c r="U104" s="9"/>
      <c r="V104" s="61" t="str">
        <f t="shared" si="11"/>
        <v/>
      </c>
      <c r="W104" s="9"/>
      <c r="X104" s="49"/>
      <c r="Y104" s="9"/>
    </row>
    <row r="105" spans="1:25" ht="20.100000000000001" customHeight="1" thickTop="1" thickBot="1" x14ac:dyDescent="0.3">
      <c r="A105" s="18"/>
      <c r="B105" s="38"/>
      <c r="C105" s="39"/>
      <c r="D105" s="43" t="str">
        <f t="shared" si="12"/>
        <v>20h00</v>
      </c>
      <c r="E105" s="22"/>
      <c r="F105" s="33"/>
      <c r="G105" s="34"/>
      <c r="H105" s="43" t="str">
        <f t="shared" si="13"/>
        <v>19h24</v>
      </c>
      <c r="I105" s="2"/>
      <c r="J105" s="31">
        <f t="shared" si="8"/>
        <v>0</v>
      </c>
      <c r="K105" s="9"/>
      <c r="L105" s="61" t="str">
        <f t="shared" si="9"/>
        <v/>
      </c>
      <c r="M105" s="9"/>
      <c r="N105" s="44"/>
      <c r="O105" s="9"/>
      <c r="P105" s="40"/>
      <c r="Q105" s="41"/>
      <c r="R105" s="43" t="str">
        <f t="shared" si="14"/>
        <v>20h45</v>
      </c>
      <c r="S105" s="2"/>
      <c r="T105" s="32">
        <f t="shared" si="10"/>
        <v>0</v>
      </c>
      <c r="U105" s="9"/>
      <c r="V105" s="61" t="str">
        <f t="shared" si="11"/>
        <v/>
      </c>
      <c r="W105" s="9"/>
      <c r="X105" s="49"/>
      <c r="Y105" s="9"/>
    </row>
    <row r="106" spans="1:25" ht="20.100000000000001" customHeight="1" thickTop="1" thickBot="1" x14ac:dyDescent="0.3">
      <c r="A106" s="18"/>
      <c r="B106" s="38"/>
      <c r="C106" s="39"/>
      <c r="D106" s="43" t="str">
        <f t="shared" si="12"/>
        <v>20h00</v>
      </c>
      <c r="E106" s="22"/>
      <c r="F106" s="33"/>
      <c r="G106" s="34"/>
      <c r="H106" s="43" t="str">
        <f t="shared" si="13"/>
        <v>19h24</v>
      </c>
      <c r="I106" s="2"/>
      <c r="J106" s="31">
        <f t="shared" ref="J106:J113" si="15">G106-C106</f>
        <v>0</v>
      </c>
      <c r="K106" s="9"/>
      <c r="L106" s="61" t="str">
        <f t="shared" si="9"/>
        <v/>
      </c>
      <c r="M106" s="9"/>
      <c r="N106" s="44"/>
      <c r="O106" s="9"/>
      <c r="P106" s="40"/>
      <c r="Q106" s="41"/>
      <c r="R106" s="43" t="str">
        <f t="shared" si="14"/>
        <v>20h45</v>
      </c>
      <c r="S106" s="2"/>
      <c r="T106" s="32">
        <f t="shared" si="10"/>
        <v>0</v>
      </c>
      <c r="U106" s="9"/>
      <c r="V106" s="61" t="str">
        <f t="shared" si="11"/>
        <v/>
      </c>
      <c r="W106" s="9"/>
      <c r="X106" s="49"/>
      <c r="Y106" s="9"/>
    </row>
    <row r="107" spans="1:25" ht="20.100000000000001" customHeight="1" thickTop="1" thickBot="1" x14ac:dyDescent="0.3">
      <c r="A107" s="18"/>
      <c r="B107" s="38"/>
      <c r="C107" s="39"/>
      <c r="D107" s="43" t="str">
        <f t="shared" si="12"/>
        <v>20h00</v>
      </c>
      <c r="E107" s="22"/>
      <c r="F107" s="33"/>
      <c r="G107" s="34"/>
      <c r="H107" s="43" t="str">
        <f t="shared" si="13"/>
        <v>19h24</v>
      </c>
      <c r="I107" s="2"/>
      <c r="J107" s="31">
        <f t="shared" si="15"/>
        <v>0</v>
      </c>
      <c r="K107" s="9"/>
      <c r="L107" s="61" t="str">
        <f t="shared" si="9"/>
        <v/>
      </c>
      <c r="M107" s="9"/>
      <c r="N107" s="44"/>
      <c r="O107" s="9"/>
      <c r="P107" s="40"/>
      <c r="Q107" s="41"/>
      <c r="R107" s="43" t="str">
        <f t="shared" si="14"/>
        <v>20h45</v>
      </c>
      <c r="S107" s="2"/>
      <c r="T107" s="32">
        <f t="shared" si="10"/>
        <v>0</v>
      </c>
      <c r="U107" s="9"/>
      <c r="V107" s="61" t="str">
        <f t="shared" si="11"/>
        <v/>
      </c>
      <c r="W107" s="9"/>
      <c r="X107" s="49"/>
      <c r="Y107" s="9"/>
    </row>
    <row r="108" spans="1:25" ht="20.100000000000001" customHeight="1" thickTop="1" thickBot="1" x14ac:dyDescent="0.3">
      <c r="A108" s="18"/>
      <c r="B108" s="38"/>
      <c r="C108" s="39"/>
      <c r="D108" s="43" t="str">
        <f t="shared" si="12"/>
        <v>20h00</v>
      </c>
      <c r="E108" s="22"/>
      <c r="F108" s="36"/>
      <c r="G108" s="37"/>
      <c r="H108" s="43" t="str">
        <f t="shared" si="13"/>
        <v>19h24</v>
      </c>
      <c r="I108" s="2"/>
      <c r="J108" s="31">
        <f t="shared" si="15"/>
        <v>0</v>
      </c>
      <c r="K108" s="9"/>
      <c r="L108" s="61" t="str">
        <f t="shared" si="9"/>
        <v/>
      </c>
      <c r="M108" s="9"/>
      <c r="N108" s="44"/>
      <c r="O108" s="9"/>
      <c r="P108" s="40"/>
      <c r="Q108" s="41"/>
      <c r="R108" s="43" t="str">
        <f t="shared" si="14"/>
        <v>20h45</v>
      </c>
      <c r="S108" s="2"/>
      <c r="T108" s="32">
        <f t="shared" si="10"/>
        <v>0</v>
      </c>
      <c r="U108" s="9"/>
      <c r="V108" s="61" t="str">
        <f t="shared" si="11"/>
        <v/>
      </c>
      <c r="W108" s="9"/>
      <c r="X108" s="49"/>
      <c r="Y108" s="9"/>
    </row>
    <row r="109" spans="1:25" ht="20.100000000000001" customHeight="1" thickTop="1" thickBot="1" x14ac:dyDescent="0.3">
      <c r="A109" s="18"/>
      <c r="B109" s="38"/>
      <c r="C109" s="39"/>
      <c r="D109" s="43" t="str">
        <f t="shared" si="12"/>
        <v>20h00</v>
      </c>
      <c r="E109" s="22"/>
      <c r="F109" s="36"/>
      <c r="G109" s="37"/>
      <c r="H109" s="43" t="str">
        <f t="shared" si="13"/>
        <v>19h24</v>
      </c>
      <c r="I109" s="2"/>
      <c r="J109" s="31">
        <f t="shared" si="15"/>
        <v>0</v>
      </c>
      <c r="K109" s="9"/>
      <c r="L109" s="61" t="str">
        <f t="shared" si="9"/>
        <v/>
      </c>
      <c r="M109" s="9"/>
      <c r="N109" s="44"/>
      <c r="O109" s="9"/>
      <c r="P109" s="40"/>
      <c r="Q109" s="41"/>
      <c r="R109" s="43" t="str">
        <f t="shared" si="14"/>
        <v>20h45</v>
      </c>
      <c r="S109" s="2"/>
      <c r="T109" s="32">
        <f t="shared" si="10"/>
        <v>0</v>
      </c>
      <c r="U109" s="9"/>
      <c r="V109" s="61" t="str">
        <f t="shared" si="11"/>
        <v/>
      </c>
      <c r="W109" s="9"/>
      <c r="X109" s="49"/>
      <c r="Y109" s="9"/>
    </row>
    <row r="110" spans="1:25" ht="20.100000000000001" customHeight="1" thickTop="1" thickBot="1" x14ac:dyDescent="0.3">
      <c r="A110" s="18"/>
      <c r="B110" s="38"/>
      <c r="C110" s="39"/>
      <c r="D110" s="43" t="str">
        <f t="shared" si="12"/>
        <v>20h00</v>
      </c>
      <c r="E110" s="22"/>
      <c r="F110" s="36"/>
      <c r="G110" s="37"/>
      <c r="H110" s="43" t="str">
        <f t="shared" si="13"/>
        <v>19h24</v>
      </c>
      <c r="I110" s="2"/>
      <c r="J110" s="31">
        <f t="shared" si="15"/>
        <v>0</v>
      </c>
      <c r="K110" s="9"/>
      <c r="L110" s="61" t="str">
        <f t="shared" si="9"/>
        <v/>
      </c>
      <c r="M110" s="9"/>
      <c r="N110" s="44"/>
      <c r="O110" s="9"/>
      <c r="P110" s="40"/>
      <c r="Q110" s="41"/>
      <c r="R110" s="43" t="str">
        <f t="shared" si="14"/>
        <v>20h45</v>
      </c>
      <c r="S110" s="2"/>
      <c r="T110" s="32">
        <f t="shared" si="10"/>
        <v>0</v>
      </c>
      <c r="U110" s="9"/>
      <c r="V110" s="61" t="str">
        <f t="shared" si="11"/>
        <v/>
      </c>
      <c r="W110" s="9"/>
      <c r="X110" s="49"/>
      <c r="Y110" s="9"/>
    </row>
    <row r="111" spans="1:25" ht="20.100000000000001" customHeight="1" thickTop="1" thickBot="1" x14ac:dyDescent="0.3">
      <c r="A111" s="18"/>
      <c r="B111" s="52"/>
      <c r="C111" s="53"/>
      <c r="D111" s="43" t="str">
        <f t="shared" si="12"/>
        <v>20h00</v>
      </c>
      <c r="E111" s="22"/>
      <c r="F111" s="36"/>
      <c r="G111" s="37"/>
      <c r="H111" s="43" t="str">
        <f t="shared" si="13"/>
        <v>19h24</v>
      </c>
      <c r="I111" s="2"/>
      <c r="J111" s="31">
        <f t="shared" si="15"/>
        <v>0</v>
      </c>
      <c r="K111" s="9"/>
      <c r="L111" s="61" t="str">
        <f t="shared" si="9"/>
        <v/>
      </c>
      <c r="M111" s="9"/>
      <c r="N111" s="44"/>
      <c r="O111" s="9"/>
      <c r="P111" s="40"/>
      <c r="Q111" s="41"/>
      <c r="R111" s="43" t="str">
        <f t="shared" si="14"/>
        <v>20h45</v>
      </c>
      <c r="S111" s="2"/>
      <c r="T111" s="32">
        <f t="shared" si="10"/>
        <v>0</v>
      </c>
      <c r="U111" s="9"/>
      <c r="V111" s="61" t="str">
        <f t="shared" si="11"/>
        <v/>
      </c>
      <c r="W111" s="9"/>
      <c r="X111" s="49"/>
      <c r="Y111" s="9"/>
    </row>
    <row r="112" spans="1:25" ht="20.100000000000001" customHeight="1" thickTop="1" thickBot="1" x14ac:dyDescent="0.3">
      <c r="A112" s="18"/>
      <c r="B112" s="52"/>
      <c r="C112" s="53"/>
      <c r="D112" s="43" t="str">
        <f t="shared" si="12"/>
        <v>20h00</v>
      </c>
      <c r="E112" s="22"/>
      <c r="F112" s="36"/>
      <c r="G112" s="37"/>
      <c r="H112" s="43" t="str">
        <f t="shared" si="13"/>
        <v>19h24</v>
      </c>
      <c r="I112" s="2"/>
      <c r="J112" s="31">
        <f t="shared" si="15"/>
        <v>0</v>
      </c>
      <c r="K112" s="19"/>
      <c r="L112" s="61" t="str">
        <f t="shared" si="9"/>
        <v/>
      </c>
      <c r="M112" s="19"/>
      <c r="N112" s="44"/>
      <c r="O112" s="19"/>
      <c r="P112" s="40"/>
      <c r="Q112" s="41"/>
      <c r="R112" s="43" t="str">
        <f t="shared" si="14"/>
        <v>20h45</v>
      </c>
      <c r="S112" s="2"/>
      <c r="T112" s="32">
        <f t="shared" si="10"/>
        <v>0</v>
      </c>
      <c r="U112" s="19"/>
      <c r="V112" s="61" t="str">
        <f t="shared" si="11"/>
        <v/>
      </c>
      <c r="W112" s="54"/>
      <c r="X112" s="49"/>
      <c r="Y112" s="10"/>
    </row>
    <row r="113" spans="1:25" ht="20.100000000000001" customHeight="1" thickTop="1" thickBot="1" x14ac:dyDescent="0.3">
      <c r="A113" s="18"/>
      <c r="B113" s="52"/>
      <c r="C113" s="53"/>
      <c r="D113" s="43" t="str">
        <f t="shared" si="12"/>
        <v>20h00</v>
      </c>
      <c r="E113" s="22"/>
      <c r="F113" s="36"/>
      <c r="G113" s="37"/>
      <c r="H113" s="43" t="str">
        <f t="shared" si="13"/>
        <v>19h24</v>
      </c>
      <c r="I113" s="2"/>
      <c r="J113" s="31">
        <f t="shared" si="15"/>
        <v>0</v>
      </c>
      <c r="K113" s="20"/>
      <c r="L113" s="61" t="str">
        <f t="shared" si="9"/>
        <v/>
      </c>
      <c r="M113" s="20"/>
      <c r="N113" s="44"/>
      <c r="O113" s="20"/>
      <c r="P113" s="40"/>
      <c r="Q113" s="41"/>
      <c r="R113" s="43" t="str">
        <f t="shared" si="14"/>
        <v>20h45</v>
      </c>
      <c r="S113" s="2"/>
      <c r="T113" s="32">
        <f t="shared" si="10"/>
        <v>0</v>
      </c>
      <c r="U113" s="20"/>
      <c r="V113" s="61" t="str">
        <f t="shared" si="11"/>
        <v/>
      </c>
      <c r="W113" s="12"/>
      <c r="X113" s="2"/>
      <c r="Y113" s="11"/>
    </row>
    <row r="114" spans="1:25" x14ac:dyDescent="0.25">
      <c r="A114" s="5"/>
      <c r="B114" s="4"/>
      <c r="C114" s="4"/>
      <c r="D114" s="28"/>
      <c r="E114" s="5"/>
      <c r="F114" s="4"/>
      <c r="G114" s="4"/>
      <c r="H114" s="28"/>
      <c r="K114" s="4"/>
      <c r="L114" s="59"/>
      <c r="M114" s="4"/>
      <c r="O114" s="4"/>
      <c r="P114" s="4"/>
      <c r="Q114" s="4"/>
      <c r="R114" s="28"/>
      <c r="U114" s="4"/>
      <c r="V114" s="57"/>
      <c r="W114" s="4"/>
      <c r="Y114" s="4"/>
    </row>
    <row r="115" spans="1:25" x14ac:dyDescent="0.25">
      <c r="A115" s="5"/>
      <c r="B115" s="4"/>
      <c r="C115" s="4"/>
      <c r="D115" s="28"/>
      <c r="E115" s="5"/>
      <c r="F115" s="4"/>
      <c r="G115" s="4"/>
      <c r="H115" s="28"/>
      <c r="K115" s="4"/>
      <c r="L115" s="59"/>
      <c r="M115" s="4"/>
      <c r="O115" s="4"/>
      <c r="P115" s="4"/>
      <c r="Q115" s="4"/>
      <c r="R115" s="28"/>
      <c r="U115" s="4"/>
      <c r="V115" s="57"/>
      <c r="W115" s="4"/>
      <c r="Y115" s="4"/>
    </row>
    <row r="116" spans="1:25" x14ac:dyDescent="0.25">
      <c r="A116" s="5"/>
      <c r="B116" s="4"/>
      <c r="C116" s="4"/>
      <c r="D116" s="28"/>
      <c r="E116" s="5"/>
      <c r="F116" s="4"/>
      <c r="G116" s="4"/>
      <c r="H116" s="28"/>
      <c r="K116" s="4"/>
      <c r="L116" s="59"/>
      <c r="M116" s="4"/>
      <c r="O116" s="4"/>
      <c r="P116" s="4"/>
      <c r="Q116" s="4"/>
      <c r="R116" s="28"/>
      <c r="U116" s="4"/>
      <c r="V116" s="57"/>
      <c r="W116" s="4"/>
      <c r="Y116" s="4"/>
    </row>
    <row r="117" spans="1:25" x14ac:dyDescent="0.25">
      <c r="A117" s="5"/>
      <c r="B117" s="4"/>
      <c r="C117" s="4"/>
      <c r="D117" s="28"/>
      <c r="E117" s="5"/>
      <c r="F117" s="4"/>
      <c r="G117" s="4"/>
      <c r="H117" s="28"/>
      <c r="K117" s="4"/>
      <c r="L117" s="59"/>
      <c r="M117" s="4"/>
      <c r="O117" s="4"/>
      <c r="P117" s="4"/>
      <c r="Q117" s="4"/>
      <c r="R117" s="28"/>
      <c r="U117" s="4"/>
      <c r="V117" s="57"/>
      <c r="W117" s="4"/>
      <c r="Y117" s="4"/>
    </row>
    <row r="118" spans="1:25" x14ac:dyDescent="0.25">
      <c r="A118" s="5"/>
      <c r="B118" s="4"/>
      <c r="C118" s="4"/>
      <c r="D118" s="28"/>
      <c r="E118" s="5"/>
      <c r="F118" s="4"/>
      <c r="G118" s="4"/>
      <c r="H118" s="28"/>
      <c r="K118" s="4"/>
      <c r="L118" s="59"/>
      <c r="M118" s="4"/>
      <c r="O118" s="4"/>
      <c r="P118" s="4"/>
      <c r="Q118" s="4"/>
      <c r="R118" s="28"/>
      <c r="U118" s="4"/>
      <c r="V118" s="57"/>
      <c r="W118" s="4"/>
      <c r="Y118" s="4"/>
    </row>
    <row r="119" spans="1:25" x14ac:dyDescent="0.25">
      <c r="A119" s="5"/>
      <c r="B119" s="4"/>
      <c r="C119" s="4"/>
      <c r="D119" s="28"/>
      <c r="E119" s="5"/>
      <c r="F119" s="4"/>
      <c r="G119" s="4"/>
      <c r="H119" s="28"/>
      <c r="K119" s="4"/>
      <c r="L119" s="59"/>
      <c r="M119" s="4"/>
      <c r="O119" s="4"/>
      <c r="P119" s="4"/>
      <c r="Q119" s="4"/>
      <c r="R119" s="28"/>
      <c r="U119" s="4"/>
      <c r="V119" s="57"/>
      <c r="W119" s="4"/>
      <c r="Y119" s="4"/>
    </row>
    <row r="120" spans="1:25" x14ac:dyDescent="0.25">
      <c r="A120" s="5"/>
      <c r="B120" s="4"/>
      <c r="C120" s="4"/>
      <c r="D120" s="28"/>
      <c r="E120" s="5"/>
      <c r="F120" s="4"/>
      <c r="G120" s="4"/>
      <c r="H120" s="28"/>
      <c r="K120" s="4"/>
      <c r="L120" s="59"/>
      <c r="M120" s="4"/>
      <c r="O120" s="4"/>
      <c r="P120" s="4"/>
      <c r="Q120" s="4"/>
      <c r="R120" s="28"/>
      <c r="U120" s="4"/>
      <c r="V120" s="57"/>
      <c r="W120" s="4"/>
      <c r="Y120" s="4"/>
    </row>
    <row r="121" spans="1:25" x14ac:dyDescent="0.25">
      <c r="A121" s="5"/>
      <c r="B121" s="4"/>
      <c r="C121" s="4"/>
      <c r="D121" s="28"/>
      <c r="E121" s="5"/>
      <c r="F121" s="4"/>
      <c r="G121" s="4"/>
      <c r="H121" s="28"/>
      <c r="K121" s="4"/>
      <c r="L121" s="59"/>
      <c r="M121" s="4"/>
      <c r="O121" s="4"/>
      <c r="P121" s="4"/>
      <c r="Q121" s="4"/>
      <c r="R121" s="28"/>
      <c r="U121" s="4"/>
      <c r="V121" s="57"/>
      <c r="W121" s="4"/>
      <c r="Y121" s="4"/>
    </row>
    <row r="122" spans="1:25" x14ac:dyDescent="0.25">
      <c r="A122" s="5"/>
      <c r="B122" s="4"/>
      <c r="C122" s="4"/>
      <c r="D122" s="28"/>
      <c r="E122" s="5"/>
      <c r="F122" s="4"/>
      <c r="G122" s="4"/>
      <c r="H122" s="28"/>
      <c r="K122" s="4"/>
      <c r="L122" s="59"/>
      <c r="M122" s="4"/>
      <c r="O122" s="4"/>
      <c r="P122" s="4"/>
      <c r="Q122" s="4"/>
      <c r="R122" s="28"/>
      <c r="U122" s="4"/>
      <c r="V122" s="57"/>
      <c r="W122" s="4"/>
      <c r="Y122" s="4"/>
    </row>
    <row r="123" spans="1:25" x14ac:dyDescent="0.25">
      <c r="A123" s="5"/>
      <c r="B123" s="4"/>
      <c r="C123" s="4"/>
      <c r="D123" s="28"/>
      <c r="E123" s="5"/>
      <c r="F123" s="4"/>
      <c r="G123" s="4"/>
      <c r="H123" s="28"/>
      <c r="K123" s="4"/>
      <c r="L123" s="59"/>
      <c r="M123" s="4"/>
      <c r="O123" s="4"/>
      <c r="P123" s="4"/>
      <c r="Q123" s="4"/>
      <c r="R123" s="28"/>
      <c r="U123" s="4"/>
      <c r="V123" s="57"/>
      <c r="W123" s="4"/>
      <c r="Y123" s="4"/>
    </row>
    <row r="124" spans="1:25" x14ac:dyDescent="0.25">
      <c r="A124" s="5"/>
      <c r="B124" s="4"/>
      <c r="C124" s="4"/>
      <c r="D124" s="28"/>
      <c r="E124" s="5"/>
      <c r="F124" s="4"/>
      <c r="G124" s="4"/>
      <c r="H124" s="28"/>
      <c r="K124" s="4"/>
      <c r="L124" s="59"/>
      <c r="M124" s="4"/>
      <c r="O124" s="4"/>
      <c r="P124" s="4"/>
      <c r="Q124" s="4"/>
      <c r="R124" s="28"/>
      <c r="U124" s="4"/>
      <c r="V124" s="57"/>
      <c r="W124" s="4"/>
      <c r="Y124" s="4"/>
    </row>
    <row r="125" spans="1:25" x14ac:dyDescent="0.25">
      <c r="A125" s="5"/>
      <c r="B125" s="4"/>
      <c r="C125" s="4"/>
      <c r="D125" s="28"/>
      <c r="E125" s="5"/>
      <c r="F125" s="4"/>
      <c r="G125" s="4"/>
      <c r="H125" s="28"/>
      <c r="K125" s="4"/>
      <c r="L125" s="59"/>
      <c r="M125" s="4"/>
      <c r="O125" s="4"/>
      <c r="P125" s="4"/>
      <c r="Q125" s="4"/>
      <c r="R125" s="28"/>
      <c r="U125" s="4"/>
      <c r="V125" s="57"/>
      <c r="W125" s="4"/>
      <c r="Y125" s="4"/>
    </row>
    <row r="126" spans="1:25" x14ac:dyDescent="0.25">
      <c r="A126" s="5"/>
      <c r="B126" s="4"/>
      <c r="C126" s="4"/>
      <c r="D126" s="28"/>
      <c r="E126" s="5"/>
      <c r="F126" s="4"/>
      <c r="G126" s="4"/>
      <c r="H126" s="28"/>
      <c r="K126" s="4"/>
      <c r="L126" s="59"/>
      <c r="M126" s="4"/>
      <c r="O126" s="4"/>
      <c r="P126" s="4"/>
      <c r="Q126" s="4"/>
      <c r="R126" s="28"/>
      <c r="U126" s="4"/>
      <c r="V126" s="57"/>
      <c r="W126" s="4"/>
      <c r="Y126" s="4"/>
    </row>
    <row r="127" spans="1:25" x14ac:dyDescent="0.25">
      <c r="A127" s="5"/>
      <c r="B127" s="4"/>
      <c r="C127" s="4"/>
      <c r="D127" s="28"/>
      <c r="E127" s="5"/>
      <c r="F127" s="4"/>
      <c r="G127" s="4"/>
      <c r="H127" s="28"/>
      <c r="K127" s="4"/>
      <c r="L127" s="59"/>
      <c r="M127" s="4"/>
      <c r="O127" s="4"/>
      <c r="P127" s="4"/>
      <c r="Q127" s="4"/>
      <c r="R127" s="28"/>
      <c r="U127" s="4"/>
      <c r="V127" s="57"/>
      <c r="W127" s="4"/>
      <c r="Y127" s="4"/>
    </row>
    <row r="128" spans="1:25" x14ac:dyDescent="0.25">
      <c r="A128" s="5"/>
      <c r="B128" s="4"/>
      <c r="C128" s="4"/>
      <c r="D128" s="28"/>
      <c r="E128" s="5"/>
      <c r="F128" s="4"/>
      <c r="G128" s="4"/>
      <c r="H128" s="28"/>
      <c r="K128" s="4"/>
      <c r="L128" s="59"/>
      <c r="M128" s="4"/>
      <c r="O128" s="4"/>
      <c r="P128" s="4"/>
      <c r="Q128" s="4"/>
      <c r="R128" s="28"/>
      <c r="U128" s="4"/>
      <c r="V128" s="57"/>
      <c r="W128" s="4"/>
      <c r="Y128" s="4"/>
    </row>
    <row r="129" spans="1:25" x14ac:dyDescent="0.25">
      <c r="A129" s="5"/>
      <c r="B129" s="4"/>
      <c r="C129" s="4"/>
      <c r="D129" s="28"/>
      <c r="E129" s="5"/>
      <c r="F129" s="4"/>
      <c r="G129" s="4"/>
      <c r="H129" s="28"/>
      <c r="K129" s="4"/>
      <c r="L129" s="59"/>
      <c r="M129" s="4"/>
      <c r="O129" s="4"/>
      <c r="P129" s="4"/>
      <c r="Q129" s="4"/>
      <c r="R129" s="28"/>
      <c r="U129" s="4"/>
      <c r="V129" s="57"/>
      <c r="W129" s="4"/>
      <c r="Y129" s="4"/>
    </row>
    <row r="130" spans="1:25" x14ac:dyDescent="0.25">
      <c r="A130" s="5"/>
      <c r="B130" s="4"/>
      <c r="C130" s="4"/>
      <c r="D130" s="28"/>
      <c r="E130" s="5"/>
      <c r="F130" s="4"/>
      <c r="G130" s="4"/>
      <c r="H130" s="28"/>
      <c r="K130" s="4"/>
      <c r="L130" s="59"/>
      <c r="M130" s="4"/>
      <c r="O130" s="4"/>
      <c r="P130" s="4"/>
      <c r="Q130" s="4"/>
      <c r="R130" s="28"/>
      <c r="U130" s="4"/>
      <c r="V130" s="57"/>
      <c r="W130" s="4"/>
      <c r="Y130" s="4"/>
    </row>
    <row r="131" spans="1:25" x14ac:dyDescent="0.25">
      <c r="A131" s="5"/>
      <c r="B131" s="4"/>
      <c r="C131" s="4"/>
      <c r="D131" s="28"/>
      <c r="E131" s="5"/>
      <c r="F131" s="4"/>
      <c r="G131" s="4"/>
      <c r="H131" s="28"/>
      <c r="K131" s="4"/>
      <c r="L131" s="59"/>
      <c r="M131" s="4"/>
      <c r="O131" s="4"/>
      <c r="P131" s="4"/>
      <c r="Q131" s="4"/>
      <c r="R131" s="28"/>
      <c r="U131" s="4"/>
      <c r="V131" s="57"/>
      <c r="W131" s="4"/>
      <c r="Y131" s="4"/>
    </row>
    <row r="132" spans="1:25" x14ac:dyDescent="0.25">
      <c r="A132" s="5"/>
      <c r="B132" s="4"/>
      <c r="C132" s="4"/>
      <c r="D132" s="28"/>
      <c r="E132" s="5"/>
      <c r="F132" s="4"/>
      <c r="G132" s="4"/>
      <c r="H132" s="28"/>
      <c r="K132" s="4"/>
      <c r="L132" s="59"/>
      <c r="M132" s="4"/>
      <c r="O132" s="4"/>
      <c r="P132" s="4"/>
      <c r="Q132" s="4"/>
      <c r="R132" s="28"/>
      <c r="U132" s="4"/>
      <c r="V132" s="57"/>
      <c r="W132" s="4"/>
      <c r="Y132" s="4"/>
    </row>
    <row r="133" spans="1:25" x14ac:dyDescent="0.25">
      <c r="A133" s="5"/>
      <c r="B133" s="4"/>
      <c r="C133" s="4"/>
      <c r="D133" s="28"/>
      <c r="E133" s="5"/>
      <c r="F133" s="4"/>
      <c r="G133" s="4"/>
      <c r="H133" s="28"/>
      <c r="K133" s="4"/>
      <c r="L133" s="59"/>
      <c r="M133" s="4"/>
      <c r="O133" s="4"/>
      <c r="P133" s="4"/>
      <c r="Q133" s="4"/>
      <c r="R133" s="28"/>
      <c r="U133" s="4"/>
      <c r="V133" s="57"/>
      <c r="W133" s="4"/>
      <c r="Y133" s="4"/>
    </row>
    <row r="134" spans="1:25" x14ac:dyDescent="0.25">
      <c r="A134" s="5"/>
      <c r="B134" s="4"/>
      <c r="C134" s="4"/>
      <c r="D134" s="28"/>
      <c r="E134" s="5"/>
      <c r="F134" s="4"/>
      <c r="G134" s="4"/>
      <c r="H134" s="28"/>
      <c r="K134" s="4"/>
      <c r="L134" s="59"/>
      <c r="M134" s="4"/>
      <c r="O134" s="4"/>
      <c r="P134" s="4"/>
      <c r="Q134" s="4"/>
      <c r="R134" s="28"/>
      <c r="U134" s="4"/>
      <c r="V134" s="57"/>
      <c r="W134" s="4"/>
      <c r="Y134" s="4"/>
    </row>
    <row r="135" spans="1:25" x14ac:dyDescent="0.25">
      <c r="A135" s="5"/>
      <c r="B135" s="4"/>
      <c r="C135" s="4"/>
      <c r="D135" s="28"/>
      <c r="E135" s="5"/>
      <c r="F135" s="4"/>
      <c r="G135" s="4"/>
      <c r="H135" s="28"/>
      <c r="K135" s="4"/>
      <c r="L135" s="59"/>
      <c r="M135" s="4"/>
      <c r="O135" s="4"/>
      <c r="P135" s="4"/>
      <c r="Q135" s="4"/>
      <c r="R135" s="28"/>
      <c r="U135" s="4"/>
      <c r="V135" s="57"/>
      <c r="W135" s="4"/>
      <c r="Y135" s="4"/>
    </row>
    <row r="136" spans="1:25" x14ac:dyDescent="0.25">
      <c r="A136" s="5"/>
      <c r="B136" s="4"/>
      <c r="C136" s="4"/>
      <c r="D136" s="28"/>
      <c r="E136" s="5"/>
      <c r="F136" s="4"/>
      <c r="G136" s="4"/>
      <c r="H136" s="28"/>
      <c r="K136" s="4"/>
      <c r="L136" s="59"/>
      <c r="M136" s="4"/>
      <c r="O136" s="4"/>
      <c r="P136" s="4"/>
      <c r="Q136" s="4"/>
      <c r="R136" s="28"/>
      <c r="U136" s="4"/>
      <c r="V136" s="57"/>
      <c r="W136" s="4"/>
      <c r="Y136" s="4"/>
    </row>
    <row r="137" spans="1:25" x14ac:dyDescent="0.25">
      <c r="A137" s="5"/>
      <c r="B137" s="4"/>
      <c r="C137" s="4"/>
      <c r="D137" s="28"/>
      <c r="E137" s="5"/>
      <c r="F137" s="4"/>
      <c r="G137" s="4"/>
      <c r="H137" s="28"/>
      <c r="K137" s="4"/>
      <c r="L137" s="59"/>
      <c r="M137" s="4"/>
      <c r="O137" s="4"/>
      <c r="P137" s="4"/>
      <c r="Q137" s="4"/>
      <c r="R137" s="28"/>
      <c r="U137" s="4"/>
      <c r="V137" s="57"/>
      <c r="W137" s="4"/>
      <c r="Y137" s="4"/>
    </row>
    <row r="138" spans="1:25" x14ac:dyDescent="0.25">
      <c r="A138" s="5"/>
      <c r="B138" s="4"/>
      <c r="C138" s="4"/>
      <c r="D138" s="28"/>
      <c r="E138" s="5"/>
      <c r="F138" s="4"/>
      <c r="G138" s="4"/>
      <c r="H138" s="28"/>
      <c r="K138" s="4"/>
      <c r="L138" s="59"/>
      <c r="M138" s="4"/>
      <c r="O138" s="4"/>
      <c r="P138" s="4"/>
      <c r="Q138" s="4"/>
      <c r="R138" s="28"/>
      <c r="U138" s="4"/>
      <c r="V138" s="57"/>
      <c r="W138" s="4"/>
      <c r="Y138" s="4"/>
    </row>
    <row r="139" spans="1:25" x14ac:dyDescent="0.25">
      <c r="A139" s="5"/>
      <c r="B139" s="4"/>
      <c r="C139" s="4"/>
      <c r="D139" s="28"/>
      <c r="E139" s="5"/>
      <c r="F139" s="4"/>
      <c r="G139" s="4"/>
      <c r="H139" s="28"/>
      <c r="K139" s="4"/>
      <c r="L139" s="59"/>
      <c r="M139" s="4"/>
      <c r="O139" s="4"/>
      <c r="P139" s="4"/>
      <c r="Q139" s="4"/>
      <c r="R139" s="28"/>
      <c r="U139" s="4"/>
      <c r="V139" s="57"/>
      <c r="W139" s="4"/>
      <c r="Y139" s="4"/>
    </row>
    <row r="140" spans="1:25" x14ac:dyDescent="0.25">
      <c r="A140" s="5"/>
      <c r="B140" s="4"/>
      <c r="C140" s="4"/>
      <c r="D140" s="28"/>
      <c r="E140" s="5"/>
      <c r="F140" s="4"/>
      <c r="G140" s="4"/>
      <c r="H140" s="28"/>
      <c r="K140" s="4"/>
      <c r="L140" s="59"/>
      <c r="M140" s="4"/>
      <c r="O140" s="4"/>
      <c r="P140" s="4"/>
      <c r="Q140" s="4"/>
      <c r="R140" s="28"/>
      <c r="U140" s="4"/>
      <c r="V140" s="57"/>
      <c r="W140" s="4"/>
      <c r="Y140" s="4"/>
    </row>
    <row r="141" spans="1:25" x14ac:dyDescent="0.25">
      <c r="A141" s="5"/>
      <c r="B141" s="4"/>
      <c r="C141" s="4"/>
      <c r="D141" s="28"/>
      <c r="E141" s="5"/>
      <c r="F141" s="4"/>
      <c r="G141" s="4"/>
      <c r="H141" s="28"/>
      <c r="K141" s="4"/>
      <c r="L141" s="59"/>
      <c r="M141" s="4"/>
      <c r="O141" s="4"/>
      <c r="P141" s="4"/>
      <c r="Q141" s="4"/>
      <c r="R141" s="28"/>
      <c r="U141" s="4"/>
      <c r="V141" s="57"/>
      <c r="W141" s="4"/>
      <c r="Y141" s="4"/>
    </row>
    <row r="142" spans="1:25" x14ac:dyDescent="0.25">
      <c r="A142" s="5"/>
      <c r="B142" s="4"/>
      <c r="C142" s="4"/>
      <c r="D142" s="28"/>
      <c r="E142" s="5"/>
      <c r="F142" s="4"/>
      <c r="G142" s="4"/>
      <c r="H142" s="28"/>
      <c r="K142" s="4"/>
      <c r="L142" s="59"/>
      <c r="M142" s="4"/>
      <c r="O142" s="4"/>
      <c r="P142" s="4"/>
      <c r="Q142" s="4"/>
      <c r="R142" s="28"/>
      <c r="U142" s="4"/>
      <c r="V142" s="57"/>
      <c r="W142" s="4"/>
      <c r="Y142" s="4"/>
    </row>
    <row r="143" spans="1:25" x14ac:dyDescent="0.25">
      <c r="A143" s="5"/>
      <c r="B143" s="4"/>
      <c r="C143" s="4"/>
      <c r="D143" s="28"/>
      <c r="E143" s="5"/>
      <c r="F143" s="4"/>
      <c r="G143" s="4"/>
      <c r="H143" s="28"/>
      <c r="K143" s="4"/>
      <c r="L143" s="59"/>
      <c r="M143" s="4"/>
      <c r="O143" s="4"/>
      <c r="P143" s="4"/>
      <c r="Q143" s="4"/>
      <c r="R143" s="28"/>
      <c r="U143" s="4"/>
      <c r="V143" s="57"/>
      <c r="W143" s="4"/>
      <c r="Y143" s="4"/>
    </row>
    <row r="144" spans="1:25" x14ac:dyDescent="0.25">
      <c r="A144" s="5"/>
      <c r="B144" s="4"/>
      <c r="C144" s="4"/>
      <c r="D144" s="28"/>
      <c r="E144" s="5"/>
      <c r="F144" s="4"/>
      <c r="G144" s="4"/>
      <c r="H144" s="28"/>
      <c r="K144" s="4"/>
      <c r="L144" s="59"/>
      <c r="M144" s="4"/>
      <c r="O144" s="4"/>
      <c r="P144" s="4"/>
      <c r="Q144" s="4"/>
      <c r="R144" s="28"/>
      <c r="U144" s="4"/>
      <c r="V144" s="57"/>
      <c r="W144" s="4"/>
      <c r="Y144" s="4"/>
    </row>
    <row r="145" spans="1:25" x14ac:dyDescent="0.25">
      <c r="A145" s="5"/>
      <c r="B145" s="4"/>
      <c r="C145" s="4"/>
      <c r="D145" s="28"/>
      <c r="E145" s="5"/>
      <c r="F145" s="4"/>
      <c r="G145" s="4"/>
      <c r="H145" s="28"/>
      <c r="K145" s="4"/>
      <c r="L145" s="59"/>
      <c r="M145" s="4"/>
      <c r="O145" s="4"/>
      <c r="P145" s="4"/>
      <c r="Q145" s="4"/>
      <c r="R145" s="28"/>
      <c r="U145" s="4"/>
      <c r="V145" s="57"/>
      <c r="W145" s="4"/>
      <c r="Y145" s="4"/>
    </row>
    <row r="146" spans="1:25" x14ac:dyDescent="0.25">
      <c r="A146" s="5"/>
      <c r="B146" s="4"/>
      <c r="C146" s="4"/>
      <c r="D146" s="28"/>
      <c r="E146" s="5"/>
      <c r="F146" s="4"/>
      <c r="G146" s="4"/>
      <c r="H146" s="28"/>
      <c r="K146" s="4"/>
      <c r="L146" s="59"/>
      <c r="M146" s="4"/>
      <c r="O146" s="4"/>
      <c r="P146" s="4"/>
      <c r="Q146" s="4"/>
      <c r="R146" s="28"/>
      <c r="U146" s="4"/>
      <c r="V146" s="57"/>
      <c r="W146" s="4"/>
      <c r="Y146" s="4"/>
    </row>
    <row r="147" spans="1:25" x14ac:dyDescent="0.25">
      <c r="A147" s="5"/>
      <c r="B147" s="4"/>
      <c r="C147" s="4"/>
      <c r="D147" s="28"/>
      <c r="E147" s="5"/>
      <c r="F147" s="4"/>
      <c r="G147" s="4"/>
      <c r="H147" s="28"/>
      <c r="K147" s="4"/>
      <c r="L147" s="59"/>
      <c r="M147" s="4"/>
      <c r="O147" s="4"/>
      <c r="P147" s="4"/>
      <c r="Q147" s="4"/>
      <c r="R147" s="28"/>
      <c r="U147" s="4"/>
      <c r="V147" s="57"/>
      <c r="W147" s="4"/>
      <c r="Y147" s="4"/>
    </row>
    <row r="148" spans="1:25" x14ac:dyDescent="0.25">
      <c r="A148" s="5"/>
      <c r="B148" s="4"/>
      <c r="C148" s="4"/>
      <c r="D148" s="28"/>
      <c r="E148" s="5"/>
      <c r="F148" s="4"/>
      <c r="G148" s="4"/>
      <c r="H148" s="28"/>
      <c r="K148" s="4"/>
      <c r="L148" s="59"/>
      <c r="M148" s="4"/>
      <c r="O148" s="4"/>
      <c r="P148" s="4"/>
      <c r="Q148" s="4"/>
      <c r="R148" s="28"/>
      <c r="U148" s="4"/>
      <c r="V148" s="57"/>
      <c r="W148" s="4"/>
      <c r="Y148" s="4"/>
    </row>
    <row r="149" spans="1:25" x14ac:dyDescent="0.25">
      <c r="A149" s="5"/>
      <c r="B149" s="4"/>
      <c r="C149" s="4"/>
      <c r="D149" s="28"/>
      <c r="E149" s="5"/>
      <c r="F149" s="4"/>
      <c r="G149" s="4"/>
      <c r="H149" s="28"/>
      <c r="K149" s="4"/>
      <c r="L149" s="59"/>
      <c r="M149" s="4"/>
      <c r="O149" s="4"/>
      <c r="P149" s="4"/>
      <c r="Q149" s="4"/>
      <c r="R149" s="28"/>
      <c r="U149" s="4"/>
      <c r="V149" s="57"/>
      <c r="W149" s="4"/>
      <c r="Y149" s="4"/>
    </row>
    <row r="150" spans="1:25" x14ac:dyDescent="0.25">
      <c r="A150" s="5"/>
      <c r="B150" s="4"/>
      <c r="C150" s="4"/>
      <c r="D150" s="28"/>
      <c r="E150" s="5"/>
      <c r="F150" s="4"/>
      <c r="G150" s="4"/>
      <c r="H150" s="28"/>
      <c r="K150" s="4"/>
      <c r="L150" s="59"/>
      <c r="M150" s="4"/>
      <c r="O150" s="4"/>
      <c r="P150" s="4"/>
      <c r="Q150" s="4"/>
      <c r="R150" s="28"/>
      <c r="U150" s="4"/>
      <c r="V150" s="57"/>
      <c r="W150" s="4"/>
      <c r="Y150" s="4"/>
    </row>
    <row r="151" spans="1:25" x14ac:dyDescent="0.25">
      <c r="A151" s="5"/>
      <c r="B151" s="4"/>
      <c r="C151" s="4"/>
      <c r="D151" s="28"/>
      <c r="E151" s="5"/>
      <c r="F151" s="4"/>
      <c r="G151" s="4"/>
      <c r="H151" s="28"/>
      <c r="K151" s="4"/>
      <c r="L151" s="59"/>
      <c r="M151" s="4"/>
      <c r="O151" s="4"/>
      <c r="P151" s="4"/>
      <c r="Q151" s="4"/>
      <c r="R151" s="28"/>
      <c r="U151" s="4"/>
      <c r="V151" s="57"/>
      <c r="W151" s="4"/>
      <c r="Y151" s="4"/>
    </row>
    <row r="152" spans="1:25" x14ac:dyDescent="0.25">
      <c r="A152" s="5"/>
      <c r="B152" s="4"/>
      <c r="C152" s="4"/>
      <c r="D152" s="28"/>
      <c r="E152" s="5"/>
      <c r="F152" s="4"/>
      <c r="G152" s="4"/>
      <c r="H152" s="28"/>
      <c r="K152" s="4"/>
      <c r="L152" s="59"/>
      <c r="M152" s="4"/>
      <c r="O152" s="4"/>
      <c r="P152" s="4"/>
      <c r="Q152" s="4"/>
      <c r="R152" s="28"/>
      <c r="U152" s="4"/>
      <c r="V152" s="57"/>
      <c r="W152" s="4"/>
      <c r="Y152" s="4"/>
    </row>
    <row r="153" spans="1:25" x14ac:dyDescent="0.25">
      <c r="A153" s="5"/>
      <c r="B153" s="4"/>
      <c r="D153" s="28"/>
      <c r="E153" s="5"/>
      <c r="F153" s="4"/>
      <c r="G153" s="4"/>
      <c r="H153" s="28"/>
      <c r="K153" s="4"/>
      <c r="L153" s="59"/>
      <c r="M153" s="4"/>
      <c r="O153" s="4"/>
      <c r="P153" s="4"/>
      <c r="Q153" s="4"/>
      <c r="R153" s="28"/>
      <c r="U153" s="4"/>
      <c r="V153" s="57"/>
      <c r="W153" s="4"/>
      <c r="Y153" s="4"/>
    </row>
    <row r="154" spans="1:25" x14ac:dyDescent="0.25">
      <c r="D154" s="28"/>
      <c r="F154" s="4"/>
      <c r="G154" s="4"/>
      <c r="H154" s="28"/>
      <c r="P154" s="4"/>
      <c r="Q154" s="4"/>
      <c r="R154" s="28"/>
    </row>
    <row r="155" spans="1:25" x14ac:dyDescent="0.25">
      <c r="D155" s="28"/>
      <c r="F155" s="4"/>
      <c r="G155" s="4"/>
      <c r="H155" s="28"/>
      <c r="P155" s="4"/>
      <c r="Q155" s="4"/>
      <c r="R155" s="28"/>
    </row>
    <row r="156" spans="1:25" x14ac:dyDescent="0.25">
      <c r="F156" s="4"/>
      <c r="G156" s="4"/>
      <c r="P156" s="4"/>
      <c r="Q156" s="4"/>
    </row>
    <row r="157" spans="1:25" x14ac:dyDescent="0.25">
      <c r="F157" s="4"/>
      <c r="G157" s="4"/>
      <c r="P157" s="4"/>
      <c r="Q157" s="4"/>
    </row>
    <row r="158" spans="1:25" x14ac:dyDescent="0.25">
      <c r="F158" s="4"/>
      <c r="G158" s="4"/>
      <c r="P158" s="4"/>
      <c r="Q158" s="4"/>
    </row>
    <row r="159" spans="1:25" x14ac:dyDescent="0.25">
      <c r="P159" s="4"/>
      <c r="Q159" s="4"/>
    </row>
    <row r="160" spans="1:25" x14ac:dyDescent="0.25">
      <c r="P160" s="4"/>
      <c r="Q160" s="4"/>
    </row>
    <row r="161" spans="1:22" x14ac:dyDescent="0.25">
      <c r="P161" s="4"/>
      <c r="Q161" s="4"/>
    </row>
    <row r="162" spans="1:22" x14ac:dyDescent="0.25">
      <c r="P162" s="4"/>
      <c r="Q162" s="4"/>
    </row>
    <row r="163" spans="1:22" x14ac:dyDescent="0.25">
      <c r="P163" s="4"/>
    </row>
    <row r="164" spans="1:22" x14ac:dyDescent="0.25">
      <c r="A164"/>
      <c r="E164"/>
      <c r="P164" s="4"/>
      <c r="R164"/>
      <c r="T164"/>
    </row>
    <row r="165" spans="1:22" x14ac:dyDescent="0.25">
      <c r="A165"/>
      <c r="E165"/>
      <c r="P165" s="4"/>
      <c r="R165"/>
      <c r="T165"/>
    </row>
    <row r="166" spans="1:22" x14ac:dyDescent="0.25">
      <c r="A166"/>
      <c r="E166"/>
      <c r="P166" s="4"/>
      <c r="R166"/>
      <c r="T166"/>
    </row>
    <row r="167" spans="1:22" x14ac:dyDescent="0.25">
      <c r="A167"/>
      <c r="E167"/>
      <c r="P167" s="4"/>
      <c r="R167"/>
      <c r="T167"/>
      <c r="V167"/>
    </row>
    <row r="168" spans="1:22" x14ac:dyDescent="0.25">
      <c r="A168"/>
      <c r="E168"/>
      <c r="R168"/>
      <c r="T168"/>
      <c r="V168"/>
    </row>
    <row r="169" spans="1:22" x14ac:dyDescent="0.25">
      <c r="A169"/>
      <c r="E169"/>
      <c r="R169"/>
      <c r="T169"/>
      <c r="V169"/>
    </row>
    <row r="170" spans="1:22" x14ac:dyDescent="0.25">
      <c r="A170"/>
      <c r="E170"/>
      <c r="R170"/>
      <c r="T170"/>
      <c r="V170"/>
    </row>
    <row r="171" spans="1:22" x14ac:dyDescent="0.25">
      <c r="A171"/>
      <c r="E171"/>
      <c r="R171"/>
      <c r="T171"/>
      <c r="V171"/>
    </row>
    <row r="172" spans="1:22" x14ac:dyDescent="0.25">
      <c r="A172"/>
      <c r="E172"/>
      <c r="R172"/>
      <c r="T172"/>
      <c r="V172"/>
    </row>
    <row r="173" spans="1:22" x14ac:dyDescent="0.25">
      <c r="A173"/>
      <c r="E173"/>
      <c r="R173"/>
      <c r="T173"/>
      <c r="V173"/>
    </row>
    <row r="174" spans="1:22" x14ac:dyDescent="0.25">
      <c r="A174"/>
      <c r="E174"/>
      <c r="R174"/>
      <c r="T174"/>
      <c r="V174"/>
    </row>
    <row r="175" spans="1:22" x14ac:dyDescent="0.25">
      <c r="A175"/>
      <c r="E175"/>
      <c r="R175"/>
      <c r="T175"/>
      <c r="V175"/>
    </row>
    <row r="176" spans="1:22" x14ac:dyDescent="0.25">
      <c r="A176"/>
      <c r="E176"/>
      <c r="R176"/>
      <c r="T176"/>
      <c r="V176"/>
    </row>
    <row r="177" spans="1:22" x14ac:dyDescent="0.25">
      <c r="A177"/>
      <c r="E177"/>
      <c r="R177"/>
      <c r="T177"/>
      <c r="V177"/>
    </row>
    <row r="178" spans="1:22" x14ac:dyDescent="0.25">
      <c r="A178"/>
      <c r="E178"/>
      <c r="R178"/>
      <c r="T178"/>
      <c r="V178"/>
    </row>
    <row r="179" spans="1:22" x14ac:dyDescent="0.25">
      <c r="A179"/>
      <c r="E179"/>
      <c r="R179"/>
      <c r="T179"/>
      <c r="V179"/>
    </row>
    <row r="180" spans="1:22" x14ac:dyDescent="0.25">
      <c r="A180"/>
      <c r="E180"/>
      <c r="R180"/>
      <c r="T180"/>
      <c r="V180"/>
    </row>
    <row r="181" spans="1:22" x14ac:dyDescent="0.25">
      <c r="A181"/>
      <c r="E181"/>
      <c r="R181"/>
      <c r="T181"/>
      <c r="V181"/>
    </row>
    <row r="182" spans="1:22" x14ac:dyDescent="0.25">
      <c r="A182"/>
      <c r="E182"/>
      <c r="R182"/>
      <c r="T182"/>
      <c r="V182"/>
    </row>
    <row r="183" spans="1:22" x14ac:dyDescent="0.25">
      <c r="A183"/>
      <c r="E183"/>
      <c r="R183"/>
      <c r="T183"/>
      <c r="V183"/>
    </row>
    <row r="184" spans="1:22" x14ac:dyDescent="0.25">
      <c r="A184"/>
      <c r="E184"/>
      <c r="R184"/>
      <c r="T184"/>
      <c r="V184"/>
    </row>
    <row r="185" spans="1:22" x14ac:dyDescent="0.25">
      <c r="A185"/>
      <c r="E185"/>
      <c r="R185"/>
      <c r="T185"/>
      <c r="V185"/>
    </row>
    <row r="186" spans="1:22" x14ac:dyDescent="0.25">
      <c r="A186"/>
      <c r="E186"/>
      <c r="R186"/>
      <c r="T186"/>
      <c r="V186"/>
    </row>
    <row r="187" spans="1:22" x14ac:dyDescent="0.25">
      <c r="A187"/>
      <c r="E187"/>
      <c r="R187"/>
      <c r="T187"/>
      <c r="V187"/>
    </row>
    <row r="188" spans="1:22" x14ac:dyDescent="0.25">
      <c r="A188"/>
      <c r="E188"/>
      <c r="R188"/>
      <c r="T188"/>
      <c r="V188"/>
    </row>
    <row r="189" spans="1:22" x14ac:dyDescent="0.25">
      <c r="A189"/>
      <c r="E189"/>
      <c r="R189"/>
      <c r="T189"/>
      <c r="V189"/>
    </row>
    <row r="190" spans="1:22" x14ac:dyDescent="0.25">
      <c r="A190"/>
      <c r="E190"/>
      <c r="R190"/>
      <c r="T190"/>
      <c r="V190"/>
    </row>
    <row r="191" spans="1:22" x14ac:dyDescent="0.25">
      <c r="A191"/>
      <c r="E191"/>
      <c r="R191"/>
      <c r="T191"/>
      <c r="V191"/>
    </row>
    <row r="192" spans="1:22" x14ac:dyDescent="0.25">
      <c r="A192"/>
      <c r="E192"/>
      <c r="R192"/>
      <c r="T192"/>
      <c r="V192"/>
    </row>
    <row r="193" spans="1:22" x14ac:dyDescent="0.25">
      <c r="A193"/>
      <c r="E193"/>
      <c r="R193"/>
      <c r="T193"/>
      <c r="V193"/>
    </row>
    <row r="194" spans="1:22" x14ac:dyDescent="0.25">
      <c r="A194"/>
      <c r="E194"/>
      <c r="R194"/>
      <c r="T194"/>
      <c r="V194"/>
    </row>
    <row r="195" spans="1:22" x14ac:dyDescent="0.25">
      <c r="A195"/>
      <c r="E195"/>
      <c r="R195"/>
      <c r="T195"/>
      <c r="V195"/>
    </row>
    <row r="196" spans="1:22" x14ac:dyDescent="0.25">
      <c r="A196"/>
      <c r="E196"/>
      <c r="R196"/>
      <c r="T196"/>
      <c r="V196"/>
    </row>
    <row r="197" spans="1:22" x14ac:dyDescent="0.25">
      <c r="A197"/>
      <c r="E197"/>
      <c r="R197"/>
      <c r="T197"/>
      <c r="V197"/>
    </row>
    <row r="198" spans="1:22" x14ac:dyDescent="0.25">
      <c r="A198"/>
      <c r="E198"/>
      <c r="R198"/>
      <c r="T198"/>
      <c r="V198"/>
    </row>
    <row r="199" spans="1:22" x14ac:dyDescent="0.25">
      <c r="A199"/>
      <c r="E199"/>
      <c r="R199"/>
      <c r="T199"/>
      <c r="V199"/>
    </row>
    <row r="200" spans="1:22" x14ac:dyDescent="0.25">
      <c r="A200"/>
      <c r="E200"/>
      <c r="R200"/>
      <c r="T200"/>
      <c r="V200"/>
    </row>
    <row r="201" spans="1:22" x14ac:dyDescent="0.25">
      <c r="A201"/>
      <c r="E201"/>
      <c r="R201"/>
      <c r="T201"/>
      <c r="V201"/>
    </row>
    <row r="202" spans="1:22" x14ac:dyDescent="0.25">
      <c r="A202"/>
      <c r="E202"/>
      <c r="R202"/>
      <c r="T202"/>
      <c r="V202"/>
    </row>
    <row r="203" spans="1:22" x14ac:dyDescent="0.25">
      <c r="A203"/>
      <c r="E203"/>
      <c r="R203"/>
      <c r="T203"/>
      <c r="V203"/>
    </row>
    <row r="204" spans="1:22" x14ac:dyDescent="0.25">
      <c r="A204"/>
      <c r="E204"/>
      <c r="R204"/>
      <c r="T204"/>
      <c r="V204"/>
    </row>
    <row r="205" spans="1:22" x14ac:dyDescent="0.25">
      <c r="A205"/>
      <c r="E205"/>
      <c r="R205"/>
      <c r="T205"/>
      <c r="V205"/>
    </row>
    <row r="206" spans="1:22" x14ac:dyDescent="0.25">
      <c r="A206"/>
      <c r="E206"/>
      <c r="R206"/>
      <c r="T206"/>
      <c r="V206"/>
    </row>
    <row r="207" spans="1:22" x14ac:dyDescent="0.25">
      <c r="A207"/>
      <c r="E207"/>
      <c r="R207"/>
      <c r="T207"/>
      <c r="V207"/>
    </row>
    <row r="208" spans="1:22" x14ac:dyDescent="0.25">
      <c r="A208"/>
      <c r="E208"/>
      <c r="R208"/>
      <c r="T208"/>
      <c r="V208"/>
    </row>
    <row r="209" spans="1:22" x14ac:dyDescent="0.25">
      <c r="A209"/>
      <c r="E209"/>
      <c r="R209"/>
      <c r="T209"/>
      <c r="V209"/>
    </row>
    <row r="210" spans="1:22" x14ac:dyDescent="0.25">
      <c r="A210"/>
      <c r="E210"/>
      <c r="R210"/>
      <c r="T210"/>
      <c r="V210"/>
    </row>
    <row r="211" spans="1:22" x14ac:dyDescent="0.25">
      <c r="A211"/>
      <c r="E211"/>
      <c r="R211"/>
      <c r="T211"/>
      <c r="V211"/>
    </row>
    <row r="212" spans="1:22" x14ac:dyDescent="0.25">
      <c r="A212"/>
      <c r="E212"/>
      <c r="R212"/>
      <c r="T212"/>
      <c r="V212"/>
    </row>
    <row r="213" spans="1:22" x14ac:dyDescent="0.25">
      <c r="A213"/>
      <c r="E213"/>
      <c r="R213"/>
      <c r="T213"/>
      <c r="V213"/>
    </row>
    <row r="214" spans="1:22" x14ac:dyDescent="0.25">
      <c r="A214"/>
      <c r="E214"/>
      <c r="R214"/>
      <c r="T214"/>
      <c r="V214"/>
    </row>
    <row r="215" spans="1:22" x14ac:dyDescent="0.25">
      <c r="A215"/>
      <c r="E215"/>
      <c r="R215"/>
      <c r="T215"/>
      <c r="V215"/>
    </row>
    <row r="216" spans="1:22" x14ac:dyDescent="0.25">
      <c r="A216"/>
      <c r="E216"/>
      <c r="R216"/>
      <c r="T216"/>
      <c r="V216"/>
    </row>
    <row r="217" spans="1:22" x14ac:dyDescent="0.25">
      <c r="A217"/>
      <c r="E217"/>
      <c r="R217"/>
      <c r="T217"/>
      <c r="V217"/>
    </row>
    <row r="218" spans="1:22" x14ac:dyDescent="0.25">
      <c r="A218"/>
      <c r="E218"/>
      <c r="R218"/>
      <c r="T218"/>
      <c r="V218"/>
    </row>
    <row r="219" spans="1:22" x14ac:dyDescent="0.25">
      <c r="A219"/>
      <c r="E219"/>
      <c r="R219"/>
      <c r="T219"/>
      <c r="V219"/>
    </row>
    <row r="220" spans="1:22" x14ac:dyDescent="0.25">
      <c r="A220"/>
      <c r="E220"/>
      <c r="R220"/>
      <c r="T220"/>
      <c r="V220"/>
    </row>
    <row r="221" spans="1:22" x14ac:dyDescent="0.25">
      <c r="A221"/>
      <c r="E221"/>
      <c r="R221"/>
      <c r="T221"/>
      <c r="V221"/>
    </row>
    <row r="222" spans="1:22" x14ac:dyDescent="0.25">
      <c r="A222"/>
      <c r="E222"/>
      <c r="R222"/>
      <c r="T222"/>
      <c r="V222"/>
    </row>
    <row r="223" spans="1:22" x14ac:dyDescent="0.25">
      <c r="A223"/>
      <c r="E223"/>
      <c r="R223"/>
      <c r="T223"/>
      <c r="V223"/>
    </row>
    <row r="224" spans="1:22" x14ac:dyDescent="0.25">
      <c r="A224"/>
      <c r="E224"/>
      <c r="R224"/>
      <c r="T224"/>
      <c r="V224"/>
    </row>
    <row r="225" spans="1:22" x14ac:dyDescent="0.25">
      <c r="A225"/>
      <c r="E225"/>
      <c r="R225"/>
      <c r="T225"/>
      <c r="V225"/>
    </row>
    <row r="226" spans="1:22" x14ac:dyDescent="0.25">
      <c r="A226"/>
      <c r="E226"/>
      <c r="R226"/>
      <c r="T226"/>
      <c r="V226"/>
    </row>
    <row r="227" spans="1:22" x14ac:dyDescent="0.25">
      <c r="A227"/>
      <c r="E227"/>
      <c r="R227"/>
      <c r="T227"/>
      <c r="V227"/>
    </row>
    <row r="228" spans="1:22" x14ac:dyDescent="0.25">
      <c r="A228"/>
      <c r="E228"/>
      <c r="R228"/>
      <c r="T228"/>
      <c r="V228"/>
    </row>
    <row r="229" spans="1:22" x14ac:dyDescent="0.25">
      <c r="A229"/>
      <c r="E229"/>
      <c r="R229"/>
      <c r="T229"/>
      <c r="V229"/>
    </row>
    <row r="230" spans="1:22" x14ac:dyDescent="0.25">
      <c r="A230"/>
      <c r="E230"/>
      <c r="R230"/>
      <c r="T230"/>
      <c r="V230"/>
    </row>
    <row r="231" spans="1:22" x14ac:dyDescent="0.25">
      <c r="A231"/>
      <c r="E231"/>
      <c r="R231"/>
      <c r="T231"/>
      <c r="V231"/>
    </row>
    <row r="232" spans="1:22" x14ac:dyDescent="0.25">
      <c r="A232"/>
      <c r="E232"/>
      <c r="R232"/>
      <c r="T232"/>
      <c r="V232"/>
    </row>
    <row r="233" spans="1:22" x14ac:dyDescent="0.25">
      <c r="A233"/>
      <c r="E233"/>
      <c r="R233"/>
      <c r="T233"/>
      <c r="V233"/>
    </row>
    <row r="234" spans="1:22" x14ac:dyDescent="0.25">
      <c r="R234"/>
      <c r="T234"/>
      <c r="V234"/>
    </row>
    <row r="235" spans="1:22" x14ac:dyDescent="0.25">
      <c r="R235"/>
      <c r="T235"/>
      <c r="V235"/>
    </row>
    <row r="236" spans="1:22" x14ac:dyDescent="0.25">
      <c r="R236"/>
      <c r="T236"/>
      <c r="V236"/>
    </row>
    <row r="237" spans="1:22" x14ac:dyDescent="0.25">
      <c r="R237"/>
      <c r="T237"/>
      <c r="V237"/>
    </row>
    <row r="238" spans="1:22" x14ac:dyDescent="0.25">
      <c r="R238"/>
      <c r="T238"/>
      <c r="V238"/>
    </row>
    <row r="239" spans="1:22" x14ac:dyDescent="0.25">
      <c r="V239"/>
    </row>
    <row r="240" spans="1:22" x14ac:dyDescent="0.25">
      <c r="V240"/>
    </row>
    <row r="241" spans="1:22" x14ac:dyDescent="0.25">
      <c r="V241"/>
    </row>
    <row r="242" spans="1:22" x14ac:dyDescent="0.25">
      <c r="V242"/>
    </row>
    <row r="243" spans="1:22" x14ac:dyDescent="0.25">
      <c r="V243"/>
    </row>
    <row r="244" spans="1:22" x14ac:dyDescent="0.25">
      <c r="V244"/>
    </row>
    <row r="245" spans="1:22" x14ac:dyDescent="0.25">
      <c r="V245"/>
    </row>
    <row r="246" spans="1:22" x14ac:dyDescent="0.25">
      <c r="V246"/>
    </row>
    <row r="247" spans="1:22" x14ac:dyDescent="0.25">
      <c r="A247"/>
      <c r="D247"/>
      <c r="E247"/>
      <c r="H247"/>
      <c r="L247"/>
      <c r="N247"/>
      <c r="R247"/>
      <c r="T247"/>
      <c r="V247"/>
    </row>
    <row r="248" spans="1:22" x14ac:dyDescent="0.25">
      <c r="A248"/>
      <c r="D248"/>
      <c r="E248"/>
      <c r="H248"/>
      <c r="L248"/>
      <c r="N248"/>
      <c r="R248"/>
      <c r="T248"/>
      <c r="V248"/>
    </row>
    <row r="249" spans="1:22" x14ac:dyDescent="0.25">
      <c r="A249"/>
      <c r="D249"/>
      <c r="E249"/>
      <c r="H249"/>
      <c r="L249"/>
      <c r="N249"/>
      <c r="R249"/>
      <c r="T249"/>
      <c r="V249"/>
    </row>
    <row r="250" spans="1:22" x14ac:dyDescent="0.25">
      <c r="A250"/>
      <c r="D250"/>
      <c r="E250"/>
      <c r="H250"/>
      <c r="L250"/>
      <c r="N250"/>
      <c r="R250"/>
      <c r="T250"/>
      <c r="V250"/>
    </row>
    <row r="251" spans="1:22" x14ac:dyDescent="0.25">
      <c r="A251"/>
      <c r="D251"/>
      <c r="E251"/>
      <c r="H251"/>
      <c r="L251"/>
      <c r="N251"/>
      <c r="R251"/>
      <c r="T251"/>
      <c r="V251"/>
    </row>
    <row r="252" spans="1:22" x14ac:dyDescent="0.25">
      <c r="A252"/>
      <c r="D252"/>
      <c r="E252"/>
      <c r="H252"/>
      <c r="L252"/>
      <c r="N252"/>
      <c r="R252"/>
      <c r="T252"/>
      <c r="V252"/>
    </row>
  </sheetData>
  <sortState ref="P10:Q65">
    <sortCondition ref="P10"/>
  </sortState>
  <mergeCells count="17">
    <mergeCell ref="X10:X12"/>
    <mergeCell ref="N14:N34"/>
    <mergeCell ref="X14:X16"/>
    <mergeCell ref="X18:X20"/>
    <mergeCell ref="B8:C8"/>
    <mergeCell ref="F8:G8"/>
    <mergeCell ref="P8:Q8"/>
    <mergeCell ref="N10:N12"/>
    <mergeCell ref="B2:X2"/>
    <mergeCell ref="T4:X6"/>
    <mergeCell ref="J4:N6"/>
    <mergeCell ref="B4:D4"/>
    <mergeCell ref="F4:H4"/>
    <mergeCell ref="P4:R4"/>
    <mergeCell ref="B6:D6"/>
    <mergeCell ref="F6:H6"/>
    <mergeCell ref="P6:R6"/>
  </mergeCells>
  <conditionalFormatting sqref="J10:J113">
    <cfRule type="cellIs" dxfId="182" priority="5" operator="greaterThan">
      <formula>0</formula>
    </cfRule>
    <cfRule type="cellIs" dxfId="181" priority="8" operator="lessThan">
      <formula>0</formula>
    </cfRule>
    <cfRule type="cellIs" dxfId="180" priority="9" operator="equal">
      <formula>0</formula>
    </cfRule>
  </conditionalFormatting>
  <conditionalFormatting sqref="T10:T113">
    <cfRule type="cellIs" dxfId="179" priority="4" operator="greaterThan">
      <formula>0</formula>
    </cfRule>
    <cfRule type="cellIs" dxfId="178" priority="6" operator="equal">
      <formula>0</formula>
    </cfRule>
    <cfRule type="cellIs" dxfId="177" priority="7" operator="lessThan">
      <formula>0</formula>
    </cfRule>
  </conditionalFormatting>
  <conditionalFormatting sqref="N36">
    <cfRule type="containsText" dxfId="176" priority="3" operator="containsText" text="En positif">
      <formula>NOT(ISERROR(SEARCH("En positif",N36)))</formula>
    </cfRule>
  </conditionalFormatting>
  <conditionalFormatting sqref="N37">
    <cfRule type="containsText" dxfId="175" priority="2" operator="containsText" text="Egal">
      <formula>NOT(ISERROR(SEARCH("Egal",N37)))</formula>
    </cfRule>
  </conditionalFormatting>
  <conditionalFormatting sqref="N38">
    <cfRule type="cellIs" dxfId="174" priority="1" operator="equal">
      <formula>"En inferieur"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0"/>
  <sheetViews>
    <sheetView topLeftCell="J1" zoomScale="80" zoomScaleNormal="80" workbookViewId="0">
      <selection activeCell="T12" sqref="T12:U96"/>
    </sheetView>
  </sheetViews>
  <sheetFormatPr baseColWidth="10" defaultRowHeight="15" x14ac:dyDescent="0.25"/>
  <cols>
    <col min="1" max="1" width="3.140625" customWidth="1"/>
    <col min="2" max="2" width="20.7109375" style="14" customWidth="1"/>
    <col min="3" max="3" width="16.7109375" style="112" customWidth="1"/>
    <col min="4" max="4" width="8.42578125" style="14" customWidth="1"/>
    <col min="5" max="5" width="2.7109375" style="1" customWidth="1"/>
    <col min="6" max="6" width="22.7109375" customWidth="1"/>
    <col min="8" max="8" width="9" style="29" customWidth="1"/>
    <col min="9" max="9" width="2.7109375" style="1" customWidth="1"/>
    <col min="10" max="10" width="24.7109375" customWidth="1"/>
    <col min="12" max="12" width="9" style="29" customWidth="1"/>
    <col min="13" max="13" width="2.7109375" customWidth="1"/>
    <col min="14" max="14" width="11.42578125" customWidth="1"/>
    <col min="15" max="15" width="2.7109375" customWidth="1"/>
    <col min="16" max="16" width="15.5703125" style="60" customWidth="1"/>
    <col min="17" max="17" width="2.7109375" customWidth="1"/>
    <col min="18" max="18" width="30.42578125" style="4" customWidth="1"/>
    <col min="19" max="19" width="2.7109375" customWidth="1"/>
    <col min="20" max="20" width="22.7109375" customWidth="1"/>
    <col min="22" max="22" width="9" style="29" customWidth="1"/>
    <col min="23" max="23" width="2.7109375" customWidth="1"/>
    <col min="24" max="24" width="11.42578125" style="14"/>
    <col min="25" max="25" width="2.7109375" customWidth="1"/>
    <col min="26" max="26" width="15.5703125" style="14" customWidth="1"/>
    <col min="27" max="27" width="2.7109375" customWidth="1"/>
    <col min="28" max="28" width="34.140625" customWidth="1"/>
    <col min="29" max="31" width="2.7109375" customWidth="1"/>
    <col min="32" max="32" width="17.5703125" customWidth="1"/>
    <col min="33" max="33" width="33.140625" customWidth="1"/>
    <col min="34" max="34" width="2.85546875" customWidth="1"/>
  </cols>
  <sheetData>
    <row r="1" spans="1:34" x14ac:dyDescent="0.25">
      <c r="A1" s="97"/>
      <c r="B1" s="106"/>
      <c r="C1" s="109"/>
      <c r="D1" s="106"/>
      <c r="E1" s="12" t="s">
        <v>118</v>
      </c>
      <c r="F1" s="2"/>
      <c r="G1" s="2"/>
      <c r="H1" s="26"/>
      <c r="I1" s="12"/>
      <c r="J1" s="2"/>
      <c r="K1" s="2"/>
      <c r="L1" s="26"/>
      <c r="M1" s="2"/>
      <c r="N1" s="2"/>
      <c r="O1" s="2"/>
      <c r="P1" s="58"/>
      <c r="Q1" s="2"/>
      <c r="R1" s="2"/>
      <c r="S1" s="2"/>
      <c r="T1" s="2"/>
      <c r="U1" s="2"/>
      <c r="V1" s="26"/>
      <c r="W1" s="2"/>
      <c r="X1" s="17"/>
      <c r="Y1" s="2"/>
      <c r="Z1" s="17"/>
      <c r="AA1" s="2"/>
      <c r="AB1" s="2"/>
      <c r="AC1" s="2"/>
    </row>
    <row r="2" spans="1:34" ht="38.25" customHeight="1" x14ac:dyDescent="0.65">
      <c r="A2" s="97"/>
      <c r="B2" s="348" t="s">
        <v>117</v>
      </c>
      <c r="C2" s="348"/>
      <c r="D2" s="348"/>
      <c r="E2" s="12" t="s">
        <v>118</v>
      </c>
      <c r="F2" s="362" t="s">
        <v>107</v>
      </c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2"/>
    </row>
    <row r="3" spans="1:34" x14ac:dyDescent="0.25">
      <c r="A3" s="97"/>
      <c r="B3" s="348"/>
      <c r="C3" s="348"/>
      <c r="D3" s="348"/>
      <c r="E3" s="12" t="s">
        <v>118</v>
      </c>
      <c r="F3" s="2"/>
      <c r="G3" s="2"/>
      <c r="H3" s="26"/>
      <c r="I3" s="12"/>
      <c r="J3" s="2"/>
      <c r="K3" s="2"/>
      <c r="L3" s="26"/>
      <c r="M3" s="2"/>
      <c r="N3" s="2"/>
      <c r="O3" s="2"/>
      <c r="P3" s="58"/>
      <c r="Q3" s="2"/>
      <c r="R3" s="2"/>
      <c r="S3" s="2"/>
      <c r="T3" s="2"/>
      <c r="U3" s="2"/>
      <c r="V3" s="26"/>
      <c r="W3" s="2"/>
      <c r="X3" s="17"/>
      <c r="Y3" s="2"/>
      <c r="Z3" s="17"/>
      <c r="AA3" s="2"/>
      <c r="AB3" s="2"/>
      <c r="AC3" s="2"/>
      <c r="AE3" s="2"/>
      <c r="AF3" s="2"/>
      <c r="AG3" s="2"/>
      <c r="AH3" s="2"/>
    </row>
    <row r="4" spans="1:34" ht="15" customHeight="1" x14ac:dyDescent="0.25">
      <c r="A4" s="97"/>
      <c r="B4" s="348"/>
      <c r="C4" s="348"/>
      <c r="D4" s="348"/>
      <c r="E4" s="12" t="s">
        <v>118</v>
      </c>
      <c r="F4" s="318" t="s">
        <v>109</v>
      </c>
      <c r="G4" s="318"/>
      <c r="H4" s="318"/>
      <c r="I4" s="12"/>
      <c r="J4" s="318" t="s">
        <v>109</v>
      </c>
      <c r="K4" s="318"/>
      <c r="L4" s="318"/>
      <c r="M4" s="2"/>
      <c r="N4" s="363" t="s">
        <v>136</v>
      </c>
      <c r="O4" s="364"/>
      <c r="P4" s="364"/>
      <c r="Q4" s="364"/>
      <c r="R4" s="364"/>
      <c r="S4" s="2"/>
      <c r="T4" s="318" t="s">
        <v>109</v>
      </c>
      <c r="U4" s="318"/>
      <c r="V4" s="318"/>
      <c r="W4" s="2"/>
      <c r="X4" s="350"/>
      <c r="Y4" s="351"/>
      <c r="Z4" s="351"/>
      <c r="AA4" s="351"/>
      <c r="AB4" s="352"/>
      <c r="AC4" s="2"/>
      <c r="AE4" s="2"/>
      <c r="AF4" s="350" t="s">
        <v>135</v>
      </c>
      <c r="AG4" s="351"/>
      <c r="AH4" s="133"/>
    </row>
    <row r="5" spans="1:34" ht="10.5" customHeight="1" thickBot="1" x14ac:dyDescent="0.3">
      <c r="A5" s="97"/>
      <c r="B5" s="348"/>
      <c r="C5" s="348"/>
      <c r="D5" s="348"/>
      <c r="E5" s="12" t="s">
        <v>118</v>
      </c>
      <c r="F5" s="64"/>
      <c r="G5" s="64"/>
      <c r="H5" s="64"/>
      <c r="I5" s="64"/>
      <c r="J5" s="64"/>
      <c r="K5" s="64"/>
      <c r="L5" s="64"/>
      <c r="M5" s="64"/>
      <c r="N5" s="364"/>
      <c r="O5" s="364"/>
      <c r="P5" s="364"/>
      <c r="Q5" s="364"/>
      <c r="R5" s="364"/>
      <c r="S5" s="64"/>
      <c r="T5" s="64"/>
      <c r="U5" s="64"/>
      <c r="V5" s="64"/>
      <c r="W5" s="64"/>
      <c r="X5" s="118"/>
      <c r="Y5" s="119"/>
      <c r="Z5" s="120"/>
      <c r="AA5" s="120"/>
      <c r="AB5" s="121"/>
      <c r="AC5" s="2"/>
      <c r="AE5" s="2"/>
      <c r="AF5" s="2"/>
      <c r="AG5" s="2"/>
      <c r="AH5" s="2"/>
    </row>
    <row r="6" spans="1:34" ht="49.5" customHeight="1" thickTop="1" thickBot="1" x14ac:dyDescent="0.3">
      <c r="A6" s="97"/>
      <c r="B6" s="348"/>
      <c r="C6" s="348"/>
      <c r="D6" s="348"/>
      <c r="E6" s="12" t="s">
        <v>118</v>
      </c>
      <c r="F6" s="124">
        <f>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+G86+G87+G88+G89+G90+G91+G92+G93+G94+G95+G96</f>
        <v>22311992</v>
      </c>
      <c r="G6" s="320" t="s">
        <v>108</v>
      </c>
      <c r="H6" s="320"/>
      <c r="I6" s="64"/>
      <c r="J6" s="123">
        <f>SUM(K12:K96)</f>
        <v>21467487</v>
      </c>
      <c r="K6" s="347" t="s">
        <v>108</v>
      </c>
      <c r="L6" s="347"/>
      <c r="M6" s="65"/>
      <c r="N6" s="364"/>
      <c r="O6" s="364"/>
      <c r="P6" s="364"/>
      <c r="Q6" s="364"/>
      <c r="R6" s="364"/>
      <c r="S6" s="66"/>
      <c r="T6" s="344">
        <f>SUM(U12:U100)</f>
        <v>21562312</v>
      </c>
      <c r="U6" s="345"/>
      <c r="V6" s="81" t="s">
        <v>108</v>
      </c>
      <c r="W6" s="64"/>
      <c r="X6" s="353"/>
      <c r="Y6" s="354"/>
      <c r="Z6" s="354"/>
      <c r="AA6" s="354"/>
      <c r="AB6" s="355"/>
      <c r="AC6" s="2"/>
      <c r="AE6" s="2"/>
      <c r="AF6" s="357">
        <v>0</v>
      </c>
      <c r="AG6" s="358"/>
      <c r="AH6" s="134"/>
    </row>
    <row r="7" spans="1:34" ht="10.5" customHeight="1" thickTop="1" x14ac:dyDescent="0.25">
      <c r="A7" s="97"/>
      <c r="B7" s="106"/>
      <c r="C7" s="109"/>
      <c r="D7" s="106"/>
      <c r="E7" s="12" t="s">
        <v>118</v>
      </c>
      <c r="F7" s="75"/>
      <c r="G7" s="75"/>
      <c r="H7" s="75"/>
      <c r="I7" s="64"/>
      <c r="J7" s="75"/>
      <c r="K7" s="75"/>
      <c r="L7" s="75"/>
      <c r="M7" s="65"/>
      <c r="N7" s="76"/>
      <c r="O7" s="76"/>
      <c r="P7" s="76"/>
      <c r="Q7" s="76"/>
      <c r="R7" s="76"/>
      <c r="S7" s="66"/>
      <c r="T7" s="75"/>
      <c r="U7" s="75"/>
      <c r="V7" s="75"/>
      <c r="W7" s="64"/>
      <c r="X7" s="122"/>
      <c r="Y7" s="76"/>
      <c r="Z7" s="122"/>
      <c r="AA7" s="76"/>
      <c r="AB7" s="76"/>
      <c r="AC7" s="2"/>
      <c r="AE7" s="2"/>
      <c r="AF7" s="2"/>
      <c r="AG7" s="2"/>
      <c r="AH7" s="2"/>
    </row>
    <row r="8" spans="1:34" s="4" customFormat="1" ht="15.75" customHeight="1" x14ac:dyDescent="0.25">
      <c r="B8" s="57"/>
      <c r="C8" s="110"/>
      <c r="D8" s="57"/>
      <c r="E8" s="5"/>
      <c r="F8" s="343"/>
      <c r="G8" s="343"/>
      <c r="H8" s="343"/>
      <c r="I8" s="343"/>
      <c r="J8" s="343"/>
      <c r="K8" s="343"/>
      <c r="L8" s="77"/>
      <c r="M8" s="79"/>
      <c r="N8" s="317"/>
      <c r="O8" s="317"/>
      <c r="P8" s="317"/>
      <c r="Q8" s="317"/>
      <c r="R8" s="317"/>
      <c r="S8" s="80"/>
      <c r="T8" s="346"/>
      <c r="U8" s="346"/>
      <c r="V8" s="80"/>
      <c r="W8" s="78"/>
      <c r="X8" s="82"/>
      <c r="Y8" s="79"/>
      <c r="Z8" s="79"/>
      <c r="AA8" s="79"/>
      <c r="AB8" s="82"/>
    </row>
    <row r="9" spans="1:34" ht="20.100000000000001" customHeight="1" thickBot="1" x14ac:dyDescent="0.3">
      <c r="A9" s="97"/>
      <c r="B9" s="106"/>
      <c r="C9" s="106"/>
      <c r="D9" s="109"/>
      <c r="E9" s="12" t="s">
        <v>118</v>
      </c>
      <c r="F9" s="2"/>
      <c r="G9" s="2"/>
      <c r="H9" s="26"/>
      <c r="I9" s="12"/>
      <c r="J9" s="2"/>
      <c r="K9" s="2"/>
      <c r="L9" s="26"/>
      <c r="M9" s="2"/>
      <c r="N9" s="2"/>
      <c r="O9" s="2"/>
      <c r="P9" s="58"/>
      <c r="Q9" s="2"/>
      <c r="R9" s="2"/>
      <c r="S9" s="66"/>
      <c r="T9" s="2"/>
      <c r="U9" s="2"/>
      <c r="V9" s="26"/>
      <c r="W9" s="2"/>
      <c r="X9" s="17"/>
      <c r="Y9" s="2"/>
      <c r="Z9" s="17"/>
      <c r="AA9" s="2"/>
      <c r="AB9" s="2"/>
      <c r="AC9" s="2"/>
      <c r="AE9" s="2"/>
      <c r="AF9" s="2"/>
      <c r="AG9" s="2"/>
      <c r="AH9" s="2"/>
    </row>
    <row r="10" spans="1:34" s="1" customFormat="1" ht="49.5" customHeight="1" thickTop="1" thickBot="1" x14ac:dyDescent="0.3">
      <c r="A10" s="96"/>
      <c r="B10" s="98" t="s">
        <v>115</v>
      </c>
      <c r="C10" s="98" t="s">
        <v>116</v>
      </c>
      <c r="D10" s="105" t="s">
        <v>120</v>
      </c>
      <c r="E10" s="3" t="s">
        <v>118</v>
      </c>
      <c r="F10" s="334" t="s">
        <v>80</v>
      </c>
      <c r="G10" s="335"/>
      <c r="H10" s="30" t="s">
        <v>87</v>
      </c>
      <c r="I10" s="3"/>
      <c r="J10" s="336" t="s">
        <v>110</v>
      </c>
      <c r="K10" s="337"/>
      <c r="L10" s="30" t="s">
        <v>87</v>
      </c>
      <c r="M10" s="3"/>
      <c r="N10" s="6" t="s">
        <v>81</v>
      </c>
      <c r="O10" s="8"/>
      <c r="P10" s="56" t="s">
        <v>95</v>
      </c>
      <c r="Q10" s="8"/>
      <c r="R10" s="85" t="s">
        <v>111</v>
      </c>
      <c r="S10" s="8"/>
      <c r="T10" s="338" t="s">
        <v>131</v>
      </c>
      <c r="U10" s="339"/>
      <c r="V10" s="30" t="s">
        <v>87</v>
      </c>
      <c r="W10" s="12"/>
      <c r="X10" s="13" t="s">
        <v>82</v>
      </c>
      <c r="Y10" s="8"/>
      <c r="Z10" s="56" t="s">
        <v>95</v>
      </c>
      <c r="AA10" s="8"/>
      <c r="AB10" s="24" t="s">
        <v>98</v>
      </c>
      <c r="AC10" s="8"/>
      <c r="AD10" s="125"/>
      <c r="AE10" s="126"/>
      <c r="AF10" s="356" t="s">
        <v>132</v>
      </c>
      <c r="AG10" s="356"/>
      <c r="AH10" s="12"/>
    </row>
    <row r="11" spans="1:34" s="1" customFormat="1" ht="20.100000000000001" customHeight="1" thickTop="1" thickBot="1" x14ac:dyDescent="0.3">
      <c r="A11" s="96"/>
      <c r="B11" s="107"/>
      <c r="C11" s="107"/>
      <c r="D11" s="111"/>
      <c r="E11" s="349" t="s">
        <v>118</v>
      </c>
      <c r="F11" s="3"/>
      <c r="G11" s="3"/>
      <c r="H11" s="27"/>
      <c r="I11" s="3"/>
      <c r="J11" s="3"/>
      <c r="K11" s="3"/>
      <c r="L11" s="27"/>
      <c r="M11" s="3"/>
      <c r="N11" s="7"/>
      <c r="O11" s="8"/>
      <c r="P11" s="55"/>
      <c r="Q11" s="8"/>
      <c r="R11" s="15"/>
      <c r="S11" s="8"/>
      <c r="T11" s="3"/>
      <c r="U11" s="3"/>
      <c r="V11" s="27"/>
      <c r="W11" s="12"/>
      <c r="X11" s="7"/>
      <c r="Y11" s="8"/>
      <c r="Z11" s="3"/>
      <c r="AA11" s="8"/>
      <c r="AB11" s="16"/>
      <c r="AC11" s="8"/>
      <c r="AE11" s="12"/>
      <c r="AF11" s="12"/>
      <c r="AG11" s="127"/>
      <c r="AH11" s="12"/>
    </row>
    <row r="12" spans="1:34" ht="20.100000000000001" customHeight="1" thickTop="1" thickBot="1" x14ac:dyDescent="0.3">
      <c r="A12" s="97"/>
      <c r="B12" s="108" t="s">
        <v>1</v>
      </c>
      <c r="C12" s="95"/>
      <c r="D12" s="113"/>
      <c r="E12" s="349"/>
      <c r="F12" s="99" t="s">
        <v>1</v>
      </c>
      <c r="G12" s="39">
        <v>138825</v>
      </c>
      <c r="H12" s="42" t="s">
        <v>105</v>
      </c>
      <c r="I12" s="23"/>
      <c r="J12" s="90" t="s">
        <v>1</v>
      </c>
      <c r="K12" s="34">
        <v>58511</v>
      </c>
      <c r="L12" s="42" t="s">
        <v>113</v>
      </c>
      <c r="M12" s="2"/>
      <c r="N12" s="31">
        <f t="shared" ref="N12:N76" si="0">K12-G12</f>
        <v>-80314</v>
      </c>
      <c r="O12" s="9"/>
      <c r="P12" s="69" t="str">
        <f t="shared" ref="P12:P43" si="1">IF(N12&lt;-100000,"faut m'expliquer!","")</f>
        <v/>
      </c>
      <c r="Q12" s="9"/>
      <c r="R12" s="340">
        <f>N12+N13+N14+N15+N16+N17+N18+N19+N20+N21+N22+N23+N24+N25+N26+N27+N28+N29+N30+N31+N32+N33+N34+N35+N36+N37+N38+N39+N40+N41+N42+N43+N44+N45+N46+N47+N48+N49+N50+N51+N52+N53+N54+N55+N56+N57+N58+N59+N60+N61+N62+N63+N64+N65+N66+N67+N68+N69+N70+N71+N72+N73+N74+N75+N76+N77+N78+N79+N80+N81+N82+N83+N84+N85+N86+N87+N88+N89+N90+N91+N92+N93+N94+N95+N96+N97+N98+N99+N100+N101+N102+N103+N104+N105+N106+N107+N108+N109+N110+N111+N112+N113+N114+N115</f>
        <v>-844505</v>
      </c>
      <c r="S12" s="9"/>
      <c r="T12" s="92" t="s">
        <v>1</v>
      </c>
      <c r="U12" s="41">
        <v>91751</v>
      </c>
      <c r="V12" s="42" t="s">
        <v>130</v>
      </c>
      <c r="W12" s="2"/>
      <c r="X12" s="32">
        <f t="shared" ref="X12:X75" si="2">U12-K12</f>
        <v>33240</v>
      </c>
      <c r="Y12" s="9"/>
      <c r="Z12" s="69" t="str">
        <f t="shared" ref="Z12:Z43" si="3">IF(X12&lt;-100000,"faut m'expliquer!","")</f>
        <v/>
      </c>
      <c r="AA12" s="9"/>
      <c r="AB12" s="325">
        <f>X12+X13+X14+X15+X16+X17+X18+X19+X20+X21+X22+X23+X24+X25+X26+X27+X28+X29+X30+X31+X32+X33+X34+X35+X36+X37+X38+X39+X40+X41+X42+X43+X44+X45+X46+X47+X48+X49+X50+X51+X52+X53+X54+X55+X56+X57+X58+X59+X60+X61+X62+X63+X64+X65+X66+X67+X68+X69+X70+X71+X72+X73+X74+X75+X76+X77+X78+X79+X80+X81+X82+X83+X84+X85+X86+X87+X88+X89+X90+X91+X92+X93+X94+X95+X96+X97+X98+X99+X100+X101+X102+X103+X104+X105+X106+X107+X108+X109+X110+X111+X112+X113+X114+X115</f>
        <v>94825</v>
      </c>
      <c r="AC12" s="9"/>
      <c r="AE12" s="2"/>
      <c r="AF12" s="132" t="s">
        <v>134</v>
      </c>
      <c r="AG12" s="132" t="s">
        <v>133</v>
      </c>
      <c r="AH12" s="2"/>
    </row>
    <row r="13" spans="1:34" ht="20.100000000000001" customHeight="1" thickTop="1" thickBot="1" x14ac:dyDescent="0.3">
      <c r="A13" s="97"/>
      <c r="B13" s="108" t="s">
        <v>2</v>
      </c>
      <c r="C13" s="95"/>
      <c r="D13" s="113"/>
      <c r="E13" s="349"/>
      <c r="F13" s="99" t="s">
        <v>2</v>
      </c>
      <c r="G13" s="39">
        <v>147656</v>
      </c>
      <c r="H13" s="43" t="str">
        <f t="shared" ref="H13:H76" si="4">H12</f>
        <v>20h45</v>
      </c>
      <c r="I13" s="22"/>
      <c r="J13" s="90" t="s">
        <v>2</v>
      </c>
      <c r="K13" s="34">
        <v>57862</v>
      </c>
      <c r="L13" s="43" t="str">
        <f t="shared" ref="L13:L76" si="5">L12</f>
        <v>18h36</v>
      </c>
      <c r="M13" s="2"/>
      <c r="N13" s="31">
        <f t="shared" si="0"/>
        <v>-89794</v>
      </c>
      <c r="O13" s="9"/>
      <c r="P13" s="69" t="str">
        <f t="shared" si="1"/>
        <v/>
      </c>
      <c r="Q13" s="9"/>
      <c r="R13" s="341"/>
      <c r="S13" s="9"/>
      <c r="T13" s="93" t="s">
        <v>2</v>
      </c>
      <c r="U13" s="62">
        <v>151923</v>
      </c>
      <c r="V13" s="43" t="str">
        <f t="shared" ref="V13:V76" si="6">V12</f>
        <v>23h11</v>
      </c>
      <c r="W13" s="2"/>
      <c r="X13" s="32">
        <f t="shared" si="2"/>
        <v>94061</v>
      </c>
      <c r="Y13" s="9"/>
      <c r="Z13" s="69" t="str">
        <f t="shared" si="3"/>
        <v/>
      </c>
      <c r="AA13" s="9"/>
      <c r="AB13" s="326"/>
      <c r="AC13" s="9"/>
      <c r="AE13" s="2"/>
      <c r="AF13" s="130"/>
      <c r="AG13" s="131"/>
      <c r="AH13" s="2"/>
    </row>
    <row r="14" spans="1:34" ht="20.100000000000001" customHeight="1" thickTop="1" thickBot="1" x14ac:dyDescent="0.3">
      <c r="A14" s="97"/>
      <c r="B14" s="108" t="s">
        <v>3</v>
      </c>
      <c r="C14" s="95"/>
      <c r="D14" s="113"/>
      <c r="E14" s="349"/>
      <c r="F14" s="99" t="s">
        <v>3</v>
      </c>
      <c r="G14" s="39">
        <v>43009</v>
      </c>
      <c r="H14" s="43" t="str">
        <f t="shared" si="4"/>
        <v>20h45</v>
      </c>
      <c r="I14" s="22"/>
      <c r="J14" s="90" t="s">
        <v>3</v>
      </c>
      <c r="K14" s="34">
        <v>90759</v>
      </c>
      <c r="L14" s="43" t="str">
        <f t="shared" si="5"/>
        <v>18h36</v>
      </c>
      <c r="M14" s="2"/>
      <c r="N14" s="31">
        <f t="shared" si="0"/>
        <v>47750</v>
      </c>
      <c r="O14" s="9"/>
      <c r="P14" s="69" t="str">
        <f t="shared" si="1"/>
        <v/>
      </c>
      <c r="Q14" s="9"/>
      <c r="R14" s="342"/>
      <c r="S14" s="9"/>
      <c r="T14" s="93" t="s">
        <v>3</v>
      </c>
      <c r="U14" s="62">
        <v>90759</v>
      </c>
      <c r="V14" s="43" t="str">
        <f t="shared" si="6"/>
        <v>23h11</v>
      </c>
      <c r="W14" s="2"/>
      <c r="X14" s="32">
        <f t="shared" si="2"/>
        <v>0</v>
      </c>
      <c r="Y14" s="9"/>
      <c r="Z14" s="69" t="str">
        <f t="shared" si="3"/>
        <v/>
      </c>
      <c r="AA14" s="9"/>
      <c r="AB14" s="327"/>
      <c r="AC14" s="9"/>
      <c r="AE14" s="2"/>
      <c r="AF14" s="128"/>
      <c r="AG14" s="129"/>
      <c r="AH14" s="2"/>
    </row>
    <row r="15" spans="1:34" ht="20.100000000000001" customHeight="1" thickTop="1" thickBot="1" x14ac:dyDescent="0.3">
      <c r="A15" s="97"/>
      <c r="B15" s="108" t="s">
        <v>4</v>
      </c>
      <c r="C15" s="95"/>
      <c r="D15" s="113"/>
      <c r="E15" s="349"/>
      <c r="F15" s="99" t="s">
        <v>4</v>
      </c>
      <c r="G15" s="39">
        <v>171174</v>
      </c>
      <c r="H15" s="43" t="str">
        <f t="shared" si="4"/>
        <v>20h45</v>
      </c>
      <c r="I15" s="22"/>
      <c r="J15" s="90" t="s">
        <v>4</v>
      </c>
      <c r="K15" s="34">
        <v>112817</v>
      </c>
      <c r="L15" s="43" t="str">
        <f t="shared" si="5"/>
        <v>18h36</v>
      </c>
      <c r="M15" s="2"/>
      <c r="N15" s="31">
        <f t="shared" si="0"/>
        <v>-58357</v>
      </c>
      <c r="O15" s="9"/>
      <c r="P15" s="69" t="str">
        <f t="shared" si="1"/>
        <v/>
      </c>
      <c r="Q15" s="9"/>
      <c r="R15" s="9"/>
      <c r="S15" s="9"/>
      <c r="T15" s="93" t="s">
        <v>4</v>
      </c>
      <c r="U15" s="62">
        <v>112817</v>
      </c>
      <c r="V15" s="43" t="str">
        <f t="shared" si="6"/>
        <v>23h11</v>
      </c>
      <c r="W15" s="2"/>
      <c r="X15" s="32">
        <f t="shared" si="2"/>
        <v>0</v>
      </c>
      <c r="Y15" s="9"/>
      <c r="Z15" s="69" t="str">
        <f t="shared" si="3"/>
        <v/>
      </c>
      <c r="AA15" s="9"/>
      <c r="AB15" s="2"/>
      <c r="AC15" s="9"/>
      <c r="AE15" s="2"/>
      <c r="AF15" s="128"/>
      <c r="AG15" s="129"/>
      <c r="AH15" s="2"/>
    </row>
    <row r="16" spans="1:34" ht="20.100000000000001" customHeight="1" thickTop="1" thickBot="1" x14ac:dyDescent="0.3">
      <c r="A16" s="97"/>
      <c r="B16" s="108" t="s">
        <v>5</v>
      </c>
      <c r="C16" s="95"/>
      <c r="D16" s="113"/>
      <c r="E16" s="349"/>
      <c r="F16" s="99" t="s">
        <v>5</v>
      </c>
      <c r="G16" s="39">
        <v>1144000</v>
      </c>
      <c r="H16" s="43" t="str">
        <f t="shared" si="4"/>
        <v>20h45</v>
      </c>
      <c r="I16" s="22"/>
      <c r="J16" s="90" t="s">
        <v>5</v>
      </c>
      <c r="K16" s="34">
        <v>1320772</v>
      </c>
      <c r="L16" s="43" t="str">
        <f t="shared" si="5"/>
        <v>18h36</v>
      </c>
      <c r="M16" s="2"/>
      <c r="N16" s="31">
        <f t="shared" si="0"/>
        <v>176772</v>
      </c>
      <c r="O16" s="9"/>
      <c r="P16" s="69" t="str">
        <f t="shared" si="1"/>
        <v/>
      </c>
      <c r="Q16" s="9"/>
      <c r="R16" s="359" t="s">
        <v>112</v>
      </c>
      <c r="S16" s="9"/>
      <c r="T16" s="93" t="s">
        <v>5</v>
      </c>
      <c r="U16" s="62">
        <v>1410410</v>
      </c>
      <c r="V16" s="43" t="str">
        <f t="shared" si="6"/>
        <v>23h11</v>
      </c>
      <c r="W16" s="2"/>
      <c r="X16" s="32">
        <f t="shared" si="2"/>
        <v>89638</v>
      </c>
      <c r="Y16" s="49"/>
      <c r="Z16" s="69" t="str">
        <f t="shared" si="3"/>
        <v/>
      </c>
      <c r="AA16" s="49"/>
      <c r="AB16" s="331" t="s">
        <v>92</v>
      </c>
      <c r="AC16" s="9"/>
      <c r="AE16" s="2"/>
      <c r="AF16" s="128"/>
      <c r="AG16" s="129"/>
      <c r="AH16" s="2"/>
    </row>
    <row r="17" spans="1:34" ht="20.100000000000001" customHeight="1" thickTop="1" thickBot="1" x14ac:dyDescent="0.3">
      <c r="A17" s="97"/>
      <c r="B17" s="108" t="s">
        <v>6</v>
      </c>
      <c r="C17" s="95"/>
      <c r="D17" s="113"/>
      <c r="E17" s="349"/>
      <c r="F17" s="99" t="s">
        <v>6</v>
      </c>
      <c r="G17" s="39">
        <v>93556</v>
      </c>
      <c r="H17" s="43" t="str">
        <f t="shared" si="4"/>
        <v>20h45</v>
      </c>
      <c r="I17" s="22"/>
      <c r="J17" s="90" t="s">
        <v>6</v>
      </c>
      <c r="K17" s="34">
        <v>21896</v>
      </c>
      <c r="L17" s="43" t="str">
        <f t="shared" si="5"/>
        <v>18h36</v>
      </c>
      <c r="M17" s="2"/>
      <c r="N17" s="31">
        <f t="shared" si="0"/>
        <v>-71660</v>
      </c>
      <c r="O17" s="9"/>
      <c r="P17" s="69" t="str">
        <f t="shared" si="1"/>
        <v/>
      </c>
      <c r="Q17" s="9"/>
      <c r="R17" s="360"/>
      <c r="S17" s="9"/>
      <c r="T17" s="93" t="s">
        <v>6</v>
      </c>
      <c r="U17" s="62">
        <v>23905</v>
      </c>
      <c r="V17" s="43" t="str">
        <f t="shared" si="6"/>
        <v>23h11</v>
      </c>
      <c r="W17" s="2"/>
      <c r="X17" s="32">
        <f t="shared" si="2"/>
        <v>2009</v>
      </c>
      <c r="Y17" s="9"/>
      <c r="Z17" s="69" t="str">
        <f t="shared" si="3"/>
        <v/>
      </c>
      <c r="AA17" s="9"/>
      <c r="AB17" s="331"/>
      <c r="AC17" s="9"/>
      <c r="AE17" s="2"/>
      <c r="AF17" s="128"/>
      <c r="AG17" s="129"/>
      <c r="AH17" s="2"/>
    </row>
    <row r="18" spans="1:34" ht="20.100000000000001" customHeight="1" thickTop="1" thickBot="1" x14ac:dyDescent="0.3">
      <c r="A18" s="97"/>
      <c r="B18" s="108" t="s">
        <v>7</v>
      </c>
      <c r="C18" s="95" t="s">
        <v>124</v>
      </c>
      <c r="D18" s="113" t="s">
        <v>128</v>
      </c>
      <c r="E18" s="349"/>
      <c r="F18" s="99" t="s">
        <v>7</v>
      </c>
      <c r="G18" s="39">
        <v>357352</v>
      </c>
      <c r="H18" s="43" t="str">
        <f t="shared" si="4"/>
        <v>20h45</v>
      </c>
      <c r="I18" s="22"/>
      <c r="J18" s="90" t="s">
        <v>7</v>
      </c>
      <c r="K18" s="34">
        <v>143094</v>
      </c>
      <c r="L18" s="43" t="str">
        <f t="shared" si="5"/>
        <v>18h36</v>
      </c>
      <c r="M18" s="2"/>
      <c r="N18" s="31">
        <f t="shared" si="0"/>
        <v>-214258</v>
      </c>
      <c r="O18" s="9"/>
      <c r="P18" s="69" t="str">
        <f t="shared" si="1"/>
        <v>faut m'expliquer!</v>
      </c>
      <c r="Q18" s="9"/>
      <c r="R18" s="360"/>
      <c r="S18" s="9"/>
      <c r="T18" s="93" t="s">
        <v>7</v>
      </c>
      <c r="U18" s="62">
        <v>103100</v>
      </c>
      <c r="V18" s="43" t="str">
        <f t="shared" si="6"/>
        <v>23h11</v>
      </c>
      <c r="W18" s="2"/>
      <c r="X18" s="32">
        <f t="shared" si="2"/>
        <v>-39994</v>
      </c>
      <c r="Y18" s="9"/>
      <c r="Z18" s="69" t="str">
        <f t="shared" si="3"/>
        <v/>
      </c>
      <c r="AA18" s="9"/>
      <c r="AB18" s="331"/>
      <c r="AC18" s="9"/>
      <c r="AE18" s="2"/>
      <c r="AF18" s="128"/>
      <c r="AG18" s="129"/>
      <c r="AH18" s="2"/>
    </row>
    <row r="19" spans="1:34" ht="20.100000000000001" customHeight="1" thickTop="1" thickBot="1" x14ac:dyDescent="0.3">
      <c r="A19" s="97"/>
      <c r="B19" s="108" t="s">
        <v>8</v>
      </c>
      <c r="C19" s="95"/>
      <c r="D19" s="113"/>
      <c r="E19" s="349"/>
      <c r="F19" s="99" t="s">
        <v>8</v>
      </c>
      <c r="G19" s="39">
        <v>407195</v>
      </c>
      <c r="H19" s="43" t="str">
        <f t="shared" si="4"/>
        <v>20h45</v>
      </c>
      <c r="I19" s="22"/>
      <c r="J19" s="90" t="s">
        <v>8</v>
      </c>
      <c r="K19" s="34">
        <v>311285</v>
      </c>
      <c r="L19" s="43" t="str">
        <f t="shared" si="5"/>
        <v>18h36</v>
      </c>
      <c r="M19" s="2"/>
      <c r="N19" s="31">
        <f t="shared" si="0"/>
        <v>-95910</v>
      </c>
      <c r="O19" s="9"/>
      <c r="P19" s="69" t="str">
        <f t="shared" si="1"/>
        <v/>
      </c>
      <c r="Q19" s="9"/>
      <c r="R19" s="360"/>
      <c r="S19" s="9"/>
      <c r="T19" s="93" t="s">
        <v>8</v>
      </c>
      <c r="U19" s="41">
        <v>411409</v>
      </c>
      <c r="V19" s="43" t="str">
        <f t="shared" si="6"/>
        <v>23h11</v>
      </c>
      <c r="W19" s="2"/>
      <c r="X19" s="32">
        <f t="shared" si="2"/>
        <v>100124</v>
      </c>
      <c r="Y19" s="9"/>
      <c r="Z19" s="69" t="str">
        <f t="shared" si="3"/>
        <v/>
      </c>
      <c r="AA19" s="9"/>
      <c r="AB19" s="49"/>
      <c r="AC19" s="9"/>
      <c r="AE19" s="2"/>
      <c r="AF19" s="128"/>
      <c r="AG19" s="129"/>
      <c r="AH19" s="2"/>
    </row>
    <row r="20" spans="1:34" ht="20.100000000000001" customHeight="1" thickTop="1" thickBot="1" x14ac:dyDescent="0.3">
      <c r="A20" s="97"/>
      <c r="B20" s="108" t="s">
        <v>9</v>
      </c>
      <c r="C20" s="95" t="s">
        <v>119</v>
      </c>
      <c r="D20" s="113" t="s">
        <v>128</v>
      </c>
      <c r="E20" s="349"/>
      <c r="F20" s="99" t="s">
        <v>9</v>
      </c>
      <c r="G20" s="39">
        <v>29859</v>
      </c>
      <c r="H20" s="43" t="str">
        <f t="shared" si="4"/>
        <v>20h45</v>
      </c>
      <c r="I20" s="22"/>
      <c r="J20" s="90" t="s">
        <v>9</v>
      </c>
      <c r="K20" s="34">
        <v>19442</v>
      </c>
      <c r="L20" s="43" t="str">
        <f t="shared" si="5"/>
        <v>18h36</v>
      </c>
      <c r="M20" s="2"/>
      <c r="N20" s="31">
        <f t="shared" si="0"/>
        <v>-10417</v>
      </c>
      <c r="O20" s="9"/>
      <c r="P20" s="69" t="str">
        <f t="shared" si="1"/>
        <v/>
      </c>
      <c r="Q20" s="9"/>
      <c r="R20" s="360"/>
      <c r="S20" s="9"/>
      <c r="T20" s="93" t="s">
        <v>9</v>
      </c>
      <c r="U20" s="41">
        <v>19442</v>
      </c>
      <c r="V20" s="43" t="str">
        <f t="shared" si="6"/>
        <v>23h11</v>
      </c>
      <c r="W20" s="2"/>
      <c r="X20" s="32">
        <f t="shared" si="2"/>
        <v>0</v>
      </c>
      <c r="Y20" s="49"/>
      <c r="Z20" s="69" t="str">
        <f t="shared" si="3"/>
        <v/>
      </c>
      <c r="AA20" s="49"/>
      <c r="AB20" s="332">
        <f>R12+AB12</f>
        <v>-749680</v>
      </c>
      <c r="AC20" s="9"/>
      <c r="AE20" s="2"/>
      <c r="AF20" s="128"/>
      <c r="AG20" s="129"/>
      <c r="AH20" s="2"/>
    </row>
    <row r="21" spans="1:34" ht="20.100000000000001" customHeight="1" thickTop="1" thickBot="1" x14ac:dyDescent="0.3">
      <c r="A21" s="97"/>
      <c r="B21" s="108" t="s">
        <v>10</v>
      </c>
      <c r="C21" s="95" t="s">
        <v>121</v>
      </c>
      <c r="D21" s="113" t="s">
        <v>128</v>
      </c>
      <c r="E21" s="349"/>
      <c r="F21" s="99" t="s">
        <v>10</v>
      </c>
      <c r="G21" s="39">
        <v>74745</v>
      </c>
      <c r="H21" s="43" t="str">
        <f t="shared" si="4"/>
        <v>20h45</v>
      </c>
      <c r="I21" s="22"/>
      <c r="J21" s="90" t="s">
        <v>10</v>
      </c>
      <c r="K21" s="34">
        <v>86651</v>
      </c>
      <c r="L21" s="43" t="str">
        <f t="shared" si="5"/>
        <v>18h36</v>
      </c>
      <c r="M21" s="2"/>
      <c r="N21" s="31">
        <f t="shared" si="0"/>
        <v>11906</v>
      </c>
      <c r="O21" s="9"/>
      <c r="P21" s="69" t="str">
        <f t="shared" si="1"/>
        <v/>
      </c>
      <c r="Q21" s="9"/>
      <c r="R21" s="360"/>
      <c r="S21" s="9"/>
      <c r="T21" s="93" t="s">
        <v>10</v>
      </c>
      <c r="U21" s="41">
        <v>35624</v>
      </c>
      <c r="V21" s="43" t="str">
        <f t="shared" si="6"/>
        <v>23h11</v>
      </c>
      <c r="W21" s="2"/>
      <c r="X21" s="32">
        <f t="shared" si="2"/>
        <v>-51027</v>
      </c>
      <c r="Y21" s="9"/>
      <c r="Z21" s="69" t="str">
        <f t="shared" si="3"/>
        <v/>
      </c>
      <c r="AA21" s="9"/>
      <c r="AB21" s="333"/>
      <c r="AC21" s="9"/>
      <c r="AE21" s="2"/>
      <c r="AF21" s="128"/>
      <c r="AG21" s="129"/>
      <c r="AH21" s="2"/>
    </row>
    <row r="22" spans="1:34" ht="20.100000000000001" customHeight="1" thickTop="1" thickBot="1" x14ac:dyDescent="0.3">
      <c r="A22" s="97"/>
      <c r="B22" s="108" t="s">
        <v>11</v>
      </c>
      <c r="C22" s="95"/>
      <c r="D22" s="113"/>
      <c r="E22" s="349"/>
      <c r="F22" s="99" t="s">
        <v>11</v>
      </c>
      <c r="G22" s="39">
        <v>185150</v>
      </c>
      <c r="H22" s="43" t="str">
        <f t="shared" si="4"/>
        <v>20h45</v>
      </c>
      <c r="I22" s="22"/>
      <c r="J22" s="90" t="s">
        <v>11</v>
      </c>
      <c r="K22" s="34">
        <v>225241</v>
      </c>
      <c r="L22" s="43" t="str">
        <f t="shared" si="5"/>
        <v>18h36</v>
      </c>
      <c r="M22" s="2"/>
      <c r="N22" s="31">
        <f t="shared" si="0"/>
        <v>40091</v>
      </c>
      <c r="O22" s="9"/>
      <c r="P22" s="69" t="str">
        <f t="shared" si="1"/>
        <v/>
      </c>
      <c r="Q22" s="9"/>
      <c r="R22" s="360"/>
      <c r="S22" s="9"/>
      <c r="T22" s="93" t="s">
        <v>11</v>
      </c>
      <c r="U22" s="41">
        <v>195950</v>
      </c>
      <c r="V22" s="43" t="str">
        <f t="shared" si="6"/>
        <v>23h11</v>
      </c>
      <c r="W22" s="2"/>
      <c r="X22" s="32">
        <f t="shared" si="2"/>
        <v>-29291</v>
      </c>
      <c r="Y22" s="9"/>
      <c r="Z22" s="69" t="str">
        <f t="shared" si="3"/>
        <v/>
      </c>
      <c r="AA22" s="9"/>
      <c r="AB22" s="333"/>
      <c r="AC22" s="9"/>
      <c r="AE22" s="2"/>
      <c r="AF22" s="128"/>
      <c r="AG22" s="129"/>
      <c r="AH22" s="2"/>
    </row>
    <row r="23" spans="1:34" ht="20.100000000000001" customHeight="1" thickTop="1" thickBot="1" x14ac:dyDescent="0.3">
      <c r="A23" s="97"/>
      <c r="B23" s="108" t="s">
        <v>12</v>
      </c>
      <c r="C23" s="95" t="s">
        <v>121</v>
      </c>
      <c r="D23" s="113" t="s">
        <v>127</v>
      </c>
      <c r="E23" s="349"/>
      <c r="F23" s="99" t="s">
        <v>12</v>
      </c>
      <c r="G23" s="39">
        <v>392794</v>
      </c>
      <c r="H23" s="43" t="str">
        <f t="shared" si="4"/>
        <v>20h45</v>
      </c>
      <c r="I23" s="22"/>
      <c r="J23" s="90" t="s">
        <v>12</v>
      </c>
      <c r="K23" s="34">
        <v>452796</v>
      </c>
      <c r="L23" s="43" t="str">
        <f t="shared" si="5"/>
        <v>18h36</v>
      </c>
      <c r="M23" s="2"/>
      <c r="N23" s="31">
        <f t="shared" si="0"/>
        <v>60002</v>
      </c>
      <c r="O23" s="9"/>
      <c r="P23" s="69" t="str">
        <f t="shared" si="1"/>
        <v/>
      </c>
      <c r="Q23" s="9"/>
      <c r="R23" s="360"/>
      <c r="S23" s="9"/>
      <c r="T23" s="93" t="s">
        <v>12</v>
      </c>
      <c r="U23" s="62">
        <v>452796</v>
      </c>
      <c r="V23" s="43" t="str">
        <f t="shared" si="6"/>
        <v>23h11</v>
      </c>
      <c r="W23" s="2"/>
      <c r="X23" s="32">
        <f t="shared" si="2"/>
        <v>0</v>
      </c>
      <c r="Y23" s="9"/>
      <c r="Z23" s="69" t="str">
        <f t="shared" si="3"/>
        <v/>
      </c>
      <c r="AA23" s="9"/>
      <c r="AB23" s="49"/>
      <c r="AC23" s="9"/>
      <c r="AE23" s="2"/>
      <c r="AF23" s="128"/>
      <c r="AG23" s="129"/>
      <c r="AH23" s="2"/>
    </row>
    <row r="24" spans="1:34" ht="20.100000000000001" customHeight="1" thickTop="1" thickBot="1" x14ac:dyDescent="0.3">
      <c r="A24" s="97"/>
      <c r="B24" s="108" t="s">
        <v>13</v>
      </c>
      <c r="C24" s="95"/>
      <c r="D24" s="113"/>
      <c r="E24" s="349"/>
      <c r="F24" s="99" t="s">
        <v>13</v>
      </c>
      <c r="G24" s="39">
        <v>59151</v>
      </c>
      <c r="H24" s="43" t="str">
        <f t="shared" si="4"/>
        <v>20h45</v>
      </c>
      <c r="I24" s="22"/>
      <c r="J24" s="90" t="s">
        <v>13</v>
      </c>
      <c r="K24" s="34">
        <v>56210</v>
      </c>
      <c r="L24" s="43" t="str">
        <f t="shared" si="5"/>
        <v>18h36</v>
      </c>
      <c r="M24" s="2"/>
      <c r="N24" s="31">
        <f t="shared" si="0"/>
        <v>-2941</v>
      </c>
      <c r="O24" s="9"/>
      <c r="P24" s="69" t="str">
        <f t="shared" si="1"/>
        <v/>
      </c>
      <c r="Q24" s="9"/>
      <c r="R24" s="360"/>
      <c r="S24" s="9"/>
      <c r="T24" s="93" t="s">
        <v>13</v>
      </c>
      <c r="U24" s="62">
        <v>72942</v>
      </c>
      <c r="V24" s="43" t="str">
        <f t="shared" si="6"/>
        <v>23h11</v>
      </c>
      <c r="W24" s="2"/>
      <c r="X24" s="32">
        <f t="shared" si="2"/>
        <v>16732</v>
      </c>
      <c r="Y24" s="9"/>
      <c r="Z24" s="69" t="str">
        <f t="shared" si="3"/>
        <v/>
      </c>
      <c r="AA24" s="9"/>
      <c r="AB24" s="49"/>
      <c r="AC24" s="9"/>
      <c r="AE24" s="2"/>
      <c r="AF24" s="128"/>
      <c r="AG24" s="129"/>
      <c r="AH24" s="2"/>
    </row>
    <row r="25" spans="1:34" ht="20.100000000000001" customHeight="1" thickTop="1" thickBot="1" x14ac:dyDescent="0.3">
      <c r="A25" s="97"/>
      <c r="B25" s="108" t="s">
        <v>14</v>
      </c>
      <c r="C25" s="95" t="s">
        <v>125</v>
      </c>
      <c r="D25" s="113" t="s">
        <v>128</v>
      </c>
      <c r="E25" s="349"/>
      <c r="F25" s="99" t="s">
        <v>14</v>
      </c>
      <c r="G25" s="39">
        <v>269639</v>
      </c>
      <c r="H25" s="43" t="str">
        <f t="shared" si="4"/>
        <v>20h45</v>
      </c>
      <c r="I25" s="22"/>
      <c r="J25" s="90" t="s">
        <v>14</v>
      </c>
      <c r="K25" s="34">
        <v>323217</v>
      </c>
      <c r="L25" s="43" t="str">
        <f t="shared" si="5"/>
        <v>18h36</v>
      </c>
      <c r="M25" s="2"/>
      <c r="N25" s="31">
        <f t="shared" si="0"/>
        <v>53578</v>
      </c>
      <c r="O25" s="9"/>
      <c r="P25" s="69" t="str">
        <f t="shared" si="1"/>
        <v/>
      </c>
      <c r="Q25" s="9"/>
      <c r="R25" s="360"/>
      <c r="S25" s="9"/>
      <c r="T25" s="93" t="s">
        <v>14</v>
      </c>
      <c r="U25" s="62">
        <v>245631</v>
      </c>
      <c r="V25" s="43" t="str">
        <f t="shared" si="6"/>
        <v>23h11</v>
      </c>
      <c r="W25" s="2"/>
      <c r="X25" s="32">
        <f t="shared" si="2"/>
        <v>-77586</v>
      </c>
      <c r="Y25" s="9"/>
      <c r="Z25" s="69" t="str">
        <f t="shared" si="3"/>
        <v/>
      </c>
      <c r="AA25" s="9"/>
      <c r="AB25" s="49"/>
      <c r="AC25" s="9"/>
      <c r="AE25" s="2"/>
      <c r="AF25" s="128"/>
      <c r="AG25" s="129"/>
      <c r="AH25" s="2"/>
    </row>
    <row r="26" spans="1:34" ht="20.100000000000001" customHeight="1" thickTop="1" thickBot="1" x14ac:dyDescent="0.3">
      <c r="A26" s="97"/>
      <c r="B26" s="108" t="s">
        <v>15</v>
      </c>
      <c r="C26" s="95" t="s">
        <v>121</v>
      </c>
      <c r="D26" s="113" t="s">
        <v>128</v>
      </c>
      <c r="E26" s="349"/>
      <c r="F26" s="99" t="s">
        <v>15</v>
      </c>
      <c r="G26" s="39">
        <v>211800</v>
      </c>
      <c r="H26" s="43" t="str">
        <f t="shared" si="4"/>
        <v>20h45</v>
      </c>
      <c r="I26" s="22"/>
      <c r="J26" s="90" t="s">
        <v>15</v>
      </c>
      <c r="K26" s="34">
        <v>20836</v>
      </c>
      <c r="L26" s="43" t="str">
        <f t="shared" si="5"/>
        <v>18h36</v>
      </c>
      <c r="M26" s="2"/>
      <c r="N26" s="31">
        <f t="shared" si="0"/>
        <v>-190964</v>
      </c>
      <c r="O26" s="9"/>
      <c r="P26" s="69" t="str">
        <f t="shared" si="1"/>
        <v>faut m'expliquer!</v>
      </c>
      <c r="Q26" s="9"/>
      <c r="R26" s="360"/>
      <c r="S26" s="9"/>
      <c r="T26" s="93" t="s">
        <v>15</v>
      </c>
      <c r="U26" s="62">
        <v>26357</v>
      </c>
      <c r="V26" s="43" t="str">
        <f t="shared" si="6"/>
        <v>23h11</v>
      </c>
      <c r="W26" s="2"/>
      <c r="X26" s="32">
        <f t="shared" si="2"/>
        <v>5521</v>
      </c>
      <c r="Y26" s="9"/>
      <c r="Z26" s="69" t="str">
        <f t="shared" si="3"/>
        <v/>
      </c>
      <c r="AA26" s="9"/>
      <c r="AB26" s="49"/>
      <c r="AC26" s="9"/>
      <c r="AE26" s="2"/>
      <c r="AF26" s="128"/>
      <c r="AG26" s="129"/>
      <c r="AH26" s="2"/>
    </row>
    <row r="27" spans="1:34" ht="20.100000000000001" customHeight="1" thickTop="1" thickBot="1" x14ac:dyDescent="0.3">
      <c r="A27" s="97"/>
      <c r="B27" s="108" t="s">
        <v>16</v>
      </c>
      <c r="C27" s="95"/>
      <c r="D27" s="113"/>
      <c r="E27" s="349"/>
      <c r="F27" s="99" t="s">
        <v>16</v>
      </c>
      <c r="G27" s="39">
        <v>144783</v>
      </c>
      <c r="H27" s="43" t="str">
        <f t="shared" si="4"/>
        <v>20h45</v>
      </c>
      <c r="I27" s="22"/>
      <c r="J27" s="90" t="s">
        <v>16</v>
      </c>
      <c r="K27" s="34">
        <v>40042</v>
      </c>
      <c r="L27" s="43" t="str">
        <f t="shared" si="5"/>
        <v>18h36</v>
      </c>
      <c r="M27" s="2"/>
      <c r="N27" s="31">
        <f t="shared" si="0"/>
        <v>-104741</v>
      </c>
      <c r="O27" s="9"/>
      <c r="P27" s="69" t="str">
        <f t="shared" si="1"/>
        <v>faut m'expliquer!</v>
      </c>
      <c r="Q27" s="9"/>
      <c r="R27" s="360"/>
      <c r="S27" s="9"/>
      <c r="T27" s="93" t="s">
        <v>16</v>
      </c>
      <c r="U27" s="62">
        <v>25529</v>
      </c>
      <c r="V27" s="43" t="str">
        <f t="shared" si="6"/>
        <v>23h11</v>
      </c>
      <c r="W27" s="2"/>
      <c r="X27" s="32">
        <f t="shared" si="2"/>
        <v>-14513</v>
      </c>
      <c r="Y27" s="9"/>
      <c r="Z27" s="69" t="str">
        <f t="shared" si="3"/>
        <v/>
      </c>
      <c r="AA27" s="9"/>
      <c r="AB27" s="49"/>
      <c r="AC27" s="9"/>
      <c r="AE27" s="2"/>
      <c r="AF27" s="128"/>
      <c r="AG27" s="129"/>
      <c r="AH27" s="2"/>
    </row>
    <row r="28" spans="1:34" ht="20.100000000000001" customHeight="1" thickTop="1" thickBot="1" x14ac:dyDescent="0.3">
      <c r="A28" s="97"/>
      <c r="B28" s="108" t="s">
        <v>17</v>
      </c>
      <c r="C28" s="95"/>
      <c r="D28" s="113"/>
      <c r="E28" s="349"/>
      <c r="F28" s="99" t="s">
        <v>17</v>
      </c>
      <c r="G28" s="39">
        <v>24209</v>
      </c>
      <c r="H28" s="43" t="str">
        <f t="shared" si="4"/>
        <v>20h45</v>
      </c>
      <c r="I28" s="22"/>
      <c r="J28" s="90" t="s">
        <v>17</v>
      </c>
      <c r="K28" s="34">
        <v>1170</v>
      </c>
      <c r="L28" s="43" t="str">
        <f t="shared" si="5"/>
        <v>18h36</v>
      </c>
      <c r="M28" s="2"/>
      <c r="N28" s="31">
        <f t="shared" si="0"/>
        <v>-23039</v>
      </c>
      <c r="O28" s="9"/>
      <c r="P28" s="69" t="str">
        <f t="shared" si="1"/>
        <v/>
      </c>
      <c r="Q28" s="9"/>
      <c r="R28" s="360"/>
      <c r="S28" s="9"/>
      <c r="T28" s="93" t="s">
        <v>17</v>
      </c>
      <c r="U28" s="62">
        <v>1170</v>
      </c>
      <c r="V28" s="43" t="str">
        <f t="shared" si="6"/>
        <v>23h11</v>
      </c>
      <c r="W28" s="2"/>
      <c r="X28" s="32">
        <f t="shared" si="2"/>
        <v>0</v>
      </c>
      <c r="Y28" s="9"/>
      <c r="Z28" s="69" t="str">
        <f t="shared" si="3"/>
        <v/>
      </c>
      <c r="AA28" s="9"/>
      <c r="AB28" s="49"/>
      <c r="AC28" s="9"/>
      <c r="AE28" s="2"/>
      <c r="AF28" s="128"/>
      <c r="AG28" s="129"/>
      <c r="AH28" s="2"/>
    </row>
    <row r="29" spans="1:34" ht="20.100000000000001" customHeight="1" thickTop="1" thickBot="1" x14ac:dyDescent="0.3">
      <c r="A29" s="97"/>
      <c r="B29" s="108" t="s">
        <v>18</v>
      </c>
      <c r="C29" s="95"/>
      <c r="D29" s="113"/>
      <c r="E29" s="349"/>
      <c r="F29" s="99" t="s">
        <v>18</v>
      </c>
      <c r="G29" s="39">
        <v>100602</v>
      </c>
      <c r="H29" s="43" t="str">
        <f t="shared" si="4"/>
        <v>20h45</v>
      </c>
      <c r="I29" s="22"/>
      <c r="J29" s="90" t="s">
        <v>18</v>
      </c>
      <c r="K29" s="34">
        <v>77445</v>
      </c>
      <c r="L29" s="43" t="str">
        <f t="shared" si="5"/>
        <v>18h36</v>
      </c>
      <c r="M29" s="2"/>
      <c r="N29" s="31">
        <f t="shared" si="0"/>
        <v>-23157</v>
      </c>
      <c r="O29" s="9"/>
      <c r="P29" s="69" t="str">
        <f t="shared" si="1"/>
        <v/>
      </c>
      <c r="Q29" s="9"/>
      <c r="R29" s="360"/>
      <c r="S29" s="9"/>
      <c r="T29" s="93" t="s">
        <v>18</v>
      </c>
      <c r="U29" s="41">
        <v>166853</v>
      </c>
      <c r="V29" s="43" t="str">
        <f t="shared" si="6"/>
        <v>23h11</v>
      </c>
      <c r="W29" s="2"/>
      <c r="X29" s="32">
        <f t="shared" si="2"/>
        <v>89408</v>
      </c>
      <c r="Y29" s="9"/>
      <c r="Z29" s="69" t="str">
        <f t="shared" si="3"/>
        <v/>
      </c>
      <c r="AA29" s="9"/>
      <c r="AB29" s="49"/>
      <c r="AC29" s="9"/>
      <c r="AE29" s="2"/>
      <c r="AF29" s="128"/>
      <c r="AG29" s="129"/>
      <c r="AH29" s="2"/>
    </row>
    <row r="30" spans="1:34" ht="20.100000000000001" customHeight="1" thickTop="1" thickBot="1" x14ac:dyDescent="0.3">
      <c r="A30" s="97"/>
      <c r="B30" s="108" t="s">
        <v>19</v>
      </c>
      <c r="C30" s="95" t="s">
        <v>119</v>
      </c>
      <c r="D30" s="113" t="s">
        <v>128</v>
      </c>
      <c r="E30" s="349"/>
      <c r="F30" s="99" t="s">
        <v>19</v>
      </c>
      <c r="G30" s="39">
        <v>1153204</v>
      </c>
      <c r="H30" s="43" t="str">
        <f t="shared" si="4"/>
        <v>20h45</v>
      </c>
      <c r="I30" s="22"/>
      <c r="J30" s="90" t="s">
        <v>19</v>
      </c>
      <c r="K30" s="34">
        <v>1240056</v>
      </c>
      <c r="L30" s="43" t="str">
        <f t="shared" si="5"/>
        <v>18h36</v>
      </c>
      <c r="M30" s="2"/>
      <c r="N30" s="31">
        <f t="shared" si="0"/>
        <v>86852</v>
      </c>
      <c r="O30" s="9"/>
      <c r="P30" s="69" t="str">
        <f t="shared" si="1"/>
        <v/>
      </c>
      <c r="Q30" s="9"/>
      <c r="R30" s="360"/>
      <c r="S30" s="9"/>
      <c r="T30" s="93" t="s">
        <v>19</v>
      </c>
      <c r="U30" s="41">
        <v>1339628</v>
      </c>
      <c r="V30" s="43" t="str">
        <f t="shared" si="6"/>
        <v>23h11</v>
      </c>
      <c r="W30" s="2"/>
      <c r="X30" s="32">
        <f t="shared" si="2"/>
        <v>99572</v>
      </c>
      <c r="Y30" s="9"/>
      <c r="Z30" s="69" t="str">
        <f t="shared" si="3"/>
        <v/>
      </c>
      <c r="AA30" s="9"/>
      <c r="AB30" s="49"/>
      <c r="AC30" s="9"/>
      <c r="AE30" s="2"/>
      <c r="AF30" s="128"/>
      <c r="AG30" s="129"/>
      <c r="AH30" s="2"/>
    </row>
    <row r="31" spans="1:34" ht="20.100000000000001" customHeight="1" thickTop="1" thickBot="1" x14ac:dyDescent="0.3">
      <c r="A31" s="97"/>
      <c r="B31" s="108" t="s">
        <v>20</v>
      </c>
      <c r="C31" s="95" t="s">
        <v>119</v>
      </c>
      <c r="D31" s="113" t="s">
        <v>127</v>
      </c>
      <c r="E31" s="349"/>
      <c r="F31" s="99" t="s">
        <v>20</v>
      </c>
      <c r="G31" s="39">
        <v>858445</v>
      </c>
      <c r="H31" s="43" t="str">
        <f t="shared" si="4"/>
        <v>20h45</v>
      </c>
      <c r="I31" s="22"/>
      <c r="J31" s="90" t="s">
        <v>20</v>
      </c>
      <c r="K31" s="34">
        <v>1023656</v>
      </c>
      <c r="L31" s="43" t="str">
        <f t="shared" si="5"/>
        <v>18h36</v>
      </c>
      <c r="M31" s="2"/>
      <c r="N31" s="31">
        <f t="shared" si="0"/>
        <v>165211</v>
      </c>
      <c r="O31" s="9"/>
      <c r="P31" s="69" t="str">
        <f t="shared" si="1"/>
        <v/>
      </c>
      <c r="Q31" s="9"/>
      <c r="R31" s="360"/>
      <c r="S31" s="9"/>
      <c r="T31" s="93" t="s">
        <v>20</v>
      </c>
      <c r="U31" s="41">
        <v>1023656</v>
      </c>
      <c r="V31" s="43" t="str">
        <f t="shared" si="6"/>
        <v>23h11</v>
      </c>
      <c r="W31" s="2"/>
      <c r="X31" s="32">
        <f t="shared" si="2"/>
        <v>0</v>
      </c>
      <c r="Y31" s="9"/>
      <c r="Z31" s="69" t="str">
        <f t="shared" si="3"/>
        <v/>
      </c>
      <c r="AA31" s="9"/>
      <c r="AB31" s="49"/>
      <c r="AC31" s="9"/>
      <c r="AE31" s="2"/>
      <c r="AF31" s="128"/>
      <c r="AG31" s="129"/>
      <c r="AH31" s="2"/>
    </row>
    <row r="32" spans="1:34" ht="20.100000000000001" customHeight="1" thickTop="1" thickBot="1" x14ac:dyDescent="0.3">
      <c r="A32" s="97"/>
      <c r="B32" s="108" t="s">
        <v>21</v>
      </c>
      <c r="C32" s="95"/>
      <c r="D32" s="113"/>
      <c r="E32" s="349"/>
      <c r="F32" s="99" t="s">
        <v>21</v>
      </c>
      <c r="G32" s="39">
        <v>231936</v>
      </c>
      <c r="H32" s="43" t="str">
        <f t="shared" si="4"/>
        <v>20h45</v>
      </c>
      <c r="I32" s="22"/>
      <c r="J32" s="90" t="s">
        <v>21</v>
      </c>
      <c r="K32" s="34">
        <v>335385</v>
      </c>
      <c r="L32" s="43" t="str">
        <f t="shared" si="5"/>
        <v>18h36</v>
      </c>
      <c r="M32" s="2"/>
      <c r="N32" s="31">
        <f t="shared" si="0"/>
        <v>103449</v>
      </c>
      <c r="O32" s="9"/>
      <c r="P32" s="69" t="str">
        <f t="shared" si="1"/>
        <v/>
      </c>
      <c r="Q32" s="9"/>
      <c r="R32" s="360"/>
      <c r="S32" s="9"/>
      <c r="T32" s="93" t="s">
        <v>21</v>
      </c>
      <c r="U32" s="41">
        <v>335385</v>
      </c>
      <c r="V32" s="43" t="str">
        <f t="shared" si="6"/>
        <v>23h11</v>
      </c>
      <c r="W32" s="2"/>
      <c r="X32" s="32">
        <f t="shared" si="2"/>
        <v>0</v>
      </c>
      <c r="Y32" s="9"/>
      <c r="Z32" s="69" t="str">
        <f t="shared" si="3"/>
        <v/>
      </c>
      <c r="AA32" s="9"/>
      <c r="AB32" s="49"/>
      <c r="AC32" s="9"/>
      <c r="AE32" s="2"/>
      <c r="AF32" s="128"/>
      <c r="AG32" s="129"/>
      <c r="AH32" s="2"/>
    </row>
    <row r="33" spans="1:34" ht="20.100000000000001" customHeight="1" thickTop="1" thickBot="1" x14ac:dyDescent="0.3">
      <c r="A33" s="97"/>
      <c r="B33" s="108" t="s">
        <v>22</v>
      </c>
      <c r="C33" s="95" t="s">
        <v>119</v>
      </c>
      <c r="D33" s="113"/>
      <c r="E33" s="349"/>
      <c r="F33" s="99" t="s">
        <v>22</v>
      </c>
      <c r="G33" s="39">
        <v>310615</v>
      </c>
      <c r="H33" s="43" t="str">
        <f t="shared" si="4"/>
        <v>20h45</v>
      </c>
      <c r="I33" s="22"/>
      <c r="J33" s="90" t="s">
        <v>22</v>
      </c>
      <c r="K33" s="34">
        <v>310615</v>
      </c>
      <c r="L33" s="43" t="str">
        <f t="shared" si="5"/>
        <v>18h36</v>
      </c>
      <c r="M33" s="2"/>
      <c r="N33" s="31">
        <f t="shared" si="0"/>
        <v>0</v>
      </c>
      <c r="O33" s="9"/>
      <c r="P33" s="69" t="str">
        <f t="shared" si="1"/>
        <v/>
      </c>
      <c r="Q33" s="9"/>
      <c r="R33" s="360"/>
      <c r="S33" s="9"/>
      <c r="T33" s="93" t="s">
        <v>22</v>
      </c>
      <c r="U33" s="62">
        <v>310615</v>
      </c>
      <c r="V33" s="43" t="str">
        <f t="shared" si="6"/>
        <v>23h11</v>
      </c>
      <c r="W33" s="2"/>
      <c r="X33" s="32">
        <f t="shared" si="2"/>
        <v>0</v>
      </c>
      <c r="Y33" s="9"/>
      <c r="Z33" s="69" t="str">
        <f t="shared" si="3"/>
        <v/>
      </c>
      <c r="AA33" s="9"/>
      <c r="AB33" s="49"/>
      <c r="AC33" s="9"/>
      <c r="AE33" s="2"/>
      <c r="AF33" s="128"/>
      <c r="AG33" s="129"/>
      <c r="AH33" s="2"/>
    </row>
    <row r="34" spans="1:34" ht="20.100000000000001" customHeight="1" thickTop="1" thickBot="1" x14ac:dyDescent="0.3">
      <c r="A34" s="97"/>
      <c r="B34" s="108" t="s">
        <v>93</v>
      </c>
      <c r="C34" s="95"/>
      <c r="D34" s="113"/>
      <c r="E34" s="349"/>
      <c r="F34" s="99" t="s">
        <v>93</v>
      </c>
      <c r="G34" s="39">
        <v>163875</v>
      </c>
      <c r="H34" s="43" t="str">
        <f t="shared" si="4"/>
        <v>20h45</v>
      </c>
      <c r="I34" s="22"/>
      <c r="J34" s="90" t="s">
        <v>93</v>
      </c>
      <c r="K34" s="34">
        <v>152749</v>
      </c>
      <c r="L34" s="43" t="str">
        <f t="shared" si="5"/>
        <v>18h36</v>
      </c>
      <c r="M34" s="2"/>
      <c r="N34" s="31">
        <f t="shared" si="0"/>
        <v>-11126</v>
      </c>
      <c r="O34" s="9"/>
      <c r="P34" s="69" t="str">
        <f t="shared" si="1"/>
        <v/>
      </c>
      <c r="Q34" s="9"/>
      <c r="R34" s="360"/>
      <c r="S34" s="9"/>
      <c r="T34" s="93" t="s">
        <v>93</v>
      </c>
      <c r="U34" s="62">
        <v>152749</v>
      </c>
      <c r="V34" s="43" t="str">
        <f t="shared" si="6"/>
        <v>23h11</v>
      </c>
      <c r="W34" s="2"/>
      <c r="X34" s="32">
        <f t="shared" si="2"/>
        <v>0</v>
      </c>
      <c r="Y34" s="9"/>
      <c r="Z34" s="69" t="str">
        <f t="shared" si="3"/>
        <v/>
      </c>
      <c r="AA34" s="9"/>
      <c r="AB34" s="49"/>
      <c r="AC34" s="9"/>
      <c r="AE34" s="2"/>
      <c r="AF34" s="128"/>
      <c r="AG34" s="129"/>
      <c r="AH34" s="2"/>
    </row>
    <row r="35" spans="1:34" ht="20.100000000000001" customHeight="1" thickTop="1" thickBot="1" x14ac:dyDescent="0.3">
      <c r="A35" s="97"/>
      <c r="B35" s="108" t="s">
        <v>23</v>
      </c>
      <c r="C35" s="95"/>
      <c r="D35" s="113"/>
      <c r="E35" s="349"/>
      <c r="F35" s="99" t="s">
        <v>23</v>
      </c>
      <c r="G35" s="39">
        <v>348264</v>
      </c>
      <c r="H35" s="43" t="str">
        <f t="shared" si="4"/>
        <v>20h45</v>
      </c>
      <c r="I35" s="22"/>
      <c r="J35" s="90" t="s">
        <v>23</v>
      </c>
      <c r="K35" s="34">
        <v>208436</v>
      </c>
      <c r="L35" s="43" t="str">
        <f t="shared" si="5"/>
        <v>18h36</v>
      </c>
      <c r="M35" s="2"/>
      <c r="N35" s="31">
        <f t="shared" si="0"/>
        <v>-139828</v>
      </c>
      <c r="O35" s="9"/>
      <c r="P35" s="69" t="str">
        <f t="shared" si="1"/>
        <v>faut m'expliquer!</v>
      </c>
      <c r="Q35" s="9"/>
      <c r="R35" s="360"/>
      <c r="S35" s="9"/>
      <c r="T35" s="93" t="s">
        <v>23</v>
      </c>
      <c r="U35" s="62">
        <v>208436</v>
      </c>
      <c r="V35" s="43" t="str">
        <f t="shared" si="6"/>
        <v>23h11</v>
      </c>
      <c r="W35" s="2"/>
      <c r="X35" s="32">
        <f t="shared" si="2"/>
        <v>0</v>
      </c>
      <c r="Y35" s="9"/>
      <c r="Z35" s="69" t="str">
        <f t="shared" si="3"/>
        <v/>
      </c>
      <c r="AA35" s="9"/>
      <c r="AB35" s="49"/>
      <c r="AC35" s="9"/>
      <c r="AE35" s="2"/>
      <c r="AF35" s="128"/>
      <c r="AG35" s="129"/>
      <c r="AH35" s="2"/>
    </row>
    <row r="36" spans="1:34" ht="20.100000000000001" customHeight="1" thickTop="1" thickBot="1" x14ac:dyDescent="0.3">
      <c r="A36" s="97"/>
      <c r="B36" s="108" t="s">
        <v>83</v>
      </c>
      <c r="C36" s="95"/>
      <c r="D36" s="113"/>
      <c r="E36" s="349"/>
      <c r="F36" s="99" t="s">
        <v>83</v>
      </c>
      <c r="G36" s="39">
        <v>26440</v>
      </c>
      <c r="H36" s="43" t="str">
        <f t="shared" si="4"/>
        <v>20h45</v>
      </c>
      <c r="I36" s="22"/>
      <c r="J36" s="90" t="s">
        <v>83</v>
      </c>
      <c r="K36" s="34">
        <v>49777</v>
      </c>
      <c r="L36" s="43" t="str">
        <f t="shared" si="5"/>
        <v>18h36</v>
      </c>
      <c r="M36" s="2"/>
      <c r="N36" s="31">
        <f t="shared" si="0"/>
        <v>23337</v>
      </c>
      <c r="O36" s="9"/>
      <c r="P36" s="69" t="str">
        <f t="shared" si="1"/>
        <v/>
      </c>
      <c r="Q36" s="9"/>
      <c r="R36" s="361"/>
      <c r="S36" s="9"/>
      <c r="T36" s="93" t="s">
        <v>83</v>
      </c>
      <c r="U36" s="62">
        <v>41665</v>
      </c>
      <c r="V36" s="43" t="str">
        <f t="shared" si="6"/>
        <v>23h11</v>
      </c>
      <c r="W36" s="2"/>
      <c r="X36" s="32">
        <f t="shared" si="2"/>
        <v>-8112</v>
      </c>
      <c r="Y36" s="9"/>
      <c r="Z36" s="69" t="str">
        <f t="shared" si="3"/>
        <v/>
      </c>
      <c r="AA36" s="9"/>
      <c r="AB36" s="49"/>
      <c r="AC36" s="9"/>
      <c r="AE36" s="2"/>
      <c r="AF36" s="128"/>
      <c r="AG36" s="129"/>
      <c r="AH36" s="2"/>
    </row>
    <row r="37" spans="1:34" ht="20.100000000000001" customHeight="1" thickTop="1" thickBot="1" x14ac:dyDescent="0.3">
      <c r="A37" s="97"/>
      <c r="B37" s="108" t="s">
        <v>24</v>
      </c>
      <c r="C37" s="95"/>
      <c r="D37" s="113"/>
      <c r="E37" s="349"/>
      <c r="F37" s="99" t="s">
        <v>24</v>
      </c>
      <c r="G37" s="39">
        <v>181446</v>
      </c>
      <c r="H37" s="43" t="str">
        <f t="shared" si="4"/>
        <v>20h45</v>
      </c>
      <c r="I37" s="22"/>
      <c r="J37" s="90" t="s">
        <v>24</v>
      </c>
      <c r="K37" s="34">
        <v>122889</v>
      </c>
      <c r="L37" s="43" t="str">
        <f t="shared" si="5"/>
        <v>18h36</v>
      </c>
      <c r="M37" s="2"/>
      <c r="N37" s="31">
        <f t="shared" si="0"/>
        <v>-58557</v>
      </c>
      <c r="O37" s="9"/>
      <c r="P37" s="69" t="str">
        <f t="shared" si="1"/>
        <v/>
      </c>
      <c r="Q37" s="9"/>
      <c r="R37" s="46"/>
      <c r="S37" s="9"/>
      <c r="T37" s="93" t="s">
        <v>24</v>
      </c>
      <c r="U37" s="62">
        <v>122889</v>
      </c>
      <c r="V37" s="43" t="str">
        <f t="shared" si="6"/>
        <v>23h11</v>
      </c>
      <c r="W37" s="2"/>
      <c r="X37" s="32">
        <f t="shared" si="2"/>
        <v>0</v>
      </c>
      <c r="Y37" s="9"/>
      <c r="Z37" s="69" t="str">
        <f t="shared" si="3"/>
        <v/>
      </c>
      <c r="AA37" s="9"/>
      <c r="AB37" s="49"/>
      <c r="AC37" s="9"/>
      <c r="AE37" s="2"/>
      <c r="AF37" s="128"/>
      <c r="AG37" s="129"/>
      <c r="AH37" s="2"/>
    </row>
    <row r="38" spans="1:34" ht="20.100000000000001" customHeight="1" thickTop="1" thickBot="1" x14ac:dyDescent="0.3">
      <c r="A38" s="97"/>
      <c r="B38" s="108" t="s">
        <v>25</v>
      </c>
      <c r="C38" s="95"/>
      <c r="D38" s="113"/>
      <c r="E38" s="349"/>
      <c r="F38" s="99" t="s">
        <v>25</v>
      </c>
      <c r="G38" s="39">
        <v>232244</v>
      </c>
      <c r="H38" s="43" t="str">
        <f t="shared" si="4"/>
        <v>20h45</v>
      </c>
      <c r="I38" s="22"/>
      <c r="J38" s="90" t="s">
        <v>25</v>
      </c>
      <c r="K38" s="34">
        <v>110175</v>
      </c>
      <c r="L38" s="43" t="str">
        <f t="shared" si="5"/>
        <v>18h36</v>
      </c>
      <c r="M38" s="2"/>
      <c r="N38" s="31">
        <f t="shared" si="0"/>
        <v>-122069</v>
      </c>
      <c r="O38" s="9"/>
      <c r="P38" s="69" t="str">
        <f t="shared" si="1"/>
        <v>faut m'expliquer!</v>
      </c>
      <c r="Q38" s="9"/>
      <c r="R38" s="48" t="s">
        <v>89</v>
      </c>
      <c r="S38" s="9"/>
      <c r="T38" s="93" t="s">
        <v>25</v>
      </c>
      <c r="U38" s="62">
        <v>50876</v>
      </c>
      <c r="V38" s="43" t="str">
        <f t="shared" si="6"/>
        <v>23h11</v>
      </c>
      <c r="W38" s="2"/>
      <c r="X38" s="32">
        <f t="shared" si="2"/>
        <v>-59299</v>
      </c>
      <c r="Y38" s="9"/>
      <c r="Z38" s="69" t="str">
        <f t="shared" si="3"/>
        <v/>
      </c>
      <c r="AA38" s="9"/>
      <c r="AB38" s="49"/>
      <c r="AC38" s="9"/>
      <c r="AE38" s="2"/>
      <c r="AF38" s="128"/>
      <c r="AG38" s="128"/>
      <c r="AH38" s="2"/>
    </row>
    <row r="39" spans="1:34" ht="20.100000000000001" customHeight="1" thickTop="1" thickBot="1" x14ac:dyDescent="0.3">
      <c r="A39" s="97"/>
      <c r="B39" s="108" t="s">
        <v>26</v>
      </c>
      <c r="C39" s="95"/>
      <c r="D39" s="113"/>
      <c r="E39" s="349"/>
      <c r="F39" s="99" t="s">
        <v>26</v>
      </c>
      <c r="G39" s="39">
        <v>65799</v>
      </c>
      <c r="H39" s="43" t="str">
        <f t="shared" si="4"/>
        <v>20h45</v>
      </c>
      <c r="I39" s="22"/>
      <c r="J39" s="90" t="s">
        <v>26</v>
      </c>
      <c r="K39" s="34">
        <v>64463</v>
      </c>
      <c r="L39" s="43" t="str">
        <f t="shared" si="5"/>
        <v>18h36</v>
      </c>
      <c r="M39" s="2"/>
      <c r="N39" s="31">
        <f t="shared" si="0"/>
        <v>-1336</v>
      </c>
      <c r="O39" s="9"/>
      <c r="P39" s="69" t="str">
        <f t="shared" si="1"/>
        <v/>
      </c>
      <c r="Q39" s="9"/>
      <c r="R39" s="48" t="s">
        <v>91</v>
      </c>
      <c r="S39" s="9"/>
      <c r="T39" s="93" t="s">
        <v>26</v>
      </c>
      <c r="U39" s="41">
        <v>64463</v>
      </c>
      <c r="V39" s="43" t="str">
        <f t="shared" si="6"/>
        <v>23h11</v>
      </c>
      <c r="W39" s="2"/>
      <c r="X39" s="32">
        <f t="shared" si="2"/>
        <v>0</v>
      </c>
      <c r="Y39" s="9"/>
      <c r="Z39" s="69" t="str">
        <f t="shared" si="3"/>
        <v/>
      </c>
      <c r="AA39" s="9"/>
      <c r="AB39" s="49"/>
      <c r="AC39" s="9"/>
      <c r="AE39" s="2"/>
      <c r="AF39" s="128"/>
      <c r="AG39" s="128"/>
      <c r="AH39" s="2"/>
    </row>
    <row r="40" spans="1:34" ht="20.100000000000001" customHeight="1" thickTop="1" thickBot="1" x14ac:dyDescent="0.3">
      <c r="A40" s="97"/>
      <c r="B40" s="108" t="s">
        <v>27</v>
      </c>
      <c r="C40" s="95" t="s">
        <v>125</v>
      </c>
      <c r="D40" s="113" t="s">
        <v>127</v>
      </c>
      <c r="E40" s="349"/>
      <c r="F40" s="99" t="s">
        <v>27</v>
      </c>
      <c r="G40" s="39">
        <v>448874</v>
      </c>
      <c r="H40" s="43" t="str">
        <f t="shared" si="4"/>
        <v>20h45</v>
      </c>
      <c r="I40" s="22"/>
      <c r="J40" s="90" t="s">
        <v>27</v>
      </c>
      <c r="K40" s="34">
        <v>501759</v>
      </c>
      <c r="L40" s="43" t="str">
        <f t="shared" si="5"/>
        <v>18h36</v>
      </c>
      <c r="M40" s="2"/>
      <c r="N40" s="31">
        <f t="shared" si="0"/>
        <v>52885</v>
      </c>
      <c r="O40" s="9"/>
      <c r="P40" s="69" t="str">
        <f t="shared" si="1"/>
        <v/>
      </c>
      <c r="Q40" s="9"/>
      <c r="R40" s="91" t="s">
        <v>90</v>
      </c>
      <c r="S40" s="9"/>
      <c r="T40" s="93" t="s">
        <v>27</v>
      </c>
      <c r="U40" s="41">
        <v>501759</v>
      </c>
      <c r="V40" s="43" t="str">
        <f t="shared" si="6"/>
        <v>23h11</v>
      </c>
      <c r="W40" s="2"/>
      <c r="X40" s="32">
        <f t="shared" si="2"/>
        <v>0</v>
      </c>
      <c r="Y40" s="9"/>
      <c r="Z40" s="69" t="str">
        <f t="shared" si="3"/>
        <v/>
      </c>
      <c r="AA40" s="9"/>
      <c r="AB40" s="49"/>
      <c r="AC40" s="9"/>
      <c r="AE40" s="2"/>
      <c r="AF40" s="128"/>
      <c r="AG40" s="128"/>
      <c r="AH40" s="2"/>
    </row>
    <row r="41" spans="1:34" ht="20.100000000000001" customHeight="1" thickTop="1" thickBot="1" x14ac:dyDescent="0.3">
      <c r="A41" s="97"/>
      <c r="B41" s="108" t="s">
        <v>28</v>
      </c>
      <c r="C41" s="95"/>
      <c r="D41" s="113"/>
      <c r="E41" s="349"/>
      <c r="F41" s="99" t="s">
        <v>28</v>
      </c>
      <c r="G41" s="39">
        <v>525645</v>
      </c>
      <c r="H41" s="43" t="str">
        <f t="shared" si="4"/>
        <v>20h45</v>
      </c>
      <c r="I41" s="22"/>
      <c r="J41" s="90" t="s">
        <v>28</v>
      </c>
      <c r="K41" s="34">
        <v>805705</v>
      </c>
      <c r="L41" s="43" t="str">
        <f t="shared" si="5"/>
        <v>18h36</v>
      </c>
      <c r="M41" s="2"/>
      <c r="N41" s="31">
        <f t="shared" si="0"/>
        <v>280060</v>
      </c>
      <c r="O41" s="9"/>
      <c r="P41" s="69" t="str">
        <f t="shared" si="1"/>
        <v/>
      </c>
      <c r="Q41" s="9"/>
      <c r="R41" s="135" t="s">
        <v>114</v>
      </c>
      <c r="S41" s="9"/>
      <c r="T41" s="93" t="s">
        <v>28</v>
      </c>
      <c r="U41" s="41">
        <v>710874</v>
      </c>
      <c r="V41" s="43" t="str">
        <f t="shared" si="6"/>
        <v>23h11</v>
      </c>
      <c r="W41" s="2"/>
      <c r="X41" s="32">
        <f t="shared" si="2"/>
        <v>-94831</v>
      </c>
      <c r="Y41" s="9"/>
      <c r="Z41" s="69" t="str">
        <f t="shared" si="3"/>
        <v/>
      </c>
      <c r="AA41" s="9"/>
      <c r="AB41" s="49"/>
      <c r="AC41" s="9"/>
      <c r="AE41" s="2"/>
      <c r="AF41" s="128"/>
      <c r="AG41" s="128"/>
      <c r="AH41" s="2"/>
    </row>
    <row r="42" spans="1:34" ht="20.100000000000001" customHeight="1" thickTop="1" thickBot="1" x14ac:dyDescent="0.3">
      <c r="A42" s="97"/>
      <c r="B42" s="108" t="s">
        <v>29</v>
      </c>
      <c r="C42" s="95" t="s">
        <v>119</v>
      </c>
      <c r="D42" s="113"/>
      <c r="E42" s="349"/>
      <c r="F42" s="99" t="s">
        <v>29</v>
      </c>
      <c r="G42" s="39">
        <v>440170</v>
      </c>
      <c r="H42" s="43" t="str">
        <f t="shared" si="4"/>
        <v>20h45</v>
      </c>
      <c r="I42" s="22"/>
      <c r="J42" s="90" t="s">
        <v>29</v>
      </c>
      <c r="K42" s="34">
        <v>500170</v>
      </c>
      <c r="L42" s="43" t="str">
        <f t="shared" si="5"/>
        <v>18h36</v>
      </c>
      <c r="M42" s="2"/>
      <c r="N42" s="31">
        <f t="shared" si="0"/>
        <v>60000</v>
      </c>
      <c r="O42" s="9"/>
      <c r="P42" s="69" t="str">
        <f t="shared" si="1"/>
        <v/>
      </c>
      <c r="Q42" s="9"/>
      <c r="R42" s="47"/>
      <c r="S42" s="9"/>
      <c r="T42" s="93" t="s">
        <v>29</v>
      </c>
      <c r="U42" s="41">
        <v>540170</v>
      </c>
      <c r="V42" s="43" t="str">
        <f t="shared" si="6"/>
        <v>23h11</v>
      </c>
      <c r="W42" s="2"/>
      <c r="X42" s="32">
        <f t="shared" si="2"/>
        <v>40000</v>
      </c>
      <c r="Y42" s="9"/>
      <c r="Z42" s="69" t="str">
        <f t="shared" si="3"/>
        <v/>
      </c>
      <c r="AA42" s="9"/>
      <c r="AB42" s="49"/>
      <c r="AC42" s="9"/>
      <c r="AE42" s="2"/>
      <c r="AF42" s="128"/>
      <c r="AG42" s="128"/>
      <c r="AH42" s="2"/>
    </row>
    <row r="43" spans="1:34" ht="20.100000000000001" customHeight="1" thickTop="1" thickBot="1" x14ac:dyDescent="0.3">
      <c r="A43" s="97"/>
      <c r="B43" s="108" t="s">
        <v>30</v>
      </c>
      <c r="C43" s="95"/>
      <c r="D43" s="113"/>
      <c r="E43" s="349"/>
      <c r="F43" s="99" t="s">
        <v>30</v>
      </c>
      <c r="G43" s="39">
        <v>226456</v>
      </c>
      <c r="H43" s="43" t="str">
        <f t="shared" si="4"/>
        <v>20h45</v>
      </c>
      <c r="I43" s="22"/>
      <c r="J43" s="90" t="s">
        <v>30</v>
      </c>
      <c r="K43" s="34">
        <v>267582</v>
      </c>
      <c r="L43" s="43" t="str">
        <f t="shared" si="5"/>
        <v>18h36</v>
      </c>
      <c r="M43" s="2"/>
      <c r="N43" s="31">
        <f t="shared" si="0"/>
        <v>41126</v>
      </c>
      <c r="O43" s="9"/>
      <c r="P43" s="69" t="str">
        <f t="shared" si="1"/>
        <v/>
      </c>
      <c r="Q43" s="9"/>
      <c r="R43" s="45"/>
      <c r="S43" s="9"/>
      <c r="T43" s="92" t="s">
        <v>30</v>
      </c>
      <c r="U43" s="62">
        <v>167458</v>
      </c>
      <c r="V43" s="43" t="str">
        <f t="shared" si="6"/>
        <v>23h11</v>
      </c>
      <c r="W43" s="2"/>
      <c r="X43" s="32">
        <f t="shared" si="2"/>
        <v>-100124</v>
      </c>
      <c r="Y43" s="9"/>
      <c r="Z43" s="69" t="str">
        <f t="shared" si="3"/>
        <v>faut m'expliquer!</v>
      </c>
      <c r="AA43" s="9"/>
      <c r="AB43" s="49"/>
      <c r="AC43" s="9"/>
      <c r="AE43" s="2"/>
      <c r="AF43" s="128"/>
      <c r="AG43" s="128"/>
      <c r="AH43" s="2"/>
    </row>
    <row r="44" spans="1:34" ht="20.100000000000001" customHeight="1" thickTop="1" thickBot="1" x14ac:dyDescent="0.3">
      <c r="A44" s="97"/>
      <c r="B44" s="108" t="s">
        <v>32</v>
      </c>
      <c r="C44" s="95" t="s">
        <v>121</v>
      </c>
      <c r="D44" s="113"/>
      <c r="E44" s="349"/>
      <c r="F44" s="99" t="s">
        <v>31</v>
      </c>
      <c r="G44" s="39">
        <v>49571</v>
      </c>
      <c r="H44" s="43" t="str">
        <f t="shared" si="4"/>
        <v>20h45</v>
      </c>
      <c r="I44" s="22"/>
      <c r="J44" s="94" t="s">
        <v>94</v>
      </c>
      <c r="K44" s="34">
        <v>0</v>
      </c>
      <c r="L44" s="43" t="str">
        <f t="shared" si="5"/>
        <v>18h36</v>
      </c>
      <c r="M44" s="2"/>
      <c r="N44" s="31">
        <f t="shared" si="0"/>
        <v>-49571</v>
      </c>
      <c r="O44" s="9"/>
      <c r="P44" s="69" t="str">
        <f t="shared" ref="P44:P75" si="7">IF(N44&lt;-100000,"faut m'expliquer!","")</f>
        <v/>
      </c>
      <c r="Q44" s="9"/>
      <c r="R44" s="45"/>
      <c r="S44" s="9"/>
      <c r="T44" s="114" t="s">
        <v>129</v>
      </c>
      <c r="U44" s="62">
        <v>0</v>
      </c>
      <c r="V44" s="43" t="str">
        <f t="shared" si="6"/>
        <v>23h11</v>
      </c>
      <c r="W44" s="2"/>
      <c r="X44" s="32">
        <f t="shared" si="2"/>
        <v>0</v>
      </c>
      <c r="Y44" s="9"/>
      <c r="Z44" s="69" t="str">
        <f t="shared" ref="Z44:Z75" si="8">IF(X44&lt;-100000,"faut m'expliquer!","")</f>
        <v/>
      </c>
      <c r="AA44" s="9"/>
      <c r="AB44" s="49"/>
      <c r="AC44" s="9"/>
      <c r="AE44" s="2"/>
      <c r="AF44" s="2"/>
      <c r="AG44" s="2"/>
      <c r="AH44" s="2"/>
    </row>
    <row r="45" spans="1:34" ht="20.100000000000001" customHeight="1" thickTop="1" thickBot="1" x14ac:dyDescent="0.3">
      <c r="A45" s="97"/>
      <c r="B45" s="108" t="s">
        <v>34</v>
      </c>
      <c r="C45" s="95"/>
      <c r="D45" s="113"/>
      <c r="E45" s="349"/>
      <c r="F45" s="99" t="s">
        <v>32</v>
      </c>
      <c r="G45" s="39">
        <v>89318</v>
      </c>
      <c r="H45" s="43" t="str">
        <f t="shared" si="4"/>
        <v>20h45</v>
      </c>
      <c r="I45" s="22"/>
      <c r="J45" s="90" t="s">
        <v>32</v>
      </c>
      <c r="K45" s="34">
        <v>26041</v>
      </c>
      <c r="L45" s="43" t="str">
        <f t="shared" si="5"/>
        <v>18h36</v>
      </c>
      <c r="M45" s="2"/>
      <c r="N45" s="31">
        <f t="shared" si="0"/>
        <v>-63277</v>
      </c>
      <c r="O45" s="9"/>
      <c r="P45" s="69" t="str">
        <f t="shared" si="7"/>
        <v/>
      </c>
      <c r="Q45" s="9"/>
      <c r="R45" s="45"/>
      <c r="S45" s="9"/>
      <c r="T45" s="93" t="s">
        <v>32</v>
      </c>
      <c r="U45" s="62">
        <v>20833</v>
      </c>
      <c r="V45" s="43" t="str">
        <f t="shared" si="6"/>
        <v>23h11</v>
      </c>
      <c r="W45" s="2"/>
      <c r="X45" s="32">
        <f t="shared" si="2"/>
        <v>-5208</v>
      </c>
      <c r="Y45" s="9"/>
      <c r="Z45" s="69" t="str">
        <f t="shared" si="8"/>
        <v/>
      </c>
      <c r="AA45" s="9"/>
      <c r="AB45" s="49"/>
      <c r="AC45" s="9"/>
    </row>
    <row r="46" spans="1:34" ht="20.100000000000001" customHeight="1" thickTop="1" thickBot="1" x14ac:dyDescent="0.3">
      <c r="A46" s="97"/>
      <c r="B46" s="108" t="s">
        <v>33</v>
      </c>
      <c r="C46" s="95" t="s">
        <v>121</v>
      </c>
      <c r="D46" s="113" t="s">
        <v>127</v>
      </c>
      <c r="E46" s="349"/>
      <c r="F46" s="99" t="s">
        <v>34</v>
      </c>
      <c r="G46" s="39">
        <v>28195</v>
      </c>
      <c r="H46" s="43" t="str">
        <f t="shared" si="4"/>
        <v>20h45</v>
      </c>
      <c r="I46" s="22"/>
      <c r="J46" s="90" t="s">
        <v>34</v>
      </c>
      <c r="K46" s="34">
        <v>33866</v>
      </c>
      <c r="L46" s="43" t="str">
        <f t="shared" si="5"/>
        <v>18h36</v>
      </c>
      <c r="M46" s="2"/>
      <c r="N46" s="31">
        <f t="shared" si="0"/>
        <v>5671</v>
      </c>
      <c r="O46" s="9"/>
      <c r="P46" s="69" t="str">
        <f t="shared" si="7"/>
        <v/>
      </c>
      <c r="Q46" s="9"/>
      <c r="R46" s="44"/>
      <c r="S46" s="9"/>
      <c r="T46" s="92" t="s">
        <v>34</v>
      </c>
      <c r="U46" s="41">
        <v>23352</v>
      </c>
      <c r="V46" s="43" t="str">
        <f t="shared" si="6"/>
        <v>23h11</v>
      </c>
      <c r="W46" s="2"/>
      <c r="X46" s="32">
        <f t="shared" si="2"/>
        <v>-10514</v>
      </c>
      <c r="Y46" s="9"/>
      <c r="Z46" s="69" t="str">
        <f t="shared" si="8"/>
        <v/>
      </c>
      <c r="AA46" s="9"/>
      <c r="AB46" s="49"/>
      <c r="AC46" s="9"/>
    </row>
    <row r="47" spans="1:34" ht="20.100000000000001" customHeight="1" thickTop="1" thickBot="1" x14ac:dyDescent="0.3">
      <c r="A47" s="97"/>
      <c r="B47" s="108" t="s">
        <v>0</v>
      </c>
      <c r="C47" s="83" t="s">
        <v>126</v>
      </c>
      <c r="D47" s="113"/>
      <c r="E47" s="349"/>
      <c r="F47" s="99" t="s">
        <v>33</v>
      </c>
      <c r="G47" s="39">
        <v>77846</v>
      </c>
      <c r="H47" s="43" t="str">
        <f t="shared" si="4"/>
        <v>20h45</v>
      </c>
      <c r="I47" s="22"/>
      <c r="J47" s="90" t="s">
        <v>33</v>
      </c>
      <c r="K47" s="34">
        <v>29837</v>
      </c>
      <c r="L47" s="43" t="str">
        <f t="shared" si="5"/>
        <v>18h36</v>
      </c>
      <c r="M47" s="2"/>
      <c r="N47" s="31">
        <f t="shared" si="0"/>
        <v>-48009</v>
      </c>
      <c r="O47" s="9"/>
      <c r="P47" s="69" t="str">
        <f t="shared" si="7"/>
        <v/>
      </c>
      <c r="Q47" s="9"/>
      <c r="R47" s="44"/>
      <c r="S47" s="9"/>
      <c r="T47" s="92" t="s">
        <v>33</v>
      </c>
      <c r="U47" s="62">
        <v>23362</v>
      </c>
      <c r="V47" s="43" t="str">
        <f t="shared" si="6"/>
        <v>23h11</v>
      </c>
      <c r="W47" s="2"/>
      <c r="X47" s="32">
        <f t="shared" si="2"/>
        <v>-6475</v>
      </c>
      <c r="Y47" s="9"/>
      <c r="Z47" s="69" t="str">
        <f t="shared" si="8"/>
        <v/>
      </c>
      <c r="AA47" s="9"/>
      <c r="AB47" s="49"/>
      <c r="AC47" s="9"/>
    </row>
    <row r="48" spans="1:34" ht="20.100000000000001" customHeight="1" thickTop="1" thickBot="1" x14ac:dyDescent="0.3">
      <c r="A48" s="97"/>
      <c r="B48" s="108" t="s">
        <v>35</v>
      </c>
      <c r="C48" s="95"/>
      <c r="D48" s="113"/>
      <c r="E48" s="349"/>
      <c r="F48" s="99" t="s">
        <v>0</v>
      </c>
      <c r="G48" s="39">
        <v>377919</v>
      </c>
      <c r="H48" s="43" t="str">
        <f t="shared" si="4"/>
        <v>20h45</v>
      </c>
      <c r="I48" s="22"/>
      <c r="J48" s="90" t="s">
        <v>0</v>
      </c>
      <c r="K48" s="34">
        <v>332894</v>
      </c>
      <c r="L48" s="43" t="str">
        <f t="shared" si="5"/>
        <v>18h36</v>
      </c>
      <c r="M48" s="2"/>
      <c r="N48" s="31">
        <f t="shared" si="0"/>
        <v>-45025</v>
      </c>
      <c r="O48" s="9"/>
      <c r="P48" s="69" t="str">
        <f t="shared" si="7"/>
        <v/>
      </c>
      <c r="Q48" s="9"/>
      <c r="R48" s="44"/>
      <c r="S48" s="9"/>
      <c r="T48" s="92" t="s">
        <v>0</v>
      </c>
      <c r="U48" s="41">
        <v>332894</v>
      </c>
      <c r="V48" s="43" t="str">
        <f t="shared" si="6"/>
        <v>23h11</v>
      </c>
      <c r="W48" s="2"/>
      <c r="X48" s="32">
        <f t="shared" si="2"/>
        <v>0</v>
      </c>
      <c r="Y48" s="9"/>
      <c r="Z48" s="69" t="str">
        <f t="shared" si="8"/>
        <v/>
      </c>
      <c r="AA48" s="9"/>
      <c r="AB48" s="49"/>
      <c r="AC48" s="9"/>
    </row>
    <row r="49" spans="1:29" ht="20.100000000000001" customHeight="1" thickTop="1" thickBot="1" x14ac:dyDescent="0.3">
      <c r="A49" s="97"/>
      <c r="B49" s="108" t="s">
        <v>84</v>
      </c>
      <c r="C49" s="95" t="s">
        <v>119</v>
      </c>
      <c r="D49" s="113"/>
      <c r="E49" s="349"/>
      <c r="F49" s="99" t="s">
        <v>35</v>
      </c>
      <c r="G49" s="39">
        <v>76293</v>
      </c>
      <c r="H49" s="43" t="str">
        <f t="shared" si="4"/>
        <v>20h45</v>
      </c>
      <c r="I49" s="22"/>
      <c r="J49" s="90" t="s">
        <v>35</v>
      </c>
      <c r="K49" s="34">
        <v>162605</v>
      </c>
      <c r="L49" s="43" t="str">
        <f t="shared" si="5"/>
        <v>18h36</v>
      </c>
      <c r="M49" s="2"/>
      <c r="N49" s="31">
        <f t="shared" si="0"/>
        <v>86312</v>
      </c>
      <c r="O49" s="9"/>
      <c r="P49" s="69" t="str">
        <f t="shared" si="7"/>
        <v/>
      </c>
      <c r="Q49" s="9"/>
      <c r="R49" s="44"/>
      <c r="S49" s="9"/>
      <c r="T49" s="92" t="s">
        <v>35</v>
      </c>
      <c r="U49" s="41">
        <v>162605</v>
      </c>
      <c r="V49" s="43" t="str">
        <f t="shared" si="6"/>
        <v>23h11</v>
      </c>
      <c r="W49" s="2"/>
      <c r="X49" s="32">
        <f t="shared" si="2"/>
        <v>0</v>
      </c>
      <c r="Y49" s="9"/>
      <c r="Z49" s="69" t="str">
        <f t="shared" si="8"/>
        <v/>
      </c>
      <c r="AA49" s="9"/>
      <c r="AB49" s="49"/>
      <c r="AC49" s="9"/>
    </row>
    <row r="50" spans="1:29" ht="20.100000000000001" customHeight="1" thickTop="1" thickBot="1" x14ac:dyDescent="0.3">
      <c r="A50" s="97"/>
      <c r="B50" s="108" t="s">
        <v>36</v>
      </c>
      <c r="C50" s="95"/>
      <c r="D50" s="113"/>
      <c r="E50" s="349"/>
      <c r="F50" s="99" t="s">
        <v>84</v>
      </c>
      <c r="G50" s="39">
        <v>171842</v>
      </c>
      <c r="H50" s="43" t="str">
        <f t="shared" si="4"/>
        <v>20h45</v>
      </c>
      <c r="I50" s="22"/>
      <c r="J50" s="90" t="s">
        <v>84</v>
      </c>
      <c r="K50" s="34">
        <v>547947</v>
      </c>
      <c r="L50" s="43" t="str">
        <f t="shared" si="5"/>
        <v>18h36</v>
      </c>
      <c r="M50" s="2"/>
      <c r="N50" s="31">
        <f t="shared" si="0"/>
        <v>376105</v>
      </c>
      <c r="O50" s="9"/>
      <c r="P50" s="69" t="str">
        <f t="shared" si="7"/>
        <v/>
      </c>
      <c r="Q50" s="9"/>
      <c r="R50" s="44"/>
      <c r="S50" s="9"/>
      <c r="T50" s="93" t="s">
        <v>84</v>
      </c>
      <c r="U50" s="62">
        <v>547947</v>
      </c>
      <c r="V50" s="43" t="str">
        <f t="shared" si="6"/>
        <v>23h11</v>
      </c>
      <c r="W50" s="2"/>
      <c r="X50" s="32">
        <f t="shared" si="2"/>
        <v>0</v>
      </c>
      <c r="Y50" s="9"/>
      <c r="Z50" s="69" t="str">
        <f t="shared" si="8"/>
        <v/>
      </c>
      <c r="AA50" s="9"/>
      <c r="AB50" s="49"/>
      <c r="AC50" s="9"/>
    </row>
    <row r="51" spans="1:29" ht="20.100000000000001" customHeight="1" thickTop="1" thickBot="1" x14ac:dyDescent="0.3">
      <c r="A51" s="97"/>
      <c r="B51" s="108" t="s">
        <v>37</v>
      </c>
      <c r="C51" s="95"/>
      <c r="D51" s="113" t="s">
        <v>127</v>
      </c>
      <c r="E51" s="349"/>
      <c r="F51" s="99" t="s">
        <v>36</v>
      </c>
      <c r="G51" s="39">
        <v>233974</v>
      </c>
      <c r="H51" s="43" t="str">
        <f t="shared" si="4"/>
        <v>20h45</v>
      </c>
      <c r="I51" s="22"/>
      <c r="J51" s="90" t="s">
        <v>36</v>
      </c>
      <c r="K51" s="34">
        <v>81738</v>
      </c>
      <c r="L51" s="43" t="str">
        <f t="shared" si="5"/>
        <v>18h36</v>
      </c>
      <c r="M51" s="2"/>
      <c r="N51" s="31">
        <f t="shared" si="0"/>
        <v>-152236</v>
      </c>
      <c r="O51" s="9"/>
      <c r="P51" s="69" t="str">
        <f t="shared" si="7"/>
        <v>faut m'expliquer!</v>
      </c>
      <c r="Q51" s="9"/>
      <c r="R51" s="44"/>
      <c r="S51" s="9"/>
      <c r="T51" s="93" t="s">
        <v>36</v>
      </c>
      <c r="U51" s="62">
        <v>65391</v>
      </c>
      <c r="V51" s="43" t="str">
        <f t="shared" si="6"/>
        <v>23h11</v>
      </c>
      <c r="W51" s="2"/>
      <c r="X51" s="32">
        <f t="shared" si="2"/>
        <v>-16347</v>
      </c>
      <c r="Y51" s="9"/>
      <c r="Z51" s="69" t="str">
        <f t="shared" si="8"/>
        <v/>
      </c>
      <c r="AA51" s="9"/>
      <c r="AB51" s="49"/>
      <c r="AC51" s="9"/>
    </row>
    <row r="52" spans="1:29" ht="20.100000000000001" customHeight="1" thickTop="1" thickBot="1" x14ac:dyDescent="0.3">
      <c r="A52" s="97"/>
      <c r="B52" s="108" t="s">
        <v>38</v>
      </c>
      <c r="C52" s="95"/>
      <c r="D52" s="113"/>
      <c r="E52" s="349"/>
      <c r="F52" s="99" t="s">
        <v>37</v>
      </c>
      <c r="G52" s="39">
        <v>19678</v>
      </c>
      <c r="H52" s="43" t="str">
        <f t="shared" si="4"/>
        <v>20h45</v>
      </c>
      <c r="I52" s="22"/>
      <c r="J52" s="90" t="s">
        <v>37</v>
      </c>
      <c r="K52" s="34">
        <v>17743</v>
      </c>
      <c r="L52" s="43" t="str">
        <f t="shared" si="5"/>
        <v>18h36</v>
      </c>
      <c r="M52" s="2"/>
      <c r="N52" s="31">
        <f t="shared" si="0"/>
        <v>-1935</v>
      </c>
      <c r="O52" s="9"/>
      <c r="P52" s="69" t="str">
        <f t="shared" si="7"/>
        <v/>
      </c>
      <c r="Q52" s="9"/>
      <c r="R52" s="44"/>
      <c r="S52" s="9"/>
      <c r="T52" s="93" t="s">
        <v>37</v>
      </c>
      <c r="U52" s="62">
        <v>17743</v>
      </c>
      <c r="V52" s="43" t="str">
        <f t="shared" si="6"/>
        <v>23h11</v>
      </c>
      <c r="W52" s="2"/>
      <c r="X52" s="32">
        <f t="shared" si="2"/>
        <v>0</v>
      </c>
      <c r="Y52" s="9"/>
      <c r="Z52" s="69" t="str">
        <f t="shared" si="8"/>
        <v/>
      </c>
      <c r="AA52" s="9"/>
      <c r="AB52" s="49"/>
      <c r="AC52" s="9"/>
    </row>
    <row r="53" spans="1:29" ht="20.100000000000001" customHeight="1" thickTop="1" thickBot="1" x14ac:dyDescent="0.3">
      <c r="A53" s="97"/>
      <c r="B53" s="108" t="s">
        <v>39</v>
      </c>
      <c r="C53" s="95" t="s">
        <v>124</v>
      </c>
      <c r="D53" s="113" t="s">
        <v>128</v>
      </c>
      <c r="E53" s="349"/>
      <c r="F53" s="99" t="s">
        <v>38</v>
      </c>
      <c r="G53" s="39">
        <v>72657</v>
      </c>
      <c r="H53" s="43" t="str">
        <f t="shared" si="4"/>
        <v>20h45</v>
      </c>
      <c r="I53" s="22"/>
      <c r="J53" s="90" t="s">
        <v>38</v>
      </c>
      <c r="K53" s="34">
        <v>50688</v>
      </c>
      <c r="L53" s="43" t="str">
        <f t="shared" si="5"/>
        <v>18h36</v>
      </c>
      <c r="M53" s="2"/>
      <c r="N53" s="31">
        <f t="shared" si="0"/>
        <v>-21969</v>
      </c>
      <c r="O53" s="9"/>
      <c r="P53" s="69" t="str">
        <f t="shared" si="7"/>
        <v/>
      </c>
      <c r="Q53" s="9"/>
      <c r="R53" s="44"/>
      <c r="S53" s="9"/>
      <c r="T53" s="93" t="s">
        <v>38</v>
      </c>
      <c r="U53" s="41">
        <v>105818</v>
      </c>
      <c r="V53" s="43" t="str">
        <f t="shared" si="6"/>
        <v>23h11</v>
      </c>
      <c r="W53" s="2"/>
      <c r="X53" s="32">
        <f t="shared" si="2"/>
        <v>55130</v>
      </c>
      <c r="Y53" s="9"/>
      <c r="Z53" s="69" t="str">
        <f t="shared" si="8"/>
        <v/>
      </c>
      <c r="AA53" s="9"/>
      <c r="AB53" s="49"/>
      <c r="AC53" s="9"/>
    </row>
    <row r="54" spans="1:29" ht="20.100000000000001" customHeight="1" thickTop="1" thickBot="1" x14ac:dyDescent="0.3">
      <c r="A54" s="97"/>
      <c r="B54" s="108" t="s">
        <v>40</v>
      </c>
      <c r="C54" s="95" t="s">
        <v>123</v>
      </c>
      <c r="D54" s="113" t="s">
        <v>127</v>
      </c>
      <c r="E54" s="349"/>
      <c r="F54" s="99" t="s">
        <v>39</v>
      </c>
      <c r="G54" s="39">
        <v>59274</v>
      </c>
      <c r="H54" s="43" t="str">
        <f t="shared" si="4"/>
        <v>20h45</v>
      </c>
      <c r="I54" s="22"/>
      <c r="J54" s="90" t="s">
        <v>39</v>
      </c>
      <c r="K54" s="34">
        <v>64240</v>
      </c>
      <c r="L54" s="43" t="str">
        <f t="shared" si="5"/>
        <v>18h36</v>
      </c>
      <c r="M54" s="2"/>
      <c r="N54" s="31">
        <f t="shared" si="0"/>
        <v>4966</v>
      </c>
      <c r="O54" s="9"/>
      <c r="P54" s="69" t="str">
        <f t="shared" si="7"/>
        <v/>
      </c>
      <c r="Q54" s="9"/>
      <c r="R54" s="44"/>
      <c r="S54" s="9"/>
      <c r="T54" s="93" t="s">
        <v>39</v>
      </c>
      <c r="U54" s="41">
        <v>19747</v>
      </c>
      <c r="V54" s="43" t="str">
        <f t="shared" si="6"/>
        <v>23h11</v>
      </c>
      <c r="W54" s="2"/>
      <c r="X54" s="32">
        <f t="shared" si="2"/>
        <v>-44493</v>
      </c>
      <c r="Y54" s="9"/>
      <c r="Z54" s="69" t="str">
        <f t="shared" si="8"/>
        <v/>
      </c>
      <c r="AA54" s="9"/>
      <c r="AB54" s="49"/>
      <c r="AC54" s="9"/>
    </row>
    <row r="55" spans="1:29" ht="20.100000000000001" customHeight="1" thickTop="1" thickBot="1" x14ac:dyDescent="0.3">
      <c r="A55" s="97"/>
      <c r="B55" s="108" t="s">
        <v>41</v>
      </c>
      <c r="C55" s="95"/>
      <c r="D55" s="113"/>
      <c r="E55" s="349"/>
      <c r="F55" s="99" t="s">
        <v>40</v>
      </c>
      <c r="G55" s="39">
        <v>145106</v>
      </c>
      <c r="H55" s="43" t="str">
        <f t="shared" si="4"/>
        <v>20h45</v>
      </c>
      <c r="I55" s="22"/>
      <c r="J55" s="90" t="s">
        <v>40</v>
      </c>
      <c r="K55" s="34">
        <v>52570</v>
      </c>
      <c r="L55" s="43" t="str">
        <f t="shared" si="5"/>
        <v>18h36</v>
      </c>
      <c r="M55" s="2"/>
      <c r="N55" s="31">
        <f t="shared" si="0"/>
        <v>-92536</v>
      </c>
      <c r="O55" s="9"/>
      <c r="P55" s="69" t="str">
        <f t="shared" si="7"/>
        <v/>
      </c>
      <c r="Q55" s="9"/>
      <c r="R55" s="44"/>
      <c r="S55" s="9"/>
      <c r="T55" s="93" t="s">
        <v>40</v>
      </c>
      <c r="U55" s="41">
        <v>59519</v>
      </c>
      <c r="V55" s="43" t="str">
        <f t="shared" si="6"/>
        <v>23h11</v>
      </c>
      <c r="W55" s="2"/>
      <c r="X55" s="32">
        <f t="shared" si="2"/>
        <v>6949</v>
      </c>
      <c r="Y55" s="9"/>
      <c r="Z55" s="69" t="str">
        <f t="shared" si="8"/>
        <v/>
      </c>
      <c r="AA55" s="9"/>
      <c r="AB55" s="49"/>
      <c r="AC55" s="9"/>
    </row>
    <row r="56" spans="1:29" ht="20.100000000000001" customHeight="1" thickTop="1" thickBot="1" x14ac:dyDescent="0.3">
      <c r="A56" s="97"/>
      <c r="B56" s="108" t="s">
        <v>42</v>
      </c>
      <c r="C56" s="95"/>
      <c r="D56" s="113"/>
      <c r="E56" s="349"/>
      <c r="F56" s="99" t="s">
        <v>41</v>
      </c>
      <c r="G56" s="39">
        <v>23582</v>
      </c>
      <c r="H56" s="43" t="str">
        <f t="shared" si="4"/>
        <v>20h45</v>
      </c>
      <c r="I56" s="22"/>
      <c r="J56" s="90" t="s">
        <v>41</v>
      </c>
      <c r="K56" s="34">
        <v>14993</v>
      </c>
      <c r="L56" s="43" t="str">
        <f t="shared" si="5"/>
        <v>18h36</v>
      </c>
      <c r="M56" s="2"/>
      <c r="N56" s="31">
        <f t="shared" si="0"/>
        <v>-8589</v>
      </c>
      <c r="O56" s="9"/>
      <c r="P56" s="69" t="str">
        <f t="shared" si="7"/>
        <v/>
      </c>
      <c r="Q56" s="9"/>
      <c r="R56" s="44"/>
      <c r="S56" s="9"/>
      <c r="T56" s="93" t="s">
        <v>41</v>
      </c>
      <c r="U56" s="41">
        <v>14993</v>
      </c>
      <c r="V56" s="43" t="str">
        <f t="shared" si="6"/>
        <v>23h11</v>
      </c>
      <c r="W56" s="2"/>
      <c r="X56" s="32">
        <f t="shared" si="2"/>
        <v>0</v>
      </c>
      <c r="Y56" s="9"/>
      <c r="Z56" s="69" t="str">
        <f t="shared" si="8"/>
        <v/>
      </c>
      <c r="AA56" s="9"/>
      <c r="AB56" s="49"/>
      <c r="AC56" s="9"/>
    </row>
    <row r="57" spans="1:29" ht="20.100000000000001" customHeight="1" thickTop="1" thickBot="1" x14ac:dyDescent="0.3">
      <c r="A57" s="97"/>
      <c r="B57" s="108" t="s">
        <v>85</v>
      </c>
      <c r="C57" s="95"/>
      <c r="D57" s="113"/>
      <c r="E57" s="349"/>
      <c r="F57" s="99" t="s">
        <v>42</v>
      </c>
      <c r="G57" s="39">
        <v>145934</v>
      </c>
      <c r="H57" s="43" t="str">
        <f t="shared" si="4"/>
        <v>20h45</v>
      </c>
      <c r="I57" s="22"/>
      <c r="J57" s="90" t="s">
        <v>42</v>
      </c>
      <c r="K57" s="34">
        <v>146111</v>
      </c>
      <c r="L57" s="43" t="str">
        <f t="shared" si="5"/>
        <v>18h36</v>
      </c>
      <c r="M57" s="2"/>
      <c r="N57" s="31">
        <f t="shared" si="0"/>
        <v>177</v>
      </c>
      <c r="O57" s="9"/>
      <c r="P57" s="69" t="str">
        <f t="shared" si="7"/>
        <v/>
      </c>
      <c r="Q57" s="9"/>
      <c r="R57" s="44"/>
      <c r="S57" s="9"/>
      <c r="T57" s="93" t="s">
        <v>42</v>
      </c>
      <c r="U57" s="62">
        <v>146111</v>
      </c>
      <c r="V57" s="43" t="str">
        <f t="shared" si="6"/>
        <v>23h11</v>
      </c>
      <c r="W57" s="2"/>
      <c r="X57" s="32">
        <f t="shared" si="2"/>
        <v>0</v>
      </c>
      <c r="Y57" s="9"/>
      <c r="Z57" s="69" t="str">
        <f t="shared" si="8"/>
        <v/>
      </c>
      <c r="AA57" s="9"/>
      <c r="AB57" s="49"/>
      <c r="AC57" s="9"/>
    </row>
    <row r="58" spans="1:29" ht="20.100000000000001" customHeight="1" thickTop="1" thickBot="1" x14ac:dyDescent="0.3">
      <c r="A58" s="97"/>
      <c r="B58" s="108" t="s">
        <v>43</v>
      </c>
      <c r="C58" s="95" t="s">
        <v>121</v>
      </c>
      <c r="D58" s="113" t="s">
        <v>128</v>
      </c>
      <c r="E58" s="349"/>
      <c r="F58" s="99" t="s">
        <v>85</v>
      </c>
      <c r="G58" s="39">
        <v>430686</v>
      </c>
      <c r="H58" s="43" t="str">
        <f t="shared" si="4"/>
        <v>20h45</v>
      </c>
      <c r="I58" s="22"/>
      <c r="J58" s="90" t="s">
        <v>85</v>
      </c>
      <c r="K58" s="34">
        <v>21972</v>
      </c>
      <c r="L58" s="43" t="str">
        <f t="shared" si="5"/>
        <v>18h36</v>
      </c>
      <c r="M58" s="2"/>
      <c r="N58" s="31">
        <f t="shared" si="0"/>
        <v>-408714</v>
      </c>
      <c r="O58" s="9"/>
      <c r="P58" s="69" t="str">
        <f t="shared" si="7"/>
        <v>faut m'expliquer!</v>
      </c>
      <c r="Q58" s="9"/>
      <c r="R58" s="44"/>
      <c r="S58" s="9"/>
      <c r="T58" s="93" t="s">
        <v>85</v>
      </c>
      <c r="U58" s="62">
        <v>17578</v>
      </c>
      <c r="V58" s="43" t="str">
        <f t="shared" si="6"/>
        <v>23h11</v>
      </c>
      <c r="W58" s="2"/>
      <c r="X58" s="32">
        <f t="shared" si="2"/>
        <v>-4394</v>
      </c>
      <c r="Y58" s="9"/>
      <c r="Z58" s="69" t="str">
        <f t="shared" si="8"/>
        <v/>
      </c>
      <c r="AA58" s="9"/>
      <c r="AB58" s="49"/>
      <c r="AC58" s="9"/>
    </row>
    <row r="59" spans="1:29" ht="20.100000000000001" customHeight="1" thickTop="1" thickBot="1" x14ac:dyDescent="0.3">
      <c r="A59" s="97"/>
      <c r="B59" s="108" t="s">
        <v>44</v>
      </c>
      <c r="C59" s="95" t="s">
        <v>119</v>
      </c>
      <c r="D59" s="113"/>
      <c r="E59" s="349"/>
      <c r="F59" s="99" t="s">
        <v>43</v>
      </c>
      <c r="G59" s="39">
        <v>66478</v>
      </c>
      <c r="H59" s="43" t="str">
        <f t="shared" si="4"/>
        <v>20h45</v>
      </c>
      <c r="I59" s="22"/>
      <c r="J59" s="90" t="s">
        <v>43</v>
      </c>
      <c r="K59" s="34">
        <v>37845</v>
      </c>
      <c r="L59" s="43" t="str">
        <f t="shared" si="5"/>
        <v>18h36</v>
      </c>
      <c r="M59" s="2"/>
      <c r="N59" s="31">
        <f t="shared" si="0"/>
        <v>-28633</v>
      </c>
      <c r="O59" s="9"/>
      <c r="P59" s="69" t="str">
        <f t="shared" si="7"/>
        <v/>
      </c>
      <c r="Q59" s="9"/>
      <c r="R59" s="44"/>
      <c r="S59" s="9"/>
      <c r="T59" s="93" t="s">
        <v>43</v>
      </c>
      <c r="U59" s="62">
        <v>44693</v>
      </c>
      <c r="V59" s="43" t="str">
        <f t="shared" si="6"/>
        <v>23h11</v>
      </c>
      <c r="W59" s="2"/>
      <c r="X59" s="32">
        <f t="shared" si="2"/>
        <v>6848</v>
      </c>
      <c r="Y59" s="9"/>
      <c r="Z59" s="69" t="str">
        <f t="shared" si="8"/>
        <v/>
      </c>
      <c r="AA59" s="9"/>
      <c r="AB59" s="49"/>
      <c r="AC59" s="9"/>
    </row>
    <row r="60" spans="1:29" ht="20.100000000000001" customHeight="1" thickTop="1" thickBot="1" x14ac:dyDescent="0.3">
      <c r="A60" s="97"/>
      <c r="B60" s="108" t="s">
        <v>45</v>
      </c>
      <c r="C60" s="95" t="s">
        <v>119</v>
      </c>
      <c r="D60" s="113"/>
      <c r="E60" s="349"/>
      <c r="F60" s="100" t="s">
        <v>44</v>
      </c>
      <c r="G60" s="39">
        <v>2286721</v>
      </c>
      <c r="H60" s="43" t="str">
        <f t="shared" si="4"/>
        <v>20h45</v>
      </c>
      <c r="I60" s="22"/>
      <c r="J60" s="90" t="s">
        <v>44</v>
      </c>
      <c r="K60" s="34">
        <v>2752751</v>
      </c>
      <c r="L60" s="43" t="str">
        <f t="shared" si="5"/>
        <v>18h36</v>
      </c>
      <c r="M60" s="2"/>
      <c r="N60" s="31">
        <f t="shared" si="0"/>
        <v>466030</v>
      </c>
      <c r="O60" s="9"/>
      <c r="P60" s="69" t="str">
        <f t="shared" si="7"/>
        <v/>
      </c>
      <c r="Q60" s="9"/>
      <c r="R60" s="44"/>
      <c r="S60" s="9"/>
      <c r="T60" s="93" t="s">
        <v>44</v>
      </c>
      <c r="U60" s="62">
        <v>2820801</v>
      </c>
      <c r="V60" s="43" t="str">
        <f t="shared" si="6"/>
        <v>23h11</v>
      </c>
      <c r="W60" s="2"/>
      <c r="X60" s="32">
        <f t="shared" si="2"/>
        <v>68050</v>
      </c>
      <c r="Y60" s="9"/>
      <c r="Z60" s="69" t="str">
        <f t="shared" si="8"/>
        <v/>
      </c>
      <c r="AA60" s="9"/>
      <c r="AB60" s="49"/>
      <c r="AC60" s="9"/>
    </row>
    <row r="61" spans="1:29" ht="20.100000000000001" customHeight="1" thickTop="1" thickBot="1" x14ac:dyDescent="0.3">
      <c r="A61" s="97"/>
      <c r="B61" s="108" t="s">
        <v>46</v>
      </c>
      <c r="C61" s="95"/>
      <c r="D61" s="113"/>
      <c r="E61" s="349"/>
      <c r="F61" s="99" t="s">
        <v>45</v>
      </c>
      <c r="G61" s="39">
        <v>674655</v>
      </c>
      <c r="H61" s="43" t="str">
        <f t="shared" si="4"/>
        <v>20h45</v>
      </c>
      <c r="I61" s="22"/>
      <c r="J61" s="90" t="s">
        <v>45</v>
      </c>
      <c r="K61" s="34">
        <v>828877</v>
      </c>
      <c r="L61" s="43" t="str">
        <f t="shared" si="5"/>
        <v>18h36</v>
      </c>
      <c r="M61" s="2"/>
      <c r="N61" s="31">
        <f t="shared" si="0"/>
        <v>154222</v>
      </c>
      <c r="O61" s="9"/>
      <c r="P61" s="69" t="str">
        <f t="shared" si="7"/>
        <v/>
      </c>
      <c r="Q61" s="9"/>
      <c r="R61" s="44"/>
      <c r="S61" s="9"/>
      <c r="T61" s="93" t="s">
        <v>45</v>
      </c>
      <c r="U61" s="62">
        <v>828877</v>
      </c>
      <c r="V61" s="43" t="str">
        <f t="shared" si="6"/>
        <v>23h11</v>
      </c>
      <c r="W61" s="2"/>
      <c r="X61" s="32">
        <f t="shared" si="2"/>
        <v>0</v>
      </c>
      <c r="Y61" s="9"/>
      <c r="Z61" s="69" t="str">
        <f t="shared" si="8"/>
        <v/>
      </c>
      <c r="AA61" s="9"/>
      <c r="AB61" s="49"/>
      <c r="AC61" s="9"/>
    </row>
    <row r="62" spans="1:29" ht="20.100000000000001" customHeight="1" thickTop="1" thickBot="1" x14ac:dyDescent="0.3">
      <c r="A62" s="97"/>
      <c r="B62" s="108" t="s">
        <v>47</v>
      </c>
      <c r="C62" s="95" t="s">
        <v>119</v>
      </c>
      <c r="D62" s="113"/>
      <c r="E62" s="349"/>
      <c r="F62" s="99" t="s">
        <v>46</v>
      </c>
      <c r="G62" s="39">
        <v>262281</v>
      </c>
      <c r="H62" s="43" t="str">
        <f t="shared" si="4"/>
        <v>20h45</v>
      </c>
      <c r="I62" s="22"/>
      <c r="J62" s="90" t="s">
        <v>46</v>
      </c>
      <c r="K62" s="34">
        <v>316346</v>
      </c>
      <c r="L62" s="43" t="str">
        <f t="shared" si="5"/>
        <v>18h36</v>
      </c>
      <c r="M62" s="2"/>
      <c r="N62" s="31">
        <f t="shared" si="0"/>
        <v>54065</v>
      </c>
      <c r="O62" s="9"/>
      <c r="P62" s="69" t="str">
        <f t="shared" si="7"/>
        <v/>
      </c>
      <c r="Q62" s="9"/>
      <c r="R62" s="44"/>
      <c r="S62" s="9"/>
      <c r="T62" s="93" t="s">
        <v>46</v>
      </c>
      <c r="U62" s="62">
        <v>316346</v>
      </c>
      <c r="V62" s="43" t="str">
        <f t="shared" si="6"/>
        <v>23h11</v>
      </c>
      <c r="W62" s="2"/>
      <c r="X62" s="32">
        <f t="shared" si="2"/>
        <v>0</v>
      </c>
      <c r="Y62" s="9"/>
      <c r="Z62" s="69" t="str">
        <f t="shared" si="8"/>
        <v/>
      </c>
      <c r="AA62" s="9"/>
      <c r="AB62" s="49"/>
      <c r="AC62" s="9"/>
    </row>
    <row r="63" spans="1:29" ht="20.100000000000001" customHeight="1" thickTop="1" thickBot="1" x14ac:dyDescent="0.3">
      <c r="A63" s="97"/>
      <c r="B63" s="108" t="s">
        <v>48</v>
      </c>
      <c r="C63" s="95"/>
      <c r="D63" s="113"/>
      <c r="E63" s="349"/>
      <c r="F63" s="99" t="s">
        <v>47</v>
      </c>
      <c r="G63" s="39">
        <v>1064406</v>
      </c>
      <c r="H63" s="43" t="str">
        <f t="shared" si="4"/>
        <v>20h45</v>
      </c>
      <c r="I63" s="22"/>
      <c r="J63" s="90" t="s">
        <v>47</v>
      </c>
      <c r="K63" s="34">
        <v>1237852</v>
      </c>
      <c r="L63" s="43" t="str">
        <f t="shared" si="5"/>
        <v>18h36</v>
      </c>
      <c r="M63" s="2"/>
      <c r="N63" s="31">
        <f t="shared" si="0"/>
        <v>173446</v>
      </c>
      <c r="O63" s="9"/>
      <c r="P63" s="69" t="str">
        <f t="shared" si="7"/>
        <v/>
      </c>
      <c r="Q63" s="9"/>
      <c r="R63" s="44"/>
      <c r="S63" s="9"/>
      <c r="T63" s="93" t="s">
        <v>47</v>
      </c>
      <c r="U63" s="41">
        <v>1332683</v>
      </c>
      <c r="V63" s="43" t="str">
        <f t="shared" si="6"/>
        <v>23h11</v>
      </c>
      <c r="W63" s="2"/>
      <c r="X63" s="32">
        <f t="shared" si="2"/>
        <v>94831</v>
      </c>
      <c r="Y63" s="9"/>
      <c r="Z63" s="69" t="str">
        <f t="shared" si="8"/>
        <v/>
      </c>
      <c r="AA63" s="9"/>
      <c r="AB63" s="49"/>
      <c r="AC63" s="9"/>
    </row>
    <row r="64" spans="1:29" ht="20.100000000000001" customHeight="1" thickTop="1" thickBot="1" x14ac:dyDescent="0.3">
      <c r="A64" s="97"/>
      <c r="B64" s="108" t="s">
        <v>49</v>
      </c>
      <c r="C64" s="95"/>
      <c r="D64" s="113"/>
      <c r="E64" s="349"/>
      <c r="F64" s="99" t="s">
        <v>48</v>
      </c>
      <c r="G64" s="39">
        <v>223202</v>
      </c>
      <c r="H64" s="43" t="str">
        <f t="shared" si="4"/>
        <v>20h45</v>
      </c>
      <c r="I64" s="22"/>
      <c r="J64" s="90" t="s">
        <v>48</v>
      </c>
      <c r="K64" s="34">
        <v>150008</v>
      </c>
      <c r="L64" s="43" t="str">
        <f t="shared" si="5"/>
        <v>18h36</v>
      </c>
      <c r="M64" s="2"/>
      <c r="N64" s="31">
        <f t="shared" si="0"/>
        <v>-73194</v>
      </c>
      <c r="O64" s="9"/>
      <c r="P64" s="69" t="str">
        <f t="shared" si="7"/>
        <v/>
      </c>
      <c r="Q64" s="9"/>
      <c r="R64" s="44"/>
      <c r="S64" s="9"/>
      <c r="T64" s="93" t="s">
        <v>48</v>
      </c>
      <c r="U64" s="41">
        <v>165056</v>
      </c>
      <c r="V64" s="43" t="str">
        <f t="shared" si="6"/>
        <v>23h11</v>
      </c>
      <c r="W64" s="2"/>
      <c r="X64" s="32">
        <f t="shared" si="2"/>
        <v>15048</v>
      </c>
      <c r="Y64" s="9"/>
      <c r="Z64" s="69" t="str">
        <f t="shared" si="8"/>
        <v/>
      </c>
      <c r="AA64" s="9"/>
      <c r="AB64" s="49"/>
      <c r="AC64" s="9"/>
    </row>
    <row r="65" spans="1:29" ht="20.100000000000001" customHeight="1" thickTop="1" thickBot="1" x14ac:dyDescent="0.3">
      <c r="A65" s="97"/>
      <c r="B65" s="108" t="s">
        <v>50</v>
      </c>
      <c r="C65" s="95"/>
      <c r="D65" s="113"/>
      <c r="E65" s="349"/>
      <c r="F65" s="99" t="s">
        <v>49</v>
      </c>
      <c r="G65" s="39">
        <v>107358</v>
      </c>
      <c r="H65" s="43" t="str">
        <f t="shared" si="4"/>
        <v>20h45</v>
      </c>
      <c r="I65" s="22"/>
      <c r="J65" s="90" t="s">
        <v>49</v>
      </c>
      <c r="K65" s="34">
        <v>27537</v>
      </c>
      <c r="L65" s="43" t="str">
        <f t="shared" si="5"/>
        <v>18h36</v>
      </c>
      <c r="M65" s="2"/>
      <c r="N65" s="31">
        <f t="shared" si="0"/>
        <v>-79821</v>
      </c>
      <c r="O65" s="9"/>
      <c r="P65" s="69" t="str">
        <f t="shared" si="7"/>
        <v/>
      </c>
      <c r="Q65" s="9"/>
      <c r="R65" s="44"/>
      <c r="S65" s="9"/>
      <c r="T65" s="93" t="s">
        <v>49</v>
      </c>
      <c r="U65" s="41">
        <v>27537</v>
      </c>
      <c r="V65" s="43" t="str">
        <f t="shared" si="6"/>
        <v>23h11</v>
      </c>
      <c r="W65" s="2"/>
      <c r="X65" s="32">
        <f t="shared" si="2"/>
        <v>0</v>
      </c>
      <c r="Y65" s="9"/>
      <c r="Z65" s="69" t="str">
        <f t="shared" si="8"/>
        <v/>
      </c>
      <c r="AA65" s="9"/>
      <c r="AB65" s="49"/>
      <c r="AC65" s="9"/>
    </row>
    <row r="66" spans="1:29" ht="20.100000000000001" customHeight="1" thickTop="1" thickBot="1" x14ac:dyDescent="0.3">
      <c r="A66" s="97"/>
      <c r="B66" s="108" t="s">
        <v>51</v>
      </c>
      <c r="C66" s="95" t="s">
        <v>121</v>
      </c>
      <c r="D66" s="113"/>
      <c r="E66" s="349"/>
      <c r="F66" s="99" t="s">
        <v>50</v>
      </c>
      <c r="G66" s="39">
        <v>366389</v>
      </c>
      <c r="H66" s="43" t="str">
        <f t="shared" si="4"/>
        <v>20h45</v>
      </c>
      <c r="I66" s="22"/>
      <c r="J66" s="90" t="s">
        <v>50</v>
      </c>
      <c r="K66" s="34">
        <v>250195</v>
      </c>
      <c r="L66" s="43" t="str">
        <f t="shared" si="5"/>
        <v>18h36</v>
      </c>
      <c r="M66" s="2"/>
      <c r="N66" s="31">
        <f t="shared" si="0"/>
        <v>-116194</v>
      </c>
      <c r="O66" s="9"/>
      <c r="P66" s="69" t="str">
        <f t="shared" si="7"/>
        <v>faut m'expliquer!</v>
      </c>
      <c r="Q66" s="9"/>
      <c r="R66" s="44"/>
      <c r="S66" s="9"/>
      <c r="T66" s="93" t="s">
        <v>50</v>
      </c>
      <c r="U66" s="41">
        <v>250195</v>
      </c>
      <c r="V66" s="43" t="str">
        <f t="shared" si="6"/>
        <v>23h11</v>
      </c>
      <c r="W66" s="2"/>
      <c r="X66" s="32">
        <f t="shared" si="2"/>
        <v>0</v>
      </c>
      <c r="Y66" s="9"/>
      <c r="Z66" s="69" t="str">
        <f t="shared" si="8"/>
        <v/>
      </c>
      <c r="AA66" s="9"/>
      <c r="AB66" s="49"/>
      <c r="AC66" s="9"/>
    </row>
    <row r="67" spans="1:29" ht="20.100000000000001" customHeight="1" thickTop="1" thickBot="1" x14ac:dyDescent="0.3">
      <c r="A67" s="97"/>
      <c r="B67" s="108" t="s">
        <v>52</v>
      </c>
      <c r="C67" s="95"/>
      <c r="D67" s="113"/>
      <c r="E67" s="349"/>
      <c r="F67" s="99" t="s">
        <v>51</v>
      </c>
      <c r="G67" s="39">
        <v>69300</v>
      </c>
      <c r="H67" s="43" t="str">
        <f t="shared" si="4"/>
        <v>20h45</v>
      </c>
      <c r="I67" s="22"/>
      <c r="J67" s="90" t="s">
        <v>51</v>
      </c>
      <c r="K67" s="34">
        <v>57830</v>
      </c>
      <c r="L67" s="43" t="str">
        <f t="shared" si="5"/>
        <v>18h36</v>
      </c>
      <c r="M67" s="2"/>
      <c r="N67" s="31">
        <f t="shared" si="0"/>
        <v>-11470</v>
      </c>
      <c r="O67" s="9"/>
      <c r="P67" s="69" t="str">
        <f t="shared" si="7"/>
        <v/>
      </c>
      <c r="Q67" s="9"/>
      <c r="R67" s="44"/>
      <c r="S67" s="9"/>
      <c r="T67" s="93" t="s">
        <v>51</v>
      </c>
      <c r="U67" s="62">
        <v>66322</v>
      </c>
      <c r="V67" s="43" t="str">
        <f t="shared" si="6"/>
        <v>23h11</v>
      </c>
      <c r="W67" s="2"/>
      <c r="X67" s="32">
        <f t="shared" si="2"/>
        <v>8492</v>
      </c>
      <c r="Y67" s="9"/>
      <c r="Z67" s="69" t="str">
        <f t="shared" si="8"/>
        <v/>
      </c>
      <c r="AA67" s="9"/>
      <c r="AB67" s="49"/>
      <c r="AC67" s="9"/>
    </row>
    <row r="68" spans="1:29" ht="20.100000000000001" customHeight="1" thickTop="1" thickBot="1" x14ac:dyDescent="0.3">
      <c r="A68" s="97"/>
      <c r="B68" s="108" t="s">
        <v>86</v>
      </c>
      <c r="C68" s="95"/>
      <c r="D68" s="113" t="s">
        <v>127</v>
      </c>
      <c r="E68" s="349"/>
      <c r="F68" s="99" t="s">
        <v>52</v>
      </c>
      <c r="G68" s="39">
        <v>225748</v>
      </c>
      <c r="H68" s="43" t="str">
        <f t="shared" si="4"/>
        <v>20h45</v>
      </c>
      <c r="I68" s="22"/>
      <c r="J68" s="94" t="s">
        <v>94</v>
      </c>
      <c r="K68" s="34">
        <v>0</v>
      </c>
      <c r="L68" s="43" t="str">
        <f t="shared" si="5"/>
        <v>18h36</v>
      </c>
      <c r="M68" s="2"/>
      <c r="N68" s="31">
        <f t="shared" si="0"/>
        <v>-225748</v>
      </c>
      <c r="O68" s="9"/>
      <c r="P68" s="69" t="str">
        <f t="shared" si="7"/>
        <v>faut m'expliquer!</v>
      </c>
      <c r="Q68" s="9"/>
      <c r="R68" s="44"/>
      <c r="S68" s="9"/>
      <c r="T68" s="114" t="s">
        <v>129</v>
      </c>
      <c r="U68" s="62">
        <v>0</v>
      </c>
      <c r="V68" s="43" t="str">
        <f t="shared" si="6"/>
        <v>23h11</v>
      </c>
      <c r="W68" s="2"/>
      <c r="X68" s="32">
        <f t="shared" si="2"/>
        <v>0</v>
      </c>
      <c r="Y68" s="9"/>
      <c r="Z68" s="69" t="str">
        <f t="shared" si="8"/>
        <v/>
      </c>
      <c r="AA68" s="9"/>
      <c r="AB68" s="49"/>
      <c r="AC68" s="9"/>
    </row>
    <row r="69" spans="1:29" ht="20.100000000000001" customHeight="1" thickTop="1" thickBot="1" x14ac:dyDescent="0.3">
      <c r="A69" s="97"/>
      <c r="B69" s="108" t="s">
        <v>53</v>
      </c>
      <c r="C69" s="95"/>
      <c r="D69" s="113"/>
      <c r="E69" s="349"/>
      <c r="F69" s="99" t="s">
        <v>86</v>
      </c>
      <c r="G69" s="39">
        <v>263338</v>
      </c>
      <c r="H69" s="43" t="str">
        <f t="shared" si="4"/>
        <v>20h45</v>
      </c>
      <c r="I69" s="22"/>
      <c r="J69" s="90" t="s">
        <v>86</v>
      </c>
      <c r="K69" s="34">
        <v>111301</v>
      </c>
      <c r="L69" s="43" t="str">
        <f t="shared" si="5"/>
        <v>18h36</v>
      </c>
      <c r="M69" s="2"/>
      <c r="N69" s="31">
        <f t="shared" si="0"/>
        <v>-152037</v>
      </c>
      <c r="O69" s="9"/>
      <c r="P69" s="69" t="str">
        <f t="shared" si="7"/>
        <v>faut m'expliquer!</v>
      </c>
      <c r="Q69" s="9"/>
      <c r="R69" s="44"/>
      <c r="S69" s="9"/>
      <c r="T69" s="93" t="s">
        <v>86</v>
      </c>
      <c r="U69" s="62">
        <v>168820</v>
      </c>
      <c r="V69" s="43" t="str">
        <f t="shared" si="6"/>
        <v>23h11</v>
      </c>
      <c r="W69" s="2"/>
      <c r="X69" s="32">
        <f t="shared" si="2"/>
        <v>57519</v>
      </c>
      <c r="Y69" s="9"/>
      <c r="Z69" s="69" t="str">
        <f t="shared" si="8"/>
        <v/>
      </c>
      <c r="AA69" s="9"/>
      <c r="AB69" s="49"/>
      <c r="AC69" s="9"/>
    </row>
    <row r="70" spans="1:29" ht="20.100000000000001" customHeight="1" thickTop="1" thickBot="1" x14ac:dyDescent="0.3">
      <c r="A70" s="97"/>
      <c r="B70" s="108" t="s">
        <v>54</v>
      </c>
      <c r="C70" s="95" t="s">
        <v>119</v>
      </c>
      <c r="D70" s="113"/>
      <c r="E70" s="349"/>
      <c r="F70" s="99" t="s">
        <v>53</v>
      </c>
      <c r="G70" s="39">
        <v>415366</v>
      </c>
      <c r="H70" s="43" t="str">
        <f t="shared" si="4"/>
        <v>20h45</v>
      </c>
      <c r="I70" s="22"/>
      <c r="J70" s="90" t="s">
        <v>53</v>
      </c>
      <c r="K70" s="34">
        <v>455366</v>
      </c>
      <c r="L70" s="43" t="str">
        <f t="shared" si="5"/>
        <v>18h36</v>
      </c>
      <c r="M70" s="2"/>
      <c r="N70" s="31">
        <f t="shared" si="0"/>
        <v>40000</v>
      </c>
      <c r="O70" s="9"/>
      <c r="P70" s="69" t="str">
        <f t="shared" si="7"/>
        <v/>
      </c>
      <c r="Q70" s="9"/>
      <c r="R70" s="44"/>
      <c r="S70" s="9"/>
      <c r="T70" s="93" t="s">
        <v>53</v>
      </c>
      <c r="U70" s="62">
        <v>455366</v>
      </c>
      <c r="V70" s="43" t="str">
        <f t="shared" si="6"/>
        <v>23h11</v>
      </c>
      <c r="W70" s="2"/>
      <c r="X70" s="32">
        <f t="shared" si="2"/>
        <v>0</v>
      </c>
      <c r="Y70" s="9"/>
      <c r="Z70" s="69" t="str">
        <f t="shared" si="8"/>
        <v/>
      </c>
      <c r="AA70" s="9"/>
      <c r="AB70" s="49"/>
      <c r="AC70" s="9"/>
    </row>
    <row r="71" spans="1:29" ht="20.100000000000001" customHeight="1" thickTop="1" thickBot="1" x14ac:dyDescent="0.3">
      <c r="A71" s="97"/>
      <c r="B71" s="108" t="s">
        <v>55</v>
      </c>
      <c r="C71" s="95"/>
      <c r="D71" s="113"/>
      <c r="E71" s="349"/>
      <c r="F71" s="99" t="s">
        <v>54</v>
      </c>
      <c r="G71" s="39">
        <v>99678</v>
      </c>
      <c r="H71" s="43" t="str">
        <f t="shared" si="4"/>
        <v>20h45</v>
      </c>
      <c r="I71" s="22"/>
      <c r="J71" s="90" t="s">
        <v>54</v>
      </c>
      <c r="K71" s="34">
        <v>14292</v>
      </c>
      <c r="L71" s="43" t="str">
        <f t="shared" si="5"/>
        <v>18h36</v>
      </c>
      <c r="M71" s="2"/>
      <c r="N71" s="31">
        <f t="shared" si="0"/>
        <v>-85386</v>
      </c>
      <c r="O71" s="9"/>
      <c r="P71" s="69" t="str">
        <f t="shared" si="7"/>
        <v/>
      </c>
      <c r="Q71" s="9"/>
      <c r="R71" s="44"/>
      <c r="S71" s="9"/>
      <c r="T71" s="93" t="s">
        <v>54</v>
      </c>
      <c r="U71" s="62">
        <v>61497</v>
      </c>
      <c r="V71" s="43" t="str">
        <f t="shared" si="6"/>
        <v>23h11</v>
      </c>
      <c r="W71" s="2"/>
      <c r="X71" s="32">
        <f t="shared" si="2"/>
        <v>47205</v>
      </c>
      <c r="Y71" s="9"/>
      <c r="Z71" s="69" t="str">
        <f t="shared" si="8"/>
        <v/>
      </c>
      <c r="AA71" s="9"/>
      <c r="AB71" s="49"/>
      <c r="AC71" s="9"/>
    </row>
    <row r="72" spans="1:29" ht="20.100000000000001" customHeight="1" thickTop="1" thickBot="1" x14ac:dyDescent="0.3">
      <c r="A72" s="97"/>
      <c r="B72" s="108" t="s">
        <v>56</v>
      </c>
      <c r="C72" s="95"/>
      <c r="D72" s="113"/>
      <c r="E72" s="349"/>
      <c r="F72" s="99" t="s">
        <v>55</v>
      </c>
      <c r="G72" s="39">
        <v>32109</v>
      </c>
      <c r="H72" s="43" t="str">
        <f t="shared" si="4"/>
        <v>20h45</v>
      </c>
      <c r="I72" s="22"/>
      <c r="J72" s="90" t="s">
        <v>55</v>
      </c>
      <c r="K72" s="34">
        <v>65259</v>
      </c>
      <c r="L72" s="43" t="str">
        <f t="shared" si="5"/>
        <v>18h36</v>
      </c>
      <c r="M72" s="2"/>
      <c r="N72" s="31">
        <f t="shared" si="0"/>
        <v>33150</v>
      </c>
      <c r="O72" s="9"/>
      <c r="P72" s="69" t="str">
        <f t="shared" si="7"/>
        <v/>
      </c>
      <c r="Q72" s="9"/>
      <c r="R72" s="44"/>
      <c r="S72" s="9"/>
      <c r="T72" s="93" t="s">
        <v>55</v>
      </c>
      <c r="U72" s="62">
        <v>85856</v>
      </c>
      <c r="V72" s="43" t="str">
        <f t="shared" si="6"/>
        <v>23h11</v>
      </c>
      <c r="W72" s="2"/>
      <c r="X72" s="32">
        <f t="shared" si="2"/>
        <v>20597</v>
      </c>
      <c r="Y72" s="9"/>
      <c r="Z72" s="69" t="str">
        <f t="shared" si="8"/>
        <v/>
      </c>
      <c r="AA72" s="9"/>
      <c r="AB72" s="49"/>
      <c r="AC72" s="9"/>
    </row>
    <row r="73" spans="1:29" ht="20.100000000000001" customHeight="1" thickTop="1" thickBot="1" x14ac:dyDescent="0.3">
      <c r="A73" s="97"/>
      <c r="B73" s="108" t="s">
        <v>57</v>
      </c>
      <c r="C73" s="95"/>
      <c r="D73" s="113"/>
      <c r="E73" s="349"/>
      <c r="F73" s="99" t="s">
        <v>56</v>
      </c>
      <c r="G73" s="39">
        <v>19022</v>
      </c>
      <c r="H73" s="43" t="str">
        <f t="shared" si="4"/>
        <v>20h45</v>
      </c>
      <c r="I73" s="22"/>
      <c r="J73" s="94" t="s">
        <v>94</v>
      </c>
      <c r="K73" s="34">
        <v>0</v>
      </c>
      <c r="L73" s="43" t="str">
        <f t="shared" si="5"/>
        <v>18h36</v>
      </c>
      <c r="M73" s="2"/>
      <c r="N73" s="31">
        <f t="shared" si="0"/>
        <v>-19022</v>
      </c>
      <c r="O73" s="9"/>
      <c r="P73" s="69" t="str">
        <f t="shared" si="7"/>
        <v/>
      </c>
      <c r="Q73" s="9"/>
      <c r="R73" s="44"/>
      <c r="S73" s="9"/>
      <c r="T73" s="114" t="s">
        <v>129</v>
      </c>
      <c r="U73" s="62">
        <v>0</v>
      </c>
      <c r="V73" s="43" t="str">
        <f t="shared" si="6"/>
        <v>23h11</v>
      </c>
      <c r="W73" s="2"/>
      <c r="X73" s="32">
        <f t="shared" si="2"/>
        <v>0</v>
      </c>
      <c r="Y73" s="9"/>
      <c r="Z73" s="69" t="str">
        <f t="shared" si="8"/>
        <v/>
      </c>
      <c r="AA73" s="9"/>
      <c r="AB73" s="49"/>
      <c r="AC73" s="9"/>
    </row>
    <row r="74" spans="1:29" ht="20.100000000000001" customHeight="1" thickTop="1" thickBot="1" x14ac:dyDescent="0.3">
      <c r="A74" s="97"/>
      <c r="B74" s="108" t="s">
        <v>58</v>
      </c>
      <c r="C74" s="95"/>
      <c r="D74" s="113"/>
      <c r="E74" s="349"/>
      <c r="F74" s="99" t="s">
        <v>57</v>
      </c>
      <c r="G74" s="39">
        <v>68024</v>
      </c>
      <c r="H74" s="43" t="str">
        <f t="shared" si="4"/>
        <v>20h45</v>
      </c>
      <c r="I74" s="22"/>
      <c r="J74" s="90" t="s">
        <v>57</v>
      </c>
      <c r="K74" s="34">
        <v>21840</v>
      </c>
      <c r="L74" s="43" t="str">
        <f t="shared" si="5"/>
        <v>18h36</v>
      </c>
      <c r="M74" s="2"/>
      <c r="N74" s="31">
        <f t="shared" si="0"/>
        <v>-46184</v>
      </c>
      <c r="O74" s="9"/>
      <c r="P74" s="69" t="str">
        <f t="shared" si="7"/>
        <v/>
      </c>
      <c r="Q74" s="9"/>
      <c r="R74" s="44"/>
      <c r="S74" s="9"/>
      <c r="T74" s="93" t="s">
        <v>57</v>
      </c>
      <c r="U74" s="62">
        <v>21840</v>
      </c>
      <c r="V74" s="43" t="str">
        <f t="shared" si="6"/>
        <v>23h11</v>
      </c>
      <c r="W74" s="2"/>
      <c r="X74" s="32">
        <f t="shared" si="2"/>
        <v>0</v>
      </c>
      <c r="Y74" s="9"/>
      <c r="Z74" s="69" t="str">
        <f t="shared" si="8"/>
        <v/>
      </c>
      <c r="AA74" s="9"/>
      <c r="AB74" s="49"/>
      <c r="AC74" s="9"/>
    </row>
    <row r="75" spans="1:29" ht="20.100000000000001" customHeight="1" thickTop="1" thickBot="1" x14ac:dyDescent="0.3">
      <c r="A75" s="97"/>
      <c r="B75" s="108" t="s">
        <v>59</v>
      </c>
      <c r="C75" s="95"/>
      <c r="D75" s="113"/>
      <c r="E75" s="349"/>
      <c r="F75" s="99" t="s">
        <v>58</v>
      </c>
      <c r="G75" s="39">
        <v>74534</v>
      </c>
      <c r="H75" s="43" t="str">
        <f t="shared" si="4"/>
        <v>20h45</v>
      </c>
      <c r="I75" s="22"/>
      <c r="J75" s="90" t="s">
        <v>58</v>
      </c>
      <c r="K75" s="34">
        <v>72035</v>
      </c>
      <c r="L75" s="43" t="str">
        <f t="shared" si="5"/>
        <v>18h36</v>
      </c>
      <c r="M75" s="2"/>
      <c r="N75" s="31">
        <f t="shared" si="0"/>
        <v>-2499</v>
      </c>
      <c r="O75" s="9"/>
      <c r="P75" s="69" t="str">
        <f t="shared" si="7"/>
        <v/>
      </c>
      <c r="Q75" s="9"/>
      <c r="R75" s="44"/>
      <c r="S75" s="9"/>
      <c r="T75" s="93" t="s">
        <v>58</v>
      </c>
      <c r="U75" s="41">
        <v>57628</v>
      </c>
      <c r="V75" s="43" t="str">
        <f t="shared" si="6"/>
        <v>23h11</v>
      </c>
      <c r="W75" s="2"/>
      <c r="X75" s="32">
        <f t="shared" si="2"/>
        <v>-14407</v>
      </c>
      <c r="Y75" s="9"/>
      <c r="Z75" s="69" t="str">
        <f t="shared" si="8"/>
        <v/>
      </c>
      <c r="AA75" s="9"/>
      <c r="AB75" s="49"/>
      <c r="AC75" s="9"/>
    </row>
    <row r="76" spans="1:29" ht="20.100000000000001" customHeight="1" thickTop="1" thickBot="1" x14ac:dyDescent="0.3">
      <c r="A76" s="97"/>
      <c r="B76" s="108" t="s">
        <v>60</v>
      </c>
      <c r="C76" s="95" t="s">
        <v>123</v>
      </c>
      <c r="D76" s="113" t="s">
        <v>122</v>
      </c>
      <c r="E76" s="349"/>
      <c r="F76" s="99" t="s">
        <v>59</v>
      </c>
      <c r="G76" s="39">
        <v>24303</v>
      </c>
      <c r="H76" s="43" t="str">
        <f t="shared" si="4"/>
        <v>20h45</v>
      </c>
      <c r="I76" s="22"/>
      <c r="J76" s="90" t="s">
        <v>59</v>
      </c>
      <c r="K76" s="34">
        <v>43229</v>
      </c>
      <c r="L76" s="43" t="str">
        <f t="shared" si="5"/>
        <v>18h36</v>
      </c>
      <c r="M76" s="2"/>
      <c r="N76" s="31">
        <f t="shared" si="0"/>
        <v>18926</v>
      </c>
      <c r="O76" s="9"/>
      <c r="P76" s="69" t="str">
        <f t="shared" ref="P76:P110" si="9">IF(N76&lt;-100000,"faut m'expliquer!","")</f>
        <v/>
      </c>
      <c r="Q76" s="9"/>
      <c r="R76" s="44"/>
      <c r="S76" s="9"/>
      <c r="T76" s="93" t="s">
        <v>59</v>
      </c>
      <c r="U76" s="41">
        <v>47840</v>
      </c>
      <c r="V76" s="43" t="str">
        <f t="shared" si="6"/>
        <v>23h11</v>
      </c>
      <c r="W76" s="2"/>
      <c r="X76" s="32">
        <f t="shared" ref="X76:X115" si="10">U76-K76</f>
        <v>4611</v>
      </c>
      <c r="Y76" s="9"/>
      <c r="Z76" s="69" t="str">
        <f t="shared" ref="Z76:Z100" si="11">IF(X76&lt;-100000,"faut m'expliquer!","")</f>
        <v/>
      </c>
      <c r="AA76" s="9"/>
      <c r="AB76" s="49"/>
      <c r="AC76" s="9"/>
    </row>
    <row r="77" spans="1:29" ht="20.100000000000001" customHeight="1" thickTop="1" thickBot="1" x14ac:dyDescent="0.3">
      <c r="A77" s="97"/>
      <c r="B77" s="108" t="s">
        <v>61</v>
      </c>
      <c r="C77" s="95"/>
      <c r="D77" s="113"/>
      <c r="E77" s="349"/>
      <c r="F77" s="99" t="s">
        <v>60</v>
      </c>
      <c r="G77" s="39">
        <v>116457</v>
      </c>
      <c r="H77" s="43" t="str">
        <f t="shared" ref="H77:H115" si="12">H76</f>
        <v>20h45</v>
      </c>
      <c r="I77" s="22"/>
      <c r="J77" s="90" t="s">
        <v>60</v>
      </c>
      <c r="K77" s="34">
        <v>37735</v>
      </c>
      <c r="L77" s="43" t="str">
        <f t="shared" ref="L77:L115" si="13">L76</f>
        <v>18h36</v>
      </c>
      <c r="M77" s="2"/>
      <c r="N77" s="31">
        <f t="shared" ref="N77:N107" si="14">K77-G77</f>
        <v>-78722</v>
      </c>
      <c r="O77" s="9"/>
      <c r="P77" s="69" t="str">
        <f t="shared" si="9"/>
        <v/>
      </c>
      <c r="Q77" s="9"/>
      <c r="R77" s="44"/>
      <c r="S77" s="9"/>
      <c r="T77" s="93" t="s">
        <v>60</v>
      </c>
      <c r="U77" s="62">
        <v>30188</v>
      </c>
      <c r="V77" s="43" t="str">
        <f t="shared" ref="V77:V115" si="15">V76</f>
        <v>23h11</v>
      </c>
      <c r="W77" s="2"/>
      <c r="X77" s="32">
        <f t="shared" si="10"/>
        <v>-7547</v>
      </c>
      <c r="Y77" s="9"/>
      <c r="Z77" s="69" t="str">
        <f t="shared" si="11"/>
        <v/>
      </c>
      <c r="AA77" s="9"/>
      <c r="AB77" s="49"/>
      <c r="AC77" s="9"/>
    </row>
    <row r="78" spans="1:29" ht="20.100000000000001" customHeight="1" thickTop="1" thickBot="1" x14ac:dyDescent="0.3">
      <c r="A78" s="97"/>
      <c r="B78" s="108" t="s">
        <v>62</v>
      </c>
      <c r="C78" s="95"/>
      <c r="D78" s="113"/>
      <c r="E78" s="349"/>
      <c r="F78" s="99" t="s">
        <v>61</v>
      </c>
      <c r="G78" s="39">
        <v>18551</v>
      </c>
      <c r="H78" s="43" t="str">
        <f t="shared" si="12"/>
        <v>20h45</v>
      </c>
      <c r="I78" s="22"/>
      <c r="J78" s="90" t="s">
        <v>61</v>
      </c>
      <c r="K78" s="34">
        <v>13666</v>
      </c>
      <c r="L78" s="43" t="str">
        <f t="shared" si="13"/>
        <v>18h36</v>
      </c>
      <c r="M78" s="2"/>
      <c r="N78" s="31">
        <f t="shared" si="14"/>
        <v>-4885</v>
      </c>
      <c r="O78" s="9"/>
      <c r="P78" s="69" t="str">
        <f t="shared" si="9"/>
        <v/>
      </c>
      <c r="Q78" s="9"/>
      <c r="R78" s="44"/>
      <c r="S78" s="9"/>
      <c r="T78" s="93" t="s">
        <v>61</v>
      </c>
      <c r="U78" s="62">
        <v>13666</v>
      </c>
      <c r="V78" s="43" t="str">
        <f t="shared" si="15"/>
        <v>23h11</v>
      </c>
      <c r="W78" s="2"/>
      <c r="X78" s="32">
        <f t="shared" si="10"/>
        <v>0</v>
      </c>
      <c r="Y78" s="9"/>
      <c r="Z78" s="69" t="str">
        <f t="shared" si="11"/>
        <v/>
      </c>
      <c r="AA78" s="9"/>
      <c r="AB78" s="49"/>
      <c r="AC78" s="9"/>
    </row>
    <row r="79" spans="1:29" ht="20.100000000000001" customHeight="1" thickTop="1" thickBot="1" x14ac:dyDescent="0.3">
      <c r="A79" s="97"/>
      <c r="B79" s="108" t="s">
        <v>63</v>
      </c>
      <c r="C79" s="95"/>
      <c r="D79" s="113"/>
      <c r="E79" s="349"/>
      <c r="F79" s="99" t="s">
        <v>62</v>
      </c>
      <c r="G79" s="39">
        <v>483143</v>
      </c>
      <c r="H79" s="43" t="str">
        <f t="shared" si="12"/>
        <v>20h45</v>
      </c>
      <c r="I79" s="22"/>
      <c r="J79" s="90" t="s">
        <v>62</v>
      </c>
      <c r="K79" s="34">
        <v>800436</v>
      </c>
      <c r="L79" s="43" t="str">
        <f t="shared" si="13"/>
        <v>18h36</v>
      </c>
      <c r="M79" s="2"/>
      <c r="N79" s="31">
        <f t="shared" si="14"/>
        <v>317293</v>
      </c>
      <c r="O79" s="9"/>
      <c r="P79" s="69" t="str">
        <f t="shared" si="9"/>
        <v/>
      </c>
      <c r="Q79" s="9"/>
      <c r="R79" s="44"/>
      <c r="S79" s="9"/>
      <c r="T79" s="93" t="s">
        <v>62</v>
      </c>
      <c r="U79" s="62">
        <v>642748</v>
      </c>
      <c r="V79" s="43" t="str">
        <f t="shared" si="15"/>
        <v>23h11</v>
      </c>
      <c r="W79" s="2"/>
      <c r="X79" s="32">
        <f t="shared" si="10"/>
        <v>-157688</v>
      </c>
      <c r="Y79" s="9"/>
      <c r="Z79" s="69" t="str">
        <f t="shared" si="11"/>
        <v>faut m'expliquer!</v>
      </c>
      <c r="AA79" s="9"/>
      <c r="AB79" s="49"/>
      <c r="AC79" s="9"/>
    </row>
    <row r="80" spans="1:29" ht="20.100000000000001" customHeight="1" thickTop="1" thickBot="1" x14ac:dyDescent="0.3">
      <c r="A80" s="97"/>
      <c r="B80" s="108" t="s">
        <v>64</v>
      </c>
      <c r="C80" s="95"/>
      <c r="D80" s="113"/>
      <c r="E80" s="349"/>
      <c r="F80" s="99" t="s">
        <v>63</v>
      </c>
      <c r="G80" s="39">
        <v>116571</v>
      </c>
      <c r="H80" s="43" t="str">
        <f t="shared" si="12"/>
        <v>20h45</v>
      </c>
      <c r="I80" s="22"/>
      <c r="J80" s="90" t="s">
        <v>63</v>
      </c>
      <c r="K80" s="34">
        <v>117771</v>
      </c>
      <c r="L80" s="43" t="str">
        <f t="shared" si="13"/>
        <v>18h36</v>
      </c>
      <c r="M80" s="2"/>
      <c r="N80" s="31">
        <f t="shared" si="14"/>
        <v>1200</v>
      </c>
      <c r="O80" s="9"/>
      <c r="P80" s="69" t="str">
        <f t="shared" si="9"/>
        <v/>
      </c>
      <c r="Q80" s="9"/>
      <c r="R80" s="44"/>
      <c r="S80" s="9"/>
      <c r="T80" s="92" t="s">
        <v>63</v>
      </c>
      <c r="U80" s="62">
        <v>117771</v>
      </c>
      <c r="V80" s="43" t="str">
        <f t="shared" si="15"/>
        <v>23h11</v>
      </c>
      <c r="W80" s="2"/>
      <c r="X80" s="32">
        <f t="shared" si="10"/>
        <v>0</v>
      </c>
      <c r="Y80" s="9"/>
      <c r="Z80" s="69" t="str">
        <f t="shared" si="11"/>
        <v/>
      </c>
      <c r="AA80" s="9"/>
      <c r="AB80" s="49"/>
      <c r="AC80" s="9"/>
    </row>
    <row r="81" spans="1:29" ht="20.100000000000001" customHeight="1" thickTop="1" thickBot="1" x14ac:dyDescent="0.3">
      <c r="A81" s="97"/>
      <c r="B81" s="108" t="s">
        <v>65</v>
      </c>
      <c r="C81" s="95" t="s">
        <v>121</v>
      </c>
      <c r="D81" s="113" t="s">
        <v>122</v>
      </c>
      <c r="E81" s="349"/>
      <c r="F81" s="99" t="s">
        <v>64</v>
      </c>
      <c r="G81" s="39">
        <v>147560</v>
      </c>
      <c r="H81" s="43" t="str">
        <f t="shared" si="12"/>
        <v>20h45</v>
      </c>
      <c r="I81" s="22"/>
      <c r="J81" s="90" t="s">
        <v>64</v>
      </c>
      <c r="K81" s="34">
        <v>102399</v>
      </c>
      <c r="L81" s="43" t="str">
        <f t="shared" si="13"/>
        <v>18h36</v>
      </c>
      <c r="M81" s="2"/>
      <c r="N81" s="31">
        <f t="shared" si="14"/>
        <v>-45161</v>
      </c>
      <c r="O81" s="9"/>
      <c r="P81" s="69" t="str">
        <f t="shared" si="9"/>
        <v/>
      </c>
      <c r="Q81" s="9"/>
      <c r="R81" s="44"/>
      <c r="S81" s="9"/>
      <c r="T81" s="92" t="s">
        <v>64</v>
      </c>
      <c r="U81" s="62">
        <v>66368</v>
      </c>
      <c r="V81" s="43" t="str">
        <f t="shared" si="15"/>
        <v>23h11</v>
      </c>
      <c r="W81" s="2"/>
      <c r="X81" s="32">
        <f t="shared" si="10"/>
        <v>-36031</v>
      </c>
      <c r="Y81" s="9"/>
      <c r="Z81" s="69" t="str">
        <f t="shared" si="11"/>
        <v/>
      </c>
      <c r="AA81" s="9"/>
      <c r="AB81" s="49"/>
      <c r="AC81" s="9"/>
    </row>
    <row r="82" spans="1:29" ht="20.100000000000001" customHeight="1" thickTop="1" thickBot="1" x14ac:dyDescent="0.3">
      <c r="A82" s="97"/>
      <c r="B82" s="108" t="s">
        <v>66</v>
      </c>
      <c r="C82" s="95"/>
      <c r="D82" s="113"/>
      <c r="E82" s="349"/>
      <c r="F82" s="99" t="s">
        <v>65</v>
      </c>
      <c r="G82" s="39">
        <v>110659</v>
      </c>
      <c r="H82" s="43" t="str">
        <f t="shared" si="12"/>
        <v>20h45</v>
      </c>
      <c r="I82" s="22"/>
      <c r="J82" s="90" t="s">
        <v>65</v>
      </c>
      <c r="K82" s="34">
        <v>61395</v>
      </c>
      <c r="L82" s="43" t="str">
        <f t="shared" si="13"/>
        <v>18h36</v>
      </c>
      <c r="M82" s="2"/>
      <c r="N82" s="31">
        <f t="shared" si="14"/>
        <v>-49264</v>
      </c>
      <c r="O82" s="9"/>
      <c r="P82" s="69" t="str">
        <f t="shared" si="9"/>
        <v/>
      </c>
      <c r="Q82" s="9"/>
      <c r="R82" s="44"/>
      <c r="S82" s="9"/>
      <c r="T82" s="92" t="s">
        <v>65</v>
      </c>
      <c r="U82" s="62">
        <v>97966</v>
      </c>
      <c r="V82" s="43" t="str">
        <f t="shared" si="15"/>
        <v>23h11</v>
      </c>
      <c r="W82" s="2"/>
      <c r="X82" s="32">
        <f t="shared" si="10"/>
        <v>36571</v>
      </c>
      <c r="Y82" s="9"/>
      <c r="Z82" s="69" t="str">
        <f t="shared" si="11"/>
        <v/>
      </c>
      <c r="AA82" s="9"/>
      <c r="AB82" s="49"/>
      <c r="AC82" s="9"/>
    </row>
    <row r="83" spans="1:29" ht="20.100000000000001" customHeight="1" thickTop="1" thickBot="1" x14ac:dyDescent="0.3">
      <c r="A83" s="97"/>
      <c r="B83" s="108" t="s">
        <v>67</v>
      </c>
      <c r="C83" s="95" t="s">
        <v>123</v>
      </c>
      <c r="D83" s="113" t="s">
        <v>122</v>
      </c>
      <c r="E83" s="349"/>
      <c r="F83" s="99" t="s">
        <v>66</v>
      </c>
      <c r="G83" s="39">
        <v>18928</v>
      </c>
      <c r="H83" s="43" t="str">
        <f t="shared" si="12"/>
        <v>20h45</v>
      </c>
      <c r="I83" s="22"/>
      <c r="J83" s="90" t="s">
        <v>66</v>
      </c>
      <c r="K83" s="34">
        <v>16769</v>
      </c>
      <c r="L83" s="43" t="str">
        <f t="shared" si="13"/>
        <v>18h36</v>
      </c>
      <c r="M83" s="2"/>
      <c r="N83" s="31">
        <f t="shared" si="14"/>
        <v>-2159</v>
      </c>
      <c r="O83" s="9"/>
      <c r="P83" s="69" t="str">
        <f t="shared" si="9"/>
        <v/>
      </c>
      <c r="Q83" s="9"/>
      <c r="R83" s="44"/>
      <c r="S83" s="9"/>
      <c r="T83" s="92" t="s">
        <v>66</v>
      </c>
      <c r="U83" s="41">
        <v>16769</v>
      </c>
      <c r="V83" s="43" t="str">
        <f t="shared" si="15"/>
        <v>23h11</v>
      </c>
      <c r="W83" s="2"/>
      <c r="X83" s="32">
        <f t="shared" si="10"/>
        <v>0</v>
      </c>
      <c r="Y83" s="9"/>
      <c r="Z83" s="69" t="str">
        <f t="shared" si="11"/>
        <v/>
      </c>
      <c r="AA83" s="9"/>
      <c r="AB83" s="49"/>
      <c r="AC83" s="9"/>
    </row>
    <row r="84" spans="1:29" ht="20.100000000000001" customHeight="1" thickTop="1" thickBot="1" x14ac:dyDescent="0.3">
      <c r="A84" s="97"/>
      <c r="B84" s="108" t="s">
        <v>68</v>
      </c>
      <c r="C84" s="95"/>
      <c r="D84" s="113"/>
      <c r="E84" s="349"/>
      <c r="F84" s="99" t="s">
        <v>67</v>
      </c>
      <c r="G84" s="39">
        <v>60610</v>
      </c>
      <c r="H84" s="43" t="str">
        <f t="shared" si="12"/>
        <v>20h45</v>
      </c>
      <c r="I84" s="22"/>
      <c r="J84" s="90" t="s">
        <v>67</v>
      </c>
      <c r="K84" s="34">
        <v>80775</v>
      </c>
      <c r="L84" s="43" t="str">
        <f t="shared" si="13"/>
        <v>18h36</v>
      </c>
      <c r="M84" s="2"/>
      <c r="N84" s="31">
        <f t="shared" si="14"/>
        <v>20165</v>
      </c>
      <c r="O84" s="9"/>
      <c r="P84" s="69" t="str">
        <f t="shared" si="9"/>
        <v/>
      </c>
      <c r="Q84" s="9"/>
      <c r="R84" s="44"/>
      <c r="S84" s="9"/>
      <c r="T84" s="92" t="s">
        <v>67</v>
      </c>
      <c r="U84" s="41">
        <v>71232</v>
      </c>
      <c r="V84" s="43" t="str">
        <f t="shared" si="15"/>
        <v>23h11</v>
      </c>
      <c r="W84" s="2"/>
      <c r="X84" s="32">
        <f t="shared" si="10"/>
        <v>-9543</v>
      </c>
      <c r="Y84" s="9"/>
      <c r="Z84" s="69" t="str">
        <f t="shared" si="11"/>
        <v/>
      </c>
      <c r="AA84" s="9"/>
      <c r="AB84" s="49"/>
      <c r="AC84" s="9"/>
    </row>
    <row r="85" spans="1:29" ht="20.100000000000001" customHeight="1" thickTop="1" thickBot="1" x14ac:dyDescent="0.3">
      <c r="A85" s="97"/>
      <c r="B85" s="108" t="s">
        <v>69</v>
      </c>
      <c r="C85" s="95"/>
      <c r="D85" s="113"/>
      <c r="E85" s="349"/>
      <c r="F85" s="99" t="s">
        <v>68</v>
      </c>
      <c r="G85" s="39">
        <v>17457</v>
      </c>
      <c r="H85" s="43" t="str">
        <f t="shared" si="12"/>
        <v>20h45</v>
      </c>
      <c r="I85" s="22"/>
      <c r="J85" s="90" t="s">
        <v>68</v>
      </c>
      <c r="K85" s="34">
        <v>11173</v>
      </c>
      <c r="L85" s="43" t="str">
        <f t="shared" si="13"/>
        <v>18h36</v>
      </c>
      <c r="M85" s="2"/>
      <c r="N85" s="31">
        <f t="shared" si="14"/>
        <v>-6284</v>
      </c>
      <c r="O85" s="9"/>
      <c r="P85" s="69" t="str">
        <f t="shared" si="9"/>
        <v/>
      </c>
      <c r="Q85" s="9"/>
      <c r="R85" s="44"/>
      <c r="S85" s="9"/>
      <c r="T85" s="92" t="s">
        <v>68</v>
      </c>
      <c r="U85" s="41">
        <v>11173</v>
      </c>
      <c r="V85" s="43" t="str">
        <f t="shared" si="15"/>
        <v>23h11</v>
      </c>
      <c r="W85" s="2"/>
      <c r="X85" s="32">
        <f t="shared" si="10"/>
        <v>0</v>
      </c>
      <c r="Y85" s="9"/>
      <c r="Z85" s="69" t="str">
        <f t="shared" si="11"/>
        <v/>
      </c>
      <c r="AA85" s="9"/>
      <c r="AB85" s="49"/>
      <c r="AC85" s="9"/>
    </row>
    <row r="86" spans="1:29" ht="20.100000000000001" customHeight="1" thickTop="1" thickBot="1" x14ac:dyDescent="0.3">
      <c r="A86" s="97"/>
      <c r="B86" s="108" t="s">
        <v>70</v>
      </c>
      <c r="C86" s="95" t="s">
        <v>125</v>
      </c>
      <c r="D86" s="113" t="s">
        <v>122</v>
      </c>
      <c r="E86" s="349"/>
      <c r="F86" s="99" t="s">
        <v>69</v>
      </c>
      <c r="G86" s="39">
        <v>521114</v>
      </c>
      <c r="H86" s="43" t="str">
        <f t="shared" si="12"/>
        <v>20h45</v>
      </c>
      <c r="I86" s="22"/>
      <c r="J86" s="90" t="s">
        <v>69</v>
      </c>
      <c r="K86" s="34">
        <v>272175</v>
      </c>
      <c r="L86" s="43" t="str">
        <f t="shared" si="13"/>
        <v>18h36</v>
      </c>
      <c r="M86" s="2"/>
      <c r="N86" s="31">
        <f t="shared" si="14"/>
        <v>-248939</v>
      </c>
      <c r="O86" s="9"/>
      <c r="P86" s="69" t="str">
        <f t="shared" si="9"/>
        <v>faut m'expliquer!</v>
      </c>
      <c r="Q86" s="9"/>
      <c r="R86" s="44"/>
      <c r="S86" s="9"/>
      <c r="T86" s="92" t="s">
        <v>69</v>
      </c>
      <c r="U86" s="41">
        <v>272175</v>
      </c>
      <c r="V86" s="43" t="str">
        <f t="shared" si="15"/>
        <v>23h11</v>
      </c>
      <c r="W86" s="2"/>
      <c r="X86" s="32">
        <f t="shared" si="10"/>
        <v>0</v>
      </c>
      <c r="Y86" s="9"/>
      <c r="Z86" s="69" t="str">
        <f t="shared" si="11"/>
        <v/>
      </c>
      <c r="AA86" s="9"/>
      <c r="AB86" s="49"/>
      <c r="AC86" s="9"/>
    </row>
    <row r="87" spans="1:29" ht="20.100000000000001" customHeight="1" thickTop="1" thickBot="1" x14ac:dyDescent="0.3">
      <c r="A87" s="97"/>
      <c r="B87" s="108" t="s">
        <v>71</v>
      </c>
      <c r="C87" s="95"/>
      <c r="D87" s="113"/>
      <c r="E87" s="349"/>
      <c r="F87" s="99" t="s">
        <v>70</v>
      </c>
      <c r="G87" s="39">
        <v>548232</v>
      </c>
      <c r="H87" s="43" t="str">
        <f t="shared" si="12"/>
        <v>20h45</v>
      </c>
      <c r="I87" s="22"/>
      <c r="J87" s="90" t="s">
        <v>70</v>
      </c>
      <c r="K87" s="34">
        <v>583473</v>
      </c>
      <c r="L87" s="43" t="str">
        <f t="shared" si="13"/>
        <v>18h36</v>
      </c>
      <c r="M87" s="2"/>
      <c r="N87" s="31">
        <f t="shared" si="14"/>
        <v>35241</v>
      </c>
      <c r="O87" s="9"/>
      <c r="P87" s="69" t="str">
        <f t="shared" si="9"/>
        <v/>
      </c>
      <c r="Q87" s="9"/>
      <c r="R87" s="44"/>
      <c r="S87" s="9"/>
      <c r="T87" s="92" t="s">
        <v>70</v>
      </c>
      <c r="U87" s="62">
        <v>593513</v>
      </c>
      <c r="V87" s="43" t="str">
        <f t="shared" si="15"/>
        <v>23h11</v>
      </c>
      <c r="W87" s="2"/>
      <c r="X87" s="32">
        <f t="shared" si="10"/>
        <v>10040</v>
      </c>
      <c r="Y87" s="9"/>
      <c r="Z87" s="69" t="str">
        <f t="shared" si="11"/>
        <v/>
      </c>
      <c r="AA87" s="9"/>
      <c r="AB87" s="49"/>
      <c r="AC87" s="9"/>
    </row>
    <row r="88" spans="1:29" ht="20.100000000000001" customHeight="1" thickTop="1" thickBot="1" x14ac:dyDescent="0.3">
      <c r="A88" s="97"/>
      <c r="B88" s="108" t="s">
        <v>72</v>
      </c>
      <c r="C88" s="95" t="s">
        <v>119</v>
      </c>
      <c r="D88" s="113" t="s">
        <v>122</v>
      </c>
      <c r="E88" s="349"/>
      <c r="F88" s="99" t="s">
        <v>71</v>
      </c>
      <c r="G88" s="39">
        <v>148881</v>
      </c>
      <c r="H88" s="43" t="str">
        <f t="shared" si="12"/>
        <v>20h45</v>
      </c>
      <c r="I88" s="22"/>
      <c r="J88" s="90" t="s">
        <v>71</v>
      </c>
      <c r="K88" s="34">
        <v>16122</v>
      </c>
      <c r="L88" s="43" t="str">
        <f t="shared" si="13"/>
        <v>18h36</v>
      </c>
      <c r="M88" s="2"/>
      <c r="N88" s="31">
        <f t="shared" si="14"/>
        <v>-132759</v>
      </c>
      <c r="O88" s="9"/>
      <c r="P88" s="69" t="str">
        <f t="shared" si="9"/>
        <v>faut m'expliquer!</v>
      </c>
      <c r="Q88" s="9"/>
      <c r="R88" s="44"/>
      <c r="S88" s="9"/>
      <c r="T88" s="92" t="s">
        <v>71</v>
      </c>
      <c r="U88" s="62">
        <v>13056</v>
      </c>
      <c r="V88" s="43" t="str">
        <f t="shared" si="15"/>
        <v>23h11</v>
      </c>
      <c r="W88" s="2"/>
      <c r="X88" s="32">
        <f t="shared" si="10"/>
        <v>-3066</v>
      </c>
      <c r="Y88" s="9"/>
      <c r="Z88" s="69" t="str">
        <f t="shared" si="11"/>
        <v/>
      </c>
      <c r="AA88" s="9"/>
      <c r="AB88" s="49"/>
      <c r="AC88" s="9"/>
    </row>
    <row r="89" spans="1:29" ht="20.100000000000001" customHeight="1" thickTop="1" thickBot="1" x14ac:dyDescent="0.3">
      <c r="A89" s="97"/>
      <c r="B89" s="108" t="s">
        <v>73</v>
      </c>
      <c r="C89" s="95" t="s">
        <v>121</v>
      </c>
      <c r="D89" s="113" t="s">
        <v>122</v>
      </c>
      <c r="E89" s="349"/>
      <c r="F89" s="99" t="s">
        <v>72</v>
      </c>
      <c r="G89" s="39">
        <v>1297314</v>
      </c>
      <c r="H89" s="43" t="str">
        <f t="shared" si="12"/>
        <v>20h45</v>
      </c>
      <c r="I89" s="22"/>
      <c r="J89" s="90" t="s">
        <v>72</v>
      </c>
      <c r="K89" s="34">
        <v>1608750</v>
      </c>
      <c r="L89" s="43" t="str">
        <f t="shared" si="13"/>
        <v>18h36</v>
      </c>
      <c r="M89" s="2"/>
      <c r="N89" s="31">
        <f t="shared" si="14"/>
        <v>311436</v>
      </c>
      <c r="O89" s="9"/>
      <c r="P89" s="69" t="str">
        <f t="shared" si="9"/>
        <v/>
      </c>
      <c r="Q89" s="9"/>
      <c r="R89" s="44"/>
      <c r="S89" s="9"/>
      <c r="T89" s="92" t="s">
        <v>72</v>
      </c>
      <c r="U89" s="62">
        <v>1608750</v>
      </c>
      <c r="V89" s="43" t="str">
        <f t="shared" si="15"/>
        <v>23h11</v>
      </c>
      <c r="W89" s="2"/>
      <c r="X89" s="32">
        <f t="shared" si="10"/>
        <v>0</v>
      </c>
      <c r="Y89" s="9"/>
      <c r="Z89" s="69" t="str">
        <f t="shared" si="11"/>
        <v/>
      </c>
      <c r="AA89" s="9"/>
      <c r="AB89" s="49"/>
      <c r="AC89" s="9"/>
    </row>
    <row r="90" spans="1:29" ht="20.100000000000001" customHeight="1" thickTop="1" thickBot="1" x14ac:dyDescent="0.3">
      <c r="A90" s="97"/>
      <c r="B90" s="108" t="s">
        <v>74</v>
      </c>
      <c r="C90" s="95"/>
      <c r="D90" s="113"/>
      <c r="E90" s="349"/>
      <c r="F90" s="99" t="s">
        <v>73</v>
      </c>
      <c r="G90" s="39">
        <v>45523</v>
      </c>
      <c r="H90" s="43" t="str">
        <f t="shared" si="12"/>
        <v>20h45</v>
      </c>
      <c r="I90" s="22"/>
      <c r="J90" s="90" t="s">
        <v>73</v>
      </c>
      <c r="K90" s="34">
        <v>47665</v>
      </c>
      <c r="L90" s="43" t="str">
        <f t="shared" si="13"/>
        <v>18h36</v>
      </c>
      <c r="M90" s="2"/>
      <c r="N90" s="31">
        <f t="shared" si="14"/>
        <v>2142</v>
      </c>
      <c r="O90" s="9"/>
      <c r="P90" s="69" t="str">
        <f t="shared" si="9"/>
        <v/>
      </c>
      <c r="Q90" s="9"/>
      <c r="R90" s="44"/>
      <c r="S90" s="9"/>
      <c r="T90" s="92" t="s">
        <v>73</v>
      </c>
      <c r="U90" s="62">
        <v>51174</v>
      </c>
      <c r="V90" s="43" t="str">
        <f t="shared" si="15"/>
        <v>23h11</v>
      </c>
      <c r="W90" s="2"/>
      <c r="X90" s="32">
        <f t="shared" si="10"/>
        <v>3509</v>
      </c>
      <c r="Y90" s="9"/>
      <c r="Z90" s="69" t="str">
        <f t="shared" si="11"/>
        <v/>
      </c>
      <c r="AA90" s="9"/>
      <c r="AB90" s="49"/>
      <c r="AC90" s="9"/>
    </row>
    <row r="91" spans="1:29" ht="20.100000000000001" customHeight="1" thickTop="1" thickBot="1" x14ac:dyDescent="0.3">
      <c r="A91" s="97"/>
      <c r="B91" s="108" t="s">
        <v>75</v>
      </c>
      <c r="C91" s="95" t="s">
        <v>123</v>
      </c>
      <c r="D91" s="113" t="s">
        <v>122</v>
      </c>
      <c r="E91" s="349"/>
      <c r="F91" s="99" t="s">
        <v>74</v>
      </c>
      <c r="G91" s="39">
        <v>149207</v>
      </c>
      <c r="H91" s="43" t="str">
        <f t="shared" si="12"/>
        <v>20h45</v>
      </c>
      <c r="I91" s="22"/>
      <c r="J91" s="90" t="s">
        <v>74</v>
      </c>
      <c r="K91" s="34">
        <v>75735</v>
      </c>
      <c r="L91" s="43" t="str">
        <f t="shared" si="13"/>
        <v>18h36</v>
      </c>
      <c r="M91" s="2"/>
      <c r="N91" s="31">
        <f t="shared" si="14"/>
        <v>-73472</v>
      </c>
      <c r="O91" s="9"/>
      <c r="P91" s="69" t="str">
        <f t="shared" si="9"/>
        <v/>
      </c>
      <c r="Q91" s="9"/>
      <c r="R91" s="44"/>
      <c r="S91" s="9"/>
      <c r="T91" s="92" t="s">
        <v>74</v>
      </c>
      <c r="U91" s="62">
        <v>75735</v>
      </c>
      <c r="V91" s="43" t="str">
        <f t="shared" si="15"/>
        <v>23h11</v>
      </c>
      <c r="W91" s="2"/>
      <c r="X91" s="32">
        <f t="shared" si="10"/>
        <v>0</v>
      </c>
      <c r="Y91" s="9"/>
      <c r="Z91" s="69" t="str">
        <f t="shared" si="11"/>
        <v/>
      </c>
      <c r="AA91" s="9"/>
      <c r="AB91" s="49"/>
      <c r="AC91" s="9"/>
    </row>
    <row r="92" spans="1:29" ht="20.100000000000001" customHeight="1" thickTop="1" thickBot="1" x14ac:dyDescent="0.3">
      <c r="A92" s="97"/>
      <c r="B92" s="108" t="s">
        <v>76</v>
      </c>
      <c r="C92" s="95"/>
      <c r="D92" s="113"/>
      <c r="E92" s="349"/>
      <c r="F92" s="99" t="s">
        <v>75</v>
      </c>
      <c r="G92" s="39">
        <v>155707</v>
      </c>
      <c r="H92" s="43" t="str">
        <f t="shared" si="12"/>
        <v>20h45</v>
      </c>
      <c r="I92" s="22"/>
      <c r="J92" s="90" t="s">
        <v>75</v>
      </c>
      <c r="K92" s="34">
        <v>35949</v>
      </c>
      <c r="L92" s="43" t="str">
        <f t="shared" si="13"/>
        <v>18h36</v>
      </c>
      <c r="M92" s="2"/>
      <c r="N92" s="31">
        <f t="shared" si="14"/>
        <v>-119758</v>
      </c>
      <c r="O92" s="9"/>
      <c r="P92" s="69" t="str">
        <f t="shared" si="9"/>
        <v>faut m'expliquer!</v>
      </c>
      <c r="Q92" s="9"/>
      <c r="R92" s="44"/>
      <c r="S92" s="9"/>
      <c r="T92" s="92" t="s">
        <v>75</v>
      </c>
      <c r="U92" s="62">
        <v>43208</v>
      </c>
      <c r="V92" s="43" t="str">
        <f t="shared" si="15"/>
        <v>23h11</v>
      </c>
      <c r="W92" s="2"/>
      <c r="X92" s="32">
        <f t="shared" si="10"/>
        <v>7259</v>
      </c>
      <c r="Y92" s="9"/>
      <c r="Z92" s="69" t="str">
        <f t="shared" si="11"/>
        <v/>
      </c>
      <c r="AA92" s="9"/>
      <c r="AB92" s="49"/>
      <c r="AC92" s="9"/>
    </row>
    <row r="93" spans="1:29" ht="20.100000000000001" customHeight="1" thickTop="1" thickBot="1" x14ac:dyDescent="0.3">
      <c r="A93" s="97"/>
      <c r="B93" s="108" t="s">
        <v>77</v>
      </c>
      <c r="C93" s="95"/>
      <c r="D93" s="113"/>
      <c r="E93" s="349"/>
      <c r="F93" s="99" t="s">
        <v>76</v>
      </c>
      <c r="G93" s="39">
        <v>15516</v>
      </c>
      <c r="H93" s="43" t="str">
        <f t="shared" si="12"/>
        <v>20h45</v>
      </c>
      <c r="I93" s="22"/>
      <c r="J93" s="90" t="s">
        <v>76</v>
      </c>
      <c r="K93" s="34">
        <v>12395</v>
      </c>
      <c r="L93" s="43" t="str">
        <f t="shared" si="13"/>
        <v>18h36</v>
      </c>
      <c r="M93" s="2"/>
      <c r="N93" s="31">
        <f t="shared" si="14"/>
        <v>-3121</v>
      </c>
      <c r="O93" s="9"/>
      <c r="P93" s="69" t="str">
        <f t="shared" si="9"/>
        <v/>
      </c>
      <c r="Q93" s="9"/>
      <c r="R93" s="44"/>
      <c r="S93" s="9"/>
      <c r="T93" s="114" t="s">
        <v>129</v>
      </c>
      <c r="U93" s="62">
        <v>0</v>
      </c>
      <c r="V93" s="43" t="str">
        <f t="shared" si="15"/>
        <v>23h11</v>
      </c>
      <c r="W93" s="2"/>
      <c r="X93" s="32">
        <f t="shared" si="10"/>
        <v>-12395</v>
      </c>
      <c r="Y93" s="9"/>
      <c r="Z93" s="69" t="str">
        <f t="shared" si="11"/>
        <v/>
      </c>
      <c r="AA93" s="9"/>
      <c r="AB93" s="49"/>
      <c r="AC93" s="9"/>
    </row>
    <row r="94" spans="1:29" ht="20.100000000000001" customHeight="1" thickTop="1" thickBot="1" x14ac:dyDescent="0.3">
      <c r="A94" s="97"/>
      <c r="B94" s="108" t="s">
        <v>78</v>
      </c>
      <c r="C94" s="95"/>
      <c r="D94" s="113"/>
      <c r="E94" s="349"/>
      <c r="F94" s="99" t="s">
        <v>77</v>
      </c>
      <c r="G94" s="39">
        <v>297837</v>
      </c>
      <c r="H94" s="43" t="str">
        <f t="shared" si="12"/>
        <v>20h45</v>
      </c>
      <c r="I94" s="22"/>
      <c r="J94" s="90" t="s">
        <v>77</v>
      </c>
      <c r="K94" s="34">
        <v>74156</v>
      </c>
      <c r="L94" s="43" t="str">
        <f t="shared" si="13"/>
        <v>18h36</v>
      </c>
      <c r="M94" s="2"/>
      <c r="N94" s="31">
        <f t="shared" si="14"/>
        <v>-223681</v>
      </c>
      <c r="O94" s="9"/>
      <c r="P94" s="69" t="str">
        <f t="shared" si="9"/>
        <v>faut m'expliquer!</v>
      </c>
      <c r="Q94" s="9"/>
      <c r="R94" s="44"/>
      <c r="S94" s="9"/>
      <c r="T94" s="92" t="s">
        <v>77</v>
      </c>
      <c r="U94" s="41">
        <v>30375</v>
      </c>
      <c r="V94" s="43" t="str">
        <f t="shared" si="15"/>
        <v>23h11</v>
      </c>
      <c r="W94" s="2"/>
      <c r="X94" s="32">
        <f t="shared" si="10"/>
        <v>-43781</v>
      </c>
      <c r="Y94" s="9"/>
      <c r="Z94" s="69" t="str">
        <f t="shared" si="11"/>
        <v/>
      </c>
      <c r="AA94" s="9"/>
      <c r="AB94" s="49"/>
      <c r="AC94" s="9"/>
    </row>
    <row r="95" spans="1:29" ht="20.100000000000001" customHeight="1" thickTop="1" thickBot="1" x14ac:dyDescent="0.3">
      <c r="A95" s="97"/>
      <c r="B95" s="108" t="s">
        <v>79</v>
      </c>
      <c r="C95" s="95"/>
      <c r="D95" s="113"/>
      <c r="E95" s="349"/>
      <c r="F95" s="99" t="s">
        <v>78</v>
      </c>
      <c r="G95" s="39">
        <v>245099</v>
      </c>
      <c r="H95" s="43" t="str">
        <f t="shared" si="12"/>
        <v>20h45</v>
      </c>
      <c r="I95" s="22"/>
      <c r="J95" s="90" t="s">
        <v>78</v>
      </c>
      <c r="K95" s="34">
        <v>56625</v>
      </c>
      <c r="L95" s="43" t="str">
        <f t="shared" si="13"/>
        <v>18h36</v>
      </c>
      <c r="M95" s="2"/>
      <c r="N95" s="31">
        <f t="shared" si="14"/>
        <v>-188474</v>
      </c>
      <c r="O95" s="9"/>
      <c r="P95" s="69" t="str">
        <f t="shared" si="9"/>
        <v>faut m'expliquer!</v>
      </c>
      <c r="Q95" s="9"/>
      <c r="R95" s="44"/>
      <c r="S95" s="9"/>
      <c r="T95" s="92" t="s">
        <v>78</v>
      </c>
      <c r="U95" s="41">
        <v>25152</v>
      </c>
      <c r="V95" s="43" t="str">
        <f t="shared" si="15"/>
        <v>23h11</v>
      </c>
      <c r="W95" s="2"/>
      <c r="X95" s="32">
        <f t="shared" si="10"/>
        <v>-31473</v>
      </c>
      <c r="Y95" s="9"/>
      <c r="Z95" s="69" t="str">
        <f t="shared" si="11"/>
        <v/>
      </c>
      <c r="AA95" s="9"/>
      <c r="AB95" s="49"/>
      <c r="AC95" s="9"/>
    </row>
    <row r="96" spans="1:29" ht="20.100000000000001" customHeight="1" thickTop="1" thickBot="1" x14ac:dyDescent="0.3">
      <c r="A96" s="97"/>
      <c r="B96" s="108"/>
      <c r="C96" s="95"/>
      <c r="D96" s="113"/>
      <c r="E96" s="349"/>
      <c r="F96" s="99" t="s">
        <v>79</v>
      </c>
      <c r="G96" s="39">
        <v>243927</v>
      </c>
      <c r="H96" s="43" t="str">
        <f t="shared" si="12"/>
        <v>20h45</v>
      </c>
      <c r="I96" s="22"/>
      <c r="J96" s="90" t="s">
        <v>79</v>
      </c>
      <c r="K96" s="34">
        <v>303052</v>
      </c>
      <c r="L96" s="43" t="str">
        <f t="shared" si="13"/>
        <v>18h36</v>
      </c>
      <c r="M96" s="2"/>
      <c r="N96" s="31">
        <f t="shared" si="14"/>
        <v>59125</v>
      </c>
      <c r="O96" s="9"/>
      <c r="P96" s="69" t="str">
        <f t="shared" si="9"/>
        <v/>
      </c>
      <c r="Q96" s="9"/>
      <c r="R96" s="44"/>
      <c r="S96" s="9"/>
      <c r="T96" s="92" t="s">
        <v>79</v>
      </c>
      <c r="U96" s="41">
        <v>263052</v>
      </c>
      <c r="V96" s="43" t="str">
        <f t="shared" si="15"/>
        <v>23h11</v>
      </c>
      <c r="W96" s="2"/>
      <c r="X96" s="32">
        <f t="shared" si="10"/>
        <v>-40000</v>
      </c>
      <c r="Y96" s="9"/>
      <c r="Z96" s="69" t="str">
        <f t="shared" si="11"/>
        <v/>
      </c>
      <c r="AA96" s="9"/>
      <c r="AB96" s="49"/>
      <c r="AC96" s="9"/>
    </row>
    <row r="97" spans="1:29" ht="20.100000000000001" customHeight="1" thickTop="1" thickBot="1" x14ac:dyDescent="0.3">
      <c r="A97" s="97"/>
      <c r="B97" s="108"/>
      <c r="C97" s="95"/>
      <c r="D97" s="113"/>
      <c r="E97" s="349"/>
      <c r="F97" s="99"/>
      <c r="G97" s="39"/>
      <c r="H97" s="43" t="str">
        <f t="shared" si="12"/>
        <v>20h45</v>
      </c>
      <c r="I97" s="22"/>
      <c r="J97" s="90"/>
      <c r="K97" s="34"/>
      <c r="L97" s="43" t="str">
        <f t="shared" si="13"/>
        <v>18h36</v>
      </c>
      <c r="M97" s="2"/>
      <c r="N97" s="31">
        <f t="shared" si="14"/>
        <v>0</v>
      </c>
      <c r="O97" s="9"/>
      <c r="P97" s="69" t="str">
        <f t="shared" si="9"/>
        <v/>
      </c>
      <c r="Q97" s="9"/>
      <c r="R97" s="44"/>
      <c r="S97" s="9"/>
      <c r="T97" s="92"/>
      <c r="U97" s="41"/>
      <c r="V97" s="43" t="str">
        <f t="shared" si="15"/>
        <v>23h11</v>
      </c>
      <c r="W97" s="2"/>
      <c r="X97" s="32">
        <f t="shared" si="10"/>
        <v>0</v>
      </c>
      <c r="Y97" s="9"/>
      <c r="Z97" s="69" t="str">
        <f t="shared" si="11"/>
        <v/>
      </c>
      <c r="AA97" s="9"/>
      <c r="AB97" s="49"/>
      <c r="AC97" s="9"/>
    </row>
    <row r="98" spans="1:29" ht="20.100000000000001" customHeight="1" thickTop="1" thickBot="1" x14ac:dyDescent="0.3">
      <c r="A98" s="97"/>
      <c r="B98" s="108"/>
      <c r="C98" s="95"/>
      <c r="D98" s="113"/>
      <c r="E98" s="349"/>
      <c r="F98" s="101"/>
      <c r="G98" s="51"/>
      <c r="H98" s="43" t="str">
        <f t="shared" si="12"/>
        <v>20h45</v>
      </c>
      <c r="I98" s="22"/>
      <c r="J98" s="90"/>
      <c r="K98" s="34"/>
      <c r="L98" s="43" t="str">
        <f t="shared" si="13"/>
        <v>18h36</v>
      </c>
      <c r="M98" s="2"/>
      <c r="N98" s="31">
        <f t="shared" si="14"/>
        <v>0</v>
      </c>
      <c r="O98" s="9"/>
      <c r="P98" s="69" t="str">
        <f t="shared" si="9"/>
        <v/>
      </c>
      <c r="Q98" s="9"/>
      <c r="R98" s="44"/>
      <c r="S98" s="9"/>
      <c r="T98" s="92"/>
      <c r="U98" s="62"/>
      <c r="V98" s="43" t="str">
        <f t="shared" si="15"/>
        <v>23h11</v>
      </c>
      <c r="W98" s="2"/>
      <c r="X98" s="32">
        <f t="shared" si="10"/>
        <v>0</v>
      </c>
      <c r="Y98" s="9"/>
      <c r="Z98" s="69" t="str">
        <f t="shared" si="11"/>
        <v/>
      </c>
      <c r="AA98" s="9"/>
      <c r="AB98" s="49"/>
      <c r="AC98" s="9"/>
    </row>
    <row r="99" spans="1:29" ht="20.100000000000001" customHeight="1" thickTop="1" thickBot="1" x14ac:dyDescent="0.3">
      <c r="A99" s="97"/>
      <c r="B99" s="108"/>
      <c r="C99" s="95"/>
      <c r="D99" s="113"/>
      <c r="E99" s="349"/>
      <c r="F99" s="101"/>
      <c r="G99" s="51"/>
      <c r="H99" s="43" t="str">
        <f t="shared" si="12"/>
        <v>20h45</v>
      </c>
      <c r="I99" s="22"/>
      <c r="J99" s="90"/>
      <c r="K99" s="34"/>
      <c r="L99" s="43" t="str">
        <f t="shared" si="13"/>
        <v>18h36</v>
      </c>
      <c r="M99" s="2"/>
      <c r="N99" s="31">
        <f t="shared" si="14"/>
        <v>0</v>
      </c>
      <c r="O99" s="9"/>
      <c r="P99" s="69" t="str">
        <f t="shared" si="9"/>
        <v/>
      </c>
      <c r="Q99" s="9"/>
      <c r="R99" s="44"/>
      <c r="S99" s="9"/>
      <c r="T99" s="92"/>
      <c r="U99" s="62"/>
      <c r="V99" s="43" t="str">
        <f t="shared" si="15"/>
        <v>23h11</v>
      </c>
      <c r="W99" s="2"/>
      <c r="X99" s="32">
        <f t="shared" si="10"/>
        <v>0</v>
      </c>
      <c r="Y99" s="9"/>
      <c r="Z99" s="69" t="str">
        <f t="shared" si="11"/>
        <v/>
      </c>
      <c r="AA99" s="9"/>
      <c r="AB99" s="49"/>
      <c r="AC99" s="9"/>
    </row>
    <row r="100" spans="1:29" ht="20.100000000000001" customHeight="1" thickTop="1" thickBot="1" x14ac:dyDescent="0.3">
      <c r="A100" s="97"/>
      <c r="B100" s="108"/>
      <c r="C100" s="95"/>
      <c r="D100" s="113"/>
      <c r="E100" s="349"/>
      <c r="F100" s="101"/>
      <c r="G100" s="51"/>
      <c r="H100" s="43" t="str">
        <f t="shared" si="12"/>
        <v>20h45</v>
      </c>
      <c r="I100" s="22"/>
      <c r="J100" s="90"/>
      <c r="K100" s="34"/>
      <c r="L100" s="43" t="str">
        <f t="shared" si="13"/>
        <v>18h36</v>
      </c>
      <c r="M100" s="2"/>
      <c r="N100" s="31">
        <f t="shared" si="14"/>
        <v>0</v>
      </c>
      <c r="O100" s="9"/>
      <c r="P100" s="69" t="str">
        <f t="shared" si="9"/>
        <v/>
      </c>
      <c r="Q100" s="9"/>
      <c r="R100" s="44"/>
      <c r="S100" s="9"/>
      <c r="T100" s="92"/>
      <c r="U100" s="62"/>
      <c r="V100" s="43" t="str">
        <f t="shared" si="15"/>
        <v>23h11</v>
      </c>
      <c r="W100" s="2"/>
      <c r="X100" s="32">
        <f t="shared" si="10"/>
        <v>0</v>
      </c>
      <c r="Y100" s="9"/>
      <c r="Z100" s="69" t="str">
        <f t="shared" si="11"/>
        <v/>
      </c>
      <c r="AA100" s="9"/>
      <c r="AB100" s="49"/>
      <c r="AC100" s="9"/>
    </row>
    <row r="101" spans="1:29" ht="20.100000000000001" customHeight="1" thickTop="1" thickBot="1" x14ac:dyDescent="0.3">
      <c r="A101" s="97"/>
      <c r="B101" s="108"/>
      <c r="C101" s="95"/>
      <c r="D101" s="113"/>
      <c r="E101" s="349"/>
      <c r="F101" s="101"/>
      <c r="G101" s="51"/>
      <c r="H101" s="43" t="str">
        <f t="shared" si="12"/>
        <v>20h45</v>
      </c>
      <c r="I101" s="22"/>
      <c r="J101" s="90"/>
      <c r="K101" s="34"/>
      <c r="L101" s="43" t="str">
        <f t="shared" si="13"/>
        <v>18h36</v>
      </c>
      <c r="M101" s="2"/>
      <c r="N101" s="31">
        <f t="shared" si="14"/>
        <v>0</v>
      </c>
      <c r="O101" s="9"/>
      <c r="P101" s="69" t="str">
        <f t="shared" si="9"/>
        <v/>
      </c>
      <c r="Q101" s="9"/>
      <c r="R101" s="44"/>
      <c r="S101" s="9"/>
      <c r="T101" s="92"/>
      <c r="U101" s="62"/>
      <c r="V101" s="43" t="str">
        <f t="shared" si="15"/>
        <v>23h11</v>
      </c>
      <c r="W101" s="2"/>
      <c r="X101" s="32">
        <f t="shared" si="10"/>
        <v>0</v>
      </c>
      <c r="Y101" s="9"/>
      <c r="Z101" s="61" t="str">
        <f t="shared" ref="Z101:Z115" si="16">IF(X101&lt;-100000,"perte de OUF?","")</f>
        <v/>
      </c>
      <c r="AA101" s="9"/>
      <c r="AB101" s="49"/>
      <c r="AC101" s="9"/>
    </row>
    <row r="102" spans="1:29" ht="20.100000000000001" customHeight="1" thickTop="1" thickBot="1" x14ac:dyDescent="0.3">
      <c r="A102" s="97"/>
      <c r="B102" s="108"/>
      <c r="C102" s="95"/>
      <c r="D102" s="113"/>
      <c r="E102" s="349"/>
      <c r="F102" s="101"/>
      <c r="G102" s="51"/>
      <c r="H102" s="43" t="str">
        <f t="shared" si="12"/>
        <v>20h45</v>
      </c>
      <c r="I102" s="22"/>
      <c r="J102" s="33"/>
      <c r="K102" s="34"/>
      <c r="L102" s="43" t="str">
        <f t="shared" si="13"/>
        <v>18h36</v>
      </c>
      <c r="M102" s="2"/>
      <c r="N102" s="31">
        <f t="shared" si="14"/>
        <v>0</v>
      </c>
      <c r="O102" s="9"/>
      <c r="P102" s="69" t="str">
        <f t="shared" si="9"/>
        <v/>
      </c>
      <c r="Q102" s="9"/>
      <c r="R102" s="44"/>
      <c r="S102" s="9"/>
      <c r="T102" s="92"/>
      <c r="U102" s="62"/>
      <c r="V102" s="43" t="str">
        <f t="shared" si="15"/>
        <v>23h11</v>
      </c>
      <c r="W102" s="2"/>
      <c r="X102" s="32">
        <f t="shared" si="10"/>
        <v>0</v>
      </c>
      <c r="Y102" s="9"/>
      <c r="Z102" s="61" t="str">
        <f t="shared" si="16"/>
        <v/>
      </c>
      <c r="AA102" s="9"/>
      <c r="AB102" s="49"/>
      <c r="AC102" s="9"/>
    </row>
    <row r="103" spans="1:29" ht="20.100000000000001" customHeight="1" thickTop="1" thickBot="1" x14ac:dyDescent="0.3">
      <c r="A103" s="97"/>
      <c r="B103" s="108"/>
      <c r="C103" s="95"/>
      <c r="D103" s="113"/>
      <c r="E103" s="349"/>
      <c r="F103" s="101"/>
      <c r="G103" s="51"/>
      <c r="H103" s="43" t="str">
        <f t="shared" si="12"/>
        <v>20h45</v>
      </c>
      <c r="I103" s="22"/>
      <c r="J103" s="33"/>
      <c r="K103" s="34"/>
      <c r="L103" s="43" t="str">
        <f t="shared" si="13"/>
        <v>18h36</v>
      </c>
      <c r="M103" s="2"/>
      <c r="N103" s="31">
        <f t="shared" si="14"/>
        <v>0</v>
      </c>
      <c r="O103" s="9"/>
      <c r="P103" s="69" t="str">
        <f t="shared" si="9"/>
        <v/>
      </c>
      <c r="Q103" s="9"/>
      <c r="R103" s="44"/>
      <c r="S103" s="9"/>
      <c r="T103" s="92"/>
      <c r="U103" s="62"/>
      <c r="V103" s="43" t="str">
        <f t="shared" si="15"/>
        <v>23h11</v>
      </c>
      <c r="W103" s="2"/>
      <c r="X103" s="32">
        <f t="shared" si="10"/>
        <v>0</v>
      </c>
      <c r="Y103" s="9"/>
      <c r="Z103" s="61" t="str">
        <f t="shared" si="16"/>
        <v/>
      </c>
      <c r="AA103" s="9"/>
      <c r="AB103" s="49"/>
      <c r="AC103" s="9"/>
    </row>
    <row r="104" spans="1:29" ht="20.100000000000001" customHeight="1" thickTop="1" thickBot="1" x14ac:dyDescent="0.3">
      <c r="A104" s="97"/>
      <c r="B104" s="108"/>
      <c r="C104" s="95"/>
      <c r="D104" s="113"/>
      <c r="E104" s="349"/>
      <c r="F104" s="101"/>
      <c r="G104" s="51"/>
      <c r="H104" s="43" t="str">
        <f t="shared" si="12"/>
        <v>20h45</v>
      </c>
      <c r="I104" s="22"/>
      <c r="J104" s="33"/>
      <c r="K104" s="34"/>
      <c r="L104" s="43" t="str">
        <f t="shared" si="13"/>
        <v>18h36</v>
      </c>
      <c r="M104" s="2"/>
      <c r="N104" s="31">
        <f t="shared" si="14"/>
        <v>0</v>
      </c>
      <c r="O104" s="9"/>
      <c r="P104" s="69" t="str">
        <f t="shared" si="9"/>
        <v/>
      </c>
      <c r="Q104" s="9"/>
      <c r="R104" s="44"/>
      <c r="S104" s="9"/>
      <c r="T104" s="92"/>
      <c r="U104" s="41"/>
      <c r="V104" s="43" t="str">
        <f t="shared" si="15"/>
        <v>23h11</v>
      </c>
      <c r="W104" s="2"/>
      <c r="X104" s="32">
        <f t="shared" si="10"/>
        <v>0</v>
      </c>
      <c r="Y104" s="9"/>
      <c r="Z104" s="61" t="str">
        <f t="shared" si="16"/>
        <v/>
      </c>
      <c r="AA104" s="9"/>
      <c r="AB104" s="49"/>
      <c r="AC104" s="9"/>
    </row>
    <row r="105" spans="1:29" ht="20.100000000000001" customHeight="1" thickTop="1" thickBot="1" x14ac:dyDescent="0.3">
      <c r="A105" s="97"/>
      <c r="B105" s="108"/>
      <c r="C105" s="95"/>
      <c r="D105" s="113"/>
      <c r="E105" s="349"/>
      <c r="F105" s="102"/>
      <c r="G105" s="51"/>
      <c r="H105" s="43" t="str">
        <f t="shared" si="12"/>
        <v>20h45</v>
      </c>
      <c r="I105" s="22"/>
      <c r="J105" s="33"/>
      <c r="K105" s="34"/>
      <c r="L105" s="43" t="str">
        <f t="shared" si="13"/>
        <v>18h36</v>
      </c>
      <c r="M105" s="2"/>
      <c r="N105" s="31">
        <f t="shared" si="14"/>
        <v>0</v>
      </c>
      <c r="O105" s="9"/>
      <c r="P105" s="69" t="str">
        <f t="shared" si="9"/>
        <v/>
      </c>
      <c r="Q105" s="9"/>
      <c r="R105" s="44"/>
      <c r="S105" s="9"/>
      <c r="T105" s="92"/>
      <c r="U105" s="41"/>
      <c r="V105" s="43" t="str">
        <f t="shared" si="15"/>
        <v>23h11</v>
      </c>
      <c r="W105" s="2"/>
      <c r="X105" s="32">
        <f t="shared" si="10"/>
        <v>0</v>
      </c>
      <c r="Y105" s="9"/>
      <c r="Z105" s="61" t="str">
        <f t="shared" si="16"/>
        <v/>
      </c>
      <c r="AA105" s="9"/>
      <c r="AB105" s="49"/>
      <c r="AC105" s="9"/>
    </row>
    <row r="106" spans="1:29" ht="20.100000000000001" customHeight="1" thickTop="1" thickBot="1" x14ac:dyDescent="0.3">
      <c r="A106" s="97"/>
      <c r="B106" s="108"/>
      <c r="C106" s="95"/>
      <c r="D106" s="113"/>
      <c r="E106" s="349"/>
      <c r="F106" s="102"/>
      <c r="G106" s="51"/>
      <c r="H106" s="43" t="str">
        <f t="shared" si="12"/>
        <v>20h45</v>
      </c>
      <c r="I106" s="22"/>
      <c r="J106" s="33"/>
      <c r="K106" s="34"/>
      <c r="L106" s="43" t="str">
        <f t="shared" si="13"/>
        <v>18h36</v>
      </c>
      <c r="M106" s="2"/>
      <c r="N106" s="31">
        <f t="shared" si="14"/>
        <v>0</v>
      </c>
      <c r="O106" s="9"/>
      <c r="P106" s="69" t="str">
        <f t="shared" si="9"/>
        <v/>
      </c>
      <c r="Q106" s="9"/>
      <c r="R106" s="44"/>
      <c r="S106" s="9"/>
      <c r="T106" s="92"/>
      <c r="U106" s="41"/>
      <c r="V106" s="43" t="str">
        <f t="shared" si="15"/>
        <v>23h11</v>
      </c>
      <c r="W106" s="2"/>
      <c r="X106" s="32">
        <f t="shared" si="10"/>
        <v>0</v>
      </c>
      <c r="Y106" s="9"/>
      <c r="Z106" s="61" t="str">
        <f t="shared" si="16"/>
        <v/>
      </c>
      <c r="AA106" s="9"/>
      <c r="AB106" s="49"/>
      <c r="AC106" s="9"/>
    </row>
    <row r="107" spans="1:29" ht="20.100000000000001" customHeight="1" thickTop="1" thickBot="1" x14ac:dyDescent="0.3">
      <c r="A107" s="97"/>
      <c r="B107" s="108"/>
      <c r="C107" s="95"/>
      <c r="D107" s="113"/>
      <c r="E107" s="349"/>
      <c r="F107" s="103"/>
      <c r="G107" s="39"/>
      <c r="H107" s="43" t="str">
        <f t="shared" si="12"/>
        <v>20h45</v>
      </c>
      <c r="I107" s="22"/>
      <c r="J107" s="33"/>
      <c r="K107" s="34"/>
      <c r="L107" s="43" t="str">
        <f t="shared" si="13"/>
        <v>18h36</v>
      </c>
      <c r="M107" s="2"/>
      <c r="N107" s="31">
        <f t="shared" si="14"/>
        <v>0</v>
      </c>
      <c r="O107" s="9"/>
      <c r="P107" s="69" t="str">
        <f t="shared" si="9"/>
        <v/>
      </c>
      <c r="Q107" s="9"/>
      <c r="R107" s="44"/>
      <c r="S107" s="9"/>
      <c r="T107" s="92"/>
      <c r="U107" s="41"/>
      <c r="V107" s="43" t="str">
        <f t="shared" si="15"/>
        <v>23h11</v>
      </c>
      <c r="W107" s="2"/>
      <c r="X107" s="32">
        <f t="shared" si="10"/>
        <v>0</v>
      </c>
      <c r="Y107" s="9"/>
      <c r="Z107" s="61" t="str">
        <f t="shared" si="16"/>
        <v/>
      </c>
      <c r="AA107" s="9"/>
      <c r="AB107" s="49"/>
      <c r="AC107" s="9"/>
    </row>
    <row r="108" spans="1:29" ht="20.100000000000001" customHeight="1" thickTop="1" thickBot="1" x14ac:dyDescent="0.3">
      <c r="A108" s="97"/>
      <c r="B108" s="108"/>
      <c r="C108" s="95"/>
      <c r="D108" s="113"/>
      <c r="E108" s="349"/>
      <c r="F108" s="103"/>
      <c r="G108" s="39"/>
      <c r="H108" s="43" t="str">
        <f t="shared" si="12"/>
        <v>20h45</v>
      </c>
      <c r="I108" s="22"/>
      <c r="J108" s="33"/>
      <c r="K108" s="34"/>
      <c r="L108" s="43" t="str">
        <f t="shared" si="13"/>
        <v>18h36</v>
      </c>
      <c r="M108" s="2"/>
      <c r="N108" s="31">
        <f t="shared" ref="N108:N109" si="17">K114-G108</f>
        <v>0</v>
      </c>
      <c r="O108" s="9"/>
      <c r="P108" s="69" t="str">
        <f t="shared" si="9"/>
        <v/>
      </c>
      <c r="Q108" s="9"/>
      <c r="R108" s="44"/>
      <c r="S108" s="9"/>
      <c r="T108" s="40"/>
      <c r="U108" s="41"/>
      <c r="V108" s="43" t="str">
        <f t="shared" si="15"/>
        <v>23h11</v>
      </c>
      <c r="W108" s="2"/>
      <c r="X108" s="32">
        <f t="shared" si="10"/>
        <v>0</v>
      </c>
      <c r="Y108" s="9"/>
      <c r="Z108" s="61" t="str">
        <f t="shared" si="16"/>
        <v/>
      </c>
      <c r="AA108" s="9"/>
      <c r="AB108" s="49"/>
      <c r="AC108" s="9"/>
    </row>
    <row r="109" spans="1:29" ht="20.100000000000001" customHeight="1" thickTop="1" thickBot="1" x14ac:dyDescent="0.3">
      <c r="A109" s="97"/>
      <c r="B109" s="108"/>
      <c r="C109" s="95"/>
      <c r="D109" s="113"/>
      <c r="E109" s="349"/>
      <c r="F109" s="103"/>
      <c r="G109" s="39"/>
      <c r="H109" s="43" t="str">
        <f t="shared" si="12"/>
        <v>20h45</v>
      </c>
      <c r="I109" s="22"/>
      <c r="J109" s="33"/>
      <c r="K109" s="34"/>
      <c r="L109" s="43" t="str">
        <f t="shared" si="13"/>
        <v>18h36</v>
      </c>
      <c r="M109" s="2"/>
      <c r="N109" s="31">
        <f t="shared" si="17"/>
        <v>0</v>
      </c>
      <c r="O109" s="9"/>
      <c r="P109" s="69" t="str">
        <f t="shared" si="9"/>
        <v/>
      </c>
      <c r="Q109" s="9"/>
      <c r="R109" s="44"/>
      <c r="S109" s="9"/>
      <c r="T109" s="40"/>
      <c r="U109" s="41"/>
      <c r="V109" s="43" t="str">
        <f t="shared" si="15"/>
        <v>23h11</v>
      </c>
      <c r="W109" s="2"/>
      <c r="X109" s="32">
        <f t="shared" si="10"/>
        <v>0</v>
      </c>
      <c r="Y109" s="9"/>
      <c r="Z109" s="61" t="str">
        <f t="shared" si="16"/>
        <v/>
      </c>
      <c r="AA109" s="9"/>
      <c r="AB109" s="49"/>
      <c r="AC109" s="9"/>
    </row>
    <row r="110" spans="1:29" ht="20.100000000000001" customHeight="1" thickTop="1" thickBot="1" x14ac:dyDescent="0.3">
      <c r="A110" s="97"/>
      <c r="B110" s="108"/>
      <c r="C110" s="95"/>
      <c r="D110" s="113"/>
      <c r="E110" s="349"/>
      <c r="F110" s="103"/>
      <c r="G110" s="39"/>
      <c r="H110" s="43" t="str">
        <f t="shared" si="12"/>
        <v>20h45</v>
      </c>
      <c r="I110" s="22"/>
      <c r="J110" s="33"/>
      <c r="K110" s="34"/>
      <c r="L110" s="43" t="str">
        <f t="shared" si="13"/>
        <v>18h36</v>
      </c>
      <c r="M110" s="2"/>
      <c r="N110" s="31">
        <f t="shared" ref="N110:N115" si="18">K116-G110</f>
        <v>0</v>
      </c>
      <c r="O110" s="9"/>
      <c r="P110" s="69" t="str">
        <f t="shared" si="9"/>
        <v/>
      </c>
      <c r="Q110" s="9"/>
      <c r="R110" s="44"/>
      <c r="S110" s="9"/>
      <c r="T110" s="40"/>
      <c r="U110" s="41"/>
      <c r="V110" s="43" t="str">
        <f t="shared" si="15"/>
        <v>23h11</v>
      </c>
      <c r="W110" s="2"/>
      <c r="X110" s="32">
        <f t="shared" si="10"/>
        <v>0</v>
      </c>
      <c r="Y110" s="9"/>
      <c r="Z110" s="61" t="str">
        <f t="shared" si="16"/>
        <v/>
      </c>
      <c r="AA110" s="9"/>
      <c r="AB110" s="49"/>
      <c r="AC110" s="9"/>
    </row>
    <row r="111" spans="1:29" ht="20.100000000000001" customHeight="1" thickTop="1" thickBot="1" x14ac:dyDescent="0.3">
      <c r="A111" s="97"/>
      <c r="B111" s="108"/>
      <c r="C111" s="95"/>
      <c r="D111" s="113"/>
      <c r="E111" s="349"/>
      <c r="F111" s="103"/>
      <c r="G111" s="39"/>
      <c r="H111" s="43" t="str">
        <f t="shared" si="12"/>
        <v>20h45</v>
      </c>
      <c r="I111" s="22"/>
      <c r="J111" s="33"/>
      <c r="K111" s="34"/>
      <c r="L111" s="43" t="str">
        <f t="shared" si="13"/>
        <v>18h36</v>
      </c>
      <c r="M111" s="2"/>
      <c r="N111" s="31">
        <f t="shared" si="18"/>
        <v>0</v>
      </c>
      <c r="O111" s="9"/>
      <c r="P111" s="61" t="str">
        <f t="shared" ref="P111:P115" si="19">IF(N111&lt;-100000,"perte de OUF?","")</f>
        <v/>
      </c>
      <c r="Q111" s="9"/>
      <c r="R111" s="44"/>
      <c r="S111" s="9"/>
      <c r="T111" s="40"/>
      <c r="U111" s="41"/>
      <c r="V111" s="43" t="str">
        <f t="shared" si="15"/>
        <v>23h11</v>
      </c>
      <c r="W111" s="2"/>
      <c r="X111" s="32">
        <f t="shared" si="10"/>
        <v>0</v>
      </c>
      <c r="Y111" s="9"/>
      <c r="Z111" s="61" t="str">
        <f t="shared" si="16"/>
        <v/>
      </c>
      <c r="AA111" s="9"/>
      <c r="AB111" s="49"/>
      <c r="AC111" s="9"/>
    </row>
    <row r="112" spans="1:29" ht="20.100000000000001" customHeight="1" thickTop="1" thickBot="1" x14ac:dyDescent="0.3">
      <c r="A112" s="97"/>
      <c r="B112" s="108"/>
      <c r="C112" s="95"/>
      <c r="D112" s="113"/>
      <c r="E112" s="349"/>
      <c r="F112" s="103"/>
      <c r="G112" s="39"/>
      <c r="H112" s="43" t="str">
        <f t="shared" si="12"/>
        <v>20h45</v>
      </c>
      <c r="I112" s="22"/>
      <c r="J112" s="33"/>
      <c r="K112" s="34"/>
      <c r="L112" s="43" t="str">
        <f t="shared" si="13"/>
        <v>18h36</v>
      </c>
      <c r="M112" s="2"/>
      <c r="N112" s="31">
        <f t="shared" si="18"/>
        <v>0</v>
      </c>
      <c r="O112" s="9"/>
      <c r="P112" s="61" t="str">
        <f t="shared" si="19"/>
        <v/>
      </c>
      <c r="Q112" s="9"/>
      <c r="R112" s="44"/>
      <c r="S112" s="9"/>
      <c r="T112" s="40"/>
      <c r="U112" s="41"/>
      <c r="V112" s="43" t="str">
        <f t="shared" si="15"/>
        <v>23h11</v>
      </c>
      <c r="W112" s="2"/>
      <c r="X112" s="32">
        <f t="shared" si="10"/>
        <v>0</v>
      </c>
      <c r="Y112" s="9"/>
      <c r="Z112" s="61" t="str">
        <f t="shared" si="16"/>
        <v/>
      </c>
      <c r="AA112" s="9"/>
      <c r="AB112" s="49"/>
      <c r="AC112" s="9"/>
    </row>
    <row r="113" spans="1:29" ht="20.100000000000001" customHeight="1" thickTop="1" thickBot="1" x14ac:dyDescent="0.3">
      <c r="A113" s="97"/>
      <c r="B113" s="108"/>
      <c r="C113" s="95"/>
      <c r="D113" s="113"/>
      <c r="E113" s="349"/>
      <c r="F113" s="104"/>
      <c r="G113" s="53"/>
      <c r="H113" s="43" t="str">
        <f t="shared" si="12"/>
        <v>20h45</v>
      </c>
      <c r="I113" s="22"/>
      <c r="J113" s="33"/>
      <c r="K113" s="34"/>
      <c r="L113" s="43" t="str">
        <f t="shared" si="13"/>
        <v>18h36</v>
      </c>
      <c r="M113" s="2"/>
      <c r="N113" s="31">
        <f t="shared" si="18"/>
        <v>0</v>
      </c>
      <c r="O113" s="9"/>
      <c r="P113" s="61" t="str">
        <f t="shared" si="19"/>
        <v/>
      </c>
      <c r="Q113" s="9"/>
      <c r="R113" s="44"/>
      <c r="S113" s="9"/>
      <c r="T113" s="40"/>
      <c r="U113" s="41"/>
      <c r="V113" s="43" t="str">
        <f t="shared" si="15"/>
        <v>23h11</v>
      </c>
      <c r="W113" s="2"/>
      <c r="X113" s="32">
        <f t="shared" si="10"/>
        <v>0</v>
      </c>
      <c r="Y113" s="9"/>
      <c r="Z113" s="61" t="str">
        <f t="shared" si="16"/>
        <v/>
      </c>
      <c r="AA113" s="9"/>
      <c r="AB113" s="49"/>
      <c r="AC113" s="9"/>
    </row>
    <row r="114" spans="1:29" ht="20.100000000000001" customHeight="1" thickTop="1" thickBot="1" x14ac:dyDescent="0.3">
      <c r="A114" s="97"/>
      <c r="B114" s="108"/>
      <c r="C114" s="95"/>
      <c r="D114" s="113"/>
      <c r="E114" s="349"/>
      <c r="F114" s="104"/>
      <c r="G114" s="53"/>
      <c r="H114" s="43" t="str">
        <f t="shared" si="12"/>
        <v>20h45</v>
      </c>
      <c r="I114" s="22"/>
      <c r="J114" s="33"/>
      <c r="K114" s="34"/>
      <c r="L114" s="43" t="str">
        <f t="shared" si="13"/>
        <v>18h36</v>
      </c>
      <c r="M114" s="2"/>
      <c r="N114" s="31">
        <f t="shared" si="18"/>
        <v>0</v>
      </c>
      <c r="O114" s="19"/>
      <c r="P114" s="61" t="str">
        <f t="shared" si="19"/>
        <v/>
      </c>
      <c r="Q114" s="19"/>
      <c r="R114" s="44"/>
      <c r="S114" s="19"/>
      <c r="T114" s="40"/>
      <c r="U114" s="41"/>
      <c r="V114" s="43" t="str">
        <f t="shared" si="15"/>
        <v>23h11</v>
      </c>
      <c r="W114" s="2"/>
      <c r="X114" s="32">
        <f t="shared" si="10"/>
        <v>0</v>
      </c>
      <c r="Y114" s="19"/>
      <c r="Z114" s="61" t="str">
        <f t="shared" si="16"/>
        <v/>
      </c>
      <c r="AA114" s="54"/>
      <c r="AB114" s="49"/>
      <c r="AC114" s="10"/>
    </row>
    <row r="115" spans="1:29" ht="20.100000000000001" customHeight="1" thickTop="1" thickBot="1" x14ac:dyDescent="0.3">
      <c r="A115" s="97"/>
      <c r="B115" s="108"/>
      <c r="C115" s="95"/>
      <c r="D115" s="113"/>
      <c r="E115" s="349"/>
      <c r="F115" s="104"/>
      <c r="G115" s="53"/>
      <c r="H115" s="43" t="str">
        <f t="shared" si="12"/>
        <v>20h45</v>
      </c>
      <c r="I115" s="84"/>
      <c r="J115" s="86"/>
      <c r="K115" s="87"/>
      <c r="L115" s="43" t="str">
        <f t="shared" si="13"/>
        <v>18h36</v>
      </c>
      <c r="M115" s="2"/>
      <c r="N115" s="31">
        <f t="shared" si="18"/>
        <v>0</v>
      </c>
      <c r="O115" s="20"/>
      <c r="P115" s="61" t="str">
        <f t="shared" si="19"/>
        <v/>
      </c>
      <c r="Q115" s="20"/>
      <c r="R115" s="44"/>
      <c r="S115" s="20"/>
      <c r="T115" s="115"/>
      <c r="U115" s="116"/>
      <c r="V115" s="70" t="str">
        <f t="shared" si="15"/>
        <v>23h11</v>
      </c>
      <c r="W115" s="2"/>
      <c r="X115" s="32">
        <f t="shared" si="10"/>
        <v>0</v>
      </c>
      <c r="Y115" s="71"/>
      <c r="Z115" s="72" t="str">
        <f t="shared" si="16"/>
        <v/>
      </c>
      <c r="AA115" s="12"/>
      <c r="AB115" s="2"/>
      <c r="AC115" s="11"/>
    </row>
    <row r="116" spans="1:29" x14ac:dyDescent="0.25">
      <c r="E116" s="5"/>
      <c r="F116" s="4"/>
      <c r="G116" s="4"/>
      <c r="H116" s="28"/>
      <c r="I116" s="5"/>
      <c r="J116" s="88"/>
      <c r="K116" s="89"/>
      <c r="L116" s="28"/>
      <c r="O116" s="4"/>
      <c r="P116" s="59"/>
      <c r="Q116" s="4"/>
      <c r="S116" s="4"/>
      <c r="T116" s="117"/>
      <c r="U116" s="89"/>
      <c r="V116" s="73"/>
      <c r="W116" s="5"/>
      <c r="X116" s="74"/>
      <c r="Y116" s="5"/>
      <c r="Z116" s="74"/>
      <c r="AA116" s="4"/>
      <c r="AC116" s="4"/>
    </row>
    <row r="117" spans="1:29" x14ac:dyDescent="0.25">
      <c r="E117" s="5"/>
      <c r="F117" s="4"/>
      <c r="G117" s="4"/>
      <c r="H117" s="28"/>
      <c r="I117" s="5"/>
      <c r="J117" s="68"/>
      <c r="K117" s="68"/>
      <c r="L117" s="28"/>
      <c r="O117" s="4"/>
      <c r="P117" s="59"/>
      <c r="Q117" s="4"/>
      <c r="S117" s="4"/>
      <c r="T117" s="117"/>
      <c r="U117" s="89"/>
      <c r="V117" s="28"/>
      <c r="Y117" s="4"/>
      <c r="Z117" s="57"/>
      <c r="AA117" s="4"/>
      <c r="AC117" s="4"/>
    </row>
    <row r="118" spans="1:29" x14ac:dyDescent="0.25">
      <c r="E118" s="5"/>
      <c r="F118" s="4"/>
      <c r="G118" s="4"/>
      <c r="H118" s="28"/>
      <c r="I118" s="5"/>
      <c r="J118" s="68"/>
      <c r="K118" s="68"/>
      <c r="L118" s="28"/>
      <c r="O118" s="4"/>
      <c r="P118" s="59"/>
      <c r="Q118" s="4"/>
      <c r="S118" s="4"/>
      <c r="T118" s="117"/>
      <c r="U118" s="89"/>
      <c r="V118" s="28"/>
      <c r="Y118" s="4"/>
      <c r="Z118" s="57"/>
      <c r="AA118" s="4"/>
      <c r="AC118" s="4"/>
    </row>
    <row r="119" spans="1:29" x14ac:dyDescent="0.25">
      <c r="E119" s="5"/>
      <c r="F119" s="4"/>
      <c r="G119" s="4"/>
      <c r="H119" s="28"/>
      <c r="I119" s="5"/>
      <c r="J119" s="68"/>
      <c r="K119" s="68"/>
      <c r="L119" s="28"/>
      <c r="O119" s="4"/>
      <c r="P119" s="59"/>
      <c r="Q119" s="4"/>
      <c r="S119" s="4"/>
      <c r="T119" s="117"/>
      <c r="U119" s="89"/>
      <c r="V119" s="28"/>
      <c r="Y119" s="4"/>
      <c r="Z119" s="57"/>
      <c r="AA119" s="4"/>
      <c r="AC119" s="4"/>
    </row>
    <row r="120" spans="1:29" x14ac:dyDescent="0.25">
      <c r="E120" s="5"/>
      <c r="F120" s="4"/>
      <c r="G120" s="4"/>
      <c r="H120" s="28"/>
      <c r="I120" s="5"/>
      <c r="J120" s="68"/>
      <c r="K120" s="68"/>
      <c r="L120" s="28"/>
      <c r="O120" s="4"/>
      <c r="P120" s="59"/>
      <c r="Q120" s="4"/>
      <c r="S120" s="4"/>
      <c r="T120" s="4"/>
      <c r="U120" s="4"/>
      <c r="V120" s="28"/>
      <c r="Y120" s="4"/>
      <c r="Z120" s="57"/>
      <c r="AA120" s="4"/>
      <c r="AC120" s="4"/>
    </row>
    <row r="121" spans="1:29" x14ac:dyDescent="0.25">
      <c r="E121" s="5"/>
      <c r="F121" s="4"/>
      <c r="G121" s="4"/>
      <c r="H121" s="28"/>
      <c r="I121" s="5"/>
      <c r="J121" s="68"/>
      <c r="K121" s="68"/>
      <c r="L121" s="28"/>
      <c r="O121" s="4"/>
      <c r="P121" s="59"/>
      <c r="Q121" s="4"/>
      <c r="S121" s="4"/>
      <c r="T121" s="4"/>
      <c r="U121" s="4"/>
      <c r="V121" s="28"/>
      <c r="Y121" s="4"/>
      <c r="Z121" s="57"/>
      <c r="AA121" s="4"/>
      <c r="AC121" s="4"/>
    </row>
    <row r="122" spans="1:29" x14ac:dyDescent="0.25">
      <c r="E122" s="5"/>
      <c r="F122" s="4"/>
      <c r="G122" s="4"/>
      <c r="H122" s="28"/>
      <c r="I122" s="5"/>
      <c r="J122" s="4"/>
      <c r="K122" s="4"/>
      <c r="L122" s="28"/>
      <c r="O122" s="4"/>
      <c r="P122" s="59"/>
      <c r="Q122" s="4"/>
      <c r="S122" s="4"/>
      <c r="T122" s="4"/>
      <c r="U122" s="4"/>
      <c r="V122" s="28"/>
      <c r="Y122" s="4"/>
      <c r="Z122" s="57"/>
      <c r="AA122" s="4"/>
      <c r="AC122" s="4"/>
    </row>
    <row r="123" spans="1:29" x14ac:dyDescent="0.25">
      <c r="E123" s="5"/>
      <c r="F123" s="4"/>
      <c r="G123" s="4"/>
      <c r="H123" s="28"/>
      <c r="I123" s="5"/>
      <c r="J123" s="4"/>
      <c r="K123" s="4"/>
      <c r="L123" s="28"/>
      <c r="O123" s="4"/>
      <c r="P123" s="59"/>
      <c r="Q123" s="4"/>
      <c r="S123" s="4"/>
      <c r="T123" s="4"/>
      <c r="U123" s="4"/>
      <c r="V123" s="28"/>
      <c r="Y123" s="4"/>
      <c r="Z123" s="57"/>
      <c r="AA123" s="4"/>
      <c r="AC123" s="4"/>
    </row>
    <row r="124" spans="1:29" x14ac:dyDescent="0.25">
      <c r="E124" s="5"/>
      <c r="F124" s="4"/>
      <c r="G124" s="4"/>
      <c r="H124" s="28"/>
      <c r="I124" s="5"/>
      <c r="J124" s="4"/>
      <c r="K124" s="4"/>
      <c r="L124" s="28"/>
      <c r="O124" s="4"/>
      <c r="P124" s="59"/>
      <c r="Q124" s="4"/>
      <c r="S124" s="4"/>
      <c r="T124" s="4"/>
      <c r="U124" s="4"/>
      <c r="V124" s="28"/>
      <c r="Y124" s="4"/>
      <c r="Z124" s="57"/>
      <c r="AA124" s="4"/>
      <c r="AC124" s="4"/>
    </row>
    <row r="125" spans="1:29" x14ac:dyDescent="0.25">
      <c r="E125" s="5"/>
      <c r="F125" s="4"/>
      <c r="G125" s="4"/>
      <c r="H125" s="28"/>
      <c r="I125" s="5"/>
      <c r="J125" s="4"/>
      <c r="K125" s="4"/>
      <c r="L125" s="28"/>
      <c r="O125" s="4"/>
      <c r="P125" s="59"/>
      <c r="Q125" s="4"/>
      <c r="S125" s="4"/>
      <c r="T125" s="4"/>
      <c r="U125" s="4"/>
      <c r="V125" s="28"/>
      <c r="Y125" s="4"/>
      <c r="Z125" s="57"/>
      <c r="AA125" s="4"/>
      <c r="AC125" s="4"/>
    </row>
    <row r="126" spans="1:29" x14ac:dyDescent="0.25">
      <c r="E126" s="5"/>
      <c r="F126" s="4"/>
      <c r="G126" s="4"/>
      <c r="H126" s="28"/>
      <c r="I126" s="5"/>
      <c r="J126" s="4"/>
      <c r="K126" s="4"/>
      <c r="L126" s="28"/>
      <c r="O126" s="4"/>
      <c r="P126" s="59"/>
      <c r="Q126" s="4"/>
      <c r="S126" s="4"/>
      <c r="T126" s="4"/>
      <c r="U126" s="4"/>
      <c r="V126" s="28"/>
      <c r="Y126" s="4"/>
      <c r="Z126" s="57"/>
      <c r="AA126" s="4"/>
      <c r="AC126" s="4"/>
    </row>
    <row r="127" spans="1:29" x14ac:dyDescent="0.25">
      <c r="E127" s="5"/>
      <c r="F127" s="4"/>
      <c r="G127" s="4"/>
      <c r="H127" s="28"/>
      <c r="I127" s="5"/>
      <c r="J127" s="4"/>
      <c r="K127" s="4"/>
      <c r="L127" s="28"/>
      <c r="O127" s="4"/>
      <c r="P127" s="59"/>
      <c r="Q127" s="4"/>
      <c r="S127" s="4"/>
      <c r="T127" s="4"/>
      <c r="U127" s="4"/>
      <c r="V127" s="28"/>
      <c r="Y127" s="4"/>
      <c r="Z127" s="57"/>
      <c r="AA127" s="4"/>
      <c r="AC127" s="4"/>
    </row>
    <row r="128" spans="1:29" x14ac:dyDescent="0.25">
      <c r="E128" s="5"/>
      <c r="F128" s="4"/>
      <c r="G128" s="4"/>
      <c r="H128" s="28"/>
      <c r="I128" s="5"/>
      <c r="J128" s="4"/>
      <c r="K128" s="4"/>
      <c r="L128" s="28"/>
      <c r="O128" s="4"/>
      <c r="P128" s="59"/>
      <c r="Q128" s="4"/>
      <c r="S128" s="4"/>
      <c r="T128" s="4"/>
      <c r="U128" s="4"/>
      <c r="V128" s="28"/>
      <c r="Y128" s="4"/>
      <c r="Z128" s="57"/>
      <c r="AA128" s="4"/>
      <c r="AC128" s="4"/>
    </row>
    <row r="129" spans="5:29" x14ac:dyDescent="0.25">
      <c r="E129" s="5"/>
      <c r="F129" s="4"/>
      <c r="G129" s="4"/>
      <c r="H129" s="28"/>
      <c r="I129" s="5"/>
      <c r="J129" s="4"/>
      <c r="K129" s="4"/>
      <c r="L129" s="28"/>
      <c r="O129" s="4"/>
      <c r="P129" s="59"/>
      <c r="Q129" s="4"/>
      <c r="S129" s="4"/>
      <c r="T129" s="4"/>
      <c r="U129" s="4"/>
      <c r="V129" s="28"/>
      <c r="Y129" s="4"/>
      <c r="Z129" s="57"/>
      <c r="AA129" s="4"/>
      <c r="AC129" s="4"/>
    </row>
    <row r="130" spans="5:29" x14ac:dyDescent="0.25">
      <c r="E130" s="5"/>
      <c r="F130" s="4"/>
      <c r="G130" s="4"/>
      <c r="H130" s="28"/>
      <c r="I130" s="5"/>
      <c r="J130" s="4"/>
      <c r="K130" s="4"/>
      <c r="L130" s="28"/>
      <c r="O130" s="4"/>
      <c r="P130" s="59"/>
      <c r="Q130" s="4"/>
      <c r="S130" s="4"/>
      <c r="T130" s="4"/>
      <c r="U130" s="4"/>
      <c r="V130" s="28"/>
      <c r="Y130" s="4"/>
      <c r="Z130" s="57"/>
      <c r="AA130" s="4"/>
      <c r="AC130" s="4"/>
    </row>
    <row r="131" spans="5:29" x14ac:dyDescent="0.25">
      <c r="E131" s="5"/>
      <c r="F131" s="4"/>
      <c r="G131" s="4"/>
      <c r="H131" s="28"/>
      <c r="I131" s="5"/>
      <c r="J131" s="4"/>
      <c r="K131" s="4"/>
      <c r="L131" s="28"/>
      <c r="O131" s="4"/>
      <c r="P131" s="59"/>
      <c r="Q131" s="4"/>
      <c r="S131" s="4"/>
      <c r="T131" s="4"/>
      <c r="U131" s="4"/>
      <c r="V131" s="28"/>
      <c r="Y131" s="4"/>
      <c r="Z131" s="57"/>
      <c r="AA131" s="4"/>
      <c r="AC131" s="4"/>
    </row>
    <row r="132" spans="5:29" x14ac:dyDescent="0.25">
      <c r="E132" s="5"/>
      <c r="F132" s="4"/>
      <c r="G132" s="4"/>
      <c r="H132" s="28"/>
      <c r="I132" s="5"/>
      <c r="J132" s="4"/>
      <c r="K132" s="4"/>
      <c r="L132" s="28"/>
      <c r="O132" s="4"/>
      <c r="P132" s="59"/>
      <c r="Q132" s="4"/>
      <c r="S132" s="4"/>
      <c r="T132" s="4"/>
      <c r="U132" s="4"/>
      <c r="V132" s="28"/>
      <c r="Y132" s="4"/>
      <c r="Z132" s="57"/>
      <c r="AA132" s="4"/>
      <c r="AC132" s="4"/>
    </row>
    <row r="133" spans="5:29" x14ac:dyDescent="0.25">
      <c r="E133" s="5"/>
      <c r="F133" s="4"/>
      <c r="G133" s="4"/>
      <c r="H133" s="28"/>
      <c r="I133" s="5"/>
      <c r="J133" s="4"/>
      <c r="K133" s="4"/>
      <c r="L133" s="28"/>
      <c r="O133" s="4"/>
      <c r="P133" s="59"/>
      <c r="Q133" s="4"/>
      <c r="S133" s="4"/>
      <c r="T133" s="4"/>
      <c r="U133" s="4"/>
      <c r="V133" s="28"/>
      <c r="Y133" s="4"/>
      <c r="Z133" s="57"/>
      <c r="AA133" s="4"/>
      <c r="AC133" s="4"/>
    </row>
    <row r="134" spans="5:29" x14ac:dyDescent="0.25">
      <c r="E134" s="5"/>
      <c r="F134" s="4"/>
      <c r="G134" s="4"/>
      <c r="H134" s="28"/>
      <c r="I134" s="5"/>
      <c r="J134" s="4"/>
      <c r="K134" s="4"/>
      <c r="L134" s="28"/>
      <c r="O134" s="4"/>
      <c r="P134" s="59"/>
      <c r="Q134" s="4"/>
      <c r="S134" s="4"/>
      <c r="T134" s="4"/>
      <c r="U134" s="4"/>
      <c r="V134" s="28"/>
      <c r="Y134" s="4"/>
      <c r="Z134" s="57"/>
      <c r="AA134" s="4"/>
      <c r="AC134" s="4"/>
    </row>
    <row r="135" spans="5:29" x14ac:dyDescent="0.25">
      <c r="E135" s="5"/>
      <c r="F135" s="4"/>
      <c r="G135" s="4"/>
      <c r="H135" s="28"/>
      <c r="I135" s="5"/>
      <c r="J135" s="4"/>
      <c r="K135" s="4"/>
      <c r="L135" s="28"/>
      <c r="O135" s="4"/>
      <c r="P135" s="59"/>
      <c r="Q135" s="4"/>
      <c r="S135" s="4"/>
      <c r="T135" s="4"/>
      <c r="U135" s="4"/>
      <c r="V135" s="28"/>
      <c r="Y135" s="4"/>
      <c r="Z135" s="57"/>
      <c r="AA135" s="4"/>
      <c r="AC135" s="4"/>
    </row>
    <row r="136" spans="5:29" x14ac:dyDescent="0.25">
      <c r="E136" s="5"/>
      <c r="F136" s="4"/>
      <c r="G136" s="4"/>
      <c r="H136" s="28"/>
      <c r="I136" s="5"/>
      <c r="J136" s="4"/>
      <c r="K136" s="4"/>
      <c r="L136" s="28"/>
      <c r="O136" s="4"/>
      <c r="P136" s="59"/>
      <c r="Q136" s="4"/>
      <c r="S136" s="4"/>
      <c r="T136" s="4"/>
      <c r="U136" s="4"/>
      <c r="V136" s="28"/>
      <c r="Y136" s="4"/>
      <c r="Z136" s="57"/>
      <c r="AA136" s="4"/>
      <c r="AC136" s="4"/>
    </row>
    <row r="137" spans="5:29" x14ac:dyDescent="0.25">
      <c r="E137" s="5"/>
      <c r="F137" s="4"/>
      <c r="G137" s="4"/>
      <c r="H137" s="28"/>
      <c r="I137" s="5"/>
      <c r="J137" s="4"/>
      <c r="K137" s="4"/>
      <c r="L137" s="28"/>
      <c r="O137" s="4"/>
      <c r="P137" s="59"/>
      <c r="Q137" s="4"/>
      <c r="S137" s="4"/>
      <c r="T137" s="4"/>
      <c r="U137" s="4"/>
      <c r="V137" s="28"/>
      <c r="Y137" s="4"/>
      <c r="Z137" s="57"/>
      <c r="AA137" s="4"/>
      <c r="AC137" s="4"/>
    </row>
    <row r="138" spans="5:29" x14ac:dyDescent="0.25">
      <c r="E138" s="5"/>
      <c r="F138" s="4"/>
      <c r="G138" s="4"/>
      <c r="H138" s="28"/>
      <c r="I138" s="5"/>
      <c r="J138" s="4"/>
      <c r="K138" s="4"/>
      <c r="L138" s="28"/>
      <c r="O138" s="4"/>
      <c r="P138" s="59"/>
      <c r="Q138" s="4"/>
      <c r="S138" s="4"/>
      <c r="T138" s="4"/>
      <c r="U138" s="4"/>
      <c r="V138" s="28"/>
      <c r="Y138" s="4"/>
      <c r="Z138" s="57"/>
      <c r="AA138" s="4"/>
      <c r="AC138" s="4"/>
    </row>
    <row r="139" spans="5:29" x14ac:dyDescent="0.25">
      <c r="E139" s="5"/>
      <c r="F139" s="4"/>
      <c r="G139" s="4"/>
      <c r="H139" s="28"/>
      <c r="I139" s="5"/>
      <c r="J139" s="4"/>
      <c r="K139" s="4"/>
      <c r="L139" s="28"/>
      <c r="O139" s="4"/>
      <c r="P139" s="59"/>
      <c r="Q139" s="4"/>
      <c r="S139" s="4"/>
      <c r="T139" s="4"/>
      <c r="U139" s="4"/>
      <c r="V139" s="28"/>
      <c r="Y139" s="4"/>
      <c r="Z139" s="57"/>
      <c r="AA139" s="4"/>
      <c r="AC139" s="4"/>
    </row>
    <row r="140" spans="5:29" x14ac:dyDescent="0.25">
      <c r="E140" s="5"/>
      <c r="F140" s="4"/>
      <c r="G140" s="4"/>
      <c r="H140" s="28"/>
      <c r="I140" s="5"/>
      <c r="J140" s="4"/>
      <c r="K140" s="4"/>
      <c r="L140" s="28"/>
      <c r="O140" s="4"/>
      <c r="P140" s="59"/>
      <c r="Q140" s="4"/>
      <c r="S140" s="4"/>
      <c r="T140" s="4"/>
      <c r="U140" s="4"/>
      <c r="V140" s="28"/>
      <c r="Y140" s="4"/>
      <c r="Z140" s="57"/>
      <c r="AA140" s="4"/>
      <c r="AC140" s="4"/>
    </row>
    <row r="141" spans="5:29" x14ac:dyDescent="0.25">
      <c r="E141" s="5"/>
      <c r="F141" s="4"/>
      <c r="G141" s="4"/>
      <c r="H141" s="28"/>
      <c r="I141" s="5"/>
      <c r="J141" s="4"/>
      <c r="K141" s="4"/>
      <c r="L141" s="28"/>
      <c r="O141" s="4"/>
      <c r="P141" s="59"/>
      <c r="Q141" s="4"/>
      <c r="S141" s="4"/>
      <c r="T141" s="4"/>
      <c r="U141" s="4"/>
      <c r="V141" s="28"/>
      <c r="Y141" s="4"/>
      <c r="Z141" s="57"/>
      <c r="AA141" s="4"/>
      <c r="AC141" s="4"/>
    </row>
    <row r="142" spans="5:29" x14ac:dyDescent="0.25">
      <c r="E142" s="5"/>
      <c r="F142" s="4"/>
      <c r="G142" s="4"/>
      <c r="H142" s="28"/>
      <c r="I142" s="5"/>
      <c r="J142" s="4"/>
      <c r="K142" s="4"/>
      <c r="L142" s="28"/>
      <c r="O142" s="4"/>
      <c r="P142" s="59"/>
      <c r="Q142" s="4"/>
      <c r="S142" s="4"/>
      <c r="T142" s="4"/>
      <c r="U142" s="4"/>
      <c r="V142" s="28"/>
      <c r="Y142" s="4"/>
      <c r="Z142" s="57"/>
      <c r="AA142" s="4"/>
      <c r="AC142" s="4"/>
    </row>
    <row r="143" spans="5:29" x14ac:dyDescent="0.25">
      <c r="E143" s="5"/>
      <c r="F143" s="4"/>
      <c r="G143" s="4"/>
      <c r="H143" s="28"/>
      <c r="I143" s="5"/>
      <c r="J143" s="4"/>
      <c r="K143" s="4"/>
      <c r="L143" s="28"/>
      <c r="O143" s="4"/>
      <c r="P143" s="59"/>
      <c r="Q143" s="4"/>
      <c r="S143" s="4"/>
      <c r="T143" s="4"/>
      <c r="U143" s="4"/>
      <c r="V143" s="28"/>
      <c r="Y143" s="4"/>
      <c r="Z143" s="57"/>
      <c r="AA143" s="4"/>
      <c r="AC143" s="4"/>
    </row>
    <row r="144" spans="5:29" x14ac:dyDescent="0.25">
      <c r="E144" s="5"/>
      <c r="F144" s="4"/>
      <c r="G144" s="4"/>
      <c r="H144" s="28"/>
      <c r="I144" s="5"/>
      <c r="J144" s="4"/>
      <c r="K144" s="4"/>
      <c r="L144" s="28"/>
      <c r="O144" s="4"/>
      <c r="P144" s="59"/>
      <c r="Q144" s="4"/>
      <c r="S144" s="4"/>
      <c r="T144" s="4"/>
      <c r="U144" s="4"/>
      <c r="V144" s="28"/>
      <c r="Y144" s="4"/>
      <c r="Z144" s="57"/>
      <c r="AA144" s="4"/>
      <c r="AC144" s="4"/>
    </row>
    <row r="145" spans="5:29" x14ac:dyDescent="0.25">
      <c r="E145" s="5"/>
      <c r="F145" s="4"/>
      <c r="G145" s="4"/>
      <c r="H145" s="28"/>
      <c r="I145" s="5"/>
      <c r="J145" s="4"/>
      <c r="K145" s="4"/>
      <c r="L145" s="28"/>
      <c r="O145" s="4"/>
      <c r="P145" s="59"/>
      <c r="Q145" s="4"/>
      <c r="S145" s="4"/>
      <c r="T145" s="4"/>
      <c r="U145" s="4"/>
      <c r="V145" s="28"/>
      <c r="Y145" s="4"/>
      <c r="Z145" s="57"/>
      <c r="AA145" s="4"/>
      <c r="AC145" s="4"/>
    </row>
    <row r="146" spans="5:29" x14ac:dyDescent="0.25">
      <c r="E146" s="5"/>
      <c r="F146" s="4"/>
      <c r="G146" s="4"/>
      <c r="H146" s="28"/>
      <c r="I146" s="5"/>
      <c r="J146" s="4"/>
      <c r="K146" s="4"/>
      <c r="L146" s="28"/>
      <c r="O146" s="4"/>
      <c r="P146" s="59"/>
      <c r="Q146" s="4"/>
      <c r="S146" s="4"/>
      <c r="T146" s="4"/>
      <c r="U146" s="4"/>
      <c r="V146" s="28"/>
      <c r="Y146" s="4"/>
      <c r="Z146" s="57"/>
      <c r="AA146" s="4"/>
      <c r="AC146" s="4"/>
    </row>
    <row r="147" spans="5:29" x14ac:dyDescent="0.25">
      <c r="E147" s="5"/>
      <c r="F147" s="4"/>
      <c r="G147" s="4"/>
      <c r="H147" s="28"/>
      <c r="I147" s="5"/>
      <c r="J147" s="4"/>
      <c r="K147" s="4"/>
      <c r="L147" s="28"/>
      <c r="O147" s="4"/>
      <c r="P147" s="59"/>
      <c r="Q147" s="4"/>
      <c r="S147" s="4"/>
      <c r="T147" s="4"/>
      <c r="U147" s="4"/>
      <c r="V147" s="28"/>
      <c r="Y147" s="4"/>
      <c r="Z147" s="57"/>
      <c r="AA147" s="4"/>
      <c r="AC147" s="4"/>
    </row>
    <row r="148" spans="5:29" x14ac:dyDescent="0.25">
      <c r="E148" s="5"/>
      <c r="F148" s="4"/>
      <c r="G148" s="4"/>
      <c r="H148" s="28"/>
      <c r="I148" s="5"/>
      <c r="J148" s="4"/>
      <c r="K148" s="4"/>
      <c r="L148" s="28"/>
      <c r="O148" s="4"/>
      <c r="P148" s="59"/>
      <c r="Q148" s="4"/>
      <c r="S148" s="4"/>
      <c r="T148" s="4"/>
      <c r="U148" s="4"/>
      <c r="V148" s="28"/>
      <c r="Y148" s="4"/>
      <c r="Z148" s="57"/>
      <c r="AA148" s="4"/>
      <c r="AC148" s="4"/>
    </row>
    <row r="149" spans="5:29" x14ac:dyDescent="0.25">
      <c r="E149" s="5"/>
      <c r="F149" s="4"/>
      <c r="G149" s="4"/>
      <c r="H149" s="28"/>
      <c r="I149" s="5"/>
      <c r="J149" s="4"/>
      <c r="K149" s="4"/>
      <c r="L149" s="28"/>
      <c r="O149" s="4"/>
      <c r="P149" s="59"/>
      <c r="Q149" s="4"/>
      <c r="S149" s="4"/>
      <c r="T149" s="4"/>
      <c r="U149" s="4"/>
      <c r="V149" s="28"/>
      <c r="Y149" s="4"/>
      <c r="Z149" s="57"/>
      <c r="AA149" s="4"/>
      <c r="AC149" s="4"/>
    </row>
    <row r="150" spans="5:29" x14ac:dyDescent="0.25">
      <c r="E150" s="5"/>
      <c r="F150" s="4"/>
      <c r="G150" s="4"/>
      <c r="H150" s="28"/>
      <c r="I150" s="5"/>
      <c r="J150" s="4"/>
      <c r="K150" s="4"/>
      <c r="L150" s="28"/>
      <c r="O150" s="4"/>
      <c r="P150" s="59"/>
      <c r="Q150" s="4"/>
      <c r="S150" s="4"/>
      <c r="T150" s="4"/>
      <c r="U150" s="4"/>
      <c r="V150" s="28"/>
      <c r="Y150" s="4"/>
      <c r="Z150" s="57"/>
      <c r="AA150" s="4"/>
      <c r="AC150" s="4"/>
    </row>
    <row r="151" spans="5:29" x14ac:dyDescent="0.25">
      <c r="E151" s="5"/>
      <c r="F151" s="4"/>
      <c r="H151" s="28"/>
      <c r="I151" s="5"/>
      <c r="J151" s="4"/>
      <c r="K151" s="4"/>
      <c r="L151" s="28"/>
      <c r="O151" s="4"/>
      <c r="P151" s="59"/>
      <c r="Q151" s="4"/>
      <c r="S151" s="4"/>
      <c r="T151" s="4"/>
      <c r="U151" s="4"/>
      <c r="V151" s="28"/>
      <c r="Y151" s="4"/>
      <c r="Z151" s="57"/>
      <c r="AA151" s="4"/>
      <c r="AC151" s="4"/>
    </row>
    <row r="152" spans="5:29" x14ac:dyDescent="0.25">
      <c r="H152" s="28"/>
      <c r="J152" s="4"/>
      <c r="K152" s="4"/>
      <c r="L152" s="28"/>
      <c r="T152" s="4"/>
      <c r="U152" s="4"/>
      <c r="V152" s="28"/>
    </row>
    <row r="153" spans="5:29" x14ac:dyDescent="0.25">
      <c r="H153" s="28"/>
      <c r="J153" s="4"/>
      <c r="K153" s="4"/>
      <c r="L153" s="28"/>
      <c r="T153" s="4"/>
      <c r="U153" s="4"/>
      <c r="V153" s="28"/>
    </row>
    <row r="154" spans="5:29" x14ac:dyDescent="0.25">
      <c r="J154" s="4"/>
      <c r="K154" s="4"/>
      <c r="T154" s="4"/>
      <c r="U154" s="4"/>
    </row>
    <row r="155" spans="5:29" x14ac:dyDescent="0.25">
      <c r="J155" s="4"/>
      <c r="K155" s="4"/>
      <c r="T155" s="4"/>
      <c r="U155" s="4"/>
    </row>
    <row r="156" spans="5:29" x14ac:dyDescent="0.25">
      <c r="J156" s="4"/>
      <c r="K156" s="4"/>
      <c r="T156" s="4"/>
      <c r="U156" s="4"/>
    </row>
    <row r="157" spans="5:29" x14ac:dyDescent="0.25">
      <c r="J157" s="4"/>
      <c r="K157" s="4"/>
      <c r="T157" s="4"/>
      <c r="U157" s="4"/>
    </row>
    <row r="158" spans="5:29" x14ac:dyDescent="0.25">
      <c r="J158" s="4"/>
      <c r="K158" s="4"/>
      <c r="T158" s="4"/>
      <c r="U158" s="4"/>
    </row>
    <row r="159" spans="5:29" x14ac:dyDescent="0.25">
      <c r="J159" s="4"/>
      <c r="K159" s="4"/>
      <c r="T159" s="4"/>
      <c r="U159" s="4"/>
    </row>
    <row r="160" spans="5:29" x14ac:dyDescent="0.25">
      <c r="J160" s="4"/>
      <c r="K160" s="4"/>
      <c r="T160" s="4"/>
      <c r="U160" s="4"/>
    </row>
    <row r="161" spans="9:26" x14ac:dyDescent="0.25">
      <c r="J161" s="4"/>
      <c r="K161" s="4"/>
      <c r="T161" s="4"/>
      <c r="U161" s="4"/>
    </row>
    <row r="162" spans="9:26" x14ac:dyDescent="0.25">
      <c r="I162"/>
      <c r="J162" s="4"/>
      <c r="K162" s="4"/>
      <c r="T162" s="4"/>
      <c r="U162" s="4"/>
      <c r="V162"/>
      <c r="X162"/>
    </row>
    <row r="163" spans="9:26" x14ac:dyDescent="0.25">
      <c r="I163"/>
      <c r="J163" s="4"/>
      <c r="K163" s="4"/>
      <c r="T163" s="4"/>
      <c r="U163" s="4"/>
      <c r="V163"/>
      <c r="X163"/>
    </row>
    <row r="164" spans="9:26" x14ac:dyDescent="0.25">
      <c r="I164"/>
      <c r="T164" s="4"/>
      <c r="U164" s="4"/>
      <c r="V164"/>
      <c r="X164"/>
    </row>
    <row r="165" spans="9:26" x14ac:dyDescent="0.25">
      <c r="I165"/>
      <c r="T165" s="4"/>
      <c r="V165"/>
      <c r="X165"/>
      <c r="Z165"/>
    </row>
    <row r="166" spans="9:26" x14ac:dyDescent="0.25">
      <c r="I166"/>
      <c r="T166" s="4"/>
      <c r="V166"/>
      <c r="X166"/>
      <c r="Z166"/>
    </row>
    <row r="167" spans="9:26" x14ac:dyDescent="0.25">
      <c r="I167"/>
      <c r="T167" s="4"/>
      <c r="V167"/>
      <c r="X167"/>
      <c r="Z167"/>
    </row>
    <row r="168" spans="9:26" x14ac:dyDescent="0.25">
      <c r="I168"/>
      <c r="T168" s="4"/>
      <c r="V168"/>
      <c r="X168"/>
      <c r="Z168"/>
    </row>
    <row r="169" spans="9:26" x14ac:dyDescent="0.25">
      <c r="I169"/>
      <c r="T169" s="4"/>
      <c r="V169"/>
      <c r="X169"/>
      <c r="Z169"/>
    </row>
    <row r="170" spans="9:26" x14ac:dyDescent="0.25">
      <c r="I170"/>
      <c r="V170"/>
      <c r="X170"/>
      <c r="Z170"/>
    </row>
    <row r="171" spans="9:26" x14ac:dyDescent="0.25">
      <c r="I171"/>
      <c r="V171"/>
      <c r="X171"/>
      <c r="Z171"/>
    </row>
    <row r="172" spans="9:26" x14ac:dyDescent="0.25">
      <c r="I172"/>
      <c r="V172"/>
      <c r="X172"/>
      <c r="Z172"/>
    </row>
    <row r="173" spans="9:26" x14ac:dyDescent="0.25">
      <c r="I173"/>
      <c r="V173"/>
      <c r="X173"/>
      <c r="Z173"/>
    </row>
    <row r="174" spans="9:26" x14ac:dyDescent="0.25">
      <c r="I174"/>
      <c r="V174"/>
      <c r="X174"/>
      <c r="Z174"/>
    </row>
    <row r="175" spans="9:26" x14ac:dyDescent="0.25">
      <c r="I175"/>
      <c r="V175"/>
      <c r="X175"/>
      <c r="Z175"/>
    </row>
    <row r="176" spans="9:26" x14ac:dyDescent="0.25">
      <c r="I176"/>
      <c r="V176"/>
      <c r="X176"/>
      <c r="Z176"/>
    </row>
    <row r="177" spans="9:26" x14ac:dyDescent="0.25">
      <c r="I177"/>
      <c r="V177"/>
      <c r="X177"/>
      <c r="Z177"/>
    </row>
    <row r="178" spans="9:26" x14ac:dyDescent="0.25">
      <c r="I178"/>
      <c r="V178"/>
      <c r="X178"/>
      <c r="Z178"/>
    </row>
    <row r="179" spans="9:26" x14ac:dyDescent="0.25">
      <c r="I179"/>
      <c r="V179"/>
      <c r="X179"/>
      <c r="Z179"/>
    </row>
    <row r="180" spans="9:26" x14ac:dyDescent="0.25">
      <c r="I180"/>
      <c r="V180"/>
      <c r="X180"/>
      <c r="Z180"/>
    </row>
    <row r="181" spans="9:26" x14ac:dyDescent="0.25">
      <c r="I181"/>
      <c r="V181"/>
      <c r="X181"/>
      <c r="Z181"/>
    </row>
    <row r="182" spans="9:26" x14ac:dyDescent="0.25">
      <c r="I182"/>
      <c r="V182"/>
      <c r="X182"/>
      <c r="Z182"/>
    </row>
    <row r="183" spans="9:26" x14ac:dyDescent="0.25">
      <c r="I183"/>
      <c r="V183"/>
      <c r="X183"/>
      <c r="Z183"/>
    </row>
    <row r="184" spans="9:26" x14ac:dyDescent="0.25">
      <c r="I184"/>
      <c r="V184"/>
      <c r="X184"/>
      <c r="Z184"/>
    </row>
    <row r="185" spans="9:26" x14ac:dyDescent="0.25">
      <c r="I185"/>
      <c r="V185"/>
      <c r="X185"/>
      <c r="Z185"/>
    </row>
    <row r="186" spans="9:26" x14ac:dyDescent="0.25">
      <c r="I186"/>
      <c r="V186"/>
      <c r="X186"/>
      <c r="Z186"/>
    </row>
    <row r="187" spans="9:26" x14ac:dyDescent="0.25">
      <c r="I187"/>
      <c r="V187"/>
      <c r="X187"/>
      <c r="Z187"/>
    </row>
    <row r="188" spans="9:26" x14ac:dyDescent="0.25">
      <c r="I188"/>
      <c r="V188"/>
      <c r="X188"/>
      <c r="Z188"/>
    </row>
    <row r="189" spans="9:26" x14ac:dyDescent="0.25">
      <c r="I189"/>
      <c r="V189"/>
      <c r="X189"/>
      <c r="Z189"/>
    </row>
    <row r="190" spans="9:26" x14ac:dyDescent="0.25">
      <c r="I190"/>
      <c r="V190"/>
      <c r="X190"/>
      <c r="Z190"/>
    </row>
    <row r="191" spans="9:26" x14ac:dyDescent="0.25">
      <c r="I191"/>
      <c r="V191"/>
      <c r="X191"/>
      <c r="Z191"/>
    </row>
    <row r="192" spans="9:26" x14ac:dyDescent="0.25">
      <c r="I192"/>
      <c r="V192"/>
      <c r="X192"/>
      <c r="Z192"/>
    </row>
    <row r="193" spans="9:26" x14ac:dyDescent="0.25">
      <c r="I193"/>
      <c r="V193"/>
      <c r="X193"/>
      <c r="Z193"/>
    </row>
    <row r="194" spans="9:26" x14ac:dyDescent="0.25">
      <c r="I194"/>
      <c r="V194"/>
      <c r="X194"/>
      <c r="Z194"/>
    </row>
    <row r="195" spans="9:26" x14ac:dyDescent="0.25">
      <c r="I195"/>
      <c r="V195"/>
      <c r="X195"/>
      <c r="Z195"/>
    </row>
    <row r="196" spans="9:26" x14ac:dyDescent="0.25">
      <c r="I196"/>
      <c r="V196"/>
      <c r="X196"/>
      <c r="Z196"/>
    </row>
    <row r="197" spans="9:26" x14ac:dyDescent="0.25">
      <c r="I197"/>
      <c r="V197"/>
      <c r="X197"/>
      <c r="Z197"/>
    </row>
    <row r="198" spans="9:26" x14ac:dyDescent="0.25">
      <c r="I198"/>
      <c r="V198"/>
      <c r="X198"/>
      <c r="Z198"/>
    </row>
    <row r="199" spans="9:26" x14ac:dyDescent="0.25">
      <c r="I199"/>
      <c r="V199"/>
      <c r="X199"/>
      <c r="Z199"/>
    </row>
    <row r="200" spans="9:26" x14ac:dyDescent="0.25">
      <c r="I200"/>
      <c r="V200"/>
      <c r="X200"/>
      <c r="Z200"/>
    </row>
    <row r="201" spans="9:26" x14ac:dyDescent="0.25">
      <c r="I201"/>
      <c r="V201"/>
      <c r="X201"/>
      <c r="Z201"/>
    </row>
    <row r="202" spans="9:26" x14ac:dyDescent="0.25">
      <c r="I202"/>
      <c r="V202"/>
      <c r="X202"/>
      <c r="Z202"/>
    </row>
    <row r="203" spans="9:26" x14ac:dyDescent="0.25">
      <c r="I203"/>
      <c r="V203"/>
      <c r="X203"/>
      <c r="Z203"/>
    </row>
    <row r="204" spans="9:26" x14ac:dyDescent="0.25">
      <c r="I204"/>
      <c r="V204"/>
      <c r="X204"/>
      <c r="Z204"/>
    </row>
    <row r="205" spans="9:26" x14ac:dyDescent="0.25">
      <c r="I205"/>
      <c r="V205"/>
      <c r="X205"/>
      <c r="Z205"/>
    </row>
    <row r="206" spans="9:26" x14ac:dyDescent="0.25">
      <c r="I206"/>
      <c r="V206"/>
      <c r="X206"/>
      <c r="Z206"/>
    </row>
    <row r="207" spans="9:26" x14ac:dyDescent="0.25">
      <c r="I207"/>
      <c r="V207"/>
      <c r="X207"/>
      <c r="Z207"/>
    </row>
    <row r="208" spans="9:26" x14ac:dyDescent="0.25">
      <c r="I208"/>
      <c r="V208"/>
      <c r="X208"/>
      <c r="Z208"/>
    </row>
    <row r="209" spans="9:26" x14ac:dyDescent="0.25">
      <c r="I209"/>
      <c r="V209"/>
      <c r="X209"/>
      <c r="Z209"/>
    </row>
    <row r="210" spans="9:26" x14ac:dyDescent="0.25">
      <c r="I210"/>
      <c r="V210"/>
      <c r="X210"/>
      <c r="Z210"/>
    </row>
    <row r="211" spans="9:26" x14ac:dyDescent="0.25">
      <c r="I211"/>
      <c r="V211"/>
      <c r="X211"/>
      <c r="Z211"/>
    </row>
    <row r="212" spans="9:26" x14ac:dyDescent="0.25">
      <c r="I212"/>
      <c r="V212"/>
      <c r="X212"/>
      <c r="Z212"/>
    </row>
    <row r="213" spans="9:26" x14ac:dyDescent="0.25">
      <c r="I213"/>
      <c r="V213"/>
      <c r="X213"/>
      <c r="Z213"/>
    </row>
    <row r="214" spans="9:26" x14ac:dyDescent="0.25">
      <c r="I214"/>
      <c r="V214"/>
      <c r="X214"/>
      <c r="Z214"/>
    </row>
    <row r="215" spans="9:26" x14ac:dyDescent="0.25">
      <c r="I215"/>
      <c r="V215"/>
      <c r="X215"/>
      <c r="Z215"/>
    </row>
    <row r="216" spans="9:26" x14ac:dyDescent="0.25">
      <c r="I216"/>
      <c r="V216"/>
      <c r="X216"/>
      <c r="Z216"/>
    </row>
    <row r="217" spans="9:26" x14ac:dyDescent="0.25">
      <c r="I217"/>
      <c r="V217"/>
      <c r="X217"/>
      <c r="Z217"/>
    </row>
    <row r="218" spans="9:26" x14ac:dyDescent="0.25">
      <c r="I218"/>
      <c r="V218"/>
      <c r="X218"/>
      <c r="Z218"/>
    </row>
    <row r="219" spans="9:26" x14ac:dyDescent="0.25">
      <c r="I219"/>
      <c r="V219"/>
      <c r="X219"/>
      <c r="Z219"/>
    </row>
    <row r="220" spans="9:26" x14ac:dyDescent="0.25">
      <c r="I220"/>
      <c r="V220"/>
      <c r="X220"/>
      <c r="Z220"/>
    </row>
    <row r="221" spans="9:26" x14ac:dyDescent="0.25">
      <c r="I221"/>
      <c r="V221"/>
      <c r="X221"/>
      <c r="Z221"/>
    </row>
    <row r="222" spans="9:26" x14ac:dyDescent="0.25">
      <c r="I222"/>
      <c r="V222"/>
      <c r="X222"/>
      <c r="Z222"/>
    </row>
    <row r="223" spans="9:26" x14ac:dyDescent="0.25">
      <c r="I223"/>
      <c r="V223"/>
      <c r="X223"/>
      <c r="Z223"/>
    </row>
    <row r="224" spans="9:26" x14ac:dyDescent="0.25">
      <c r="I224"/>
      <c r="V224"/>
      <c r="X224"/>
      <c r="Z224"/>
    </row>
    <row r="225" spans="9:26" x14ac:dyDescent="0.25">
      <c r="I225"/>
      <c r="V225"/>
      <c r="X225"/>
      <c r="Z225"/>
    </row>
    <row r="226" spans="9:26" x14ac:dyDescent="0.25">
      <c r="I226"/>
      <c r="V226"/>
      <c r="X226"/>
      <c r="Z226"/>
    </row>
    <row r="227" spans="9:26" x14ac:dyDescent="0.25">
      <c r="I227"/>
      <c r="V227"/>
      <c r="X227"/>
      <c r="Z227"/>
    </row>
    <row r="228" spans="9:26" x14ac:dyDescent="0.25">
      <c r="I228"/>
      <c r="V228"/>
      <c r="X228"/>
      <c r="Z228"/>
    </row>
    <row r="229" spans="9:26" x14ac:dyDescent="0.25">
      <c r="I229"/>
      <c r="V229"/>
      <c r="X229"/>
      <c r="Z229"/>
    </row>
    <row r="230" spans="9:26" x14ac:dyDescent="0.25">
      <c r="I230"/>
      <c r="V230"/>
      <c r="X230"/>
      <c r="Z230"/>
    </row>
    <row r="231" spans="9:26" x14ac:dyDescent="0.25">
      <c r="I231"/>
      <c r="V231"/>
      <c r="X231"/>
      <c r="Z231"/>
    </row>
    <row r="232" spans="9:26" x14ac:dyDescent="0.25">
      <c r="V232"/>
      <c r="X232"/>
      <c r="Z232"/>
    </row>
    <row r="233" spans="9:26" x14ac:dyDescent="0.25">
      <c r="V233"/>
      <c r="X233"/>
      <c r="Z233"/>
    </row>
    <row r="234" spans="9:26" x14ac:dyDescent="0.25">
      <c r="V234"/>
      <c r="X234"/>
      <c r="Z234"/>
    </row>
    <row r="235" spans="9:26" x14ac:dyDescent="0.25">
      <c r="V235"/>
      <c r="X235"/>
      <c r="Z235"/>
    </row>
    <row r="236" spans="9:26" x14ac:dyDescent="0.25">
      <c r="V236"/>
      <c r="X236"/>
      <c r="Z236"/>
    </row>
    <row r="237" spans="9:26" x14ac:dyDescent="0.25">
      <c r="Z237"/>
    </row>
    <row r="238" spans="9:26" x14ac:dyDescent="0.25">
      <c r="Z238"/>
    </row>
    <row r="239" spans="9:26" x14ac:dyDescent="0.25">
      <c r="Z239"/>
    </row>
    <row r="240" spans="9:26" x14ac:dyDescent="0.25">
      <c r="Z240"/>
    </row>
    <row r="241" spans="8:26" x14ac:dyDescent="0.25">
      <c r="Z241"/>
    </row>
    <row r="242" spans="8:26" x14ac:dyDescent="0.25">
      <c r="Z242"/>
    </row>
    <row r="243" spans="8:26" x14ac:dyDescent="0.25">
      <c r="Z243"/>
    </row>
    <row r="244" spans="8:26" x14ac:dyDescent="0.25">
      <c r="Z244"/>
    </row>
    <row r="245" spans="8:26" x14ac:dyDescent="0.25">
      <c r="H245"/>
      <c r="I245"/>
      <c r="L245"/>
      <c r="P245"/>
      <c r="R245"/>
      <c r="V245"/>
      <c r="X245"/>
      <c r="Z245"/>
    </row>
    <row r="246" spans="8:26" x14ac:dyDescent="0.25">
      <c r="H246"/>
      <c r="I246"/>
      <c r="L246"/>
      <c r="P246"/>
      <c r="R246"/>
      <c r="V246"/>
      <c r="X246"/>
      <c r="Z246"/>
    </row>
    <row r="247" spans="8:26" x14ac:dyDescent="0.25">
      <c r="H247"/>
      <c r="I247"/>
      <c r="L247"/>
      <c r="P247"/>
      <c r="R247"/>
      <c r="V247"/>
      <c r="X247"/>
      <c r="Z247"/>
    </row>
    <row r="248" spans="8:26" x14ac:dyDescent="0.25">
      <c r="H248"/>
      <c r="I248"/>
      <c r="L248"/>
      <c r="P248"/>
      <c r="R248"/>
      <c r="V248"/>
      <c r="X248"/>
      <c r="Z248"/>
    </row>
    <row r="249" spans="8:26" x14ac:dyDescent="0.25">
      <c r="H249"/>
      <c r="I249"/>
      <c r="L249"/>
      <c r="P249"/>
      <c r="R249"/>
      <c r="V249"/>
      <c r="X249"/>
      <c r="Z249"/>
    </row>
    <row r="250" spans="8:26" x14ac:dyDescent="0.25">
      <c r="H250"/>
      <c r="I250"/>
      <c r="L250"/>
      <c r="P250"/>
      <c r="R250"/>
      <c r="V250"/>
      <c r="X250"/>
      <c r="Z250"/>
    </row>
  </sheetData>
  <sortState ref="T12:U97">
    <sortCondition ref="T12"/>
  </sortState>
  <mergeCells count="26">
    <mergeCell ref="B2:D6"/>
    <mergeCell ref="E11:E115"/>
    <mergeCell ref="X4:AB4"/>
    <mergeCell ref="X6:AB6"/>
    <mergeCell ref="AF10:AG10"/>
    <mergeCell ref="AF4:AG4"/>
    <mergeCell ref="AF6:AG6"/>
    <mergeCell ref="R16:R36"/>
    <mergeCell ref="AB16:AB18"/>
    <mergeCell ref="AB20:AB22"/>
    <mergeCell ref="F2:AB2"/>
    <mergeCell ref="F4:H4"/>
    <mergeCell ref="J4:L4"/>
    <mergeCell ref="N4:R6"/>
    <mergeCell ref="T4:V4"/>
    <mergeCell ref="F10:G10"/>
    <mergeCell ref="J10:K10"/>
    <mergeCell ref="T10:U10"/>
    <mergeCell ref="R12:R14"/>
    <mergeCell ref="AB12:AB14"/>
    <mergeCell ref="K6:L6"/>
    <mergeCell ref="G6:H6"/>
    <mergeCell ref="F8:K8"/>
    <mergeCell ref="T6:U6"/>
    <mergeCell ref="T8:U8"/>
    <mergeCell ref="N8:R8"/>
  </mergeCells>
  <conditionalFormatting sqref="N12:N115">
    <cfRule type="cellIs" dxfId="173" priority="49" operator="greaterThan">
      <formula>0</formula>
    </cfRule>
    <cfRule type="cellIs" dxfId="172" priority="52" operator="lessThan">
      <formula>0</formula>
    </cfRule>
    <cfRule type="cellIs" dxfId="171" priority="53" operator="equal">
      <formula>0</formula>
    </cfRule>
  </conditionalFormatting>
  <conditionalFormatting sqref="X12:X63">
    <cfRule type="cellIs" dxfId="170" priority="48" operator="greaterThan">
      <formula>0</formula>
    </cfRule>
    <cfRule type="cellIs" dxfId="169" priority="50" operator="equal">
      <formula>0</formula>
    </cfRule>
    <cfRule type="cellIs" dxfId="168" priority="51" operator="lessThan">
      <formula>0</formula>
    </cfRule>
  </conditionalFormatting>
  <conditionalFormatting sqref="R38">
    <cfRule type="containsText" dxfId="167" priority="47" operator="containsText" text="En positif">
      <formula>NOT(ISERROR(SEARCH("En positif",R38)))</formula>
    </cfRule>
  </conditionalFormatting>
  <conditionalFormatting sqref="R39">
    <cfRule type="containsText" dxfId="166" priority="46" operator="containsText" text="Egal">
      <formula>NOT(ISERROR(SEARCH("Egal",R39)))</formula>
    </cfRule>
  </conditionalFormatting>
  <conditionalFormatting sqref="R40">
    <cfRule type="cellIs" dxfId="165" priority="45" operator="equal">
      <formula>"En inferieur"</formula>
    </cfRule>
  </conditionalFormatting>
  <conditionalFormatting sqref="I6">
    <cfRule type="cellIs" dxfId="164" priority="39" operator="lessThan">
      <formula>"."</formula>
    </cfRule>
  </conditionalFormatting>
  <conditionalFormatting sqref="F61">
    <cfRule type="containsText" dxfId="163" priority="29" operator="containsText" text="maurice">
      <formula>NOT(ISERROR(SEARCH("maurice",F61)))</formula>
    </cfRule>
  </conditionalFormatting>
  <conditionalFormatting sqref="F40">
    <cfRule type="containsText" dxfId="162" priority="20" operator="containsText" text="gragou1er">
      <formula>NOT(ISERROR(SEARCH("gragou1er",F40)))</formula>
    </cfRule>
  </conditionalFormatting>
  <conditionalFormatting sqref="F45">
    <cfRule type="containsText" dxfId="161" priority="16" operator="containsText" text="Hurin">
      <formula>NOT(ISERROR(SEARCH("Hurin",F45)))</formula>
    </cfRule>
  </conditionalFormatting>
  <conditionalFormatting sqref="F47">
    <cfRule type="containsText" dxfId="160" priority="15" operator="containsText" text="i-sork">
      <formula>NOT(ISERROR(SEARCH("i-sork",F47)))</formula>
    </cfRule>
  </conditionalFormatting>
  <conditionalFormatting sqref="B2:D6">
    <cfRule type="containsText" dxfId="159" priority="14" operator="containsText" text="CHAINE TDC ">
      <formula>NOT(ISERROR(SEARCH("CHAINE TDC ",B2)))</formula>
    </cfRule>
  </conditionalFormatting>
  <conditionalFormatting sqref="E9">
    <cfRule type="containsText" dxfId="158" priority="13" operator="containsText" text=" ">
      <formula>NOT(ISERROR(SEARCH(" ",E9)))</formula>
    </cfRule>
  </conditionalFormatting>
  <conditionalFormatting sqref="E9:E115 E1:E7">
    <cfRule type="containsText" dxfId="157" priority="12" operator="containsText" text=" ">
      <formula>NOT(ISERROR(SEARCH(" ",E1)))</formula>
    </cfRule>
  </conditionalFormatting>
  <conditionalFormatting sqref="C12:C115">
    <cfRule type="containsText" dxfId="156" priority="7" operator="containsText" text="PASSEUR HAUT">
      <formula>NOT(ISERROR(SEARCH("PASSEUR HAUT",C12)))</formula>
    </cfRule>
    <cfRule type="containsText" dxfId="155" priority="8" operator="containsText" text="PASSEUR MIDDLE">
      <formula>NOT(ISERROR(SEARCH("PASSEUR MIDDLE",C12)))</formula>
    </cfRule>
    <cfRule type="containsText" dxfId="154" priority="9" operator="containsText" text="PASSEUR BAS">
      <formula>NOT(ISERROR(SEARCH("PASSEUR BAS",C12)))</formula>
    </cfRule>
    <cfRule type="containsText" dxfId="153" priority="10" operator="containsText" text="CHASSEUR">
      <formula>NOT(ISERROR(SEARCH("CHASSEUR",C12)))</formula>
    </cfRule>
    <cfRule type="containsText" dxfId="152" priority="11" operator="containsText" text="GRENIER">
      <formula>NOT(ISERROR(SEARCH("GRENIER",C12)))</formula>
    </cfRule>
  </conditionalFormatting>
  <conditionalFormatting sqref="X64:X89">
    <cfRule type="cellIs" dxfId="151" priority="4" operator="greaterThan">
      <formula>0</formula>
    </cfRule>
    <cfRule type="cellIs" dxfId="150" priority="5" operator="equal">
      <formula>0</formula>
    </cfRule>
    <cfRule type="cellIs" dxfId="149" priority="6" operator="lessThan">
      <formula>0</formula>
    </cfRule>
  </conditionalFormatting>
  <conditionalFormatting sqref="X90:X115">
    <cfRule type="cellIs" dxfId="148" priority="1" operator="greaterThan">
      <formula>0</formula>
    </cfRule>
    <cfRule type="cellIs" dxfId="147" priority="2" operator="equal">
      <formula>0</formula>
    </cfRule>
    <cfRule type="cellIs" dxfId="146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0"/>
  <sheetViews>
    <sheetView topLeftCell="R1" zoomScaleNormal="100" workbookViewId="0">
      <selection activeCell="V14" sqref="V14"/>
    </sheetView>
  </sheetViews>
  <sheetFormatPr baseColWidth="10" defaultRowHeight="15" x14ac:dyDescent="0.25"/>
  <cols>
    <col min="1" max="1" width="3.140625" customWidth="1"/>
    <col min="2" max="2" width="20.7109375" style="14" customWidth="1"/>
    <col min="3" max="3" width="5.7109375" style="112" customWidth="1"/>
    <col min="4" max="4" width="19" style="112" customWidth="1"/>
    <col min="5" max="5" width="8.42578125" style="14" customWidth="1"/>
    <col min="6" max="6" width="2.7109375" style="1" customWidth="1"/>
    <col min="7" max="7" width="24.7109375" customWidth="1"/>
    <col min="9" max="9" width="9" style="29" customWidth="1"/>
    <col min="10" max="10" width="2.7109375" style="1" customWidth="1"/>
    <col min="11" max="11" width="24.7109375" customWidth="1"/>
    <col min="13" max="13" width="9" style="29" customWidth="1"/>
    <col min="14" max="14" width="2.7109375" customWidth="1"/>
    <col min="15" max="15" width="11.42578125" customWidth="1"/>
    <col min="16" max="16" width="2.7109375" customWidth="1"/>
    <col min="17" max="17" width="15.5703125" style="60" customWidth="1"/>
    <col min="18" max="18" width="2.7109375" customWidth="1"/>
    <col min="19" max="19" width="30.42578125" style="4" customWidth="1"/>
    <col min="20" max="20" width="2.7109375" customWidth="1"/>
    <col min="21" max="21" width="22.7109375" customWidth="1"/>
    <col min="23" max="23" width="9" style="29" customWidth="1"/>
    <col min="24" max="24" width="2.7109375" customWidth="1"/>
    <col min="25" max="25" width="11.42578125" style="14"/>
    <col min="26" max="26" width="2.7109375" customWidth="1"/>
    <col min="27" max="27" width="15.5703125" style="14" customWidth="1"/>
    <col min="28" max="28" width="2.7109375" customWidth="1"/>
    <col min="29" max="29" width="34.140625" customWidth="1"/>
    <col min="30" max="32" width="2.7109375" customWidth="1"/>
    <col min="33" max="33" width="30.7109375" customWidth="1"/>
    <col min="34" max="34" width="33.140625" customWidth="1"/>
    <col min="35" max="35" width="2.85546875" customWidth="1"/>
  </cols>
  <sheetData>
    <row r="1" spans="1:35" x14ac:dyDescent="0.25">
      <c r="A1" s="97"/>
      <c r="B1" s="106"/>
      <c r="C1" s="109"/>
      <c r="D1" s="109"/>
      <c r="E1" s="106"/>
      <c r="F1" s="12" t="s">
        <v>118</v>
      </c>
      <c r="G1" s="2"/>
      <c r="H1" s="2"/>
      <c r="I1" s="26"/>
      <c r="J1" s="12"/>
      <c r="K1" s="2"/>
      <c r="L1" s="2"/>
      <c r="M1" s="26"/>
      <c r="N1" s="2"/>
      <c r="O1" s="2"/>
      <c r="P1" s="2"/>
      <c r="Q1" s="58"/>
      <c r="R1" s="2"/>
      <c r="S1" s="2"/>
      <c r="T1" s="2"/>
      <c r="U1" s="2"/>
      <c r="V1" s="2"/>
      <c r="W1" s="26"/>
      <c r="X1" s="2"/>
      <c r="Y1" s="17"/>
      <c r="Z1" s="2"/>
      <c r="AA1" s="17"/>
      <c r="AB1" s="2"/>
      <c r="AC1" s="2"/>
      <c r="AD1" s="2"/>
    </row>
    <row r="2" spans="1:35" ht="38.25" customHeight="1" x14ac:dyDescent="0.65">
      <c r="A2" s="97"/>
      <c r="B2" s="365" t="s">
        <v>117</v>
      </c>
      <c r="C2" s="365"/>
      <c r="D2" s="365"/>
      <c r="E2" s="365"/>
      <c r="F2" s="12" t="s">
        <v>118</v>
      </c>
      <c r="G2" s="362" t="s">
        <v>158</v>
      </c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2"/>
    </row>
    <row r="3" spans="1:35" x14ac:dyDescent="0.25">
      <c r="A3" s="97"/>
      <c r="B3" s="365"/>
      <c r="C3" s="365"/>
      <c r="D3" s="365"/>
      <c r="E3" s="365"/>
      <c r="F3" s="12" t="s">
        <v>118</v>
      </c>
      <c r="G3" s="2"/>
      <c r="H3" s="2"/>
      <c r="I3" s="26"/>
      <c r="J3" s="12"/>
      <c r="K3" s="2"/>
      <c r="L3" s="2"/>
      <c r="M3" s="26"/>
      <c r="N3" s="2"/>
      <c r="O3" s="2"/>
      <c r="P3" s="2"/>
      <c r="Q3" s="58"/>
      <c r="R3" s="2"/>
      <c r="S3" s="2"/>
      <c r="T3" s="2"/>
      <c r="U3" s="2"/>
      <c r="V3" s="2"/>
      <c r="W3" s="26"/>
      <c r="X3" s="2"/>
      <c r="Y3" s="17"/>
      <c r="Z3" s="2"/>
      <c r="AA3" s="17"/>
      <c r="AB3" s="2"/>
      <c r="AC3" s="2"/>
      <c r="AD3" s="2"/>
      <c r="AF3" s="2"/>
      <c r="AG3" s="2"/>
      <c r="AH3" s="2"/>
      <c r="AI3" s="2"/>
    </row>
    <row r="4" spans="1:35" ht="15" customHeight="1" x14ac:dyDescent="0.25">
      <c r="A4" s="97"/>
      <c r="B4" s="365"/>
      <c r="C4" s="365"/>
      <c r="D4" s="365"/>
      <c r="E4" s="365"/>
      <c r="F4" s="12" t="s">
        <v>118</v>
      </c>
      <c r="G4" s="318" t="s">
        <v>109</v>
      </c>
      <c r="H4" s="318"/>
      <c r="I4" s="318"/>
      <c r="J4" s="12"/>
      <c r="K4" s="318" t="s">
        <v>109</v>
      </c>
      <c r="L4" s="318"/>
      <c r="M4" s="318"/>
      <c r="N4" s="2"/>
      <c r="O4" s="363" t="s">
        <v>137</v>
      </c>
      <c r="P4" s="363"/>
      <c r="Q4" s="363"/>
      <c r="R4" s="363"/>
      <c r="S4" s="363"/>
      <c r="T4" s="2"/>
      <c r="U4" s="318" t="s">
        <v>109</v>
      </c>
      <c r="V4" s="318"/>
      <c r="W4" s="318"/>
      <c r="X4" s="2"/>
      <c r="Y4" s="350"/>
      <c r="Z4" s="351"/>
      <c r="AA4" s="351"/>
      <c r="AB4" s="351"/>
      <c r="AC4" s="352"/>
      <c r="AD4" s="2"/>
      <c r="AF4" s="2"/>
      <c r="AG4" s="350" t="s">
        <v>150</v>
      </c>
      <c r="AH4" s="351"/>
      <c r="AI4" s="133"/>
    </row>
    <row r="5" spans="1:35" ht="10.5" customHeight="1" thickBot="1" x14ac:dyDescent="0.3">
      <c r="A5" s="97"/>
      <c r="B5" s="365"/>
      <c r="C5" s="365"/>
      <c r="D5" s="365"/>
      <c r="E5" s="365"/>
      <c r="F5" s="12" t="s">
        <v>118</v>
      </c>
      <c r="G5" s="64"/>
      <c r="H5" s="64"/>
      <c r="I5" s="64"/>
      <c r="J5" s="64"/>
      <c r="K5" s="64"/>
      <c r="L5" s="64"/>
      <c r="M5" s="64"/>
      <c r="N5" s="64"/>
      <c r="O5" s="363"/>
      <c r="P5" s="363"/>
      <c r="Q5" s="363"/>
      <c r="R5" s="363"/>
      <c r="S5" s="363"/>
      <c r="T5" s="64"/>
      <c r="U5" s="64"/>
      <c r="V5" s="64"/>
      <c r="W5" s="64"/>
      <c r="X5" s="64"/>
      <c r="Y5" s="118"/>
      <c r="Z5" s="119"/>
      <c r="AA5" s="120"/>
      <c r="AB5" s="120"/>
      <c r="AC5" s="121"/>
      <c r="AD5" s="2"/>
      <c r="AF5" s="2"/>
      <c r="AG5" s="2"/>
      <c r="AH5" s="2"/>
      <c r="AI5" s="2"/>
    </row>
    <row r="6" spans="1:35" ht="49.5" customHeight="1" thickTop="1" thickBot="1" x14ac:dyDescent="0.3">
      <c r="A6" s="97"/>
      <c r="B6" s="365"/>
      <c r="C6" s="365"/>
      <c r="D6" s="365"/>
      <c r="E6" s="365"/>
      <c r="F6" s="12" t="s">
        <v>118</v>
      </c>
      <c r="G6" s="144">
        <f>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</f>
        <v>21562312</v>
      </c>
      <c r="H6" s="320" t="s">
        <v>108</v>
      </c>
      <c r="I6" s="320"/>
      <c r="J6" s="64"/>
      <c r="K6" s="143">
        <f>SUM(L12:L96)</f>
        <v>21524876</v>
      </c>
      <c r="L6" s="347" t="s">
        <v>108</v>
      </c>
      <c r="M6" s="347"/>
      <c r="N6" s="65"/>
      <c r="O6" s="363"/>
      <c r="P6" s="363"/>
      <c r="Q6" s="363"/>
      <c r="R6" s="363"/>
      <c r="S6" s="363"/>
      <c r="T6" s="66"/>
      <c r="U6" s="344">
        <f>SUM(V12:V100)</f>
        <v>21658647</v>
      </c>
      <c r="V6" s="344"/>
      <c r="W6" s="81" t="s">
        <v>108</v>
      </c>
      <c r="X6" s="64"/>
      <c r="Y6" s="353" t="str">
        <f>IF(AC20&lt;0,"-négatif-","+positif+")</f>
        <v>+positif+</v>
      </c>
      <c r="Z6" s="354"/>
      <c r="AA6" s="354"/>
      <c r="AB6" s="354"/>
      <c r="AC6" s="355"/>
      <c r="AD6" s="2"/>
      <c r="AF6" s="2"/>
      <c r="AG6" s="367">
        <f>AH43-AH13</f>
        <v>20519728</v>
      </c>
      <c r="AH6" s="368"/>
      <c r="AI6" s="134"/>
    </row>
    <row r="7" spans="1:35" ht="10.5" customHeight="1" thickTop="1" x14ac:dyDescent="0.25">
      <c r="A7" s="97"/>
      <c r="B7" s="106"/>
      <c r="C7" s="109"/>
      <c r="D7" s="109"/>
      <c r="E7" s="106"/>
      <c r="F7" s="369" t="s">
        <v>118</v>
      </c>
      <c r="G7" s="75"/>
      <c r="H7" s="75"/>
      <c r="I7" s="75"/>
      <c r="J7" s="64"/>
      <c r="K7" s="75"/>
      <c r="L7" s="75"/>
      <c r="M7" s="75"/>
      <c r="N7" s="65"/>
      <c r="O7" s="76"/>
      <c r="P7" s="76"/>
      <c r="Q7" s="76"/>
      <c r="R7" s="76"/>
      <c r="S7" s="76"/>
      <c r="T7" s="66"/>
      <c r="U7" s="75"/>
      <c r="V7" s="75"/>
      <c r="W7" s="75"/>
      <c r="X7" s="64"/>
      <c r="Y7" s="122"/>
      <c r="Z7" s="76"/>
      <c r="AA7" s="122"/>
      <c r="AB7" s="76"/>
      <c r="AC7" s="76"/>
      <c r="AD7" s="2"/>
      <c r="AF7" s="2"/>
      <c r="AG7" s="2"/>
      <c r="AH7" s="2"/>
      <c r="AI7" s="2"/>
    </row>
    <row r="8" spans="1:35" s="4" customFormat="1" ht="15.75" customHeight="1" x14ac:dyDescent="0.25">
      <c r="A8" s="206" t="s">
        <v>118</v>
      </c>
      <c r="B8" s="304" t="s">
        <v>118</v>
      </c>
      <c r="C8" s="304"/>
      <c r="D8" s="304"/>
      <c r="E8" s="304"/>
      <c r="F8" s="369"/>
      <c r="G8" s="343" t="s">
        <v>118</v>
      </c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3"/>
      <c r="AC8" s="343"/>
      <c r="AD8" s="343"/>
      <c r="AF8" s="304" t="s">
        <v>118</v>
      </c>
      <c r="AG8" s="304"/>
      <c r="AH8" s="304"/>
      <c r="AI8" s="304"/>
    </row>
    <row r="9" spans="1:35" ht="9" customHeight="1" thickBot="1" x14ac:dyDescent="0.3">
      <c r="A9" s="97"/>
      <c r="B9" s="106"/>
      <c r="C9" s="106"/>
      <c r="D9" s="106"/>
      <c r="E9" s="109"/>
      <c r="F9" s="369"/>
      <c r="G9" s="2"/>
      <c r="H9" s="2"/>
      <c r="I9" s="26"/>
      <c r="J9" s="12"/>
      <c r="K9" s="2"/>
      <c r="L9" s="2"/>
      <c r="M9" s="26"/>
      <c r="N9" s="2"/>
      <c r="O9" s="2"/>
      <c r="P9" s="2"/>
      <c r="Q9" s="58"/>
      <c r="R9" s="2"/>
      <c r="S9" s="2"/>
      <c r="T9" s="66"/>
      <c r="U9" s="2"/>
      <c r="V9" s="2"/>
      <c r="W9" s="26"/>
      <c r="X9" s="2"/>
      <c r="Y9" s="17"/>
      <c r="Z9" s="2"/>
      <c r="AA9" s="17"/>
      <c r="AB9" s="2"/>
      <c r="AC9" s="2"/>
      <c r="AD9" s="2"/>
      <c r="AF9" s="2"/>
      <c r="AG9" s="2"/>
      <c r="AH9" s="2"/>
      <c r="AI9" s="2"/>
    </row>
    <row r="10" spans="1:35" s="1" customFormat="1" ht="49.5" customHeight="1" thickTop="1" thickBot="1" x14ac:dyDescent="0.3">
      <c r="A10" s="96"/>
      <c r="B10" s="98" t="s">
        <v>115</v>
      </c>
      <c r="C10" s="187" t="s">
        <v>140</v>
      </c>
      <c r="D10" s="188" t="s">
        <v>116</v>
      </c>
      <c r="E10" s="105" t="s">
        <v>120</v>
      </c>
      <c r="F10" s="136" t="s">
        <v>118</v>
      </c>
      <c r="G10" s="334" t="s">
        <v>80</v>
      </c>
      <c r="H10" s="335"/>
      <c r="I10" s="30" t="s">
        <v>87</v>
      </c>
      <c r="J10" s="136"/>
      <c r="K10" s="336" t="s">
        <v>139</v>
      </c>
      <c r="L10" s="337"/>
      <c r="M10" s="30" t="s">
        <v>87</v>
      </c>
      <c r="N10" s="136"/>
      <c r="O10" s="6" t="s">
        <v>81</v>
      </c>
      <c r="P10" s="8"/>
      <c r="Q10" s="56" t="s">
        <v>95</v>
      </c>
      <c r="R10" s="8"/>
      <c r="S10" s="85" t="s">
        <v>152</v>
      </c>
      <c r="T10" s="8"/>
      <c r="U10" s="338" t="s">
        <v>131</v>
      </c>
      <c r="V10" s="339"/>
      <c r="W10" s="30" t="s">
        <v>87</v>
      </c>
      <c r="X10" s="12"/>
      <c r="Y10" s="13" t="s">
        <v>82</v>
      </c>
      <c r="Z10" s="8"/>
      <c r="AA10" s="56" t="s">
        <v>95</v>
      </c>
      <c r="AB10" s="8"/>
      <c r="AC10" s="24" t="s">
        <v>151</v>
      </c>
      <c r="AD10" s="8"/>
      <c r="AE10" s="125"/>
      <c r="AF10" s="126"/>
      <c r="AG10" s="356" t="s">
        <v>132</v>
      </c>
      <c r="AH10" s="356"/>
      <c r="AI10" s="12"/>
    </row>
    <row r="11" spans="1:35" s="1" customFormat="1" ht="13.5" customHeight="1" thickTop="1" thickBot="1" x14ac:dyDescent="0.3">
      <c r="A11" s="96"/>
      <c r="B11" s="142"/>
      <c r="C11" s="142"/>
      <c r="D11" s="142"/>
      <c r="E11" s="194"/>
      <c r="F11" s="349" t="s">
        <v>118</v>
      </c>
      <c r="G11" s="136"/>
      <c r="H11" s="136"/>
      <c r="I11" s="27"/>
      <c r="J11" s="136"/>
      <c r="K11" s="136"/>
      <c r="L11" s="136"/>
      <c r="M11" s="27"/>
      <c r="N11" s="136"/>
      <c r="O11" s="7"/>
      <c r="P11" s="8"/>
      <c r="Q11" s="55"/>
      <c r="R11" s="8"/>
      <c r="S11" s="15"/>
      <c r="T11" s="8"/>
      <c r="U11" s="136"/>
      <c r="V11" s="136"/>
      <c r="W11" s="27"/>
      <c r="X11" s="12"/>
      <c r="Y11" s="7"/>
      <c r="Z11" s="8"/>
      <c r="AA11" s="136"/>
      <c r="AB11" s="8"/>
      <c r="AC11" s="16"/>
      <c r="AD11" s="8"/>
      <c r="AF11" s="12"/>
      <c r="AG11" s="12"/>
      <c r="AH11" s="127"/>
      <c r="AI11" s="12"/>
    </row>
    <row r="12" spans="1:35" ht="20.100000000000001" customHeight="1" thickTop="1" thickBot="1" x14ac:dyDescent="0.3">
      <c r="A12" s="97"/>
      <c r="B12" s="151" t="s">
        <v>9</v>
      </c>
      <c r="C12" s="195"/>
      <c r="D12" s="189" t="s">
        <v>145</v>
      </c>
      <c r="E12" s="152" t="s">
        <v>122</v>
      </c>
      <c r="F12" s="349"/>
      <c r="G12" s="99" t="s">
        <v>1</v>
      </c>
      <c r="H12" s="39">
        <v>91751</v>
      </c>
      <c r="I12" s="42" t="s">
        <v>130</v>
      </c>
      <c r="J12" s="23"/>
      <c r="K12" s="90" t="s">
        <v>1</v>
      </c>
      <c r="L12" s="34">
        <v>107097</v>
      </c>
      <c r="M12" s="42" t="s">
        <v>138</v>
      </c>
      <c r="N12" s="2"/>
      <c r="O12" s="31">
        <f t="shared" ref="O12:O76" si="0">L12-H12</f>
        <v>15346</v>
      </c>
      <c r="P12" s="9"/>
      <c r="Q12" s="69" t="str">
        <f t="shared" ref="Q12:Q75" si="1">IF(O12&lt;-100000,"faut m'expliquer!","")</f>
        <v/>
      </c>
      <c r="R12" s="9"/>
      <c r="S12" s="340">
        <f>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+O108+O109+O110+O111+O112+O113+O114+O115</f>
        <v>-37436</v>
      </c>
      <c r="T12" s="9"/>
      <c r="U12" s="93" t="s">
        <v>1</v>
      </c>
      <c r="V12" s="62">
        <v>71701</v>
      </c>
      <c r="W12" s="42" t="s">
        <v>159</v>
      </c>
      <c r="X12" s="2"/>
      <c r="Y12" s="32">
        <f t="shared" ref="Y12:Y75" si="2">V12-L12</f>
        <v>-35396</v>
      </c>
      <c r="Z12" s="9"/>
      <c r="AA12" s="69" t="str">
        <f t="shared" ref="AA12:AA75" si="3">IF(Y12&lt;-100000,"faut m'expliquer!","")</f>
        <v/>
      </c>
      <c r="AB12" s="9"/>
      <c r="AC12" s="325">
        <f>Y12+Y13+Y14+Y15+Y16+Y17+Y18+Y19+Y20+Y21+Y22+Y23+Y24+Y25+Y26+Y27+Y28+Y29+Y30+Y31+Y32+Y33+Y34+Y35+Y36+Y37+Y38+Y39+Y40+Y41+Y42+Y43+Y44+Y45+Y46+Y47+Y48+Y49+Y50+Y51+Y52+Y53+Y54+Y55+Y56+Y57+Y58+Y59+Y60+Y61+Y62+Y63+Y64+Y65+Y66+Y67+Y68+Y69+Y70+Y71+Y72+Y73+Y74+Y75+Y76+Y77+Y78+Y79+Y80+Y81+Y82+Y83+Y84+Y85+Y86+Y87+Y88+Y89+Y90+Y91+Y92+Y93+Y94+Y95+Y96+Y97+Y98+Y99+Y100+Y101+Y102+Y103+Y104+Y105+Y106+Y107+Y108+Y109+Y110+Y111+Y112+Y113+Y114+Y115</f>
        <v>133771</v>
      </c>
      <c r="AD12" s="9"/>
      <c r="AF12" s="2"/>
      <c r="AG12" s="199" t="s">
        <v>134</v>
      </c>
      <c r="AH12" s="200" t="s">
        <v>133</v>
      </c>
      <c r="AI12" s="2"/>
    </row>
    <row r="13" spans="1:35" ht="20.100000000000001" customHeight="1" thickTop="1" thickBot="1" x14ac:dyDescent="0.3">
      <c r="A13" s="97"/>
      <c r="B13" s="153" t="s">
        <v>19</v>
      </c>
      <c r="C13" s="196"/>
      <c r="D13" s="190" t="s">
        <v>145</v>
      </c>
      <c r="E13" s="154" t="s">
        <v>122</v>
      </c>
      <c r="F13" s="349"/>
      <c r="G13" s="99" t="s">
        <v>2</v>
      </c>
      <c r="H13" s="39">
        <v>151923</v>
      </c>
      <c r="I13" s="43" t="str">
        <f t="shared" ref="I13:I76" si="4">I12</f>
        <v>23h11</v>
      </c>
      <c r="J13" s="22"/>
      <c r="K13" s="90" t="s">
        <v>2</v>
      </c>
      <c r="L13" s="34">
        <v>167158</v>
      </c>
      <c r="M13" s="43" t="str">
        <f t="shared" ref="M13:M76" si="5">M12</f>
        <v>09h55</v>
      </c>
      <c r="N13" s="2"/>
      <c r="O13" s="31">
        <f t="shared" si="0"/>
        <v>15235</v>
      </c>
      <c r="P13" s="9"/>
      <c r="Q13" s="69" t="str">
        <f>IF(O13&lt;-100000,"faut m'expliquer!","")</f>
        <v/>
      </c>
      <c r="R13" s="9"/>
      <c r="S13" s="341"/>
      <c r="T13" s="9"/>
      <c r="U13" s="92" t="s">
        <v>2</v>
      </c>
      <c r="V13" s="62">
        <v>239312</v>
      </c>
      <c r="W13" s="43" t="str">
        <f t="shared" ref="W13:W76" si="6">W12</f>
        <v>22h28</v>
      </c>
      <c r="X13" s="2"/>
      <c r="Y13" s="32">
        <f t="shared" si="2"/>
        <v>72154</v>
      </c>
      <c r="Z13" s="9"/>
      <c r="AA13" s="69" t="str">
        <f t="shared" si="3"/>
        <v/>
      </c>
      <c r="AB13" s="9"/>
      <c r="AC13" s="326"/>
      <c r="AD13" s="9"/>
      <c r="AF13" s="2"/>
      <c r="AG13" s="201">
        <v>41548</v>
      </c>
      <c r="AH13" s="205">
        <v>1138919</v>
      </c>
      <c r="AI13" s="2"/>
    </row>
    <row r="14" spans="1:35" ht="20.100000000000001" customHeight="1" thickTop="1" thickBot="1" x14ac:dyDescent="0.3">
      <c r="A14" s="97"/>
      <c r="B14" s="153" t="s">
        <v>72</v>
      </c>
      <c r="C14" s="196"/>
      <c r="D14" s="190" t="s">
        <v>145</v>
      </c>
      <c r="E14" s="154" t="s">
        <v>122</v>
      </c>
      <c r="F14" s="349"/>
      <c r="G14" s="99" t="s">
        <v>3</v>
      </c>
      <c r="H14" s="39">
        <v>90759</v>
      </c>
      <c r="I14" s="43" t="str">
        <f t="shared" si="4"/>
        <v>23h11</v>
      </c>
      <c r="J14" s="22"/>
      <c r="K14" s="90" t="s">
        <v>3</v>
      </c>
      <c r="L14" s="34">
        <v>146466</v>
      </c>
      <c r="M14" s="43" t="str">
        <f t="shared" si="5"/>
        <v>09h55</v>
      </c>
      <c r="N14" s="2"/>
      <c r="O14" s="31">
        <f t="shared" si="0"/>
        <v>55707</v>
      </c>
      <c r="P14" s="9"/>
      <c r="Q14" s="69" t="str">
        <f>IF(O14&lt;-100000,"faut m'expliquer!","")</f>
        <v/>
      </c>
      <c r="R14" s="9"/>
      <c r="S14" s="342"/>
      <c r="T14" s="9"/>
      <c r="U14" s="93" t="s">
        <v>3</v>
      </c>
      <c r="V14" s="62">
        <v>206470</v>
      </c>
      <c r="W14" s="43" t="str">
        <f t="shared" si="6"/>
        <v>22h28</v>
      </c>
      <c r="X14" s="2"/>
      <c r="Y14" s="32">
        <f t="shared" si="2"/>
        <v>60004</v>
      </c>
      <c r="Z14" s="9"/>
      <c r="AA14" s="69" t="str">
        <f t="shared" si="3"/>
        <v/>
      </c>
      <c r="AB14" s="9"/>
      <c r="AC14" s="327"/>
      <c r="AD14" s="9"/>
      <c r="AF14" s="2"/>
      <c r="AG14" s="202">
        <v>41549</v>
      </c>
      <c r="AH14" s="95">
        <v>1125219</v>
      </c>
      <c r="AI14" s="2"/>
    </row>
    <row r="15" spans="1:35" ht="20.100000000000001" customHeight="1" thickTop="1" thickBot="1" x14ac:dyDescent="0.3">
      <c r="A15" s="97"/>
      <c r="B15" s="153" t="s">
        <v>14</v>
      </c>
      <c r="C15" s="196"/>
      <c r="D15" s="190" t="s">
        <v>146</v>
      </c>
      <c r="E15" s="154" t="s">
        <v>122</v>
      </c>
      <c r="F15" s="349"/>
      <c r="G15" s="99" t="s">
        <v>4</v>
      </c>
      <c r="H15" s="39">
        <v>112817</v>
      </c>
      <c r="I15" s="43" t="str">
        <f t="shared" si="4"/>
        <v>23h11</v>
      </c>
      <c r="J15" s="22"/>
      <c r="K15" s="90" t="s">
        <v>4</v>
      </c>
      <c r="L15" s="34">
        <v>142817</v>
      </c>
      <c r="M15" s="43" t="str">
        <f t="shared" si="5"/>
        <v>09h55</v>
      </c>
      <c r="N15" s="2"/>
      <c r="O15" s="31">
        <f t="shared" si="0"/>
        <v>30000</v>
      </c>
      <c r="P15" s="9"/>
      <c r="Q15" s="69" t="str">
        <f>IF(O15&lt;-100000,"faut m'expliquer!","")</f>
        <v/>
      </c>
      <c r="R15" s="9"/>
      <c r="S15" s="9"/>
      <c r="T15" s="9"/>
      <c r="U15" s="93" t="s">
        <v>4</v>
      </c>
      <c r="V15" s="62">
        <v>111403</v>
      </c>
      <c r="W15" s="43" t="str">
        <f t="shared" si="6"/>
        <v>22h28</v>
      </c>
      <c r="X15" s="2"/>
      <c r="Y15" s="32">
        <f t="shared" si="2"/>
        <v>-31414</v>
      </c>
      <c r="Z15" s="9"/>
      <c r="AA15" s="69" t="str">
        <f t="shared" si="3"/>
        <v/>
      </c>
      <c r="AB15" s="9"/>
      <c r="AC15" s="2"/>
      <c r="AD15" s="9"/>
      <c r="AF15" s="2"/>
      <c r="AG15" s="203">
        <v>41550</v>
      </c>
      <c r="AH15" s="145">
        <v>1348251</v>
      </c>
      <c r="AI15" s="2"/>
    </row>
    <row r="16" spans="1:35" ht="20.100000000000001" customHeight="1" thickTop="1" thickBot="1" x14ac:dyDescent="0.3">
      <c r="A16" s="97"/>
      <c r="B16" s="153" t="s">
        <v>70</v>
      </c>
      <c r="C16" s="196"/>
      <c r="D16" s="190" t="s">
        <v>146</v>
      </c>
      <c r="E16" s="154" t="s">
        <v>122</v>
      </c>
      <c r="F16" s="349"/>
      <c r="G16" s="99" t="s">
        <v>5</v>
      </c>
      <c r="H16" s="39">
        <v>1410410</v>
      </c>
      <c r="I16" s="43" t="str">
        <f t="shared" si="4"/>
        <v>23h11</v>
      </c>
      <c r="J16" s="22"/>
      <c r="K16" s="90" t="s">
        <v>5</v>
      </c>
      <c r="L16" s="34">
        <v>1557000</v>
      </c>
      <c r="M16" s="43" t="str">
        <f t="shared" si="5"/>
        <v>09h55</v>
      </c>
      <c r="N16" s="2"/>
      <c r="O16" s="31">
        <f t="shared" si="0"/>
        <v>146590</v>
      </c>
      <c r="P16" s="9"/>
      <c r="Q16" s="69" t="str">
        <f t="shared" si="1"/>
        <v/>
      </c>
      <c r="R16" s="9"/>
      <c r="S16" s="359" t="s">
        <v>112</v>
      </c>
      <c r="T16" s="9"/>
      <c r="U16" s="93" t="s">
        <v>5</v>
      </c>
      <c r="V16" s="41">
        <v>1374758</v>
      </c>
      <c r="W16" s="43" t="str">
        <f t="shared" si="6"/>
        <v>22h28</v>
      </c>
      <c r="X16" s="2"/>
      <c r="Y16" s="32">
        <f t="shared" si="2"/>
        <v>-182242</v>
      </c>
      <c r="Z16" s="49"/>
      <c r="AA16" s="69" t="str">
        <f t="shared" si="3"/>
        <v>faut m'expliquer!</v>
      </c>
      <c r="AB16" s="49"/>
      <c r="AC16" s="331" t="s">
        <v>92</v>
      </c>
      <c r="AD16" s="9"/>
      <c r="AF16" s="2"/>
      <c r="AG16" s="204">
        <v>41551</v>
      </c>
      <c r="AH16" s="146">
        <v>1911843</v>
      </c>
      <c r="AI16" s="2"/>
    </row>
    <row r="17" spans="1:35" ht="20.100000000000001" customHeight="1" thickTop="1" thickBot="1" x14ac:dyDescent="0.3">
      <c r="A17" s="97"/>
      <c r="B17" s="153" t="s">
        <v>7</v>
      </c>
      <c r="C17" s="196"/>
      <c r="D17" s="190" t="s">
        <v>147</v>
      </c>
      <c r="E17" s="154" t="s">
        <v>122</v>
      </c>
      <c r="F17" s="349"/>
      <c r="G17" s="99" t="s">
        <v>6</v>
      </c>
      <c r="H17" s="39">
        <v>23905</v>
      </c>
      <c r="I17" s="43" t="str">
        <f t="shared" si="4"/>
        <v>23h11</v>
      </c>
      <c r="J17" s="22"/>
      <c r="K17" s="90" t="s">
        <v>6</v>
      </c>
      <c r="L17" s="34">
        <v>43648</v>
      </c>
      <c r="M17" s="43" t="str">
        <f t="shared" si="5"/>
        <v>09h55</v>
      </c>
      <c r="N17" s="2"/>
      <c r="O17" s="31">
        <f t="shared" si="0"/>
        <v>19743</v>
      </c>
      <c r="P17" s="9"/>
      <c r="Q17" s="69" t="str">
        <f t="shared" si="1"/>
        <v/>
      </c>
      <c r="R17" s="9"/>
      <c r="S17" s="360"/>
      <c r="T17" s="9"/>
      <c r="U17" s="93" t="s">
        <v>6</v>
      </c>
      <c r="V17" s="62">
        <v>38723</v>
      </c>
      <c r="W17" s="43" t="str">
        <f t="shared" si="6"/>
        <v>22h28</v>
      </c>
      <c r="X17" s="2"/>
      <c r="Y17" s="32">
        <f t="shared" si="2"/>
        <v>-4925</v>
      </c>
      <c r="Z17" s="9"/>
      <c r="AA17" s="69" t="str">
        <f t="shared" si="3"/>
        <v/>
      </c>
      <c r="AB17" s="9"/>
      <c r="AC17" s="331"/>
      <c r="AD17" s="9"/>
      <c r="AF17" s="2"/>
      <c r="AG17" s="204">
        <v>41552</v>
      </c>
      <c r="AH17" s="146">
        <v>2445284</v>
      </c>
      <c r="AI17" s="2"/>
    </row>
    <row r="18" spans="1:35" ht="20.100000000000001" customHeight="1" thickTop="1" thickBot="1" x14ac:dyDescent="0.3">
      <c r="A18" s="97"/>
      <c r="B18" s="153" t="s">
        <v>39</v>
      </c>
      <c r="C18" s="196"/>
      <c r="D18" s="190" t="s">
        <v>147</v>
      </c>
      <c r="E18" s="154" t="s">
        <v>122</v>
      </c>
      <c r="F18" s="349"/>
      <c r="G18" s="99" t="s">
        <v>7</v>
      </c>
      <c r="H18" s="39">
        <v>103100</v>
      </c>
      <c r="I18" s="43" t="str">
        <f t="shared" si="4"/>
        <v>23h11</v>
      </c>
      <c r="J18" s="22"/>
      <c r="K18" s="90" t="s">
        <v>7</v>
      </c>
      <c r="L18" s="34">
        <v>103100</v>
      </c>
      <c r="M18" s="43" t="str">
        <f t="shared" si="5"/>
        <v>09h55</v>
      </c>
      <c r="N18" s="2"/>
      <c r="O18" s="31">
        <f t="shared" si="0"/>
        <v>0</v>
      </c>
      <c r="P18" s="9"/>
      <c r="Q18" s="69" t="str">
        <f t="shared" si="1"/>
        <v/>
      </c>
      <c r="R18" s="9"/>
      <c r="S18" s="360"/>
      <c r="T18" s="9"/>
      <c r="U18" s="93" t="s">
        <v>7</v>
      </c>
      <c r="V18" s="62">
        <v>74139</v>
      </c>
      <c r="W18" s="43" t="str">
        <f t="shared" si="6"/>
        <v>22h28</v>
      </c>
      <c r="X18" s="2"/>
      <c r="Y18" s="32">
        <f t="shared" si="2"/>
        <v>-28961</v>
      </c>
      <c r="Z18" s="9"/>
      <c r="AA18" s="69" t="str">
        <f t="shared" si="3"/>
        <v/>
      </c>
      <c r="AB18" s="9"/>
      <c r="AC18" s="331"/>
      <c r="AD18" s="9"/>
      <c r="AF18" s="2"/>
      <c r="AG18" s="204">
        <v>41553</v>
      </c>
      <c r="AH18" s="146">
        <v>2899552</v>
      </c>
      <c r="AI18" s="2"/>
    </row>
    <row r="19" spans="1:35" ht="20.100000000000001" customHeight="1" thickTop="1" thickBot="1" x14ac:dyDescent="0.3">
      <c r="A19" s="97"/>
      <c r="B19" s="153" t="s">
        <v>34</v>
      </c>
      <c r="C19" s="196"/>
      <c r="D19" s="190" t="s">
        <v>148</v>
      </c>
      <c r="E19" s="154" t="s">
        <v>122</v>
      </c>
      <c r="F19" s="349"/>
      <c r="G19" s="99" t="s">
        <v>8</v>
      </c>
      <c r="H19" s="39">
        <v>411409</v>
      </c>
      <c r="I19" s="43" t="str">
        <f t="shared" si="4"/>
        <v>23h11</v>
      </c>
      <c r="J19" s="22"/>
      <c r="K19" s="90" t="s">
        <v>8</v>
      </c>
      <c r="L19" s="34">
        <v>341384</v>
      </c>
      <c r="M19" s="43" t="str">
        <f t="shared" si="5"/>
        <v>09h55</v>
      </c>
      <c r="N19" s="2"/>
      <c r="O19" s="31">
        <f t="shared" si="0"/>
        <v>-70025</v>
      </c>
      <c r="P19" s="9"/>
      <c r="Q19" s="69" t="str">
        <f t="shared" si="1"/>
        <v/>
      </c>
      <c r="R19" s="9"/>
      <c r="S19" s="360"/>
      <c r="T19" s="9"/>
      <c r="U19" s="92" t="s">
        <v>8</v>
      </c>
      <c r="V19" s="41">
        <v>341629</v>
      </c>
      <c r="W19" s="43" t="str">
        <f t="shared" si="6"/>
        <v>22h28</v>
      </c>
      <c r="X19" s="2"/>
      <c r="Y19" s="32">
        <f t="shared" si="2"/>
        <v>245</v>
      </c>
      <c r="Z19" s="9"/>
      <c r="AA19" s="69" t="str">
        <f t="shared" si="3"/>
        <v/>
      </c>
      <c r="AB19" s="9"/>
      <c r="AC19" s="49"/>
      <c r="AD19" s="9"/>
      <c r="AF19" s="2"/>
      <c r="AG19" s="204">
        <v>41554</v>
      </c>
      <c r="AH19" s="146">
        <v>3272169</v>
      </c>
      <c r="AI19" s="2"/>
    </row>
    <row r="20" spans="1:35" ht="20.100000000000001" customHeight="1" thickTop="1" thickBot="1" x14ac:dyDescent="0.3">
      <c r="A20" s="97"/>
      <c r="B20" s="153" t="s">
        <v>60</v>
      </c>
      <c r="C20" s="196"/>
      <c r="D20" s="190" t="s">
        <v>148</v>
      </c>
      <c r="E20" s="154" t="s">
        <v>122</v>
      </c>
      <c r="F20" s="349"/>
      <c r="G20" s="99" t="s">
        <v>9</v>
      </c>
      <c r="H20" s="39">
        <v>19442</v>
      </c>
      <c r="I20" s="43" t="str">
        <f t="shared" si="4"/>
        <v>23h11</v>
      </c>
      <c r="J20" s="22"/>
      <c r="K20" s="90" t="s">
        <v>9</v>
      </c>
      <c r="L20" s="34">
        <v>19442</v>
      </c>
      <c r="M20" s="43" t="str">
        <f t="shared" si="5"/>
        <v>09h55</v>
      </c>
      <c r="N20" s="2"/>
      <c r="O20" s="31">
        <f t="shared" si="0"/>
        <v>0</v>
      </c>
      <c r="P20" s="9"/>
      <c r="Q20" s="69" t="str">
        <f t="shared" si="1"/>
        <v/>
      </c>
      <c r="R20" s="9"/>
      <c r="S20" s="360"/>
      <c r="T20" s="9"/>
      <c r="U20" s="93" t="s">
        <v>9</v>
      </c>
      <c r="V20" s="41">
        <v>11162</v>
      </c>
      <c r="W20" s="43" t="str">
        <f t="shared" si="6"/>
        <v>22h28</v>
      </c>
      <c r="X20" s="2"/>
      <c r="Y20" s="32">
        <f t="shared" si="2"/>
        <v>-8280</v>
      </c>
      <c r="Z20" s="49"/>
      <c r="AA20" s="69" t="str">
        <f t="shared" si="3"/>
        <v/>
      </c>
      <c r="AB20" s="49"/>
      <c r="AC20" s="332">
        <f>S12+AC12</f>
        <v>96335</v>
      </c>
      <c r="AD20" s="9"/>
      <c r="AF20" s="2"/>
      <c r="AG20" s="204">
        <v>41555</v>
      </c>
      <c r="AH20" s="146">
        <v>3087697</v>
      </c>
      <c r="AI20" s="2"/>
    </row>
    <row r="21" spans="1:35" ht="20.100000000000001" customHeight="1" thickTop="1" thickBot="1" x14ac:dyDescent="0.3">
      <c r="A21" s="97"/>
      <c r="B21" s="153" t="s">
        <v>67</v>
      </c>
      <c r="C21" s="196"/>
      <c r="D21" s="190" t="s">
        <v>148</v>
      </c>
      <c r="E21" s="154" t="s">
        <v>122</v>
      </c>
      <c r="F21" s="349"/>
      <c r="G21" s="99" t="s">
        <v>10</v>
      </c>
      <c r="H21" s="39">
        <v>35624</v>
      </c>
      <c r="I21" s="43" t="str">
        <f t="shared" si="4"/>
        <v>23h11</v>
      </c>
      <c r="J21" s="22"/>
      <c r="K21" s="90" t="s">
        <v>10</v>
      </c>
      <c r="L21" s="34">
        <v>53284</v>
      </c>
      <c r="M21" s="43" t="str">
        <f t="shared" si="5"/>
        <v>09h55</v>
      </c>
      <c r="N21" s="2"/>
      <c r="O21" s="31">
        <f t="shared" si="0"/>
        <v>17660</v>
      </c>
      <c r="P21" s="9"/>
      <c r="Q21" s="69" t="str">
        <f t="shared" si="1"/>
        <v/>
      </c>
      <c r="R21" s="9"/>
      <c r="S21" s="360"/>
      <c r="T21" s="9"/>
      <c r="U21" s="93" t="s">
        <v>10</v>
      </c>
      <c r="V21" s="41">
        <v>87724</v>
      </c>
      <c r="W21" s="43" t="str">
        <f t="shared" si="6"/>
        <v>22h28</v>
      </c>
      <c r="X21" s="2"/>
      <c r="Y21" s="32">
        <f t="shared" si="2"/>
        <v>34440</v>
      </c>
      <c r="Z21" s="9"/>
      <c r="AA21" s="69" t="str">
        <f t="shared" si="3"/>
        <v/>
      </c>
      <c r="AB21" s="9"/>
      <c r="AC21" s="332"/>
      <c r="AD21" s="9"/>
      <c r="AF21" s="2"/>
      <c r="AG21" s="204">
        <v>41556</v>
      </c>
      <c r="AH21" s="146">
        <v>3453566</v>
      </c>
      <c r="AI21" s="2"/>
    </row>
    <row r="22" spans="1:35" ht="20.100000000000001" customHeight="1" thickTop="1" thickBot="1" x14ac:dyDescent="0.3">
      <c r="A22" s="97"/>
      <c r="B22" s="153" t="s">
        <v>75</v>
      </c>
      <c r="C22" s="196"/>
      <c r="D22" s="190" t="s">
        <v>148</v>
      </c>
      <c r="E22" s="154" t="s">
        <v>122</v>
      </c>
      <c r="F22" s="349"/>
      <c r="G22" s="99" t="s">
        <v>11</v>
      </c>
      <c r="H22" s="39">
        <v>195950</v>
      </c>
      <c r="I22" s="43" t="str">
        <f t="shared" si="4"/>
        <v>23h11</v>
      </c>
      <c r="J22" s="22"/>
      <c r="K22" s="90" t="s">
        <v>11</v>
      </c>
      <c r="L22" s="34">
        <v>195950</v>
      </c>
      <c r="M22" s="43" t="str">
        <f t="shared" si="5"/>
        <v>09h55</v>
      </c>
      <c r="N22" s="2"/>
      <c r="O22" s="31">
        <f t="shared" si="0"/>
        <v>0</v>
      </c>
      <c r="P22" s="9"/>
      <c r="Q22" s="69" t="str">
        <f t="shared" si="1"/>
        <v/>
      </c>
      <c r="R22" s="9"/>
      <c r="S22" s="360"/>
      <c r="T22" s="9"/>
      <c r="U22" s="93" t="s">
        <v>11</v>
      </c>
      <c r="V22" s="41">
        <v>140171</v>
      </c>
      <c r="W22" s="43" t="str">
        <f t="shared" si="6"/>
        <v>22h28</v>
      </c>
      <c r="X22" s="2"/>
      <c r="Y22" s="32">
        <f t="shared" si="2"/>
        <v>-55779</v>
      </c>
      <c r="Z22" s="9"/>
      <c r="AA22" s="69" t="str">
        <f t="shared" si="3"/>
        <v/>
      </c>
      <c r="AB22" s="9"/>
      <c r="AC22" s="332"/>
      <c r="AD22" s="9"/>
      <c r="AF22" s="2"/>
      <c r="AG22" s="204">
        <v>41557</v>
      </c>
      <c r="AH22" s="146">
        <v>3434220</v>
      </c>
      <c r="AI22" s="2"/>
    </row>
    <row r="23" spans="1:35" ht="20.100000000000001" customHeight="1" thickTop="1" thickBot="1" x14ac:dyDescent="0.3">
      <c r="A23" s="97"/>
      <c r="B23" s="153" t="s">
        <v>10</v>
      </c>
      <c r="C23" s="196"/>
      <c r="D23" s="190" t="s">
        <v>149</v>
      </c>
      <c r="E23" s="154" t="s">
        <v>122</v>
      </c>
      <c r="F23" s="349"/>
      <c r="G23" s="99" t="s">
        <v>12</v>
      </c>
      <c r="H23" s="39">
        <v>452796</v>
      </c>
      <c r="I23" s="43" t="str">
        <f t="shared" si="4"/>
        <v>23h11</v>
      </c>
      <c r="J23" s="22"/>
      <c r="K23" s="90" t="s">
        <v>12</v>
      </c>
      <c r="L23" s="34">
        <v>566032</v>
      </c>
      <c r="M23" s="43" t="str">
        <f t="shared" si="5"/>
        <v>09h55</v>
      </c>
      <c r="N23" s="2"/>
      <c r="O23" s="31">
        <f t="shared" si="0"/>
        <v>113236</v>
      </c>
      <c r="P23" s="9"/>
      <c r="Q23" s="69" t="str">
        <f t="shared" si="1"/>
        <v/>
      </c>
      <c r="R23" s="9"/>
      <c r="S23" s="360"/>
      <c r="T23" s="9"/>
      <c r="U23" s="93" t="s">
        <v>12</v>
      </c>
      <c r="V23" s="62">
        <v>340090</v>
      </c>
      <c r="W23" s="43" t="str">
        <f t="shared" si="6"/>
        <v>22h28</v>
      </c>
      <c r="X23" s="2"/>
      <c r="Y23" s="32">
        <f t="shared" si="2"/>
        <v>-225942</v>
      </c>
      <c r="Z23" s="9"/>
      <c r="AA23" s="69" t="str">
        <f t="shared" si="3"/>
        <v>faut m'expliquer!</v>
      </c>
      <c r="AB23" s="9"/>
      <c r="AC23" s="49"/>
      <c r="AD23" s="9"/>
      <c r="AF23" s="2"/>
      <c r="AG23" s="204">
        <v>41558</v>
      </c>
      <c r="AH23" s="146">
        <v>3985053</v>
      </c>
      <c r="AI23" s="2"/>
    </row>
    <row r="24" spans="1:35" ht="20.100000000000001" customHeight="1" thickTop="1" thickBot="1" x14ac:dyDescent="0.3">
      <c r="A24" s="97"/>
      <c r="B24" s="153" t="s">
        <v>15</v>
      </c>
      <c r="C24" s="196"/>
      <c r="D24" s="190" t="s">
        <v>149</v>
      </c>
      <c r="E24" s="154" t="s">
        <v>122</v>
      </c>
      <c r="F24" s="349"/>
      <c r="G24" s="99" t="s">
        <v>13</v>
      </c>
      <c r="H24" s="39">
        <v>72942</v>
      </c>
      <c r="I24" s="43" t="str">
        <f t="shared" si="4"/>
        <v>23h11</v>
      </c>
      <c r="J24" s="22"/>
      <c r="K24" s="90" t="s">
        <v>13</v>
      </c>
      <c r="L24" s="34">
        <v>44165</v>
      </c>
      <c r="M24" s="43" t="str">
        <f t="shared" si="5"/>
        <v>09h55</v>
      </c>
      <c r="N24" s="2"/>
      <c r="O24" s="31">
        <f t="shared" si="0"/>
        <v>-28777</v>
      </c>
      <c r="P24" s="9"/>
      <c r="Q24" s="69" t="str">
        <f t="shared" si="1"/>
        <v/>
      </c>
      <c r="R24" s="9"/>
      <c r="S24" s="360"/>
      <c r="T24" s="9"/>
      <c r="U24" s="93" t="s">
        <v>13</v>
      </c>
      <c r="V24" s="62">
        <v>69567</v>
      </c>
      <c r="W24" s="43" t="str">
        <f t="shared" si="6"/>
        <v>22h28</v>
      </c>
      <c r="X24" s="2"/>
      <c r="Y24" s="32">
        <f t="shared" si="2"/>
        <v>25402</v>
      </c>
      <c r="Z24" s="9"/>
      <c r="AA24" s="69" t="str">
        <f t="shared" si="3"/>
        <v/>
      </c>
      <c r="AB24" s="9"/>
      <c r="AC24" s="49"/>
      <c r="AD24" s="9"/>
      <c r="AF24" s="2"/>
      <c r="AG24" s="204">
        <v>41559</v>
      </c>
      <c r="AH24" s="146">
        <v>4857978</v>
      </c>
      <c r="AI24" s="2"/>
    </row>
    <row r="25" spans="1:35" ht="20.100000000000001" customHeight="1" thickTop="1" thickBot="1" x14ac:dyDescent="0.3">
      <c r="A25" s="97"/>
      <c r="B25" s="153" t="s">
        <v>43</v>
      </c>
      <c r="C25" s="196"/>
      <c r="D25" s="190" t="s">
        <v>149</v>
      </c>
      <c r="E25" s="154" t="s">
        <v>122</v>
      </c>
      <c r="F25" s="349"/>
      <c r="G25" s="99" t="s">
        <v>14</v>
      </c>
      <c r="H25" s="39">
        <v>245631</v>
      </c>
      <c r="I25" s="43" t="str">
        <f t="shared" si="4"/>
        <v>23h11</v>
      </c>
      <c r="J25" s="22"/>
      <c r="K25" s="90" t="s">
        <v>14</v>
      </c>
      <c r="L25" s="34">
        <v>83387</v>
      </c>
      <c r="M25" s="43" t="str">
        <f t="shared" si="5"/>
        <v>09h55</v>
      </c>
      <c r="N25" s="2"/>
      <c r="O25" s="31">
        <f t="shared" si="0"/>
        <v>-162244</v>
      </c>
      <c r="P25" s="9"/>
      <c r="Q25" s="69" t="str">
        <f t="shared" si="1"/>
        <v>faut m'expliquer!</v>
      </c>
      <c r="R25" s="9"/>
      <c r="S25" s="360"/>
      <c r="T25" s="9"/>
      <c r="U25" s="93" t="s">
        <v>14</v>
      </c>
      <c r="V25" s="41">
        <v>144501</v>
      </c>
      <c r="W25" s="43" t="str">
        <f t="shared" si="6"/>
        <v>22h28</v>
      </c>
      <c r="X25" s="2"/>
      <c r="Y25" s="32">
        <f t="shared" si="2"/>
        <v>61114</v>
      </c>
      <c r="Z25" s="9"/>
      <c r="AA25" s="69" t="str">
        <f t="shared" si="3"/>
        <v/>
      </c>
      <c r="AB25" s="9"/>
      <c r="AC25" s="49"/>
      <c r="AD25" s="9"/>
      <c r="AF25" s="2"/>
      <c r="AG25" s="204">
        <v>41560</v>
      </c>
      <c r="AH25" s="146">
        <v>5491315</v>
      </c>
      <c r="AI25" s="2"/>
    </row>
    <row r="26" spans="1:35" ht="20.100000000000001" customHeight="1" thickTop="1" thickBot="1" x14ac:dyDescent="0.3">
      <c r="A26" s="97"/>
      <c r="B26" s="153" t="s">
        <v>65</v>
      </c>
      <c r="C26" s="196"/>
      <c r="D26" s="190" t="s">
        <v>149</v>
      </c>
      <c r="E26" s="154" t="s">
        <v>122</v>
      </c>
      <c r="F26" s="349"/>
      <c r="G26" s="99" t="s">
        <v>15</v>
      </c>
      <c r="H26" s="39">
        <v>26357</v>
      </c>
      <c r="I26" s="43" t="str">
        <f t="shared" si="4"/>
        <v>23h11</v>
      </c>
      <c r="J26" s="22"/>
      <c r="K26" s="90" t="s">
        <v>15</v>
      </c>
      <c r="L26" s="34">
        <v>52127</v>
      </c>
      <c r="M26" s="43" t="str">
        <f t="shared" si="5"/>
        <v>09h55</v>
      </c>
      <c r="N26" s="2"/>
      <c r="O26" s="31">
        <f t="shared" si="0"/>
        <v>25770</v>
      </c>
      <c r="P26" s="9"/>
      <c r="Q26" s="69" t="str">
        <f t="shared" si="1"/>
        <v/>
      </c>
      <c r="R26" s="9"/>
      <c r="S26" s="360"/>
      <c r="T26" s="9"/>
      <c r="U26" s="93" t="s">
        <v>15</v>
      </c>
      <c r="V26" s="62">
        <v>35642</v>
      </c>
      <c r="W26" s="43" t="str">
        <f t="shared" si="6"/>
        <v>22h28</v>
      </c>
      <c r="X26" s="2"/>
      <c r="Y26" s="32">
        <f t="shared" si="2"/>
        <v>-16485</v>
      </c>
      <c r="Z26" s="9"/>
      <c r="AA26" s="69" t="str">
        <f t="shared" si="3"/>
        <v/>
      </c>
      <c r="AB26" s="9"/>
      <c r="AC26" s="49"/>
      <c r="AD26" s="9"/>
      <c r="AF26" s="2"/>
      <c r="AG26" s="204">
        <v>41561</v>
      </c>
      <c r="AH26" s="146">
        <v>5586089</v>
      </c>
      <c r="AI26" s="2"/>
    </row>
    <row r="27" spans="1:35" ht="20.100000000000001" customHeight="1" thickTop="1" thickBot="1" x14ac:dyDescent="0.3">
      <c r="A27" s="97"/>
      <c r="B27" s="153" t="s">
        <v>73</v>
      </c>
      <c r="C27" s="196"/>
      <c r="D27" s="190" t="s">
        <v>149</v>
      </c>
      <c r="E27" s="154" t="s">
        <v>122</v>
      </c>
      <c r="F27" s="349"/>
      <c r="G27" s="99" t="s">
        <v>16</v>
      </c>
      <c r="H27" s="39">
        <v>25529</v>
      </c>
      <c r="I27" s="43" t="str">
        <f t="shared" si="4"/>
        <v>23h11</v>
      </c>
      <c r="J27" s="22"/>
      <c r="K27" s="90" t="s">
        <v>16</v>
      </c>
      <c r="L27" s="34">
        <v>25529</v>
      </c>
      <c r="M27" s="43" t="str">
        <f t="shared" si="5"/>
        <v>09h55</v>
      </c>
      <c r="N27" s="2"/>
      <c r="O27" s="31">
        <f t="shared" si="0"/>
        <v>0</v>
      </c>
      <c r="P27" s="9"/>
      <c r="Q27" s="69" t="str">
        <f t="shared" si="1"/>
        <v/>
      </c>
      <c r="R27" s="9"/>
      <c r="S27" s="360"/>
      <c r="T27" s="9"/>
      <c r="U27" s="93" t="s">
        <v>16</v>
      </c>
      <c r="V27" s="41">
        <v>21541</v>
      </c>
      <c r="W27" s="43" t="str">
        <f t="shared" si="6"/>
        <v>22h28</v>
      </c>
      <c r="X27" s="2"/>
      <c r="Y27" s="32">
        <f t="shared" si="2"/>
        <v>-3988</v>
      </c>
      <c r="Z27" s="9"/>
      <c r="AA27" s="69" t="str">
        <f t="shared" si="3"/>
        <v/>
      </c>
      <c r="AB27" s="9"/>
      <c r="AC27" s="49"/>
      <c r="AD27" s="9"/>
      <c r="AF27" s="2"/>
      <c r="AG27" s="204">
        <v>41562</v>
      </c>
      <c r="AH27" s="146">
        <v>6717789</v>
      </c>
      <c r="AI27" s="2"/>
    </row>
    <row r="28" spans="1:35" ht="20.100000000000001" customHeight="1" thickTop="1" thickBot="1" x14ac:dyDescent="0.3">
      <c r="A28" s="97"/>
      <c r="B28" s="153" t="s">
        <v>83</v>
      </c>
      <c r="C28" s="196"/>
      <c r="D28" s="190"/>
      <c r="E28" s="154" t="s">
        <v>122</v>
      </c>
      <c r="F28" s="349"/>
      <c r="G28" s="99" t="s">
        <v>17</v>
      </c>
      <c r="H28" s="39">
        <v>1170</v>
      </c>
      <c r="I28" s="43" t="str">
        <f t="shared" si="4"/>
        <v>23h11</v>
      </c>
      <c r="J28" s="22"/>
      <c r="K28" s="90" t="s">
        <v>17</v>
      </c>
      <c r="L28" s="34">
        <v>1170</v>
      </c>
      <c r="M28" s="43" t="str">
        <f t="shared" si="5"/>
        <v>09h55</v>
      </c>
      <c r="N28" s="2"/>
      <c r="O28" s="31">
        <f t="shared" si="0"/>
        <v>0</v>
      </c>
      <c r="P28" s="9"/>
      <c r="Q28" s="69" t="str">
        <f t="shared" si="1"/>
        <v/>
      </c>
      <c r="R28" s="9"/>
      <c r="S28" s="360"/>
      <c r="T28" s="9"/>
      <c r="U28" s="93" t="s">
        <v>17</v>
      </c>
      <c r="V28" s="62">
        <v>2500</v>
      </c>
      <c r="W28" s="43" t="str">
        <f t="shared" si="6"/>
        <v>22h28</v>
      </c>
      <c r="X28" s="2"/>
      <c r="Y28" s="32">
        <f t="shared" si="2"/>
        <v>1330</v>
      </c>
      <c r="Z28" s="9"/>
      <c r="AA28" s="69" t="str">
        <f t="shared" si="3"/>
        <v/>
      </c>
      <c r="AB28" s="9"/>
      <c r="AC28" s="49"/>
      <c r="AD28" s="9"/>
      <c r="AF28" s="2"/>
      <c r="AG28" s="204">
        <v>41563</v>
      </c>
      <c r="AH28" s="146">
        <v>6469276</v>
      </c>
      <c r="AI28" s="2"/>
    </row>
    <row r="29" spans="1:35" ht="20.100000000000001" customHeight="1" thickTop="1" thickBot="1" x14ac:dyDescent="0.3">
      <c r="A29" s="97"/>
      <c r="B29" s="155" t="s">
        <v>59</v>
      </c>
      <c r="C29" s="197"/>
      <c r="D29" s="191"/>
      <c r="E29" s="156" t="s">
        <v>122</v>
      </c>
      <c r="F29" s="349"/>
      <c r="G29" s="99" t="s">
        <v>18</v>
      </c>
      <c r="H29" s="39">
        <v>166853</v>
      </c>
      <c r="I29" s="43" t="str">
        <f t="shared" si="4"/>
        <v>23h11</v>
      </c>
      <c r="J29" s="22"/>
      <c r="K29" s="90" t="s">
        <v>18</v>
      </c>
      <c r="L29" s="34">
        <v>117075</v>
      </c>
      <c r="M29" s="43" t="str">
        <f t="shared" si="5"/>
        <v>09h55</v>
      </c>
      <c r="N29" s="2"/>
      <c r="O29" s="31">
        <f t="shared" si="0"/>
        <v>-49778</v>
      </c>
      <c r="P29" s="9"/>
      <c r="Q29" s="69" t="str">
        <f t="shared" si="1"/>
        <v/>
      </c>
      <c r="R29" s="9"/>
      <c r="S29" s="360"/>
      <c r="T29" s="9"/>
      <c r="U29" s="93" t="s">
        <v>18</v>
      </c>
      <c r="V29" s="62">
        <v>45123</v>
      </c>
      <c r="W29" s="43" t="str">
        <f t="shared" si="6"/>
        <v>22h28</v>
      </c>
      <c r="X29" s="2"/>
      <c r="Y29" s="32">
        <f t="shared" si="2"/>
        <v>-71952</v>
      </c>
      <c r="Z29" s="9"/>
      <c r="AA29" s="69" t="str">
        <f t="shared" si="3"/>
        <v/>
      </c>
      <c r="AB29" s="9"/>
      <c r="AC29" s="49"/>
      <c r="AD29" s="9"/>
      <c r="AF29" s="2"/>
      <c r="AG29" s="204">
        <v>41564</v>
      </c>
      <c r="AH29" s="146">
        <v>7425346</v>
      </c>
      <c r="AI29" s="2"/>
    </row>
    <row r="30" spans="1:35" ht="20.100000000000001" customHeight="1" thickTop="1" thickBot="1" x14ac:dyDescent="0.3">
      <c r="A30" s="97"/>
      <c r="B30" s="157" t="s">
        <v>20</v>
      </c>
      <c r="C30" s="195"/>
      <c r="D30" s="189" t="s">
        <v>145</v>
      </c>
      <c r="E30" s="158" t="s">
        <v>141</v>
      </c>
      <c r="F30" s="349"/>
      <c r="G30" s="99" t="s">
        <v>19</v>
      </c>
      <c r="H30" s="39">
        <v>1339628</v>
      </c>
      <c r="I30" s="43" t="str">
        <f t="shared" si="4"/>
        <v>23h11</v>
      </c>
      <c r="J30" s="22"/>
      <c r="K30" s="90" t="s">
        <v>19</v>
      </c>
      <c r="L30" s="34">
        <v>1194628</v>
      </c>
      <c r="M30" s="43" t="str">
        <f t="shared" si="5"/>
        <v>09h55</v>
      </c>
      <c r="N30" s="2"/>
      <c r="O30" s="31">
        <f t="shared" si="0"/>
        <v>-145000</v>
      </c>
      <c r="P30" s="9"/>
      <c r="Q30" s="69" t="str">
        <f t="shared" si="1"/>
        <v>faut m'expliquer!</v>
      </c>
      <c r="R30" s="9"/>
      <c r="S30" s="360"/>
      <c r="T30" s="9"/>
      <c r="U30" s="93" t="s">
        <v>19</v>
      </c>
      <c r="V30" s="62">
        <v>1122128</v>
      </c>
      <c r="W30" s="43" t="str">
        <f t="shared" si="6"/>
        <v>22h28</v>
      </c>
      <c r="X30" s="2"/>
      <c r="Y30" s="32">
        <f t="shared" si="2"/>
        <v>-72500</v>
      </c>
      <c r="Z30" s="9"/>
      <c r="AA30" s="69" t="str">
        <f t="shared" si="3"/>
        <v/>
      </c>
      <c r="AB30" s="9"/>
      <c r="AC30" s="49"/>
      <c r="AD30" s="9"/>
      <c r="AF30" s="2"/>
      <c r="AG30" s="204">
        <v>41565</v>
      </c>
      <c r="AH30" s="146">
        <v>8793609</v>
      </c>
      <c r="AI30" s="2"/>
    </row>
    <row r="31" spans="1:35" ht="20.100000000000001" customHeight="1" thickTop="1" thickBot="1" x14ac:dyDescent="0.3">
      <c r="A31" s="97"/>
      <c r="B31" s="159" t="s">
        <v>27</v>
      </c>
      <c r="C31" s="196"/>
      <c r="D31" s="190" t="s">
        <v>146</v>
      </c>
      <c r="E31" s="160" t="s">
        <v>141</v>
      </c>
      <c r="F31" s="349"/>
      <c r="G31" s="99" t="s">
        <v>20</v>
      </c>
      <c r="H31" s="39">
        <v>1023656</v>
      </c>
      <c r="I31" s="43" t="str">
        <f t="shared" si="4"/>
        <v>23h11</v>
      </c>
      <c r="J31" s="22"/>
      <c r="K31" s="90" t="s">
        <v>20</v>
      </c>
      <c r="L31" s="34">
        <v>1023656</v>
      </c>
      <c r="M31" s="43" t="str">
        <f t="shared" si="5"/>
        <v>09h55</v>
      </c>
      <c r="N31" s="2"/>
      <c r="O31" s="31">
        <f t="shared" si="0"/>
        <v>0</v>
      </c>
      <c r="P31" s="9"/>
      <c r="Q31" s="69" t="str">
        <f t="shared" si="1"/>
        <v/>
      </c>
      <c r="R31" s="9"/>
      <c r="S31" s="360"/>
      <c r="T31" s="9"/>
      <c r="U31" s="93" t="s">
        <v>20</v>
      </c>
      <c r="V31" s="62">
        <v>1081955</v>
      </c>
      <c r="W31" s="43" t="str">
        <f t="shared" si="6"/>
        <v>22h28</v>
      </c>
      <c r="X31" s="2"/>
      <c r="Y31" s="32">
        <f t="shared" si="2"/>
        <v>58299</v>
      </c>
      <c r="Z31" s="9"/>
      <c r="AA31" s="69" t="str">
        <f t="shared" si="3"/>
        <v/>
      </c>
      <c r="AB31" s="9"/>
      <c r="AC31" s="49"/>
      <c r="AD31" s="9"/>
      <c r="AF31" s="2"/>
      <c r="AG31" s="204">
        <v>41566</v>
      </c>
      <c r="AH31" s="146">
        <v>10248061</v>
      </c>
      <c r="AI31" s="2"/>
    </row>
    <row r="32" spans="1:35" ht="20.100000000000001" customHeight="1" thickTop="1" thickBot="1" x14ac:dyDescent="0.3">
      <c r="A32" s="97"/>
      <c r="B32" s="159" t="s">
        <v>50</v>
      </c>
      <c r="C32" s="196"/>
      <c r="D32" s="190" t="s">
        <v>146</v>
      </c>
      <c r="E32" s="160" t="s">
        <v>141</v>
      </c>
      <c r="F32" s="349"/>
      <c r="G32" s="99" t="s">
        <v>21</v>
      </c>
      <c r="H32" s="39">
        <v>335385</v>
      </c>
      <c r="I32" s="43" t="str">
        <f t="shared" si="4"/>
        <v>23h11</v>
      </c>
      <c r="J32" s="22"/>
      <c r="K32" s="90" t="s">
        <v>21</v>
      </c>
      <c r="L32" s="34">
        <v>369734</v>
      </c>
      <c r="M32" s="43" t="str">
        <f t="shared" si="5"/>
        <v>09h55</v>
      </c>
      <c r="N32" s="2"/>
      <c r="O32" s="31">
        <f t="shared" si="0"/>
        <v>34349</v>
      </c>
      <c r="P32" s="9"/>
      <c r="Q32" s="69" t="str">
        <f t="shared" si="1"/>
        <v/>
      </c>
      <c r="R32" s="9"/>
      <c r="S32" s="360"/>
      <c r="T32" s="9"/>
      <c r="U32" s="93" t="s">
        <v>21</v>
      </c>
      <c r="V32" s="41">
        <v>435153</v>
      </c>
      <c r="W32" s="43" t="str">
        <f t="shared" si="6"/>
        <v>22h28</v>
      </c>
      <c r="X32" s="2"/>
      <c r="Y32" s="32">
        <f t="shared" si="2"/>
        <v>65419</v>
      </c>
      <c r="Z32" s="9"/>
      <c r="AA32" s="69" t="str">
        <f t="shared" si="3"/>
        <v/>
      </c>
      <c r="AB32" s="9"/>
      <c r="AC32" s="49"/>
      <c r="AD32" s="9"/>
      <c r="AF32" s="2"/>
      <c r="AG32" s="204">
        <v>41567</v>
      </c>
      <c r="AH32" s="146">
        <v>11497330</v>
      </c>
      <c r="AI32" s="2"/>
    </row>
    <row r="33" spans="1:35" ht="20.100000000000001" customHeight="1" thickTop="1" thickBot="1" x14ac:dyDescent="0.3">
      <c r="A33" s="97"/>
      <c r="B33" s="159" t="s">
        <v>37</v>
      </c>
      <c r="C33" s="196"/>
      <c r="D33" s="190" t="s">
        <v>147</v>
      </c>
      <c r="E33" s="160" t="s">
        <v>141</v>
      </c>
      <c r="F33" s="349"/>
      <c r="G33" s="99" t="s">
        <v>22</v>
      </c>
      <c r="H33" s="39">
        <v>310615</v>
      </c>
      <c r="I33" s="43" t="str">
        <f t="shared" si="4"/>
        <v>23h11</v>
      </c>
      <c r="J33" s="22"/>
      <c r="K33" s="90" t="s">
        <v>22</v>
      </c>
      <c r="L33" s="34">
        <v>310615</v>
      </c>
      <c r="M33" s="43" t="str">
        <f t="shared" si="5"/>
        <v>09h55</v>
      </c>
      <c r="N33" s="2"/>
      <c r="O33" s="31">
        <f t="shared" si="0"/>
        <v>0</v>
      </c>
      <c r="P33" s="9"/>
      <c r="Q33" s="69" t="str">
        <f t="shared" si="1"/>
        <v/>
      </c>
      <c r="R33" s="9"/>
      <c r="S33" s="360"/>
      <c r="T33" s="9"/>
      <c r="U33" s="92" t="s">
        <v>22</v>
      </c>
      <c r="V33" s="62">
        <v>310615</v>
      </c>
      <c r="W33" s="43" t="str">
        <f t="shared" si="6"/>
        <v>22h28</v>
      </c>
      <c r="X33" s="2"/>
      <c r="Y33" s="32">
        <f t="shared" si="2"/>
        <v>0</v>
      </c>
      <c r="Z33" s="9"/>
      <c r="AA33" s="69" t="str">
        <f t="shared" si="3"/>
        <v/>
      </c>
      <c r="AB33" s="9"/>
      <c r="AC33" s="49"/>
      <c r="AD33" s="9"/>
      <c r="AF33" s="2"/>
      <c r="AG33" s="204">
        <v>41568</v>
      </c>
      <c r="AH33" s="210">
        <v>12505534</v>
      </c>
      <c r="AI33" s="2"/>
    </row>
    <row r="34" spans="1:35" ht="20.100000000000001" customHeight="1" thickTop="1" thickBot="1" x14ac:dyDescent="0.3">
      <c r="A34" s="97"/>
      <c r="B34" s="159" t="s">
        <v>40</v>
      </c>
      <c r="C34" s="196"/>
      <c r="D34" s="190" t="s">
        <v>147</v>
      </c>
      <c r="E34" s="160" t="s">
        <v>141</v>
      </c>
      <c r="F34" s="349"/>
      <c r="G34" s="99" t="s">
        <v>93</v>
      </c>
      <c r="H34" s="39">
        <v>152749</v>
      </c>
      <c r="I34" s="43" t="str">
        <f t="shared" si="4"/>
        <v>23h11</v>
      </c>
      <c r="J34" s="22"/>
      <c r="K34" s="90" t="s">
        <v>93</v>
      </c>
      <c r="L34" s="34">
        <v>152749</v>
      </c>
      <c r="M34" s="43" t="str">
        <f t="shared" si="5"/>
        <v>09h55</v>
      </c>
      <c r="N34" s="2"/>
      <c r="O34" s="31">
        <f t="shared" si="0"/>
        <v>0</v>
      </c>
      <c r="P34" s="9"/>
      <c r="Q34" s="69" t="str">
        <f t="shared" si="1"/>
        <v/>
      </c>
      <c r="R34" s="9"/>
      <c r="S34" s="360"/>
      <c r="T34" s="9"/>
      <c r="U34" s="92" t="s">
        <v>93</v>
      </c>
      <c r="V34" s="41">
        <v>152749</v>
      </c>
      <c r="W34" s="43" t="str">
        <f t="shared" si="6"/>
        <v>22h28</v>
      </c>
      <c r="X34" s="2"/>
      <c r="Y34" s="32">
        <f t="shared" si="2"/>
        <v>0</v>
      </c>
      <c r="Z34" s="9"/>
      <c r="AA34" s="69" t="str">
        <f t="shared" si="3"/>
        <v/>
      </c>
      <c r="AB34" s="9"/>
      <c r="AC34" s="49"/>
      <c r="AD34" s="9"/>
      <c r="AF34" s="2"/>
      <c r="AG34" s="204">
        <v>41569</v>
      </c>
      <c r="AH34" s="211">
        <v>14580261</v>
      </c>
      <c r="AI34" s="2"/>
    </row>
    <row r="35" spans="1:35" ht="20.100000000000001" customHeight="1" thickTop="1" thickBot="1" x14ac:dyDescent="0.3">
      <c r="A35" s="97"/>
      <c r="B35" s="159" t="s">
        <v>23</v>
      </c>
      <c r="C35" s="196"/>
      <c r="D35" s="190" t="s">
        <v>148</v>
      </c>
      <c r="E35" s="160" t="s">
        <v>141</v>
      </c>
      <c r="F35" s="349"/>
      <c r="G35" s="99" t="s">
        <v>23</v>
      </c>
      <c r="H35" s="39">
        <v>208436</v>
      </c>
      <c r="I35" s="43" t="str">
        <f t="shared" si="4"/>
        <v>23h11</v>
      </c>
      <c r="J35" s="22"/>
      <c r="K35" s="90" t="s">
        <v>23</v>
      </c>
      <c r="L35" s="34">
        <v>208436</v>
      </c>
      <c r="M35" s="43" t="str">
        <f t="shared" si="5"/>
        <v>09h55</v>
      </c>
      <c r="N35" s="2"/>
      <c r="O35" s="31">
        <f t="shared" si="0"/>
        <v>0</v>
      </c>
      <c r="P35" s="9"/>
      <c r="Q35" s="69" t="str">
        <f t="shared" si="1"/>
        <v/>
      </c>
      <c r="R35" s="9"/>
      <c r="S35" s="360"/>
      <c r="T35" s="9"/>
      <c r="U35" s="93" t="s">
        <v>23</v>
      </c>
      <c r="V35" s="41">
        <v>552138</v>
      </c>
      <c r="W35" s="43" t="str">
        <f t="shared" si="6"/>
        <v>22h28</v>
      </c>
      <c r="X35" s="2"/>
      <c r="Y35" s="32">
        <f t="shared" si="2"/>
        <v>343702</v>
      </c>
      <c r="Z35" s="9"/>
      <c r="AA35" s="69" t="str">
        <f t="shared" si="3"/>
        <v/>
      </c>
      <c r="AB35" s="9"/>
      <c r="AC35" s="49"/>
      <c r="AD35" s="9"/>
      <c r="AF35" s="2"/>
      <c r="AG35" s="204">
        <v>41570</v>
      </c>
      <c r="AH35" s="146">
        <v>14621192</v>
      </c>
      <c r="AI35" s="2"/>
    </row>
    <row r="36" spans="1:35" ht="20.100000000000001" customHeight="1" thickTop="1" thickBot="1" x14ac:dyDescent="0.3">
      <c r="A36" s="97"/>
      <c r="B36" s="159" t="s">
        <v>86</v>
      </c>
      <c r="C36" s="196"/>
      <c r="D36" s="190" t="s">
        <v>148</v>
      </c>
      <c r="E36" s="160" t="s">
        <v>141</v>
      </c>
      <c r="F36" s="349"/>
      <c r="G36" s="99" t="s">
        <v>83</v>
      </c>
      <c r="H36" s="39">
        <v>41665</v>
      </c>
      <c r="I36" s="43" t="str">
        <f t="shared" si="4"/>
        <v>23h11</v>
      </c>
      <c r="J36" s="22"/>
      <c r="K36" s="90" t="s">
        <v>83</v>
      </c>
      <c r="L36" s="34">
        <v>112620</v>
      </c>
      <c r="M36" s="43" t="str">
        <f t="shared" si="5"/>
        <v>09h55</v>
      </c>
      <c r="N36" s="2"/>
      <c r="O36" s="31">
        <f t="shared" si="0"/>
        <v>70955</v>
      </c>
      <c r="P36" s="9"/>
      <c r="Q36" s="69" t="str">
        <f t="shared" si="1"/>
        <v/>
      </c>
      <c r="R36" s="9"/>
      <c r="S36" s="361"/>
      <c r="T36" s="9"/>
      <c r="U36" s="93" t="s">
        <v>83</v>
      </c>
      <c r="V36" s="62">
        <v>31939</v>
      </c>
      <c r="W36" s="43" t="str">
        <f t="shared" si="6"/>
        <v>22h28</v>
      </c>
      <c r="X36" s="2"/>
      <c r="Y36" s="32">
        <f t="shared" si="2"/>
        <v>-80681</v>
      </c>
      <c r="Z36" s="9"/>
      <c r="AA36" s="69" t="str">
        <f t="shared" si="3"/>
        <v/>
      </c>
      <c r="AB36" s="9"/>
      <c r="AC36" s="49"/>
      <c r="AD36" s="9"/>
      <c r="AF36" s="2"/>
      <c r="AG36" s="204">
        <v>41571</v>
      </c>
      <c r="AH36" s="146">
        <v>15510137</v>
      </c>
      <c r="AI36" s="2"/>
    </row>
    <row r="37" spans="1:35" ht="20.100000000000001" customHeight="1" thickTop="1" thickBot="1" x14ac:dyDescent="0.3">
      <c r="A37" s="97"/>
      <c r="B37" s="159" t="s">
        <v>12</v>
      </c>
      <c r="C37" s="196"/>
      <c r="D37" s="190" t="s">
        <v>149</v>
      </c>
      <c r="E37" s="160" t="s">
        <v>141</v>
      </c>
      <c r="F37" s="349"/>
      <c r="G37" s="99" t="s">
        <v>24</v>
      </c>
      <c r="H37" s="39">
        <v>122889</v>
      </c>
      <c r="I37" s="43" t="str">
        <f t="shared" si="4"/>
        <v>23h11</v>
      </c>
      <c r="J37" s="22"/>
      <c r="K37" s="90" t="s">
        <v>24</v>
      </c>
      <c r="L37" s="34">
        <v>134449</v>
      </c>
      <c r="M37" s="43" t="str">
        <f t="shared" si="5"/>
        <v>09h55</v>
      </c>
      <c r="N37" s="2"/>
      <c r="O37" s="31">
        <f t="shared" si="0"/>
        <v>11560</v>
      </c>
      <c r="P37" s="9"/>
      <c r="Q37" s="69" t="str">
        <f t="shared" si="1"/>
        <v/>
      </c>
      <c r="R37" s="9"/>
      <c r="S37" s="46"/>
      <c r="T37" s="9"/>
      <c r="U37" s="92" t="s">
        <v>24</v>
      </c>
      <c r="V37" s="62">
        <v>134449</v>
      </c>
      <c r="W37" s="43" t="str">
        <f t="shared" si="6"/>
        <v>22h28</v>
      </c>
      <c r="X37" s="2"/>
      <c r="Y37" s="32">
        <f t="shared" si="2"/>
        <v>0</v>
      </c>
      <c r="Z37" s="9"/>
      <c r="AA37" s="69" t="str">
        <f t="shared" si="3"/>
        <v/>
      </c>
      <c r="AB37" s="9"/>
      <c r="AC37" s="49"/>
      <c r="AD37" s="9"/>
      <c r="AF37" s="2"/>
      <c r="AG37" s="204">
        <v>41572</v>
      </c>
      <c r="AH37" s="146">
        <v>16906031</v>
      </c>
      <c r="AI37" s="2"/>
    </row>
    <row r="38" spans="1:35" ht="20.100000000000001" customHeight="1" thickTop="1" thickBot="1" x14ac:dyDescent="0.3">
      <c r="A38" s="97"/>
      <c r="B38" s="159" t="s">
        <v>33</v>
      </c>
      <c r="C38" s="196"/>
      <c r="D38" s="190" t="s">
        <v>149</v>
      </c>
      <c r="E38" s="160" t="s">
        <v>141</v>
      </c>
      <c r="F38" s="349"/>
      <c r="G38" s="99" t="s">
        <v>25</v>
      </c>
      <c r="H38" s="39">
        <v>50876</v>
      </c>
      <c r="I38" s="43" t="str">
        <f t="shared" si="4"/>
        <v>23h11</v>
      </c>
      <c r="J38" s="22"/>
      <c r="K38" s="90" t="s">
        <v>25</v>
      </c>
      <c r="L38" s="34">
        <v>84448</v>
      </c>
      <c r="M38" s="43" t="str">
        <f t="shared" si="5"/>
        <v>09h55</v>
      </c>
      <c r="N38" s="2"/>
      <c r="O38" s="31">
        <f t="shared" si="0"/>
        <v>33572</v>
      </c>
      <c r="P38" s="9"/>
      <c r="Q38" s="69" t="str">
        <f t="shared" si="1"/>
        <v/>
      </c>
      <c r="R38" s="9"/>
      <c r="S38" s="48" t="s">
        <v>89</v>
      </c>
      <c r="T38" s="9"/>
      <c r="U38" s="93" t="s">
        <v>25</v>
      </c>
      <c r="V38" s="41">
        <v>50251</v>
      </c>
      <c r="W38" s="43" t="str">
        <f t="shared" si="6"/>
        <v>22h28</v>
      </c>
      <c r="X38" s="2"/>
      <c r="Y38" s="32">
        <f t="shared" si="2"/>
        <v>-34197</v>
      </c>
      <c r="Z38" s="9"/>
      <c r="AA38" s="69" t="str">
        <f t="shared" si="3"/>
        <v/>
      </c>
      <c r="AB38" s="9"/>
      <c r="AC38" s="49"/>
      <c r="AD38" s="9"/>
      <c r="AF38" s="2"/>
      <c r="AG38" s="204">
        <v>41573</v>
      </c>
      <c r="AH38" s="146">
        <v>17255721</v>
      </c>
      <c r="AI38" s="2"/>
    </row>
    <row r="39" spans="1:35" ht="20.100000000000001" customHeight="1" thickTop="1" thickBot="1" x14ac:dyDescent="0.3">
      <c r="A39" s="97"/>
      <c r="B39" s="161" t="s">
        <v>78</v>
      </c>
      <c r="C39" s="197"/>
      <c r="D39" s="191" t="s">
        <v>149</v>
      </c>
      <c r="E39" s="162" t="s">
        <v>141</v>
      </c>
      <c r="F39" s="349"/>
      <c r="G39" s="99" t="s">
        <v>26</v>
      </c>
      <c r="H39" s="39">
        <v>64463</v>
      </c>
      <c r="I39" s="43" t="str">
        <f t="shared" si="4"/>
        <v>23h11</v>
      </c>
      <c r="J39" s="22"/>
      <c r="K39" s="90" t="s">
        <v>26</v>
      </c>
      <c r="L39" s="34">
        <v>28269</v>
      </c>
      <c r="M39" s="43" t="str">
        <f t="shared" si="5"/>
        <v>09h55</v>
      </c>
      <c r="N39" s="2"/>
      <c r="O39" s="31">
        <f t="shared" si="0"/>
        <v>-36194</v>
      </c>
      <c r="P39" s="9"/>
      <c r="Q39" s="69" t="str">
        <f t="shared" si="1"/>
        <v/>
      </c>
      <c r="R39" s="9"/>
      <c r="S39" s="48" t="s">
        <v>91</v>
      </c>
      <c r="T39" s="9"/>
      <c r="U39" s="93" t="s">
        <v>26</v>
      </c>
      <c r="V39" s="62">
        <v>60033</v>
      </c>
      <c r="W39" s="43" t="str">
        <f t="shared" si="6"/>
        <v>22h28</v>
      </c>
      <c r="X39" s="2"/>
      <c r="Y39" s="32">
        <f t="shared" si="2"/>
        <v>31764</v>
      </c>
      <c r="Z39" s="9"/>
      <c r="AA39" s="69" t="str">
        <f t="shared" si="3"/>
        <v/>
      </c>
      <c r="AB39" s="9"/>
      <c r="AC39" s="49"/>
      <c r="AD39" s="9"/>
      <c r="AF39" s="2"/>
      <c r="AG39" s="204">
        <v>41574</v>
      </c>
      <c r="AH39" s="146">
        <v>20064110</v>
      </c>
      <c r="AI39" s="2"/>
    </row>
    <row r="40" spans="1:35" ht="20.100000000000001" customHeight="1" thickTop="1" thickBot="1" x14ac:dyDescent="0.3">
      <c r="A40" s="97"/>
      <c r="B40" s="163" t="s">
        <v>47</v>
      </c>
      <c r="C40" s="195"/>
      <c r="D40" s="189" t="s">
        <v>145</v>
      </c>
      <c r="E40" s="164" t="s">
        <v>127</v>
      </c>
      <c r="F40" s="349"/>
      <c r="G40" s="99" t="s">
        <v>27</v>
      </c>
      <c r="H40" s="39">
        <v>501759</v>
      </c>
      <c r="I40" s="43" t="str">
        <f t="shared" si="4"/>
        <v>23h11</v>
      </c>
      <c r="J40" s="22"/>
      <c r="K40" s="90" t="s">
        <v>27</v>
      </c>
      <c r="L40" s="34">
        <v>501759</v>
      </c>
      <c r="M40" s="43" t="str">
        <f t="shared" si="5"/>
        <v>09h55</v>
      </c>
      <c r="N40" s="2"/>
      <c r="O40" s="31">
        <f t="shared" si="0"/>
        <v>0</v>
      </c>
      <c r="P40" s="9"/>
      <c r="Q40" s="69" t="str">
        <f t="shared" si="1"/>
        <v/>
      </c>
      <c r="R40" s="9"/>
      <c r="S40" s="91" t="s">
        <v>90</v>
      </c>
      <c r="T40" s="9"/>
      <c r="U40" s="93" t="s">
        <v>27</v>
      </c>
      <c r="V40" s="41">
        <v>501759</v>
      </c>
      <c r="W40" s="43" t="str">
        <f t="shared" si="6"/>
        <v>22h28</v>
      </c>
      <c r="X40" s="2"/>
      <c r="Y40" s="32">
        <f t="shared" si="2"/>
        <v>0</v>
      </c>
      <c r="Z40" s="9"/>
      <c r="AA40" s="69" t="str">
        <f t="shared" si="3"/>
        <v/>
      </c>
      <c r="AB40" s="9"/>
      <c r="AC40" s="49"/>
      <c r="AD40" s="9"/>
      <c r="AF40" s="2"/>
      <c r="AG40" s="204">
        <v>41575</v>
      </c>
      <c r="AH40" s="146">
        <v>21467404</v>
      </c>
      <c r="AI40" s="2"/>
    </row>
    <row r="41" spans="1:35" ht="20.100000000000001" customHeight="1" thickTop="1" thickBot="1" x14ac:dyDescent="0.3">
      <c r="A41" s="97"/>
      <c r="B41" s="165" t="s">
        <v>28</v>
      </c>
      <c r="C41" s="196"/>
      <c r="D41" s="190" t="s">
        <v>146</v>
      </c>
      <c r="E41" s="166" t="s">
        <v>127</v>
      </c>
      <c r="F41" s="349"/>
      <c r="G41" s="99" t="s">
        <v>28</v>
      </c>
      <c r="H41" s="39">
        <v>710874</v>
      </c>
      <c r="I41" s="43" t="str">
        <f t="shared" si="4"/>
        <v>23h11</v>
      </c>
      <c r="J41" s="22"/>
      <c r="K41" s="90" t="s">
        <v>28</v>
      </c>
      <c r="L41" s="34">
        <v>710874</v>
      </c>
      <c r="M41" s="43" t="str">
        <f t="shared" si="5"/>
        <v>09h55</v>
      </c>
      <c r="N41" s="2"/>
      <c r="O41" s="31">
        <f t="shared" si="0"/>
        <v>0</v>
      </c>
      <c r="P41" s="9"/>
      <c r="Q41" s="69" t="str">
        <f t="shared" si="1"/>
        <v/>
      </c>
      <c r="R41" s="9"/>
      <c r="S41" s="135" t="s">
        <v>114</v>
      </c>
      <c r="T41" s="9"/>
      <c r="U41" s="92" t="s">
        <v>28</v>
      </c>
      <c r="V41" s="62">
        <v>710874</v>
      </c>
      <c r="W41" s="43" t="str">
        <f t="shared" si="6"/>
        <v>22h28</v>
      </c>
      <c r="X41" s="2"/>
      <c r="Y41" s="32">
        <f t="shared" si="2"/>
        <v>0</v>
      </c>
      <c r="Z41" s="9"/>
      <c r="AA41" s="69" t="str">
        <f t="shared" si="3"/>
        <v/>
      </c>
      <c r="AB41" s="9"/>
      <c r="AC41" s="49"/>
      <c r="AD41" s="9"/>
      <c r="AF41" s="2"/>
      <c r="AG41" s="203">
        <v>41576</v>
      </c>
      <c r="AH41" s="145">
        <v>21652894</v>
      </c>
      <c r="AI41" s="2"/>
    </row>
    <row r="42" spans="1:35" ht="20.100000000000001" customHeight="1" thickTop="1" thickBot="1" x14ac:dyDescent="0.3">
      <c r="A42" s="97"/>
      <c r="B42" s="165" t="s">
        <v>29</v>
      </c>
      <c r="C42" s="196"/>
      <c r="D42" s="190" t="s">
        <v>146</v>
      </c>
      <c r="E42" s="166" t="s">
        <v>127</v>
      </c>
      <c r="F42" s="349"/>
      <c r="G42" s="99" t="s">
        <v>29</v>
      </c>
      <c r="H42" s="39">
        <v>540170</v>
      </c>
      <c r="I42" s="43" t="str">
        <f t="shared" si="4"/>
        <v>23h11</v>
      </c>
      <c r="J42" s="22"/>
      <c r="K42" s="90" t="s">
        <v>29</v>
      </c>
      <c r="L42" s="34">
        <v>540170</v>
      </c>
      <c r="M42" s="43" t="str">
        <f t="shared" si="5"/>
        <v>09h55</v>
      </c>
      <c r="N42" s="2"/>
      <c r="O42" s="31">
        <f t="shared" si="0"/>
        <v>0</v>
      </c>
      <c r="P42" s="9"/>
      <c r="Q42" s="69" t="str">
        <f t="shared" si="1"/>
        <v/>
      </c>
      <c r="R42" s="9"/>
      <c r="S42" s="47"/>
      <c r="T42" s="9"/>
      <c r="U42" s="93" t="s">
        <v>29</v>
      </c>
      <c r="V42" s="41">
        <v>540170</v>
      </c>
      <c r="W42" s="43" t="str">
        <f t="shared" si="6"/>
        <v>22h28</v>
      </c>
      <c r="X42" s="2"/>
      <c r="Y42" s="32">
        <f t="shared" si="2"/>
        <v>0</v>
      </c>
      <c r="Z42" s="9"/>
      <c r="AA42" s="69" t="str">
        <f t="shared" si="3"/>
        <v/>
      </c>
      <c r="AB42" s="9"/>
      <c r="AC42" s="49"/>
      <c r="AD42" s="9"/>
      <c r="AF42" s="2"/>
      <c r="AG42" s="204">
        <v>41577</v>
      </c>
      <c r="AH42" s="146">
        <v>21562312</v>
      </c>
      <c r="AI42" s="2"/>
    </row>
    <row r="43" spans="1:35" ht="20.100000000000001" customHeight="1" thickTop="1" thickBot="1" x14ac:dyDescent="0.3">
      <c r="A43" s="97"/>
      <c r="B43" s="165" t="s">
        <v>21</v>
      </c>
      <c r="C43" s="196"/>
      <c r="D43" s="190" t="s">
        <v>147</v>
      </c>
      <c r="E43" s="166" t="s">
        <v>127</v>
      </c>
      <c r="F43" s="349"/>
      <c r="G43" s="99" t="s">
        <v>30</v>
      </c>
      <c r="H43" s="39">
        <v>167458</v>
      </c>
      <c r="I43" s="43" t="str">
        <f t="shared" si="4"/>
        <v>23h11</v>
      </c>
      <c r="J43" s="22"/>
      <c r="K43" s="90" t="s">
        <v>30</v>
      </c>
      <c r="L43" s="34">
        <v>174842</v>
      </c>
      <c r="M43" s="43" t="str">
        <f t="shared" si="5"/>
        <v>09h55</v>
      </c>
      <c r="N43" s="2"/>
      <c r="O43" s="31">
        <f t="shared" si="0"/>
        <v>7384</v>
      </c>
      <c r="P43" s="9"/>
      <c r="Q43" s="69" t="str">
        <f t="shared" si="1"/>
        <v/>
      </c>
      <c r="R43" s="9"/>
      <c r="S43" s="45"/>
      <c r="T43" s="9"/>
      <c r="U43" s="93" t="s">
        <v>30</v>
      </c>
      <c r="V43" s="62">
        <v>21635</v>
      </c>
      <c r="W43" s="43" t="str">
        <f t="shared" si="6"/>
        <v>22h28</v>
      </c>
      <c r="X43" s="2"/>
      <c r="Y43" s="32">
        <f t="shared" si="2"/>
        <v>-153207</v>
      </c>
      <c r="Z43" s="9"/>
      <c r="AA43" s="69" t="str">
        <f t="shared" si="3"/>
        <v>faut m'expliquer!</v>
      </c>
      <c r="AB43" s="9"/>
      <c r="AC43" s="49"/>
      <c r="AD43" s="9"/>
      <c r="AF43" s="2"/>
      <c r="AG43" s="204">
        <v>41578</v>
      </c>
      <c r="AH43" s="146">
        <v>21658647</v>
      </c>
      <c r="AI43" s="2"/>
    </row>
    <row r="44" spans="1:35" ht="20.100000000000001" customHeight="1" thickTop="1" thickBot="1" x14ac:dyDescent="0.3">
      <c r="A44" s="97"/>
      <c r="B44" s="165" t="s">
        <v>48</v>
      </c>
      <c r="C44" s="196"/>
      <c r="D44" s="190" t="s">
        <v>147</v>
      </c>
      <c r="E44" s="166" t="s">
        <v>127</v>
      </c>
      <c r="F44" s="349"/>
      <c r="G44" s="99" t="s">
        <v>32</v>
      </c>
      <c r="H44" s="39">
        <v>20833</v>
      </c>
      <c r="I44" s="43" t="str">
        <f t="shared" si="4"/>
        <v>23h11</v>
      </c>
      <c r="J44" s="22"/>
      <c r="K44" s="90" t="s">
        <v>32</v>
      </c>
      <c r="L44" s="34">
        <v>39315</v>
      </c>
      <c r="M44" s="43" t="str">
        <f t="shared" si="5"/>
        <v>09h55</v>
      </c>
      <c r="N44" s="2"/>
      <c r="O44" s="31">
        <f t="shared" si="0"/>
        <v>18482</v>
      </c>
      <c r="P44" s="9"/>
      <c r="Q44" s="69" t="str">
        <f t="shared" si="1"/>
        <v/>
      </c>
      <c r="R44" s="9"/>
      <c r="S44" s="45"/>
      <c r="T44" s="9"/>
      <c r="U44" s="92" t="s">
        <v>32</v>
      </c>
      <c r="V44" s="62">
        <v>163037</v>
      </c>
      <c r="W44" s="43" t="str">
        <f t="shared" si="6"/>
        <v>22h28</v>
      </c>
      <c r="X44" s="2"/>
      <c r="Y44" s="32">
        <f t="shared" si="2"/>
        <v>123722</v>
      </c>
      <c r="Z44" s="9"/>
      <c r="AA44" s="69" t="str">
        <f t="shared" si="3"/>
        <v/>
      </c>
      <c r="AB44" s="9"/>
      <c r="AC44" s="49"/>
      <c r="AD44" s="9"/>
      <c r="AF44" s="2"/>
      <c r="AG44" s="2"/>
      <c r="AH44" s="2"/>
      <c r="AI44" s="2"/>
    </row>
    <row r="45" spans="1:35" ht="20.100000000000001" customHeight="1" thickTop="1" thickBot="1" x14ac:dyDescent="0.3">
      <c r="A45" s="97"/>
      <c r="B45" s="165" t="s">
        <v>79</v>
      </c>
      <c r="C45" s="196"/>
      <c r="D45" s="190" t="s">
        <v>147</v>
      </c>
      <c r="E45" s="166" t="s">
        <v>127</v>
      </c>
      <c r="F45" s="349"/>
      <c r="G45" s="99" t="s">
        <v>34</v>
      </c>
      <c r="H45" s="39">
        <v>23352</v>
      </c>
      <c r="I45" s="43" t="str">
        <f t="shared" si="4"/>
        <v>23h11</v>
      </c>
      <c r="J45" s="22"/>
      <c r="K45" s="90" t="s">
        <v>34</v>
      </c>
      <c r="L45" s="34">
        <v>30692</v>
      </c>
      <c r="M45" s="43" t="str">
        <f t="shared" si="5"/>
        <v>09h55</v>
      </c>
      <c r="N45" s="2"/>
      <c r="O45" s="31">
        <f t="shared" si="0"/>
        <v>7340</v>
      </c>
      <c r="P45" s="9"/>
      <c r="Q45" s="69" t="str">
        <f t="shared" si="1"/>
        <v/>
      </c>
      <c r="R45" s="9"/>
      <c r="S45" s="45"/>
      <c r="T45" s="9"/>
      <c r="U45" s="93" t="s">
        <v>34</v>
      </c>
      <c r="V45" s="62">
        <v>25858</v>
      </c>
      <c r="W45" s="43" t="str">
        <f t="shared" si="6"/>
        <v>22h28</v>
      </c>
      <c r="X45" s="2"/>
      <c r="Y45" s="32">
        <f t="shared" si="2"/>
        <v>-4834</v>
      </c>
      <c r="Z45" s="9"/>
      <c r="AA45" s="69" t="str">
        <f t="shared" si="3"/>
        <v/>
      </c>
      <c r="AB45" s="9"/>
      <c r="AC45" s="49"/>
      <c r="AD45" s="9"/>
      <c r="AF45" s="2"/>
      <c r="AG45" s="366"/>
      <c r="AH45" s="366"/>
      <c r="AI45" s="2"/>
    </row>
    <row r="46" spans="1:35" ht="20.100000000000001" customHeight="1" thickTop="1" thickBot="1" x14ac:dyDescent="0.3">
      <c r="A46" s="97"/>
      <c r="B46" s="165" t="s">
        <v>4</v>
      </c>
      <c r="C46" s="196"/>
      <c r="D46" s="190" t="s">
        <v>148</v>
      </c>
      <c r="E46" s="166" t="s">
        <v>127</v>
      </c>
      <c r="F46" s="349"/>
      <c r="G46" s="99" t="s">
        <v>33</v>
      </c>
      <c r="H46" s="39">
        <v>23362</v>
      </c>
      <c r="I46" s="43" t="str">
        <f t="shared" si="4"/>
        <v>23h11</v>
      </c>
      <c r="J46" s="22"/>
      <c r="K46" s="90" t="s">
        <v>33</v>
      </c>
      <c r="L46" s="34">
        <v>51048</v>
      </c>
      <c r="M46" s="43" t="str">
        <f t="shared" si="5"/>
        <v>09h55</v>
      </c>
      <c r="N46" s="2"/>
      <c r="O46" s="31">
        <f t="shared" si="0"/>
        <v>27686</v>
      </c>
      <c r="P46" s="9"/>
      <c r="Q46" s="69" t="str">
        <f t="shared" si="1"/>
        <v/>
      </c>
      <c r="R46" s="9"/>
      <c r="S46" s="44"/>
      <c r="T46" s="9"/>
      <c r="U46" s="93" t="s">
        <v>33</v>
      </c>
      <c r="V46" s="41">
        <v>147071</v>
      </c>
      <c r="W46" s="43" t="str">
        <f t="shared" si="6"/>
        <v>22h28</v>
      </c>
      <c r="X46" s="2"/>
      <c r="Y46" s="32">
        <f t="shared" si="2"/>
        <v>96023</v>
      </c>
      <c r="Z46" s="9"/>
      <c r="AA46" s="69" t="str">
        <f t="shared" si="3"/>
        <v/>
      </c>
      <c r="AB46" s="9"/>
      <c r="AC46" s="49"/>
      <c r="AD46" s="9"/>
      <c r="AF46" s="2"/>
      <c r="AG46" s="366"/>
      <c r="AH46" s="366"/>
      <c r="AI46" s="2"/>
    </row>
    <row r="47" spans="1:35" ht="20.100000000000001" customHeight="1" thickTop="1" thickBot="1" x14ac:dyDescent="0.3">
      <c r="A47" s="97"/>
      <c r="B47" s="165" t="s">
        <v>24</v>
      </c>
      <c r="C47" s="196"/>
      <c r="D47" s="190" t="s">
        <v>148</v>
      </c>
      <c r="E47" s="166" t="s">
        <v>127</v>
      </c>
      <c r="F47" s="349"/>
      <c r="G47" s="99" t="s">
        <v>0</v>
      </c>
      <c r="H47" s="39">
        <v>332894</v>
      </c>
      <c r="I47" s="43" t="str">
        <f t="shared" si="4"/>
        <v>23h11</v>
      </c>
      <c r="J47" s="22"/>
      <c r="K47" s="90" t="s">
        <v>0</v>
      </c>
      <c r="L47" s="34">
        <v>332894</v>
      </c>
      <c r="M47" s="43" t="str">
        <f t="shared" si="5"/>
        <v>09h55</v>
      </c>
      <c r="N47" s="2"/>
      <c r="O47" s="31">
        <f t="shared" si="0"/>
        <v>0</v>
      </c>
      <c r="P47" s="9"/>
      <c r="Q47" s="69" t="str">
        <f t="shared" si="1"/>
        <v/>
      </c>
      <c r="R47" s="9"/>
      <c r="S47" s="44"/>
      <c r="T47" s="9"/>
      <c r="U47" s="93" t="s">
        <v>0</v>
      </c>
      <c r="V47" s="62">
        <v>332894</v>
      </c>
      <c r="W47" s="43" t="str">
        <f t="shared" si="6"/>
        <v>22h28</v>
      </c>
      <c r="X47" s="2"/>
      <c r="Y47" s="32">
        <f t="shared" si="2"/>
        <v>0</v>
      </c>
      <c r="Z47" s="9"/>
      <c r="AA47" s="69" t="str">
        <f t="shared" si="3"/>
        <v/>
      </c>
      <c r="AB47" s="9"/>
      <c r="AC47" s="49"/>
      <c r="AD47" s="9"/>
      <c r="AF47" s="2"/>
      <c r="AG47" s="366"/>
      <c r="AH47" s="366"/>
      <c r="AI47" s="2"/>
    </row>
    <row r="48" spans="1:35" ht="20.100000000000001" customHeight="1" thickTop="1" thickBot="1" x14ac:dyDescent="0.3">
      <c r="A48" s="97"/>
      <c r="B48" s="165" t="s">
        <v>36</v>
      </c>
      <c r="C48" s="196"/>
      <c r="D48" s="190" t="s">
        <v>148</v>
      </c>
      <c r="E48" s="166" t="s">
        <v>127</v>
      </c>
      <c r="F48" s="349"/>
      <c r="G48" s="99" t="s">
        <v>35</v>
      </c>
      <c r="H48" s="39">
        <v>162605</v>
      </c>
      <c r="I48" s="43" t="str">
        <f t="shared" si="4"/>
        <v>23h11</v>
      </c>
      <c r="J48" s="22"/>
      <c r="K48" s="90" t="s">
        <v>35</v>
      </c>
      <c r="L48" s="34">
        <v>135084</v>
      </c>
      <c r="M48" s="43" t="str">
        <f t="shared" si="5"/>
        <v>09h55</v>
      </c>
      <c r="N48" s="2"/>
      <c r="O48" s="31">
        <f t="shared" si="0"/>
        <v>-27521</v>
      </c>
      <c r="P48" s="9"/>
      <c r="Q48" s="69" t="str">
        <f t="shared" si="1"/>
        <v/>
      </c>
      <c r="R48" s="9"/>
      <c r="S48" s="44"/>
      <c r="T48" s="9"/>
      <c r="U48" s="93" t="s">
        <v>35</v>
      </c>
      <c r="V48" s="41">
        <v>85080</v>
      </c>
      <c r="W48" s="43" t="str">
        <f t="shared" si="6"/>
        <v>22h28</v>
      </c>
      <c r="X48" s="2"/>
      <c r="Y48" s="32">
        <f t="shared" si="2"/>
        <v>-50004</v>
      </c>
      <c r="Z48" s="9"/>
      <c r="AA48" s="69" t="str">
        <f t="shared" si="3"/>
        <v/>
      </c>
      <c r="AB48" s="9"/>
      <c r="AC48" s="49"/>
      <c r="AD48" s="9"/>
      <c r="AF48" s="2"/>
      <c r="AG48" s="366"/>
      <c r="AH48" s="366"/>
      <c r="AI48" s="2"/>
    </row>
    <row r="49" spans="1:35" ht="20.100000000000001" customHeight="1" thickTop="1" thickBot="1" x14ac:dyDescent="0.3">
      <c r="A49" s="97"/>
      <c r="B49" s="165" t="s">
        <v>58</v>
      </c>
      <c r="C49" s="196"/>
      <c r="D49" s="190" t="s">
        <v>148</v>
      </c>
      <c r="E49" s="166" t="s">
        <v>127</v>
      </c>
      <c r="F49" s="349"/>
      <c r="G49" s="99" t="s">
        <v>84</v>
      </c>
      <c r="H49" s="39">
        <v>547947</v>
      </c>
      <c r="I49" s="43" t="str">
        <f t="shared" si="4"/>
        <v>23h11</v>
      </c>
      <c r="J49" s="22"/>
      <c r="K49" s="90" t="s">
        <v>84</v>
      </c>
      <c r="L49" s="34">
        <v>557718</v>
      </c>
      <c r="M49" s="43" t="str">
        <f t="shared" si="5"/>
        <v>09h55</v>
      </c>
      <c r="N49" s="2"/>
      <c r="O49" s="31">
        <f t="shared" si="0"/>
        <v>9771</v>
      </c>
      <c r="P49" s="9"/>
      <c r="Q49" s="69" t="str">
        <f t="shared" si="1"/>
        <v/>
      </c>
      <c r="R49" s="9"/>
      <c r="S49" s="44"/>
      <c r="T49" s="9"/>
      <c r="U49" s="92" t="s">
        <v>84</v>
      </c>
      <c r="V49" s="41">
        <v>557718</v>
      </c>
      <c r="W49" s="43" t="str">
        <f t="shared" si="6"/>
        <v>22h28</v>
      </c>
      <c r="X49" s="2"/>
      <c r="Y49" s="32">
        <f t="shared" si="2"/>
        <v>0</v>
      </c>
      <c r="Z49" s="9"/>
      <c r="AA49" s="69" t="str">
        <f t="shared" si="3"/>
        <v/>
      </c>
      <c r="AB49" s="9"/>
      <c r="AC49" s="49"/>
      <c r="AD49" s="9"/>
      <c r="AF49" s="2"/>
      <c r="AG49" s="366"/>
      <c r="AH49" s="366"/>
      <c r="AI49" s="2"/>
    </row>
    <row r="50" spans="1:35" ht="20.100000000000001" customHeight="1" thickTop="1" thickBot="1" x14ac:dyDescent="0.3">
      <c r="A50" s="97"/>
      <c r="B50" s="165" t="s">
        <v>13</v>
      </c>
      <c r="C50" s="196"/>
      <c r="D50" s="190" t="s">
        <v>149</v>
      </c>
      <c r="E50" s="166" t="s">
        <v>127</v>
      </c>
      <c r="F50" s="349"/>
      <c r="G50" s="99" t="s">
        <v>36</v>
      </c>
      <c r="H50" s="39">
        <v>65391</v>
      </c>
      <c r="I50" s="43" t="str">
        <f t="shared" si="4"/>
        <v>23h11</v>
      </c>
      <c r="J50" s="22"/>
      <c r="K50" s="90" t="s">
        <v>36</v>
      </c>
      <c r="L50" s="34">
        <v>118284</v>
      </c>
      <c r="M50" s="43" t="str">
        <f t="shared" si="5"/>
        <v>09h55</v>
      </c>
      <c r="N50" s="2"/>
      <c r="O50" s="31">
        <f t="shared" si="0"/>
        <v>52893</v>
      </c>
      <c r="P50" s="9"/>
      <c r="Q50" s="69" t="str">
        <f t="shared" si="1"/>
        <v/>
      </c>
      <c r="R50" s="9"/>
      <c r="S50" s="44"/>
      <c r="T50" s="9"/>
      <c r="U50" s="93" t="s">
        <v>36</v>
      </c>
      <c r="V50" s="62">
        <v>85499</v>
      </c>
      <c r="W50" s="43" t="str">
        <f t="shared" si="6"/>
        <v>22h28</v>
      </c>
      <c r="X50" s="2"/>
      <c r="Y50" s="32">
        <f t="shared" si="2"/>
        <v>-32785</v>
      </c>
      <c r="Z50" s="9"/>
      <c r="AA50" s="69" t="str">
        <f t="shared" si="3"/>
        <v/>
      </c>
      <c r="AB50" s="9"/>
      <c r="AC50" s="49"/>
      <c r="AD50" s="9"/>
      <c r="AF50" s="2"/>
      <c r="AG50" s="366"/>
      <c r="AH50" s="366"/>
      <c r="AI50" s="2"/>
    </row>
    <row r="51" spans="1:35" ht="20.100000000000001" customHeight="1" thickTop="1" thickBot="1" x14ac:dyDescent="0.3">
      <c r="A51" s="97"/>
      <c r="B51" s="165" t="s">
        <v>26</v>
      </c>
      <c r="C51" s="196"/>
      <c r="D51" s="190" t="s">
        <v>149</v>
      </c>
      <c r="E51" s="166" t="s">
        <v>127</v>
      </c>
      <c r="F51" s="349"/>
      <c r="G51" s="99" t="s">
        <v>37</v>
      </c>
      <c r="H51" s="39">
        <v>17743</v>
      </c>
      <c r="I51" s="43" t="str">
        <f t="shared" si="4"/>
        <v>23h11</v>
      </c>
      <c r="J51" s="22"/>
      <c r="K51" s="90" t="s">
        <v>37</v>
      </c>
      <c r="L51" s="34">
        <v>24210</v>
      </c>
      <c r="M51" s="43" t="str">
        <f t="shared" si="5"/>
        <v>09h55</v>
      </c>
      <c r="N51" s="2"/>
      <c r="O51" s="31">
        <f t="shared" si="0"/>
        <v>6467</v>
      </c>
      <c r="P51" s="9"/>
      <c r="Q51" s="69" t="str">
        <f t="shared" si="1"/>
        <v/>
      </c>
      <c r="R51" s="9"/>
      <c r="S51" s="44"/>
      <c r="T51" s="9"/>
      <c r="U51" s="92" t="s">
        <v>37</v>
      </c>
      <c r="V51" s="62">
        <v>13974</v>
      </c>
      <c r="W51" s="43" t="str">
        <f t="shared" si="6"/>
        <v>22h28</v>
      </c>
      <c r="X51" s="2"/>
      <c r="Y51" s="32">
        <f t="shared" si="2"/>
        <v>-10236</v>
      </c>
      <c r="Z51" s="9"/>
      <c r="AA51" s="69" t="str">
        <f t="shared" si="3"/>
        <v/>
      </c>
      <c r="AB51" s="9"/>
      <c r="AC51" s="49"/>
      <c r="AD51" s="9"/>
      <c r="AF51" s="2"/>
      <c r="AG51" s="366"/>
      <c r="AH51" s="366"/>
      <c r="AI51" s="2"/>
    </row>
    <row r="52" spans="1:35" ht="20.100000000000001" customHeight="1" thickTop="1" thickBot="1" x14ac:dyDescent="0.3">
      <c r="A52" s="97"/>
      <c r="B52" s="165" t="s">
        <v>42</v>
      </c>
      <c r="C52" s="196"/>
      <c r="D52" s="190" t="s">
        <v>149</v>
      </c>
      <c r="E52" s="166" t="s">
        <v>127</v>
      </c>
      <c r="F52" s="349"/>
      <c r="G52" s="99" t="s">
        <v>38</v>
      </c>
      <c r="H52" s="39">
        <v>105818</v>
      </c>
      <c r="I52" s="43" t="str">
        <f t="shared" si="4"/>
        <v>23h11</v>
      </c>
      <c r="J52" s="22"/>
      <c r="K52" s="90" t="s">
        <v>38</v>
      </c>
      <c r="L52" s="34">
        <v>80588</v>
      </c>
      <c r="M52" s="43" t="str">
        <f t="shared" si="5"/>
        <v>09h55</v>
      </c>
      <c r="N52" s="2"/>
      <c r="O52" s="31">
        <f t="shared" si="0"/>
        <v>-25230</v>
      </c>
      <c r="P52" s="9"/>
      <c r="Q52" s="69" t="str">
        <f t="shared" si="1"/>
        <v/>
      </c>
      <c r="R52" s="9"/>
      <c r="S52" s="44"/>
      <c r="T52" s="9"/>
      <c r="U52" s="92" t="s">
        <v>38</v>
      </c>
      <c r="V52" s="62">
        <v>68211</v>
      </c>
      <c r="W52" s="43" t="str">
        <f t="shared" si="6"/>
        <v>22h28</v>
      </c>
      <c r="X52" s="2"/>
      <c r="Y52" s="32">
        <f t="shared" si="2"/>
        <v>-12377</v>
      </c>
      <c r="Z52" s="9"/>
      <c r="AA52" s="69" t="str">
        <f t="shared" si="3"/>
        <v/>
      </c>
      <c r="AB52" s="9"/>
      <c r="AC52" s="49"/>
      <c r="AD52" s="9"/>
      <c r="AF52" s="2"/>
      <c r="AG52" s="366"/>
      <c r="AH52" s="366"/>
      <c r="AI52" s="2"/>
    </row>
    <row r="53" spans="1:35" ht="20.100000000000001" customHeight="1" thickTop="1" thickBot="1" x14ac:dyDescent="0.3">
      <c r="A53" s="97"/>
      <c r="B53" s="165" t="s">
        <v>49</v>
      </c>
      <c r="C53" s="196"/>
      <c r="D53" s="190" t="s">
        <v>149</v>
      </c>
      <c r="E53" s="166" t="s">
        <v>127</v>
      </c>
      <c r="F53" s="349"/>
      <c r="G53" s="99" t="s">
        <v>39</v>
      </c>
      <c r="H53" s="39">
        <v>19747</v>
      </c>
      <c r="I53" s="43" t="str">
        <f t="shared" si="4"/>
        <v>23h11</v>
      </c>
      <c r="J53" s="22"/>
      <c r="K53" s="90" t="s">
        <v>39</v>
      </c>
      <c r="L53" s="34">
        <v>86450</v>
      </c>
      <c r="M53" s="43" t="str">
        <f t="shared" si="5"/>
        <v>09h55</v>
      </c>
      <c r="N53" s="2"/>
      <c r="O53" s="31">
        <f t="shared" si="0"/>
        <v>66703</v>
      </c>
      <c r="P53" s="9"/>
      <c r="Q53" s="69" t="str">
        <f t="shared" si="1"/>
        <v/>
      </c>
      <c r="R53" s="9"/>
      <c r="S53" s="44"/>
      <c r="T53" s="9"/>
      <c r="U53" s="92" t="s">
        <v>39</v>
      </c>
      <c r="V53" s="41">
        <v>105596</v>
      </c>
      <c r="W53" s="43" t="str">
        <f t="shared" si="6"/>
        <v>22h28</v>
      </c>
      <c r="X53" s="2"/>
      <c r="Y53" s="32">
        <f t="shared" si="2"/>
        <v>19146</v>
      </c>
      <c r="Z53" s="9"/>
      <c r="AA53" s="69" t="str">
        <f t="shared" si="3"/>
        <v/>
      </c>
      <c r="AB53" s="9"/>
      <c r="AC53" s="49"/>
      <c r="AD53" s="9"/>
      <c r="AF53" s="2"/>
      <c r="AG53" s="366"/>
      <c r="AH53" s="366"/>
      <c r="AI53" s="2"/>
    </row>
    <row r="54" spans="1:35" ht="20.100000000000001" customHeight="1" thickTop="1" thickBot="1" x14ac:dyDescent="0.3">
      <c r="A54" s="97"/>
      <c r="B54" s="165" t="s">
        <v>93</v>
      </c>
      <c r="C54" s="196"/>
      <c r="D54" s="190"/>
      <c r="E54" s="166" t="s">
        <v>127</v>
      </c>
      <c r="F54" s="349"/>
      <c r="G54" s="99" t="s">
        <v>40</v>
      </c>
      <c r="H54" s="39">
        <v>59519</v>
      </c>
      <c r="I54" s="43" t="str">
        <f t="shared" si="4"/>
        <v>23h11</v>
      </c>
      <c r="J54" s="22"/>
      <c r="K54" s="90" t="s">
        <v>40</v>
      </c>
      <c r="L54" s="34">
        <v>52496</v>
      </c>
      <c r="M54" s="43" t="str">
        <f t="shared" si="5"/>
        <v>09h55</v>
      </c>
      <c r="N54" s="2"/>
      <c r="O54" s="31">
        <f t="shared" si="0"/>
        <v>-7023</v>
      </c>
      <c r="P54" s="9"/>
      <c r="Q54" s="69" t="str">
        <f t="shared" si="1"/>
        <v/>
      </c>
      <c r="R54" s="9"/>
      <c r="S54" s="44"/>
      <c r="T54" s="9"/>
      <c r="U54" s="92" t="s">
        <v>40</v>
      </c>
      <c r="V54" s="41">
        <v>30642</v>
      </c>
      <c r="W54" s="43" t="str">
        <f t="shared" si="6"/>
        <v>22h28</v>
      </c>
      <c r="X54" s="2"/>
      <c r="Y54" s="32">
        <f t="shared" si="2"/>
        <v>-21854</v>
      </c>
      <c r="Z54" s="9"/>
      <c r="AA54" s="69" t="str">
        <f t="shared" si="3"/>
        <v/>
      </c>
      <c r="AB54" s="9"/>
      <c r="AC54" s="49"/>
      <c r="AD54" s="9"/>
      <c r="AF54" s="2"/>
      <c r="AG54" s="366"/>
      <c r="AH54" s="366"/>
      <c r="AI54" s="2"/>
    </row>
    <row r="55" spans="1:35" ht="20.100000000000001" customHeight="1" thickTop="1" thickBot="1" x14ac:dyDescent="0.3">
      <c r="A55" s="97"/>
      <c r="B55" s="167" t="s">
        <v>74</v>
      </c>
      <c r="C55" s="197"/>
      <c r="D55" s="191"/>
      <c r="E55" s="168" t="s">
        <v>127</v>
      </c>
      <c r="F55" s="349"/>
      <c r="G55" s="99" t="s">
        <v>41</v>
      </c>
      <c r="H55" s="39">
        <v>14993</v>
      </c>
      <c r="I55" s="43" t="str">
        <f t="shared" si="4"/>
        <v>23h11</v>
      </c>
      <c r="J55" s="22"/>
      <c r="K55" s="90" t="s">
        <v>41</v>
      </c>
      <c r="L55" s="34">
        <v>14993</v>
      </c>
      <c r="M55" s="43" t="str">
        <f t="shared" si="5"/>
        <v>09h55</v>
      </c>
      <c r="N55" s="2"/>
      <c r="O55" s="31">
        <f t="shared" si="0"/>
        <v>0</v>
      </c>
      <c r="P55" s="9"/>
      <c r="Q55" s="69" t="str">
        <f t="shared" si="1"/>
        <v/>
      </c>
      <c r="R55" s="9"/>
      <c r="S55" s="44"/>
      <c r="T55" s="9"/>
      <c r="U55" s="92" t="s">
        <v>41</v>
      </c>
      <c r="V55" s="62">
        <v>14993</v>
      </c>
      <c r="W55" s="43" t="str">
        <f t="shared" si="6"/>
        <v>22h28</v>
      </c>
      <c r="X55" s="2"/>
      <c r="Y55" s="32">
        <f t="shared" si="2"/>
        <v>0</v>
      </c>
      <c r="Z55" s="9"/>
      <c r="AA55" s="69" t="str">
        <f t="shared" si="3"/>
        <v/>
      </c>
      <c r="AB55" s="9"/>
      <c r="AC55" s="49"/>
      <c r="AD55" s="9"/>
      <c r="AF55" s="2"/>
      <c r="AG55" s="366"/>
      <c r="AH55" s="366"/>
      <c r="AI55" s="2"/>
    </row>
    <row r="56" spans="1:35" ht="20.100000000000001" customHeight="1" thickTop="1" thickBot="1" x14ac:dyDescent="0.3">
      <c r="A56" s="97"/>
      <c r="B56" s="169" t="s">
        <v>44</v>
      </c>
      <c r="C56" s="195"/>
      <c r="D56" s="189" t="s">
        <v>145</v>
      </c>
      <c r="E56" s="170" t="s">
        <v>142</v>
      </c>
      <c r="F56" s="349"/>
      <c r="G56" s="99" t="s">
        <v>42</v>
      </c>
      <c r="H56" s="39">
        <v>146111</v>
      </c>
      <c r="I56" s="43" t="str">
        <f t="shared" si="4"/>
        <v>23h11</v>
      </c>
      <c r="J56" s="22"/>
      <c r="K56" s="90" t="s">
        <v>42</v>
      </c>
      <c r="L56" s="34">
        <v>116889</v>
      </c>
      <c r="M56" s="43" t="str">
        <f t="shared" si="5"/>
        <v>09h55</v>
      </c>
      <c r="N56" s="2"/>
      <c r="O56" s="31">
        <f t="shared" si="0"/>
        <v>-29222</v>
      </c>
      <c r="P56" s="9"/>
      <c r="Q56" s="69" t="str">
        <f t="shared" si="1"/>
        <v/>
      </c>
      <c r="R56" s="9"/>
      <c r="S56" s="44"/>
      <c r="T56" s="9"/>
      <c r="U56" s="93" t="s">
        <v>42</v>
      </c>
      <c r="V56" s="62">
        <v>154414</v>
      </c>
      <c r="W56" s="43" t="str">
        <f t="shared" si="6"/>
        <v>22h28</v>
      </c>
      <c r="X56" s="2"/>
      <c r="Y56" s="32">
        <f t="shared" si="2"/>
        <v>37525</v>
      </c>
      <c r="Z56" s="9"/>
      <c r="AA56" s="69" t="str">
        <f t="shared" si="3"/>
        <v/>
      </c>
      <c r="AB56" s="9"/>
      <c r="AC56" s="49"/>
      <c r="AD56" s="9"/>
      <c r="AF56" s="2"/>
      <c r="AG56" s="366"/>
      <c r="AH56" s="366"/>
      <c r="AI56" s="2"/>
    </row>
    <row r="57" spans="1:35" ht="20.100000000000001" customHeight="1" thickTop="1" thickBot="1" x14ac:dyDescent="0.3">
      <c r="A57" s="97"/>
      <c r="B57" s="171" t="s">
        <v>30</v>
      </c>
      <c r="C57" s="196">
        <v>1</v>
      </c>
      <c r="D57" s="190" t="s">
        <v>146</v>
      </c>
      <c r="E57" s="172" t="s">
        <v>142</v>
      </c>
      <c r="F57" s="349"/>
      <c r="G57" s="99" t="s">
        <v>85</v>
      </c>
      <c r="H57" s="39">
        <v>17578</v>
      </c>
      <c r="I57" s="43" t="str">
        <f t="shared" si="4"/>
        <v>23h11</v>
      </c>
      <c r="J57" s="22"/>
      <c r="K57" s="90" t="s">
        <v>85</v>
      </c>
      <c r="L57" s="34">
        <v>14063</v>
      </c>
      <c r="M57" s="43" t="str">
        <f t="shared" si="5"/>
        <v>09h55</v>
      </c>
      <c r="N57" s="2"/>
      <c r="O57" s="31">
        <f t="shared" si="0"/>
        <v>-3515</v>
      </c>
      <c r="P57" s="9"/>
      <c r="Q57" s="69" t="str">
        <f t="shared" si="1"/>
        <v/>
      </c>
      <c r="R57" s="9"/>
      <c r="S57" s="44"/>
      <c r="T57" s="9"/>
      <c r="U57" s="93" t="s">
        <v>85</v>
      </c>
      <c r="V57" s="62">
        <v>11251</v>
      </c>
      <c r="W57" s="43" t="str">
        <f t="shared" si="6"/>
        <v>22h28</v>
      </c>
      <c r="X57" s="2"/>
      <c r="Y57" s="32">
        <f t="shared" si="2"/>
        <v>-2812</v>
      </c>
      <c r="Z57" s="9"/>
      <c r="AA57" s="69" t="str">
        <f t="shared" si="3"/>
        <v/>
      </c>
      <c r="AB57" s="9"/>
      <c r="AC57" s="49"/>
      <c r="AD57" s="9"/>
      <c r="AF57" s="2"/>
      <c r="AG57" s="366"/>
      <c r="AH57" s="366"/>
      <c r="AI57" s="2"/>
    </row>
    <row r="58" spans="1:35" ht="20.100000000000001" customHeight="1" thickTop="1" thickBot="1" x14ac:dyDescent="0.3">
      <c r="A58" s="97"/>
      <c r="B58" s="171" t="s">
        <v>17</v>
      </c>
      <c r="C58" s="196">
        <v>2</v>
      </c>
      <c r="D58" s="190" t="s">
        <v>146</v>
      </c>
      <c r="E58" s="172" t="s">
        <v>142</v>
      </c>
      <c r="F58" s="349"/>
      <c r="G58" s="99" t="s">
        <v>43</v>
      </c>
      <c r="H58" s="39">
        <v>44693</v>
      </c>
      <c r="I58" s="43" t="str">
        <f t="shared" si="4"/>
        <v>23h11</v>
      </c>
      <c r="J58" s="22"/>
      <c r="K58" s="90" t="s">
        <v>43</v>
      </c>
      <c r="L58" s="34">
        <v>28192</v>
      </c>
      <c r="M58" s="43" t="str">
        <f t="shared" si="5"/>
        <v>09h55</v>
      </c>
      <c r="N58" s="2"/>
      <c r="O58" s="31">
        <f t="shared" si="0"/>
        <v>-16501</v>
      </c>
      <c r="P58" s="9"/>
      <c r="Q58" s="69" t="str">
        <f t="shared" si="1"/>
        <v/>
      </c>
      <c r="R58" s="9"/>
      <c r="S58" s="44"/>
      <c r="T58" s="9"/>
      <c r="U58" s="93" t="s">
        <v>43</v>
      </c>
      <c r="V58" s="41">
        <v>28029</v>
      </c>
      <c r="W58" s="43" t="str">
        <f t="shared" si="6"/>
        <v>22h28</v>
      </c>
      <c r="X58" s="2"/>
      <c r="Y58" s="32">
        <f t="shared" si="2"/>
        <v>-163</v>
      </c>
      <c r="Z58" s="9"/>
      <c r="AA58" s="69" t="str">
        <f t="shared" si="3"/>
        <v/>
      </c>
      <c r="AB58" s="9"/>
      <c r="AC58" s="49"/>
      <c r="AD58" s="9"/>
      <c r="AF58" s="2"/>
      <c r="AG58" s="366"/>
      <c r="AH58" s="366"/>
      <c r="AI58" s="2"/>
    </row>
    <row r="59" spans="1:35" ht="20.100000000000001" customHeight="1" thickTop="1" thickBot="1" x14ac:dyDescent="0.3">
      <c r="A59" s="97"/>
      <c r="B59" s="171" t="s">
        <v>8</v>
      </c>
      <c r="C59" s="196">
        <v>3</v>
      </c>
      <c r="D59" s="190" t="s">
        <v>146</v>
      </c>
      <c r="E59" s="172" t="s">
        <v>142</v>
      </c>
      <c r="F59" s="349"/>
      <c r="G59" s="100" t="s">
        <v>44</v>
      </c>
      <c r="H59" s="39">
        <v>2820801</v>
      </c>
      <c r="I59" s="43" t="str">
        <f t="shared" si="4"/>
        <v>23h11</v>
      </c>
      <c r="J59" s="22"/>
      <c r="K59" s="90" t="s">
        <v>44</v>
      </c>
      <c r="L59" s="34">
        <v>2820801</v>
      </c>
      <c r="M59" s="43" t="str">
        <f t="shared" si="5"/>
        <v>09h55</v>
      </c>
      <c r="N59" s="2"/>
      <c r="O59" s="31">
        <f t="shared" si="0"/>
        <v>0</v>
      </c>
      <c r="P59" s="9"/>
      <c r="Q59" s="69" t="str">
        <f t="shared" si="1"/>
        <v/>
      </c>
      <c r="R59" s="9"/>
      <c r="S59" s="44"/>
      <c r="T59" s="9"/>
      <c r="U59" s="93" t="s">
        <v>44</v>
      </c>
      <c r="V59" s="62">
        <v>3003043</v>
      </c>
      <c r="W59" s="43" t="str">
        <f t="shared" si="6"/>
        <v>22h28</v>
      </c>
      <c r="X59" s="2"/>
      <c r="Y59" s="32">
        <f t="shared" si="2"/>
        <v>182242</v>
      </c>
      <c r="Z59" s="9"/>
      <c r="AA59" s="69" t="str">
        <f t="shared" si="3"/>
        <v/>
      </c>
      <c r="AB59" s="9"/>
      <c r="AC59" s="49"/>
      <c r="AD59" s="9"/>
      <c r="AF59" s="2"/>
      <c r="AG59" s="366"/>
      <c r="AH59" s="366"/>
      <c r="AI59" s="2"/>
    </row>
    <row r="60" spans="1:35" ht="20.100000000000001" customHeight="1" thickTop="1" thickBot="1" x14ac:dyDescent="0.3">
      <c r="A60" s="97"/>
      <c r="B60" s="171" t="s">
        <v>62</v>
      </c>
      <c r="C60" s="196">
        <v>4</v>
      </c>
      <c r="D60" s="190" t="s">
        <v>146</v>
      </c>
      <c r="E60" s="172" t="s">
        <v>142</v>
      </c>
      <c r="F60" s="349"/>
      <c r="G60" s="99" t="s">
        <v>45</v>
      </c>
      <c r="H60" s="39">
        <v>828877</v>
      </c>
      <c r="I60" s="43" t="str">
        <f t="shared" si="4"/>
        <v>23h11</v>
      </c>
      <c r="J60" s="22"/>
      <c r="K60" s="90" t="s">
        <v>45</v>
      </c>
      <c r="L60" s="34">
        <v>878877</v>
      </c>
      <c r="M60" s="43" t="str">
        <f t="shared" si="5"/>
        <v>09h55</v>
      </c>
      <c r="N60" s="2"/>
      <c r="O60" s="31">
        <f t="shared" si="0"/>
        <v>50000</v>
      </c>
      <c r="P60" s="9"/>
      <c r="Q60" s="69" t="str">
        <f t="shared" si="1"/>
        <v/>
      </c>
      <c r="R60" s="9"/>
      <c r="S60" s="44"/>
      <c r="T60" s="9"/>
      <c r="U60" s="92" t="s">
        <v>45</v>
      </c>
      <c r="V60" s="62">
        <v>878877</v>
      </c>
      <c r="W60" s="43" t="str">
        <f t="shared" si="6"/>
        <v>22h28</v>
      </c>
      <c r="X60" s="2"/>
      <c r="Y60" s="32">
        <f t="shared" si="2"/>
        <v>0</v>
      </c>
      <c r="Z60" s="9"/>
      <c r="AA60" s="69" t="str">
        <f t="shared" si="3"/>
        <v/>
      </c>
      <c r="AB60" s="9"/>
      <c r="AC60" s="49"/>
      <c r="AD60" s="9"/>
      <c r="AF60" s="2"/>
      <c r="AG60" s="366"/>
      <c r="AH60" s="366"/>
      <c r="AI60" s="2"/>
    </row>
    <row r="61" spans="1:35" ht="20.100000000000001" customHeight="1" thickTop="1" thickBot="1" x14ac:dyDescent="0.3">
      <c r="A61" s="97"/>
      <c r="B61" s="171" t="s">
        <v>5</v>
      </c>
      <c r="C61" s="196">
        <v>5</v>
      </c>
      <c r="D61" s="190" t="s">
        <v>146</v>
      </c>
      <c r="E61" s="172" t="s">
        <v>142</v>
      </c>
      <c r="F61" s="349"/>
      <c r="G61" s="99" t="s">
        <v>46</v>
      </c>
      <c r="H61" s="39">
        <v>316346</v>
      </c>
      <c r="I61" s="43" t="str">
        <f t="shared" si="4"/>
        <v>23h11</v>
      </c>
      <c r="J61" s="22"/>
      <c r="K61" s="90" t="s">
        <v>46</v>
      </c>
      <c r="L61" s="34">
        <v>316346</v>
      </c>
      <c r="M61" s="43" t="str">
        <f t="shared" si="5"/>
        <v>09h55</v>
      </c>
      <c r="N61" s="2"/>
      <c r="O61" s="31">
        <f t="shared" si="0"/>
        <v>0</v>
      </c>
      <c r="P61" s="9"/>
      <c r="Q61" s="69" t="str">
        <f t="shared" si="1"/>
        <v/>
      </c>
      <c r="R61" s="9"/>
      <c r="S61" s="44"/>
      <c r="T61" s="9"/>
      <c r="U61" s="93" t="s">
        <v>46</v>
      </c>
      <c r="V61" s="41">
        <v>296807</v>
      </c>
      <c r="W61" s="43" t="str">
        <f t="shared" si="6"/>
        <v>22h28</v>
      </c>
      <c r="X61" s="2"/>
      <c r="Y61" s="32">
        <f t="shared" si="2"/>
        <v>-19539</v>
      </c>
      <c r="Z61" s="9"/>
      <c r="AA61" s="69" t="str">
        <f t="shared" si="3"/>
        <v/>
      </c>
      <c r="AB61" s="9"/>
      <c r="AC61" s="49"/>
      <c r="AD61" s="9"/>
      <c r="AF61" s="2"/>
      <c r="AG61" s="366"/>
      <c r="AH61" s="366"/>
      <c r="AI61" s="2"/>
    </row>
    <row r="62" spans="1:35" ht="20.100000000000001" customHeight="1" thickTop="1" thickBot="1" x14ac:dyDescent="0.3">
      <c r="A62" s="97"/>
      <c r="B62" s="171" t="s">
        <v>64</v>
      </c>
      <c r="C62" s="196"/>
      <c r="D62" s="190" t="s">
        <v>147</v>
      </c>
      <c r="E62" s="172" t="s">
        <v>142</v>
      </c>
      <c r="F62" s="349"/>
      <c r="G62" s="99" t="s">
        <v>47</v>
      </c>
      <c r="H62" s="39">
        <v>1332683</v>
      </c>
      <c r="I62" s="43" t="str">
        <f t="shared" si="4"/>
        <v>23h11</v>
      </c>
      <c r="J62" s="22"/>
      <c r="K62" s="90" t="s">
        <v>47</v>
      </c>
      <c r="L62" s="34">
        <v>1332683</v>
      </c>
      <c r="M62" s="43" t="str">
        <f t="shared" si="5"/>
        <v>09h55</v>
      </c>
      <c r="N62" s="2"/>
      <c r="O62" s="31">
        <f t="shared" si="0"/>
        <v>0</v>
      </c>
      <c r="P62" s="9"/>
      <c r="Q62" s="69" t="str">
        <f t="shared" si="1"/>
        <v/>
      </c>
      <c r="R62" s="9"/>
      <c r="S62" s="44"/>
      <c r="T62" s="9"/>
      <c r="U62" s="93" t="s">
        <v>47</v>
      </c>
      <c r="V62" s="41">
        <v>1332683</v>
      </c>
      <c r="W62" s="43" t="str">
        <f t="shared" si="6"/>
        <v>22h28</v>
      </c>
      <c r="X62" s="2"/>
      <c r="Y62" s="32">
        <f t="shared" si="2"/>
        <v>0</v>
      </c>
      <c r="Z62" s="9"/>
      <c r="AA62" s="69" t="str">
        <f t="shared" si="3"/>
        <v/>
      </c>
      <c r="AB62" s="9"/>
      <c r="AC62" s="49"/>
      <c r="AD62" s="9"/>
      <c r="AF62" s="2"/>
      <c r="AG62" s="366"/>
      <c r="AH62" s="366"/>
      <c r="AI62" s="2"/>
    </row>
    <row r="63" spans="1:35" ht="20.100000000000001" customHeight="1" thickTop="1" thickBot="1" x14ac:dyDescent="0.3">
      <c r="A63" s="97"/>
      <c r="B63" s="171" t="s">
        <v>1</v>
      </c>
      <c r="C63" s="196"/>
      <c r="D63" s="190" t="s">
        <v>148</v>
      </c>
      <c r="E63" s="172" t="s">
        <v>142</v>
      </c>
      <c r="F63" s="349"/>
      <c r="G63" s="99" t="s">
        <v>48</v>
      </c>
      <c r="H63" s="39">
        <v>165056</v>
      </c>
      <c r="I63" s="43" t="str">
        <f t="shared" si="4"/>
        <v>23h11</v>
      </c>
      <c r="J63" s="22"/>
      <c r="K63" s="90" t="s">
        <v>48</v>
      </c>
      <c r="L63" s="34">
        <v>223657</v>
      </c>
      <c r="M63" s="43" t="str">
        <f t="shared" si="5"/>
        <v>09h55</v>
      </c>
      <c r="N63" s="2"/>
      <c r="O63" s="31">
        <f t="shared" si="0"/>
        <v>58601</v>
      </c>
      <c r="P63" s="9"/>
      <c r="Q63" s="69" t="str">
        <f t="shared" si="1"/>
        <v/>
      </c>
      <c r="R63" s="9"/>
      <c r="S63" s="44"/>
      <c r="T63" s="9"/>
      <c r="U63" s="93" t="s">
        <v>48</v>
      </c>
      <c r="V63" s="62">
        <v>191305</v>
      </c>
      <c r="W63" s="43" t="str">
        <f t="shared" si="6"/>
        <v>22h28</v>
      </c>
      <c r="X63" s="2"/>
      <c r="Y63" s="32">
        <f t="shared" si="2"/>
        <v>-32352</v>
      </c>
      <c r="Z63" s="9"/>
      <c r="AA63" s="69" t="str">
        <f t="shared" si="3"/>
        <v/>
      </c>
      <c r="AB63" s="9"/>
      <c r="AC63" s="49"/>
      <c r="AD63" s="9"/>
      <c r="AF63" s="2"/>
      <c r="AG63" s="366"/>
      <c r="AH63" s="366"/>
      <c r="AI63" s="2"/>
    </row>
    <row r="64" spans="1:35" ht="20.100000000000001" customHeight="1" thickTop="1" thickBot="1" x14ac:dyDescent="0.3">
      <c r="A64" s="97"/>
      <c r="B64" s="171" t="s">
        <v>2</v>
      </c>
      <c r="C64" s="196"/>
      <c r="D64" s="190" t="s">
        <v>149</v>
      </c>
      <c r="E64" s="172" t="s">
        <v>142</v>
      </c>
      <c r="F64" s="349"/>
      <c r="G64" s="99" t="s">
        <v>49</v>
      </c>
      <c r="H64" s="39">
        <v>27537</v>
      </c>
      <c r="I64" s="43" t="str">
        <f t="shared" si="4"/>
        <v>23h11</v>
      </c>
      <c r="J64" s="22"/>
      <c r="K64" s="90" t="s">
        <v>49</v>
      </c>
      <c r="L64" s="34">
        <v>15181</v>
      </c>
      <c r="M64" s="43" t="str">
        <f t="shared" si="5"/>
        <v>09h55</v>
      </c>
      <c r="N64" s="2"/>
      <c r="O64" s="31">
        <f t="shared" si="0"/>
        <v>-12356</v>
      </c>
      <c r="P64" s="9"/>
      <c r="Q64" s="69" t="str">
        <f t="shared" si="1"/>
        <v/>
      </c>
      <c r="R64" s="9"/>
      <c r="S64" s="44"/>
      <c r="T64" s="9"/>
      <c r="U64" s="93" t="s">
        <v>49</v>
      </c>
      <c r="V64" s="41">
        <v>13508</v>
      </c>
      <c r="W64" s="43" t="str">
        <f t="shared" si="6"/>
        <v>22h28</v>
      </c>
      <c r="X64" s="2"/>
      <c r="Y64" s="32">
        <f t="shared" si="2"/>
        <v>-1673</v>
      </c>
      <c r="Z64" s="9"/>
      <c r="AA64" s="69" t="str">
        <f t="shared" si="3"/>
        <v/>
      </c>
      <c r="AB64" s="9"/>
      <c r="AC64" s="49"/>
      <c r="AD64" s="9"/>
      <c r="AF64" s="2"/>
      <c r="AG64" s="366"/>
      <c r="AH64" s="366"/>
      <c r="AI64" s="2"/>
    </row>
    <row r="65" spans="1:35" ht="20.100000000000001" customHeight="1" thickTop="1" thickBot="1" x14ac:dyDescent="0.3">
      <c r="A65" s="97"/>
      <c r="B65" s="171" t="s">
        <v>6</v>
      </c>
      <c r="C65" s="196"/>
      <c r="D65" s="190" t="s">
        <v>149</v>
      </c>
      <c r="E65" s="172" t="s">
        <v>142</v>
      </c>
      <c r="F65" s="349"/>
      <c r="G65" s="99" t="s">
        <v>50</v>
      </c>
      <c r="H65" s="39">
        <v>250195</v>
      </c>
      <c r="I65" s="43" t="str">
        <f t="shared" si="4"/>
        <v>23h11</v>
      </c>
      <c r="J65" s="22"/>
      <c r="K65" s="90" t="s">
        <v>50</v>
      </c>
      <c r="L65" s="34">
        <v>102228</v>
      </c>
      <c r="M65" s="43" t="str">
        <f t="shared" si="5"/>
        <v>09h55</v>
      </c>
      <c r="N65" s="2"/>
      <c r="O65" s="31">
        <f t="shared" si="0"/>
        <v>-147967</v>
      </c>
      <c r="P65" s="9"/>
      <c r="Q65" s="69" t="str">
        <f t="shared" si="1"/>
        <v>faut m'expliquer!</v>
      </c>
      <c r="R65" s="9"/>
      <c r="S65" s="44"/>
      <c r="T65" s="9"/>
      <c r="U65" s="93" t="s">
        <v>50</v>
      </c>
      <c r="V65" s="62">
        <v>72699</v>
      </c>
      <c r="W65" s="43" t="str">
        <f t="shared" si="6"/>
        <v>22h28</v>
      </c>
      <c r="X65" s="2"/>
      <c r="Y65" s="32">
        <f t="shared" si="2"/>
        <v>-29529</v>
      </c>
      <c r="Z65" s="9"/>
      <c r="AA65" s="69" t="str">
        <f t="shared" si="3"/>
        <v/>
      </c>
      <c r="AB65" s="9"/>
      <c r="AC65" s="49"/>
      <c r="AD65" s="9"/>
      <c r="AF65" s="2"/>
      <c r="AG65" s="366"/>
      <c r="AH65" s="366"/>
      <c r="AI65" s="2"/>
    </row>
    <row r="66" spans="1:35" ht="20.100000000000001" customHeight="1" thickTop="1" thickBot="1" x14ac:dyDescent="0.3">
      <c r="A66" s="97"/>
      <c r="B66" s="171" t="s">
        <v>32</v>
      </c>
      <c r="C66" s="196"/>
      <c r="D66" s="190" t="s">
        <v>149</v>
      </c>
      <c r="E66" s="172" t="s">
        <v>142</v>
      </c>
      <c r="F66" s="349"/>
      <c r="G66" s="99" t="s">
        <v>51</v>
      </c>
      <c r="H66" s="39">
        <v>66322</v>
      </c>
      <c r="I66" s="43" t="str">
        <f t="shared" si="4"/>
        <v>23h11</v>
      </c>
      <c r="J66" s="22"/>
      <c r="K66" s="90" t="s">
        <v>51</v>
      </c>
      <c r="L66" s="34">
        <v>59068</v>
      </c>
      <c r="M66" s="43" t="str">
        <f t="shared" si="5"/>
        <v>09h55</v>
      </c>
      <c r="N66" s="2"/>
      <c r="O66" s="31">
        <f t="shared" si="0"/>
        <v>-7254</v>
      </c>
      <c r="P66" s="9"/>
      <c r="Q66" s="69" t="str">
        <f t="shared" si="1"/>
        <v/>
      </c>
      <c r="R66" s="9"/>
      <c r="S66" s="44"/>
      <c r="T66" s="9"/>
      <c r="U66" s="92" t="s">
        <v>51</v>
      </c>
      <c r="V66" s="62">
        <v>98831</v>
      </c>
      <c r="W66" s="43" t="str">
        <f t="shared" si="6"/>
        <v>22h28</v>
      </c>
      <c r="X66" s="2"/>
      <c r="Y66" s="32">
        <f t="shared" si="2"/>
        <v>39763</v>
      </c>
      <c r="Z66" s="9"/>
      <c r="AA66" s="69" t="str">
        <f t="shared" si="3"/>
        <v/>
      </c>
      <c r="AB66" s="9"/>
      <c r="AC66" s="49"/>
      <c r="AD66" s="9"/>
      <c r="AF66" s="2"/>
      <c r="AG66" s="366"/>
      <c r="AH66" s="366"/>
      <c r="AI66" s="2"/>
    </row>
    <row r="67" spans="1:35" ht="20.100000000000001" customHeight="1" thickTop="1" thickBot="1" x14ac:dyDescent="0.3">
      <c r="A67" s="97"/>
      <c r="B67" s="171" t="s">
        <v>53</v>
      </c>
      <c r="C67" s="196"/>
      <c r="D67" s="190" t="s">
        <v>149</v>
      </c>
      <c r="E67" s="172" t="s">
        <v>142</v>
      </c>
      <c r="F67" s="349"/>
      <c r="G67" s="99" t="s">
        <v>86</v>
      </c>
      <c r="H67" s="39">
        <v>168820</v>
      </c>
      <c r="I67" s="43" t="str">
        <f t="shared" si="4"/>
        <v>23h11</v>
      </c>
      <c r="J67" s="22"/>
      <c r="K67" s="90" t="s">
        <v>86</v>
      </c>
      <c r="L67" s="34">
        <v>168820</v>
      </c>
      <c r="M67" s="43" t="str">
        <f t="shared" si="5"/>
        <v>09h55</v>
      </c>
      <c r="N67" s="2"/>
      <c r="O67" s="31">
        <f t="shared" si="0"/>
        <v>0</v>
      </c>
      <c r="P67" s="9"/>
      <c r="Q67" s="69" t="str">
        <f t="shared" si="1"/>
        <v/>
      </c>
      <c r="R67" s="9"/>
      <c r="S67" s="44"/>
      <c r="T67" s="9"/>
      <c r="U67" s="93" t="s">
        <v>86</v>
      </c>
      <c r="V67" s="62">
        <v>206979</v>
      </c>
      <c r="W67" s="43" t="str">
        <f t="shared" si="6"/>
        <v>22h28</v>
      </c>
      <c r="X67" s="2"/>
      <c r="Y67" s="32">
        <f t="shared" si="2"/>
        <v>38159</v>
      </c>
      <c r="Z67" s="9"/>
      <c r="AA67" s="69" t="str">
        <f t="shared" si="3"/>
        <v/>
      </c>
      <c r="AB67" s="9"/>
      <c r="AC67" s="49"/>
      <c r="AD67" s="9"/>
      <c r="AF67" s="2"/>
      <c r="AG67" s="366"/>
      <c r="AH67" s="366"/>
      <c r="AI67" s="2"/>
    </row>
    <row r="68" spans="1:35" ht="20.100000000000001" customHeight="1" thickTop="1" thickBot="1" x14ac:dyDescent="0.3">
      <c r="A68" s="97"/>
      <c r="B68" s="173" t="s">
        <v>85</v>
      </c>
      <c r="C68" s="197"/>
      <c r="D68" s="191"/>
      <c r="E68" s="174" t="s">
        <v>142</v>
      </c>
      <c r="F68" s="349"/>
      <c r="G68" s="99" t="s">
        <v>53</v>
      </c>
      <c r="H68" s="39">
        <v>455366</v>
      </c>
      <c r="I68" s="43" t="str">
        <f t="shared" si="4"/>
        <v>23h11</v>
      </c>
      <c r="J68" s="22"/>
      <c r="K68" s="90" t="s">
        <v>53</v>
      </c>
      <c r="L68" s="34">
        <v>455366</v>
      </c>
      <c r="M68" s="43" t="str">
        <f t="shared" si="5"/>
        <v>09h55</v>
      </c>
      <c r="N68" s="2"/>
      <c r="O68" s="31">
        <f t="shared" si="0"/>
        <v>0</v>
      </c>
      <c r="P68" s="9"/>
      <c r="Q68" s="69" t="str">
        <f t="shared" si="1"/>
        <v/>
      </c>
      <c r="R68" s="9"/>
      <c r="S68" s="44"/>
      <c r="T68" s="9"/>
      <c r="U68" s="93" t="s">
        <v>53</v>
      </c>
      <c r="V68" s="41">
        <v>455366</v>
      </c>
      <c r="W68" s="43" t="str">
        <f t="shared" si="6"/>
        <v>22h28</v>
      </c>
      <c r="X68" s="2"/>
      <c r="Y68" s="32">
        <f t="shared" si="2"/>
        <v>0</v>
      </c>
      <c r="Z68" s="9"/>
      <c r="AA68" s="69" t="str">
        <f t="shared" si="3"/>
        <v/>
      </c>
      <c r="AB68" s="9"/>
      <c r="AC68" s="49"/>
      <c r="AD68" s="9"/>
      <c r="AF68" s="2"/>
      <c r="AG68" s="366"/>
      <c r="AH68" s="366"/>
      <c r="AI68" s="2"/>
    </row>
    <row r="69" spans="1:35" ht="20.100000000000001" customHeight="1" thickTop="1" thickBot="1" x14ac:dyDescent="0.3">
      <c r="A69" s="97"/>
      <c r="B69" s="175" t="s">
        <v>84</v>
      </c>
      <c r="C69" s="195"/>
      <c r="D69" s="189" t="s">
        <v>145</v>
      </c>
      <c r="E69" s="176" t="s">
        <v>143</v>
      </c>
      <c r="F69" s="349"/>
      <c r="G69" s="99" t="s">
        <v>54</v>
      </c>
      <c r="H69" s="39">
        <v>61497</v>
      </c>
      <c r="I69" s="43" t="str">
        <f t="shared" si="4"/>
        <v>23h11</v>
      </c>
      <c r="J69" s="22"/>
      <c r="K69" s="90" t="s">
        <v>54</v>
      </c>
      <c r="L69" s="34">
        <v>93496</v>
      </c>
      <c r="M69" s="43" t="str">
        <f t="shared" si="5"/>
        <v>09h55</v>
      </c>
      <c r="N69" s="2"/>
      <c r="O69" s="31">
        <f t="shared" si="0"/>
        <v>31999</v>
      </c>
      <c r="P69" s="9"/>
      <c r="Q69" s="69" t="str">
        <f t="shared" si="1"/>
        <v/>
      </c>
      <c r="R69" s="9"/>
      <c r="S69" s="44"/>
      <c r="T69" s="9"/>
      <c r="U69" s="93" t="s">
        <v>54</v>
      </c>
      <c r="V69" s="41">
        <v>11184</v>
      </c>
      <c r="W69" s="43" t="str">
        <f t="shared" si="6"/>
        <v>22h28</v>
      </c>
      <c r="X69" s="2"/>
      <c r="Y69" s="32">
        <f t="shared" si="2"/>
        <v>-82312</v>
      </c>
      <c r="Z69" s="9"/>
      <c r="AA69" s="69" t="str">
        <f t="shared" si="3"/>
        <v/>
      </c>
      <c r="AB69" s="9"/>
      <c r="AC69" s="49"/>
      <c r="AD69" s="9"/>
      <c r="AF69" s="2"/>
      <c r="AG69" s="366"/>
      <c r="AH69" s="366"/>
      <c r="AI69" s="2"/>
    </row>
    <row r="70" spans="1:35" ht="20.100000000000001" customHeight="1" thickTop="1" thickBot="1" x14ac:dyDescent="0.3">
      <c r="A70" s="97"/>
      <c r="B70" s="177" t="s">
        <v>45</v>
      </c>
      <c r="C70" s="196"/>
      <c r="D70" s="190" t="s">
        <v>145</v>
      </c>
      <c r="E70" s="178" t="s">
        <v>143</v>
      </c>
      <c r="F70" s="349"/>
      <c r="G70" s="99" t="s">
        <v>55</v>
      </c>
      <c r="H70" s="39">
        <v>85856</v>
      </c>
      <c r="I70" s="43" t="str">
        <f t="shared" si="4"/>
        <v>23h11</v>
      </c>
      <c r="J70" s="22"/>
      <c r="K70" s="90" t="s">
        <v>55</v>
      </c>
      <c r="L70" s="34">
        <v>89101</v>
      </c>
      <c r="M70" s="43" t="str">
        <f t="shared" si="5"/>
        <v>09h55</v>
      </c>
      <c r="N70" s="2"/>
      <c r="O70" s="31">
        <f t="shared" si="0"/>
        <v>3245</v>
      </c>
      <c r="P70" s="9"/>
      <c r="Q70" s="69" t="str">
        <f t="shared" si="1"/>
        <v/>
      </c>
      <c r="R70" s="9"/>
      <c r="S70" s="44"/>
      <c r="T70" s="9"/>
      <c r="U70" s="93" t="s">
        <v>55</v>
      </c>
      <c r="V70" s="62">
        <v>80917</v>
      </c>
      <c r="W70" s="43" t="str">
        <f t="shared" si="6"/>
        <v>22h28</v>
      </c>
      <c r="X70" s="2"/>
      <c r="Y70" s="32">
        <f t="shared" si="2"/>
        <v>-8184</v>
      </c>
      <c r="Z70" s="9"/>
      <c r="AA70" s="69" t="str">
        <f t="shared" si="3"/>
        <v/>
      </c>
      <c r="AB70" s="9"/>
      <c r="AC70" s="49"/>
      <c r="AD70" s="9"/>
      <c r="AF70" s="2"/>
      <c r="AG70" s="366"/>
      <c r="AH70" s="366"/>
      <c r="AI70" s="2"/>
    </row>
    <row r="71" spans="1:35" ht="20.100000000000001" customHeight="1" thickTop="1" thickBot="1" x14ac:dyDescent="0.3">
      <c r="A71" s="97"/>
      <c r="B71" s="177" t="s">
        <v>54</v>
      </c>
      <c r="C71" s="196"/>
      <c r="D71" s="190" t="s">
        <v>145</v>
      </c>
      <c r="E71" s="178" t="s">
        <v>143</v>
      </c>
      <c r="F71" s="349"/>
      <c r="G71" s="99" t="s">
        <v>57</v>
      </c>
      <c r="H71" s="39">
        <v>21840</v>
      </c>
      <c r="I71" s="43" t="str">
        <f t="shared" si="4"/>
        <v>23h11</v>
      </c>
      <c r="J71" s="22"/>
      <c r="K71" s="90" t="s">
        <v>57</v>
      </c>
      <c r="L71" s="34">
        <v>21840</v>
      </c>
      <c r="M71" s="43" t="str">
        <f t="shared" si="5"/>
        <v>09h55</v>
      </c>
      <c r="N71" s="2"/>
      <c r="O71" s="31">
        <f t="shared" si="0"/>
        <v>0</v>
      </c>
      <c r="P71" s="9"/>
      <c r="Q71" s="69" t="str">
        <f t="shared" si="1"/>
        <v/>
      </c>
      <c r="R71" s="9"/>
      <c r="S71" s="44"/>
      <c r="T71" s="9"/>
      <c r="U71" s="93" t="s">
        <v>57</v>
      </c>
      <c r="V71" s="62">
        <v>13978</v>
      </c>
      <c r="W71" s="43" t="str">
        <f t="shared" si="6"/>
        <v>22h28</v>
      </c>
      <c r="X71" s="2"/>
      <c r="Y71" s="32">
        <f t="shared" si="2"/>
        <v>-7862</v>
      </c>
      <c r="Z71" s="9"/>
      <c r="AA71" s="69" t="str">
        <f t="shared" si="3"/>
        <v/>
      </c>
      <c r="AB71" s="9"/>
      <c r="AC71" s="49"/>
      <c r="AD71" s="9"/>
      <c r="AF71" s="2"/>
      <c r="AG71" s="366"/>
      <c r="AH71" s="366"/>
      <c r="AI71" s="2"/>
    </row>
    <row r="72" spans="1:35" ht="20.100000000000001" customHeight="1" thickTop="1" thickBot="1" x14ac:dyDescent="0.3">
      <c r="A72" s="97"/>
      <c r="B72" s="177" t="s">
        <v>41</v>
      </c>
      <c r="C72" s="196"/>
      <c r="D72" s="190" t="s">
        <v>146</v>
      </c>
      <c r="E72" s="178" t="s">
        <v>143</v>
      </c>
      <c r="F72" s="349"/>
      <c r="G72" s="99" t="s">
        <v>58</v>
      </c>
      <c r="H72" s="39">
        <v>57628</v>
      </c>
      <c r="I72" s="43" t="str">
        <f t="shared" si="4"/>
        <v>23h11</v>
      </c>
      <c r="J72" s="22"/>
      <c r="K72" s="90" t="s">
        <v>58</v>
      </c>
      <c r="L72" s="34">
        <v>66664</v>
      </c>
      <c r="M72" s="43" t="str">
        <f t="shared" si="5"/>
        <v>09h55</v>
      </c>
      <c r="N72" s="2"/>
      <c r="O72" s="31">
        <f t="shared" si="0"/>
        <v>9036</v>
      </c>
      <c r="P72" s="9"/>
      <c r="Q72" s="69" t="str">
        <f t="shared" si="1"/>
        <v/>
      </c>
      <c r="R72" s="9"/>
      <c r="S72" s="44"/>
      <c r="T72" s="9"/>
      <c r="U72" s="93" t="s">
        <v>58</v>
      </c>
      <c r="V72" s="62">
        <v>25065</v>
      </c>
      <c r="W72" s="43" t="str">
        <f t="shared" si="6"/>
        <v>22h28</v>
      </c>
      <c r="X72" s="2"/>
      <c r="Y72" s="32">
        <f t="shared" si="2"/>
        <v>-41599</v>
      </c>
      <c r="Z72" s="9"/>
      <c r="AA72" s="69" t="str">
        <f t="shared" si="3"/>
        <v/>
      </c>
      <c r="AB72" s="9"/>
      <c r="AC72" s="49"/>
      <c r="AD72" s="9"/>
      <c r="AF72" s="2"/>
      <c r="AG72" s="366"/>
      <c r="AH72" s="366"/>
      <c r="AI72" s="2"/>
    </row>
    <row r="73" spans="1:35" ht="20.100000000000001" customHeight="1" thickTop="1" thickBot="1" x14ac:dyDescent="0.3">
      <c r="A73" s="97"/>
      <c r="B73" s="177" t="s">
        <v>69</v>
      </c>
      <c r="C73" s="196"/>
      <c r="D73" s="190" t="s">
        <v>146</v>
      </c>
      <c r="E73" s="178" t="s">
        <v>143</v>
      </c>
      <c r="F73" s="349"/>
      <c r="G73" s="99" t="s">
        <v>59</v>
      </c>
      <c r="H73" s="39">
        <v>47840</v>
      </c>
      <c r="I73" s="43" t="str">
        <f t="shared" si="4"/>
        <v>23h11</v>
      </c>
      <c r="J73" s="22"/>
      <c r="K73" s="90" t="s">
        <v>59</v>
      </c>
      <c r="L73" s="34">
        <v>47889</v>
      </c>
      <c r="M73" s="43" t="str">
        <f t="shared" si="5"/>
        <v>09h55</v>
      </c>
      <c r="N73" s="2"/>
      <c r="O73" s="31">
        <f t="shared" si="0"/>
        <v>49</v>
      </c>
      <c r="P73" s="9"/>
      <c r="Q73" s="69" t="str">
        <f t="shared" si="1"/>
        <v/>
      </c>
      <c r="R73" s="9"/>
      <c r="S73" s="44"/>
      <c r="T73" s="9"/>
      <c r="U73" s="92" t="s">
        <v>59</v>
      </c>
      <c r="V73" s="41">
        <v>28289</v>
      </c>
      <c r="W73" s="43" t="str">
        <f t="shared" si="6"/>
        <v>22h28</v>
      </c>
      <c r="X73" s="2"/>
      <c r="Y73" s="32">
        <f t="shared" si="2"/>
        <v>-19600</v>
      </c>
      <c r="Z73" s="9"/>
      <c r="AA73" s="69" t="str">
        <f t="shared" si="3"/>
        <v/>
      </c>
      <c r="AB73" s="9"/>
      <c r="AC73" s="49"/>
      <c r="AD73" s="9"/>
      <c r="AF73" s="2"/>
      <c r="AG73" s="366"/>
      <c r="AH73" s="366"/>
      <c r="AI73" s="2"/>
    </row>
    <row r="74" spans="1:35" ht="20.100000000000001" customHeight="1" thickTop="1" thickBot="1" x14ac:dyDescent="0.3">
      <c r="A74" s="97"/>
      <c r="B74" s="177" t="s">
        <v>25</v>
      </c>
      <c r="C74" s="196"/>
      <c r="D74" s="190" t="s">
        <v>147</v>
      </c>
      <c r="E74" s="178" t="s">
        <v>143</v>
      </c>
      <c r="F74" s="349"/>
      <c r="G74" s="99" t="s">
        <v>60</v>
      </c>
      <c r="H74" s="39">
        <v>30188</v>
      </c>
      <c r="I74" s="43" t="str">
        <f t="shared" si="4"/>
        <v>23h11</v>
      </c>
      <c r="J74" s="22"/>
      <c r="K74" s="90" t="s">
        <v>60</v>
      </c>
      <c r="L74" s="34">
        <v>43200</v>
      </c>
      <c r="M74" s="43" t="str">
        <f t="shared" si="5"/>
        <v>09h55</v>
      </c>
      <c r="N74" s="2"/>
      <c r="O74" s="31">
        <f t="shared" si="0"/>
        <v>13012</v>
      </c>
      <c r="P74" s="9"/>
      <c r="Q74" s="69" t="str">
        <f t="shared" si="1"/>
        <v/>
      </c>
      <c r="R74" s="9"/>
      <c r="S74" s="44"/>
      <c r="T74" s="9"/>
      <c r="U74" s="92" t="s">
        <v>60</v>
      </c>
      <c r="V74" s="62">
        <v>95161</v>
      </c>
      <c r="W74" s="43" t="str">
        <f t="shared" si="6"/>
        <v>22h28</v>
      </c>
      <c r="X74" s="2"/>
      <c r="Y74" s="32">
        <f t="shared" si="2"/>
        <v>51961</v>
      </c>
      <c r="Z74" s="9"/>
      <c r="AA74" s="69" t="str">
        <f t="shared" si="3"/>
        <v/>
      </c>
      <c r="AB74" s="9"/>
      <c r="AC74" s="49"/>
      <c r="AD74" s="9"/>
      <c r="AF74" s="2"/>
      <c r="AG74" s="366"/>
      <c r="AH74" s="366"/>
      <c r="AI74" s="2"/>
    </row>
    <row r="75" spans="1:35" ht="20.100000000000001" customHeight="1" thickTop="1" thickBot="1" x14ac:dyDescent="0.3">
      <c r="A75" s="97"/>
      <c r="B75" s="177" t="s">
        <v>38</v>
      </c>
      <c r="C75" s="196"/>
      <c r="D75" s="190" t="s">
        <v>147</v>
      </c>
      <c r="E75" s="178" t="s">
        <v>143</v>
      </c>
      <c r="F75" s="349"/>
      <c r="G75" s="99" t="s">
        <v>61</v>
      </c>
      <c r="H75" s="39">
        <v>13666</v>
      </c>
      <c r="I75" s="43" t="str">
        <f t="shared" si="4"/>
        <v>23h11</v>
      </c>
      <c r="J75" s="22"/>
      <c r="K75" s="90" t="s">
        <v>61</v>
      </c>
      <c r="L75" s="34">
        <v>10933</v>
      </c>
      <c r="M75" s="43" t="str">
        <f t="shared" si="5"/>
        <v>09h55</v>
      </c>
      <c r="N75" s="2"/>
      <c r="O75" s="31">
        <f t="shared" si="0"/>
        <v>-2733</v>
      </c>
      <c r="P75" s="9"/>
      <c r="Q75" s="69" t="str">
        <f t="shared" si="1"/>
        <v/>
      </c>
      <c r="R75" s="9"/>
      <c r="S75" s="44"/>
      <c r="T75" s="9"/>
      <c r="U75" s="93" t="s">
        <v>61</v>
      </c>
      <c r="V75" s="62">
        <v>13000</v>
      </c>
      <c r="W75" s="43" t="str">
        <f t="shared" si="6"/>
        <v>22h28</v>
      </c>
      <c r="X75" s="2"/>
      <c r="Y75" s="32">
        <f t="shared" si="2"/>
        <v>2067</v>
      </c>
      <c r="Z75" s="9"/>
      <c r="AA75" s="69" t="str">
        <f t="shared" si="3"/>
        <v/>
      </c>
      <c r="AB75" s="9"/>
      <c r="AC75" s="49"/>
      <c r="AD75" s="9"/>
      <c r="AF75" s="2"/>
      <c r="AG75" s="366"/>
      <c r="AH75" s="366"/>
      <c r="AI75" s="2"/>
    </row>
    <row r="76" spans="1:35" ht="20.100000000000001" customHeight="1" thickTop="1" thickBot="1" x14ac:dyDescent="0.3">
      <c r="A76" s="97"/>
      <c r="B76" s="177" t="s">
        <v>68</v>
      </c>
      <c r="C76" s="196"/>
      <c r="D76" s="190" t="s">
        <v>147</v>
      </c>
      <c r="E76" s="178" t="s">
        <v>143</v>
      </c>
      <c r="F76" s="349"/>
      <c r="G76" s="99" t="s">
        <v>62</v>
      </c>
      <c r="H76" s="39">
        <v>642748</v>
      </c>
      <c r="I76" s="43" t="str">
        <f t="shared" si="4"/>
        <v>23h11</v>
      </c>
      <c r="J76" s="22"/>
      <c r="K76" s="90" t="s">
        <v>62</v>
      </c>
      <c r="L76" s="34">
        <v>452947</v>
      </c>
      <c r="M76" s="43" t="str">
        <f t="shared" si="5"/>
        <v>09h55</v>
      </c>
      <c r="N76" s="2"/>
      <c r="O76" s="31">
        <f t="shared" si="0"/>
        <v>-189801</v>
      </c>
      <c r="P76" s="9"/>
      <c r="Q76" s="69" t="str">
        <f t="shared" ref="Q76:Q110" si="7">IF(O76&lt;-100000,"faut m'expliquer!","")</f>
        <v>faut m'expliquer!</v>
      </c>
      <c r="R76" s="9"/>
      <c r="S76" s="44"/>
      <c r="T76" s="9"/>
      <c r="U76" s="93" t="s">
        <v>62</v>
      </c>
      <c r="V76" s="62">
        <v>592997</v>
      </c>
      <c r="W76" s="43" t="str">
        <f t="shared" si="6"/>
        <v>22h28</v>
      </c>
      <c r="X76" s="2"/>
      <c r="Y76" s="32">
        <f t="shared" ref="Y76:Y115" si="8">V76-L76</f>
        <v>140050</v>
      </c>
      <c r="Z76" s="9"/>
      <c r="AA76" s="69" t="str">
        <f t="shared" ref="AA76:AA100" si="9">IF(Y76&lt;-100000,"faut m'expliquer!","")</f>
        <v/>
      </c>
      <c r="AB76" s="9"/>
      <c r="AC76" s="49"/>
      <c r="AD76" s="9"/>
      <c r="AF76" s="2"/>
      <c r="AG76" s="366"/>
      <c r="AH76" s="366"/>
      <c r="AI76" s="2"/>
    </row>
    <row r="77" spans="1:35" ht="20.100000000000001" customHeight="1" thickTop="1" thickBot="1" x14ac:dyDescent="0.3">
      <c r="A77" s="97"/>
      <c r="B77" s="177" t="s">
        <v>46</v>
      </c>
      <c r="C77" s="196"/>
      <c r="D77" s="190" t="s">
        <v>148</v>
      </c>
      <c r="E77" s="178" t="s">
        <v>143</v>
      </c>
      <c r="F77" s="349"/>
      <c r="G77" s="99" t="s">
        <v>63</v>
      </c>
      <c r="H77" s="39">
        <v>117771</v>
      </c>
      <c r="I77" s="43" t="str">
        <f t="shared" ref="I77:I115" si="10">I76</f>
        <v>23h11</v>
      </c>
      <c r="J77" s="22"/>
      <c r="K77" s="90" t="s">
        <v>63</v>
      </c>
      <c r="L77" s="34">
        <v>117771</v>
      </c>
      <c r="M77" s="43" t="str">
        <f t="shared" ref="M77:M115" si="11">M76</f>
        <v>09h55</v>
      </c>
      <c r="N77" s="2"/>
      <c r="O77" s="31">
        <f t="shared" ref="O77:O107" si="12">L77-H77</f>
        <v>0</v>
      </c>
      <c r="P77" s="9"/>
      <c r="Q77" s="69" t="str">
        <f t="shared" si="7"/>
        <v/>
      </c>
      <c r="R77" s="9"/>
      <c r="S77" s="44"/>
      <c r="T77" s="9"/>
      <c r="U77" s="93" t="s">
        <v>63</v>
      </c>
      <c r="V77" s="41">
        <v>34827</v>
      </c>
      <c r="W77" s="43" t="str">
        <f t="shared" ref="W77:W115" si="13">W76</f>
        <v>22h28</v>
      </c>
      <c r="X77" s="2"/>
      <c r="Y77" s="32">
        <f t="shared" si="8"/>
        <v>-82944</v>
      </c>
      <c r="Z77" s="9"/>
      <c r="AA77" s="69" t="str">
        <f t="shared" si="9"/>
        <v/>
      </c>
      <c r="AB77" s="9"/>
      <c r="AC77" s="49"/>
      <c r="AD77" s="9"/>
      <c r="AF77" s="2"/>
      <c r="AG77" s="366"/>
      <c r="AH77" s="366"/>
      <c r="AI77" s="2"/>
    </row>
    <row r="78" spans="1:35" ht="20.100000000000001" customHeight="1" thickTop="1" thickBot="1" x14ac:dyDescent="0.3">
      <c r="A78" s="97"/>
      <c r="B78" s="177" t="s">
        <v>63</v>
      </c>
      <c r="C78" s="196"/>
      <c r="D78" s="190" t="s">
        <v>148</v>
      </c>
      <c r="E78" s="178" t="s">
        <v>143</v>
      </c>
      <c r="F78" s="349"/>
      <c r="G78" s="99" t="s">
        <v>64</v>
      </c>
      <c r="H78" s="39">
        <v>66368</v>
      </c>
      <c r="I78" s="43" t="str">
        <f t="shared" si="10"/>
        <v>23h11</v>
      </c>
      <c r="J78" s="22"/>
      <c r="K78" s="90" t="s">
        <v>64</v>
      </c>
      <c r="L78" s="34">
        <v>117194</v>
      </c>
      <c r="M78" s="43" t="str">
        <f t="shared" si="11"/>
        <v>09h55</v>
      </c>
      <c r="N78" s="2"/>
      <c r="O78" s="31">
        <f t="shared" si="12"/>
        <v>50826</v>
      </c>
      <c r="P78" s="9"/>
      <c r="Q78" s="69" t="str">
        <f t="shared" si="7"/>
        <v/>
      </c>
      <c r="R78" s="9"/>
      <c r="S78" s="44"/>
      <c r="T78" s="9"/>
      <c r="U78" s="93" t="s">
        <v>64</v>
      </c>
      <c r="V78" s="62">
        <v>83606</v>
      </c>
      <c r="W78" s="43" t="str">
        <f t="shared" si="13"/>
        <v>22h28</v>
      </c>
      <c r="X78" s="2"/>
      <c r="Y78" s="32">
        <f t="shared" si="8"/>
        <v>-33588</v>
      </c>
      <c r="Z78" s="9"/>
      <c r="AA78" s="69" t="str">
        <f t="shared" si="9"/>
        <v/>
      </c>
      <c r="AB78" s="9"/>
      <c r="AC78" s="49"/>
      <c r="AD78" s="9"/>
      <c r="AF78" s="2"/>
      <c r="AG78" s="366"/>
      <c r="AH78" s="366"/>
      <c r="AI78" s="2"/>
    </row>
    <row r="79" spans="1:35" ht="20.100000000000001" customHeight="1" thickTop="1" thickBot="1" x14ac:dyDescent="0.3">
      <c r="A79" s="97"/>
      <c r="B79" s="177" t="s">
        <v>66</v>
      </c>
      <c r="C79" s="196"/>
      <c r="D79" s="190" t="s">
        <v>148</v>
      </c>
      <c r="E79" s="178" t="s">
        <v>143</v>
      </c>
      <c r="F79" s="349"/>
      <c r="G79" s="99" t="s">
        <v>65</v>
      </c>
      <c r="H79" s="39">
        <v>97966</v>
      </c>
      <c r="I79" s="43" t="str">
        <f t="shared" si="10"/>
        <v>23h11</v>
      </c>
      <c r="J79" s="22"/>
      <c r="K79" s="90" t="s">
        <v>65</v>
      </c>
      <c r="L79" s="34">
        <v>97966</v>
      </c>
      <c r="M79" s="43" t="str">
        <f t="shared" si="11"/>
        <v>09h55</v>
      </c>
      <c r="N79" s="2"/>
      <c r="O79" s="31">
        <f t="shared" si="12"/>
        <v>0</v>
      </c>
      <c r="P79" s="9"/>
      <c r="Q79" s="69" t="str">
        <f t="shared" si="7"/>
        <v/>
      </c>
      <c r="R79" s="9"/>
      <c r="S79" s="44"/>
      <c r="T79" s="9"/>
      <c r="U79" s="92" t="s">
        <v>65</v>
      </c>
      <c r="V79" s="41">
        <v>84793</v>
      </c>
      <c r="W79" s="43" t="str">
        <f t="shared" si="13"/>
        <v>22h28</v>
      </c>
      <c r="X79" s="2"/>
      <c r="Y79" s="32">
        <f t="shared" si="8"/>
        <v>-13173</v>
      </c>
      <c r="Z79" s="9"/>
      <c r="AA79" s="69" t="str">
        <f t="shared" si="9"/>
        <v/>
      </c>
      <c r="AB79" s="9"/>
      <c r="AC79" s="49"/>
      <c r="AD79" s="9"/>
      <c r="AF79" s="2"/>
      <c r="AG79" s="366"/>
      <c r="AH79" s="366"/>
      <c r="AI79" s="2"/>
    </row>
    <row r="80" spans="1:35" ht="20.100000000000001" customHeight="1" thickTop="1" thickBot="1" x14ac:dyDescent="0.3">
      <c r="A80" s="97"/>
      <c r="B80" s="177" t="s">
        <v>18</v>
      </c>
      <c r="C80" s="196"/>
      <c r="D80" s="190" t="s">
        <v>149</v>
      </c>
      <c r="E80" s="178" t="s">
        <v>143</v>
      </c>
      <c r="F80" s="349"/>
      <c r="G80" s="99" t="s">
        <v>66</v>
      </c>
      <c r="H80" s="39">
        <v>16769</v>
      </c>
      <c r="I80" s="43" t="str">
        <f t="shared" si="10"/>
        <v>23h11</v>
      </c>
      <c r="J80" s="22"/>
      <c r="K80" s="90" t="s">
        <v>66</v>
      </c>
      <c r="L80" s="34">
        <v>13366</v>
      </c>
      <c r="M80" s="43" t="str">
        <f t="shared" si="11"/>
        <v>09h55</v>
      </c>
      <c r="N80" s="2"/>
      <c r="O80" s="31">
        <f t="shared" si="12"/>
        <v>-3403</v>
      </c>
      <c r="P80" s="9"/>
      <c r="Q80" s="69" t="str">
        <f t="shared" si="7"/>
        <v/>
      </c>
      <c r="R80" s="9"/>
      <c r="S80" s="44"/>
      <c r="T80" s="9"/>
      <c r="U80" s="93" t="s">
        <v>66</v>
      </c>
      <c r="V80" s="62">
        <v>10693</v>
      </c>
      <c r="W80" s="43" t="str">
        <f t="shared" si="13"/>
        <v>22h28</v>
      </c>
      <c r="X80" s="2"/>
      <c r="Y80" s="32">
        <f t="shared" si="8"/>
        <v>-2673</v>
      </c>
      <c r="Z80" s="9"/>
      <c r="AA80" s="69" t="str">
        <f t="shared" si="9"/>
        <v/>
      </c>
      <c r="AB80" s="9"/>
      <c r="AC80" s="49"/>
      <c r="AD80" s="9"/>
      <c r="AF80" s="2"/>
      <c r="AG80" s="366"/>
      <c r="AH80" s="366"/>
      <c r="AI80" s="2"/>
    </row>
    <row r="81" spans="1:35" ht="20.100000000000001" customHeight="1" thickTop="1" thickBot="1" x14ac:dyDescent="0.3">
      <c r="A81" s="97"/>
      <c r="B81" s="177" t="s">
        <v>51</v>
      </c>
      <c r="C81" s="196"/>
      <c r="D81" s="190" t="s">
        <v>149</v>
      </c>
      <c r="E81" s="178" t="s">
        <v>143</v>
      </c>
      <c r="F81" s="349"/>
      <c r="G81" s="99" t="s">
        <v>67</v>
      </c>
      <c r="H81" s="39">
        <v>71232</v>
      </c>
      <c r="I81" s="43" t="str">
        <f t="shared" si="10"/>
        <v>23h11</v>
      </c>
      <c r="J81" s="22"/>
      <c r="K81" s="90" t="s">
        <v>67</v>
      </c>
      <c r="L81" s="34">
        <v>39311</v>
      </c>
      <c r="M81" s="43" t="str">
        <f t="shared" si="11"/>
        <v>09h55</v>
      </c>
      <c r="N81" s="2"/>
      <c r="O81" s="31">
        <f t="shared" si="12"/>
        <v>-31921</v>
      </c>
      <c r="P81" s="9"/>
      <c r="Q81" s="69" t="str">
        <f t="shared" si="7"/>
        <v/>
      </c>
      <c r="R81" s="9"/>
      <c r="S81" s="44"/>
      <c r="T81" s="9"/>
      <c r="U81" s="93" t="s">
        <v>67</v>
      </c>
      <c r="V81" s="62">
        <v>61112</v>
      </c>
      <c r="W81" s="43" t="str">
        <f t="shared" si="13"/>
        <v>22h28</v>
      </c>
      <c r="X81" s="2"/>
      <c r="Y81" s="32">
        <f t="shared" si="8"/>
        <v>21801</v>
      </c>
      <c r="Z81" s="9"/>
      <c r="AA81" s="69" t="str">
        <f t="shared" si="9"/>
        <v/>
      </c>
      <c r="AB81" s="9"/>
      <c r="AC81" s="49"/>
      <c r="AD81" s="9"/>
      <c r="AF81" s="2"/>
      <c r="AG81" s="366"/>
      <c r="AH81" s="366"/>
      <c r="AI81" s="2"/>
    </row>
    <row r="82" spans="1:35" ht="20.100000000000001" customHeight="1" thickTop="1" thickBot="1" x14ac:dyDescent="0.3">
      <c r="A82" s="97"/>
      <c r="B82" s="177" t="s">
        <v>77</v>
      </c>
      <c r="C82" s="196"/>
      <c r="D82" s="190" t="s">
        <v>149</v>
      </c>
      <c r="E82" s="178" t="s">
        <v>143</v>
      </c>
      <c r="F82" s="349"/>
      <c r="G82" s="99" t="s">
        <v>68</v>
      </c>
      <c r="H82" s="39">
        <v>11173</v>
      </c>
      <c r="I82" s="43" t="str">
        <f t="shared" si="10"/>
        <v>23h11</v>
      </c>
      <c r="J82" s="22"/>
      <c r="K82" s="90" t="s">
        <v>68</v>
      </c>
      <c r="L82" s="34">
        <v>11173</v>
      </c>
      <c r="M82" s="43" t="str">
        <f t="shared" si="11"/>
        <v>09h55</v>
      </c>
      <c r="N82" s="2"/>
      <c r="O82" s="31">
        <f t="shared" si="12"/>
        <v>0</v>
      </c>
      <c r="P82" s="9"/>
      <c r="Q82" s="69" t="str">
        <f t="shared" si="7"/>
        <v/>
      </c>
      <c r="R82" s="9"/>
      <c r="S82" s="44"/>
      <c r="T82" s="9"/>
      <c r="U82" s="93" t="s">
        <v>68</v>
      </c>
      <c r="V82" s="41">
        <v>11173</v>
      </c>
      <c r="W82" s="43" t="str">
        <f t="shared" si="13"/>
        <v>22h28</v>
      </c>
      <c r="X82" s="2"/>
      <c r="Y82" s="32">
        <f t="shared" si="8"/>
        <v>0</v>
      </c>
      <c r="Z82" s="9"/>
      <c r="AA82" s="69" t="str">
        <f t="shared" si="9"/>
        <v/>
      </c>
      <c r="AB82" s="9"/>
      <c r="AC82" s="49"/>
      <c r="AD82" s="9"/>
      <c r="AF82" s="2"/>
      <c r="AG82" s="366"/>
      <c r="AH82" s="366"/>
      <c r="AI82" s="2"/>
    </row>
    <row r="83" spans="1:35" ht="20.100000000000001" customHeight="1" thickTop="1" thickBot="1" x14ac:dyDescent="0.3">
      <c r="A83" s="97"/>
      <c r="B83" s="177" t="s">
        <v>11</v>
      </c>
      <c r="C83" s="196"/>
      <c r="D83" s="190"/>
      <c r="E83" s="178" t="s">
        <v>143</v>
      </c>
      <c r="F83" s="349"/>
      <c r="G83" s="99" t="s">
        <v>69</v>
      </c>
      <c r="H83" s="39">
        <v>272175</v>
      </c>
      <c r="I83" s="43" t="str">
        <f t="shared" si="10"/>
        <v>23h11</v>
      </c>
      <c r="J83" s="22"/>
      <c r="K83" s="90" t="s">
        <v>69</v>
      </c>
      <c r="L83" s="34">
        <v>209746</v>
      </c>
      <c r="M83" s="43" t="str">
        <f t="shared" si="11"/>
        <v>09h55</v>
      </c>
      <c r="N83" s="2"/>
      <c r="O83" s="31">
        <f t="shared" si="12"/>
        <v>-62429</v>
      </c>
      <c r="P83" s="9"/>
      <c r="Q83" s="69" t="str">
        <f t="shared" si="7"/>
        <v/>
      </c>
      <c r="R83" s="9"/>
      <c r="S83" s="44"/>
      <c r="T83" s="9"/>
      <c r="U83" s="93" t="s">
        <v>69</v>
      </c>
      <c r="V83" s="62">
        <v>215826</v>
      </c>
      <c r="W83" s="43" t="str">
        <f t="shared" si="13"/>
        <v>22h28</v>
      </c>
      <c r="X83" s="2"/>
      <c r="Y83" s="32">
        <f t="shared" si="8"/>
        <v>6080</v>
      </c>
      <c r="Z83" s="9"/>
      <c r="AA83" s="69" t="str">
        <f t="shared" si="9"/>
        <v/>
      </c>
      <c r="AB83" s="9"/>
      <c r="AC83" s="49"/>
      <c r="AD83" s="9"/>
      <c r="AF83" s="2"/>
      <c r="AG83" s="366"/>
      <c r="AH83" s="366"/>
      <c r="AI83" s="2"/>
    </row>
    <row r="84" spans="1:35" ht="20.100000000000001" customHeight="1" thickTop="1" thickBot="1" x14ac:dyDescent="0.3">
      <c r="A84" s="97"/>
      <c r="B84" s="179" t="s">
        <v>16</v>
      </c>
      <c r="C84" s="197"/>
      <c r="D84" s="191"/>
      <c r="E84" s="180" t="s">
        <v>143</v>
      </c>
      <c r="F84" s="349"/>
      <c r="G84" s="99" t="s">
        <v>70</v>
      </c>
      <c r="H84" s="39">
        <v>593513</v>
      </c>
      <c r="I84" s="43" t="str">
        <f t="shared" si="10"/>
        <v>23h11</v>
      </c>
      <c r="J84" s="22"/>
      <c r="K84" s="90" t="s">
        <v>70</v>
      </c>
      <c r="L84" s="34">
        <v>445451</v>
      </c>
      <c r="M84" s="43" t="str">
        <f t="shared" si="11"/>
        <v>09h55</v>
      </c>
      <c r="N84" s="2"/>
      <c r="O84" s="31">
        <f t="shared" si="12"/>
        <v>-148062</v>
      </c>
      <c r="P84" s="9"/>
      <c r="Q84" s="69" t="str">
        <f t="shared" si="7"/>
        <v>faut m'expliquer!</v>
      </c>
      <c r="R84" s="9"/>
      <c r="S84" s="44"/>
      <c r="T84" s="9"/>
      <c r="U84" s="92" t="s">
        <v>70</v>
      </c>
      <c r="V84" s="62">
        <v>445034</v>
      </c>
      <c r="W84" s="43" t="str">
        <f t="shared" si="13"/>
        <v>22h28</v>
      </c>
      <c r="X84" s="2"/>
      <c r="Y84" s="32">
        <f t="shared" si="8"/>
        <v>-417</v>
      </c>
      <c r="Z84" s="9"/>
      <c r="AA84" s="69" t="str">
        <f t="shared" si="9"/>
        <v/>
      </c>
      <c r="AB84" s="9"/>
      <c r="AC84" s="49"/>
      <c r="AD84" s="9"/>
      <c r="AF84" s="2"/>
      <c r="AG84" s="366"/>
      <c r="AH84" s="366"/>
      <c r="AI84" s="2"/>
    </row>
    <row r="85" spans="1:35" ht="20.100000000000001" customHeight="1" thickTop="1" thickBot="1" x14ac:dyDescent="0.3">
      <c r="A85" s="97"/>
      <c r="B85" s="181" t="s">
        <v>22</v>
      </c>
      <c r="C85" s="195"/>
      <c r="D85" s="189" t="s">
        <v>145</v>
      </c>
      <c r="E85" s="182" t="s">
        <v>144</v>
      </c>
      <c r="F85" s="349"/>
      <c r="G85" s="99" t="s">
        <v>71</v>
      </c>
      <c r="H85" s="39">
        <v>13056</v>
      </c>
      <c r="I85" s="43" t="str">
        <f t="shared" si="10"/>
        <v>23h11</v>
      </c>
      <c r="J85" s="22"/>
      <c r="K85" s="90" t="s">
        <v>71</v>
      </c>
      <c r="L85" s="34">
        <v>28864</v>
      </c>
      <c r="M85" s="43" t="str">
        <f t="shared" si="11"/>
        <v>09h55</v>
      </c>
      <c r="N85" s="2"/>
      <c r="O85" s="31">
        <f t="shared" si="12"/>
        <v>15808</v>
      </c>
      <c r="P85" s="9"/>
      <c r="Q85" s="69" t="str">
        <f t="shared" si="7"/>
        <v/>
      </c>
      <c r="R85" s="9"/>
      <c r="S85" s="44"/>
      <c r="T85" s="9"/>
      <c r="U85" s="93" t="s">
        <v>71</v>
      </c>
      <c r="V85" s="62">
        <v>43361</v>
      </c>
      <c r="W85" s="43" t="str">
        <f t="shared" si="13"/>
        <v>22h28</v>
      </c>
      <c r="X85" s="2"/>
      <c r="Y85" s="32">
        <f t="shared" si="8"/>
        <v>14497</v>
      </c>
      <c r="Z85" s="9"/>
      <c r="AA85" s="69" t="str">
        <f t="shared" si="9"/>
        <v/>
      </c>
      <c r="AB85" s="9"/>
      <c r="AC85" s="49"/>
      <c r="AD85" s="9"/>
      <c r="AF85" s="2"/>
      <c r="AG85" s="366"/>
      <c r="AH85" s="366"/>
      <c r="AI85" s="2"/>
    </row>
    <row r="86" spans="1:35" ht="20.100000000000001" customHeight="1" thickTop="1" thickBot="1" x14ac:dyDescent="0.3">
      <c r="A86" s="97"/>
      <c r="B86" s="183" t="s">
        <v>3</v>
      </c>
      <c r="C86" s="196"/>
      <c r="D86" s="190" t="s">
        <v>146</v>
      </c>
      <c r="E86" s="184" t="s">
        <v>144</v>
      </c>
      <c r="F86" s="349"/>
      <c r="G86" s="99" t="s">
        <v>72</v>
      </c>
      <c r="H86" s="39">
        <v>1608750</v>
      </c>
      <c r="I86" s="43" t="str">
        <f t="shared" si="10"/>
        <v>23h11</v>
      </c>
      <c r="J86" s="22"/>
      <c r="K86" s="90" t="s">
        <v>72</v>
      </c>
      <c r="L86" s="34">
        <v>1753750</v>
      </c>
      <c r="M86" s="43" t="str">
        <f t="shared" si="11"/>
        <v>09h55</v>
      </c>
      <c r="N86" s="2"/>
      <c r="O86" s="31">
        <f t="shared" si="12"/>
        <v>145000</v>
      </c>
      <c r="P86" s="9"/>
      <c r="Q86" s="69" t="str">
        <f t="shared" si="7"/>
        <v/>
      </c>
      <c r="R86" s="9"/>
      <c r="S86" s="44"/>
      <c r="T86" s="9"/>
      <c r="U86" s="93" t="s">
        <v>72</v>
      </c>
      <c r="V86" s="62">
        <v>1826250</v>
      </c>
      <c r="W86" s="43" t="str">
        <f t="shared" si="13"/>
        <v>22h28</v>
      </c>
      <c r="X86" s="2"/>
      <c r="Y86" s="32">
        <f t="shared" si="8"/>
        <v>72500</v>
      </c>
      <c r="Z86" s="9"/>
      <c r="AA86" s="69" t="str">
        <f t="shared" si="9"/>
        <v/>
      </c>
      <c r="AB86" s="9"/>
      <c r="AC86" s="49"/>
      <c r="AD86" s="9"/>
      <c r="AF86" s="2"/>
      <c r="AG86" s="366"/>
      <c r="AH86" s="366"/>
      <c r="AI86" s="2"/>
    </row>
    <row r="87" spans="1:35" ht="20.100000000000001" customHeight="1" thickTop="1" thickBot="1" x14ac:dyDescent="0.3">
      <c r="A87" s="97"/>
      <c r="B87" s="183" t="s">
        <v>35</v>
      </c>
      <c r="C87" s="196"/>
      <c r="D87" s="190" t="s">
        <v>147</v>
      </c>
      <c r="E87" s="184" t="s">
        <v>144</v>
      </c>
      <c r="F87" s="349"/>
      <c r="G87" s="99" t="s">
        <v>73</v>
      </c>
      <c r="H87" s="39">
        <v>51174</v>
      </c>
      <c r="I87" s="43" t="str">
        <f t="shared" si="10"/>
        <v>23h11</v>
      </c>
      <c r="J87" s="22"/>
      <c r="K87" s="90" t="s">
        <v>73</v>
      </c>
      <c r="L87" s="34">
        <v>52577</v>
      </c>
      <c r="M87" s="43" t="str">
        <f t="shared" si="11"/>
        <v>09h55</v>
      </c>
      <c r="N87" s="2"/>
      <c r="O87" s="31">
        <f t="shared" si="12"/>
        <v>1403</v>
      </c>
      <c r="P87" s="9"/>
      <c r="Q87" s="69" t="str">
        <f t="shared" si="7"/>
        <v/>
      </c>
      <c r="R87" s="9"/>
      <c r="S87" s="44"/>
      <c r="T87" s="9"/>
      <c r="U87" s="93" t="s">
        <v>73</v>
      </c>
      <c r="V87" s="62">
        <v>46383</v>
      </c>
      <c r="W87" s="43" t="str">
        <f t="shared" si="13"/>
        <v>22h28</v>
      </c>
      <c r="X87" s="2"/>
      <c r="Y87" s="32">
        <f t="shared" si="8"/>
        <v>-6194</v>
      </c>
      <c r="Z87" s="9"/>
      <c r="AA87" s="69" t="str">
        <f t="shared" si="9"/>
        <v/>
      </c>
      <c r="AB87" s="9"/>
      <c r="AC87" s="49"/>
      <c r="AD87" s="9"/>
      <c r="AF87" s="2"/>
      <c r="AG87" s="366"/>
      <c r="AH87" s="366"/>
      <c r="AI87" s="2"/>
    </row>
    <row r="88" spans="1:35" ht="20.100000000000001" customHeight="1" thickTop="1" thickBot="1" x14ac:dyDescent="0.3">
      <c r="A88" s="97"/>
      <c r="B88" s="183" t="s">
        <v>55</v>
      </c>
      <c r="C88" s="196"/>
      <c r="D88" s="190" t="s">
        <v>148</v>
      </c>
      <c r="E88" s="184" t="s">
        <v>144</v>
      </c>
      <c r="F88" s="349"/>
      <c r="G88" s="99" t="s">
        <v>74</v>
      </c>
      <c r="H88" s="39">
        <v>75735</v>
      </c>
      <c r="I88" s="43" t="str">
        <f t="shared" si="10"/>
        <v>23h11</v>
      </c>
      <c r="J88" s="22"/>
      <c r="K88" s="90" t="s">
        <v>74</v>
      </c>
      <c r="L88" s="34">
        <v>75735</v>
      </c>
      <c r="M88" s="43" t="str">
        <f t="shared" si="11"/>
        <v>09h55</v>
      </c>
      <c r="N88" s="2"/>
      <c r="O88" s="31">
        <f t="shared" si="12"/>
        <v>0</v>
      </c>
      <c r="P88" s="9"/>
      <c r="Q88" s="69" t="str">
        <f t="shared" si="7"/>
        <v/>
      </c>
      <c r="R88" s="9"/>
      <c r="S88" s="44"/>
      <c r="T88" s="9"/>
      <c r="U88" s="93" t="s">
        <v>74</v>
      </c>
      <c r="V88" s="41">
        <v>75735</v>
      </c>
      <c r="W88" s="43" t="str">
        <f t="shared" si="13"/>
        <v>22h28</v>
      </c>
      <c r="X88" s="2"/>
      <c r="Y88" s="32">
        <f t="shared" si="8"/>
        <v>0</v>
      </c>
      <c r="Z88" s="9"/>
      <c r="AA88" s="69" t="str">
        <f t="shared" si="9"/>
        <v/>
      </c>
      <c r="AB88" s="9"/>
      <c r="AC88" s="49"/>
      <c r="AD88" s="9"/>
      <c r="AF88" s="2"/>
      <c r="AG88" s="366"/>
      <c r="AH88" s="366"/>
      <c r="AI88" s="2"/>
    </row>
    <row r="89" spans="1:35" ht="20.100000000000001" customHeight="1" thickTop="1" thickBot="1" x14ac:dyDescent="0.3">
      <c r="A89" s="97"/>
      <c r="B89" s="185" t="s">
        <v>71</v>
      </c>
      <c r="C89" s="197"/>
      <c r="D89" s="191" t="s">
        <v>149</v>
      </c>
      <c r="E89" s="186" t="s">
        <v>144</v>
      </c>
      <c r="F89" s="349"/>
      <c r="G89" s="99" t="s">
        <v>75</v>
      </c>
      <c r="H89" s="39">
        <v>43208</v>
      </c>
      <c r="I89" s="43" t="str">
        <f t="shared" si="10"/>
        <v>23h11</v>
      </c>
      <c r="J89" s="22"/>
      <c r="K89" s="90" t="s">
        <v>75</v>
      </c>
      <c r="L89" s="34">
        <v>43208</v>
      </c>
      <c r="M89" s="43" t="str">
        <f t="shared" si="11"/>
        <v>09h55</v>
      </c>
      <c r="N89" s="2"/>
      <c r="O89" s="31">
        <f t="shared" si="12"/>
        <v>0</v>
      </c>
      <c r="P89" s="9"/>
      <c r="Q89" s="69" t="str">
        <f t="shared" si="7"/>
        <v/>
      </c>
      <c r="R89" s="9"/>
      <c r="S89" s="44"/>
      <c r="T89" s="9"/>
      <c r="U89" s="92" t="s">
        <v>75</v>
      </c>
      <c r="V89" s="62">
        <v>84358</v>
      </c>
      <c r="W89" s="43" t="str">
        <f t="shared" si="13"/>
        <v>22h28</v>
      </c>
      <c r="X89" s="2"/>
      <c r="Y89" s="32">
        <f t="shared" si="8"/>
        <v>41150</v>
      </c>
      <c r="Z89" s="9"/>
      <c r="AA89" s="69" t="str">
        <f t="shared" si="9"/>
        <v/>
      </c>
      <c r="AB89" s="9"/>
      <c r="AC89" s="49"/>
      <c r="AD89" s="9"/>
      <c r="AF89" s="2"/>
      <c r="AG89" s="366"/>
      <c r="AH89" s="366"/>
      <c r="AI89" s="2"/>
    </row>
    <row r="90" spans="1:35" ht="20.100000000000001" customHeight="1" thickTop="1" thickBot="1" x14ac:dyDescent="0.3">
      <c r="A90" s="97"/>
      <c r="B90" s="149" t="s">
        <v>0</v>
      </c>
      <c r="C90" s="192"/>
      <c r="D90" s="193" t="s">
        <v>126</v>
      </c>
      <c r="E90" s="150"/>
      <c r="F90" s="349"/>
      <c r="G90" s="99" t="s">
        <v>77</v>
      </c>
      <c r="H90" s="39">
        <v>30375</v>
      </c>
      <c r="I90" s="43" t="str">
        <f t="shared" si="10"/>
        <v>23h11</v>
      </c>
      <c r="J90" s="22"/>
      <c r="K90" s="90" t="s">
        <v>77</v>
      </c>
      <c r="L90" s="34">
        <v>30375</v>
      </c>
      <c r="M90" s="43" t="str">
        <f t="shared" si="11"/>
        <v>09h55</v>
      </c>
      <c r="N90" s="2"/>
      <c r="O90" s="31">
        <f t="shared" si="12"/>
        <v>0</v>
      </c>
      <c r="P90" s="9"/>
      <c r="Q90" s="69" t="str">
        <f t="shared" si="7"/>
        <v/>
      </c>
      <c r="R90" s="9"/>
      <c r="S90" s="44"/>
      <c r="T90" s="9"/>
      <c r="U90" s="92" t="s">
        <v>77</v>
      </c>
      <c r="V90" s="62">
        <v>24300</v>
      </c>
      <c r="W90" s="43" t="str">
        <f t="shared" si="13"/>
        <v>22h28</v>
      </c>
      <c r="X90" s="2"/>
      <c r="Y90" s="32">
        <f t="shared" si="8"/>
        <v>-6075</v>
      </c>
      <c r="Z90" s="9"/>
      <c r="AA90" s="69" t="str">
        <f t="shared" si="9"/>
        <v/>
      </c>
      <c r="AB90" s="9"/>
      <c r="AC90" s="49"/>
      <c r="AD90" s="9"/>
      <c r="AF90" s="2"/>
      <c r="AG90" s="366"/>
      <c r="AH90" s="366"/>
      <c r="AI90" s="2"/>
    </row>
    <row r="91" spans="1:35" ht="20.100000000000001" customHeight="1" thickTop="1" thickBot="1" x14ac:dyDescent="0.3">
      <c r="A91" s="97"/>
      <c r="B91" s="108" t="s">
        <v>57</v>
      </c>
      <c r="C91" s="196"/>
      <c r="D91" s="198" t="s">
        <v>126</v>
      </c>
      <c r="E91" s="113"/>
      <c r="F91" s="349"/>
      <c r="G91" s="99" t="s">
        <v>78</v>
      </c>
      <c r="H91" s="39">
        <v>25152</v>
      </c>
      <c r="I91" s="43" t="str">
        <f t="shared" si="10"/>
        <v>23h11</v>
      </c>
      <c r="J91" s="22"/>
      <c r="K91" s="90" t="s">
        <v>78</v>
      </c>
      <c r="L91" s="34">
        <v>25152</v>
      </c>
      <c r="M91" s="43" t="str">
        <f t="shared" si="11"/>
        <v>09h55</v>
      </c>
      <c r="N91" s="2"/>
      <c r="O91" s="31">
        <f t="shared" si="12"/>
        <v>0</v>
      </c>
      <c r="P91" s="9"/>
      <c r="Q91" s="69" t="str">
        <f t="shared" si="7"/>
        <v/>
      </c>
      <c r="R91" s="9"/>
      <c r="S91" s="44"/>
      <c r="T91" s="9"/>
      <c r="U91" s="93" t="s">
        <v>78</v>
      </c>
      <c r="V91" s="62">
        <v>47092</v>
      </c>
      <c r="W91" s="43" t="str">
        <f t="shared" si="13"/>
        <v>22h28</v>
      </c>
      <c r="X91" s="2"/>
      <c r="Y91" s="32">
        <f t="shared" si="8"/>
        <v>21940</v>
      </c>
      <c r="Z91" s="9"/>
      <c r="AA91" s="69" t="str">
        <f t="shared" si="9"/>
        <v/>
      </c>
      <c r="AB91" s="9"/>
      <c r="AC91" s="49"/>
      <c r="AD91" s="9"/>
      <c r="AF91" s="2"/>
      <c r="AG91" s="366"/>
      <c r="AH91" s="366"/>
      <c r="AI91" s="2"/>
    </row>
    <row r="92" spans="1:35" ht="20.100000000000001" customHeight="1" thickTop="1" thickBot="1" x14ac:dyDescent="0.3">
      <c r="A92" s="97"/>
      <c r="B92" s="108" t="s">
        <v>61</v>
      </c>
      <c r="C92" s="196"/>
      <c r="D92" s="198" t="s">
        <v>126</v>
      </c>
      <c r="E92" s="113"/>
      <c r="F92" s="349"/>
      <c r="G92" s="99" t="s">
        <v>79</v>
      </c>
      <c r="H92" s="39">
        <v>263052</v>
      </c>
      <c r="I92" s="43" t="str">
        <f t="shared" si="10"/>
        <v>23h11</v>
      </c>
      <c r="J92" s="22"/>
      <c r="K92" s="90" t="s">
        <v>79</v>
      </c>
      <c r="L92" s="34">
        <v>267144</v>
      </c>
      <c r="M92" s="43" t="str">
        <f t="shared" si="11"/>
        <v>09h55</v>
      </c>
      <c r="N92" s="2"/>
      <c r="O92" s="31">
        <f t="shared" si="12"/>
        <v>4092</v>
      </c>
      <c r="P92" s="9"/>
      <c r="Q92" s="69" t="str">
        <f t="shared" si="7"/>
        <v/>
      </c>
      <c r="R92" s="9"/>
      <c r="S92" s="44"/>
      <c r="T92" s="9"/>
      <c r="U92" s="92" t="s">
        <v>79</v>
      </c>
      <c r="V92" s="41">
        <v>267144</v>
      </c>
      <c r="W92" s="43" t="str">
        <f t="shared" si="13"/>
        <v>22h28</v>
      </c>
      <c r="X92" s="2"/>
      <c r="Y92" s="32">
        <f t="shared" si="8"/>
        <v>0</v>
      </c>
      <c r="Z92" s="9"/>
      <c r="AA92" s="69" t="str">
        <f t="shared" si="9"/>
        <v/>
      </c>
      <c r="AB92" s="9"/>
      <c r="AC92" s="49"/>
      <c r="AD92" s="9"/>
      <c r="AF92" s="2"/>
      <c r="AG92" s="366"/>
      <c r="AH92" s="366"/>
      <c r="AI92" s="2"/>
    </row>
    <row r="93" spans="1:35" ht="20.100000000000001" customHeight="1" thickTop="1" thickBot="1" x14ac:dyDescent="0.3">
      <c r="A93" s="97"/>
      <c r="B93" s="108"/>
      <c r="C93" s="148"/>
      <c r="D93" s="108"/>
      <c r="E93" s="113"/>
      <c r="F93" s="349"/>
      <c r="G93" s="99"/>
      <c r="H93" s="39"/>
      <c r="I93" s="43" t="str">
        <f t="shared" si="10"/>
        <v>23h11</v>
      </c>
      <c r="J93" s="22"/>
      <c r="K93" s="90"/>
      <c r="L93" s="34"/>
      <c r="M93" s="43" t="str">
        <f t="shared" si="11"/>
        <v>09h55</v>
      </c>
      <c r="N93" s="2"/>
      <c r="O93" s="31">
        <f t="shared" si="12"/>
        <v>0</v>
      </c>
      <c r="P93" s="9"/>
      <c r="Q93" s="69" t="str">
        <f t="shared" si="7"/>
        <v/>
      </c>
      <c r="R93" s="9"/>
      <c r="S93" s="44"/>
      <c r="T93" s="9"/>
      <c r="U93" s="92"/>
      <c r="V93" s="62"/>
      <c r="W93" s="43" t="str">
        <f t="shared" si="13"/>
        <v>22h28</v>
      </c>
      <c r="X93" s="2"/>
      <c r="Y93" s="32">
        <f t="shared" si="8"/>
        <v>0</v>
      </c>
      <c r="Z93" s="9"/>
      <c r="AA93" s="69" t="str">
        <f t="shared" si="9"/>
        <v/>
      </c>
      <c r="AB93" s="9"/>
      <c r="AC93" s="49"/>
      <c r="AD93" s="9"/>
      <c r="AF93" s="2"/>
      <c r="AG93" s="366"/>
      <c r="AH93" s="366"/>
      <c r="AI93" s="2"/>
    </row>
    <row r="94" spans="1:35" ht="20.100000000000001" customHeight="1" thickTop="1" thickBot="1" x14ac:dyDescent="0.3">
      <c r="A94" s="97"/>
      <c r="B94" s="108"/>
      <c r="C94" s="148"/>
      <c r="D94" s="108"/>
      <c r="E94" s="113"/>
      <c r="F94" s="349"/>
      <c r="G94" s="99"/>
      <c r="H94" s="39"/>
      <c r="I94" s="43" t="str">
        <f t="shared" si="10"/>
        <v>23h11</v>
      </c>
      <c r="J94" s="22"/>
      <c r="K94" s="90"/>
      <c r="L94" s="34"/>
      <c r="M94" s="43" t="str">
        <f t="shared" si="11"/>
        <v>09h55</v>
      </c>
      <c r="N94" s="2"/>
      <c r="O94" s="31">
        <f t="shared" si="12"/>
        <v>0</v>
      </c>
      <c r="P94" s="9"/>
      <c r="Q94" s="69" t="str">
        <f t="shared" si="7"/>
        <v/>
      </c>
      <c r="R94" s="9"/>
      <c r="S94" s="44"/>
      <c r="T94" s="9"/>
      <c r="U94" s="92"/>
      <c r="V94" s="41"/>
      <c r="W94" s="43" t="str">
        <f t="shared" si="13"/>
        <v>22h28</v>
      </c>
      <c r="X94" s="2"/>
      <c r="Y94" s="32">
        <f t="shared" si="8"/>
        <v>0</v>
      </c>
      <c r="Z94" s="9"/>
      <c r="AA94" s="69" t="str">
        <f t="shared" si="9"/>
        <v/>
      </c>
      <c r="AB94" s="9"/>
      <c r="AC94" s="49"/>
      <c r="AD94" s="9"/>
      <c r="AF94" s="2"/>
      <c r="AG94" s="366"/>
      <c r="AH94" s="366"/>
      <c r="AI94" s="2"/>
    </row>
    <row r="95" spans="1:35" ht="20.100000000000001" customHeight="1" thickTop="1" thickBot="1" x14ac:dyDescent="0.3">
      <c r="A95" s="97"/>
      <c r="B95" s="108"/>
      <c r="C95" s="148"/>
      <c r="D95" s="108"/>
      <c r="E95" s="113"/>
      <c r="F95" s="349"/>
      <c r="G95" s="99"/>
      <c r="H95" s="39"/>
      <c r="I95" s="43" t="str">
        <f t="shared" si="10"/>
        <v>23h11</v>
      </c>
      <c r="J95" s="22"/>
      <c r="K95" s="90"/>
      <c r="L95" s="34"/>
      <c r="M95" s="43" t="str">
        <f t="shared" si="11"/>
        <v>09h55</v>
      </c>
      <c r="N95" s="2"/>
      <c r="O95" s="31">
        <f t="shared" si="12"/>
        <v>0</v>
      </c>
      <c r="P95" s="9"/>
      <c r="Q95" s="69" t="str">
        <f t="shared" si="7"/>
        <v/>
      </c>
      <c r="R95" s="9"/>
      <c r="S95" s="44"/>
      <c r="T95" s="9"/>
      <c r="U95" s="92"/>
      <c r="V95" s="41"/>
      <c r="W95" s="43" t="str">
        <f t="shared" si="13"/>
        <v>22h28</v>
      </c>
      <c r="X95" s="2"/>
      <c r="Y95" s="32">
        <f t="shared" si="8"/>
        <v>0</v>
      </c>
      <c r="Z95" s="9"/>
      <c r="AA95" s="69" t="str">
        <f t="shared" si="9"/>
        <v/>
      </c>
      <c r="AB95" s="9"/>
      <c r="AC95" s="49"/>
      <c r="AD95" s="9"/>
      <c r="AF95" s="2"/>
      <c r="AG95" s="366"/>
      <c r="AH95" s="366"/>
      <c r="AI95" s="2"/>
    </row>
    <row r="96" spans="1:35" ht="20.100000000000001" customHeight="1" thickTop="1" thickBot="1" x14ac:dyDescent="0.3">
      <c r="A96" s="97"/>
      <c r="B96" s="108"/>
      <c r="C96" s="148"/>
      <c r="D96" s="108"/>
      <c r="E96" s="113"/>
      <c r="F96" s="349"/>
      <c r="G96" s="99"/>
      <c r="H96" s="39"/>
      <c r="I96" s="43" t="str">
        <f t="shared" si="10"/>
        <v>23h11</v>
      </c>
      <c r="J96" s="22"/>
      <c r="K96" s="90"/>
      <c r="L96" s="34"/>
      <c r="M96" s="43" t="str">
        <f t="shared" si="11"/>
        <v>09h55</v>
      </c>
      <c r="N96" s="2"/>
      <c r="O96" s="31">
        <f t="shared" si="12"/>
        <v>0</v>
      </c>
      <c r="P96" s="9"/>
      <c r="Q96" s="69" t="str">
        <f t="shared" si="7"/>
        <v/>
      </c>
      <c r="R96" s="9"/>
      <c r="S96" s="44"/>
      <c r="T96" s="9"/>
      <c r="U96" s="92"/>
      <c r="V96" s="41"/>
      <c r="W96" s="43" t="str">
        <f t="shared" si="13"/>
        <v>22h28</v>
      </c>
      <c r="X96" s="2"/>
      <c r="Y96" s="32">
        <f t="shared" si="8"/>
        <v>0</v>
      </c>
      <c r="Z96" s="9"/>
      <c r="AA96" s="69" t="str">
        <f t="shared" si="9"/>
        <v/>
      </c>
      <c r="AB96" s="9"/>
      <c r="AC96" s="49"/>
      <c r="AD96" s="9"/>
      <c r="AF96" s="2"/>
      <c r="AG96" s="366"/>
      <c r="AH96" s="366"/>
      <c r="AI96" s="2"/>
    </row>
    <row r="97" spans="1:35" ht="20.100000000000001" customHeight="1" thickTop="1" thickBot="1" x14ac:dyDescent="0.3">
      <c r="A97" s="97"/>
      <c r="B97" s="108"/>
      <c r="C97" s="148"/>
      <c r="D97" s="108"/>
      <c r="E97" s="113"/>
      <c r="F97" s="349"/>
      <c r="G97" s="99"/>
      <c r="H97" s="39"/>
      <c r="I97" s="43" t="str">
        <f t="shared" si="10"/>
        <v>23h11</v>
      </c>
      <c r="J97" s="22"/>
      <c r="K97" s="90"/>
      <c r="L97" s="34"/>
      <c r="M97" s="43" t="str">
        <f t="shared" si="11"/>
        <v>09h55</v>
      </c>
      <c r="N97" s="2"/>
      <c r="O97" s="31">
        <f t="shared" si="12"/>
        <v>0</v>
      </c>
      <c r="P97" s="9"/>
      <c r="Q97" s="69" t="str">
        <f t="shared" si="7"/>
        <v/>
      </c>
      <c r="R97" s="9"/>
      <c r="S97" s="44"/>
      <c r="T97" s="9"/>
      <c r="U97" s="92"/>
      <c r="V97" s="41"/>
      <c r="W97" s="43" t="str">
        <f t="shared" si="13"/>
        <v>22h28</v>
      </c>
      <c r="X97" s="2"/>
      <c r="Y97" s="32">
        <f t="shared" si="8"/>
        <v>0</v>
      </c>
      <c r="Z97" s="9"/>
      <c r="AA97" s="69" t="str">
        <f t="shared" si="9"/>
        <v/>
      </c>
      <c r="AB97" s="9"/>
      <c r="AC97" s="49"/>
      <c r="AD97" s="9"/>
      <c r="AF97" s="2"/>
      <c r="AG97" s="366"/>
      <c r="AH97" s="366"/>
      <c r="AI97" s="2"/>
    </row>
    <row r="98" spans="1:35" ht="20.100000000000001" customHeight="1" thickTop="1" thickBot="1" x14ac:dyDescent="0.3">
      <c r="A98" s="97"/>
      <c r="B98" s="108"/>
      <c r="C98" s="148"/>
      <c r="D98" s="108"/>
      <c r="E98" s="113"/>
      <c r="F98" s="349"/>
      <c r="G98" s="101"/>
      <c r="H98" s="51"/>
      <c r="I98" s="43" t="str">
        <f t="shared" si="10"/>
        <v>23h11</v>
      </c>
      <c r="J98" s="22"/>
      <c r="K98" s="90"/>
      <c r="L98" s="34"/>
      <c r="M98" s="43" t="str">
        <f t="shared" si="11"/>
        <v>09h55</v>
      </c>
      <c r="N98" s="2"/>
      <c r="O98" s="31">
        <f t="shared" si="12"/>
        <v>0</v>
      </c>
      <c r="P98" s="9"/>
      <c r="Q98" s="69" t="str">
        <f t="shared" si="7"/>
        <v/>
      </c>
      <c r="R98" s="9"/>
      <c r="S98" s="44"/>
      <c r="T98" s="9"/>
      <c r="U98" s="92"/>
      <c r="V98" s="62"/>
      <c r="W98" s="43" t="str">
        <f t="shared" si="13"/>
        <v>22h28</v>
      </c>
      <c r="X98" s="2"/>
      <c r="Y98" s="32">
        <f t="shared" si="8"/>
        <v>0</v>
      </c>
      <c r="Z98" s="9"/>
      <c r="AA98" s="69" t="str">
        <f t="shared" si="9"/>
        <v/>
      </c>
      <c r="AB98" s="9"/>
      <c r="AC98" s="49"/>
      <c r="AD98" s="9"/>
      <c r="AF98" s="2"/>
      <c r="AG98" s="366"/>
      <c r="AH98" s="366"/>
      <c r="AI98" s="2"/>
    </row>
    <row r="99" spans="1:35" ht="20.100000000000001" customHeight="1" thickTop="1" thickBot="1" x14ac:dyDescent="0.3">
      <c r="A99" s="97"/>
      <c r="B99" s="108"/>
      <c r="C99" s="148"/>
      <c r="D99" s="108"/>
      <c r="E99" s="113"/>
      <c r="F99" s="349"/>
      <c r="G99" s="101"/>
      <c r="H99" s="51"/>
      <c r="I99" s="43" t="str">
        <f t="shared" si="10"/>
        <v>23h11</v>
      </c>
      <c r="J99" s="22"/>
      <c r="K99" s="90"/>
      <c r="L99" s="34"/>
      <c r="M99" s="43" t="str">
        <f t="shared" si="11"/>
        <v>09h55</v>
      </c>
      <c r="N99" s="2"/>
      <c r="O99" s="31">
        <f t="shared" si="12"/>
        <v>0</v>
      </c>
      <c r="P99" s="9"/>
      <c r="Q99" s="69" t="str">
        <f t="shared" si="7"/>
        <v/>
      </c>
      <c r="R99" s="9"/>
      <c r="S99" s="44"/>
      <c r="T99" s="9"/>
      <c r="U99" s="92"/>
      <c r="V99" s="62"/>
      <c r="W99" s="43" t="str">
        <f t="shared" si="13"/>
        <v>22h28</v>
      </c>
      <c r="X99" s="2"/>
      <c r="Y99" s="32">
        <f t="shared" si="8"/>
        <v>0</v>
      </c>
      <c r="Z99" s="9"/>
      <c r="AA99" s="69" t="str">
        <f t="shared" si="9"/>
        <v/>
      </c>
      <c r="AB99" s="9"/>
      <c r="AC99" s="49"/>
      <c r="AD99" s="9"/>
      <c r="AF99" s="2"/>
      <c r="AG99" s="366"/>
      <c r="AH99" s="366"/>
      <c r="AI99" s="2"/>
    </row>
    <row r="100" spans="1:35" ht="20.100000000000001" customHeight="1" thickTop="1" thickBot="1" x14ac:dyDescent="0.3">
      <c r="A100" s="97"/>
      <c r="B100" s="108"/>
      <c r="C100" s="148"/>
      <c r="D100" s="108"/>
      <c r="E100" s="113"/>
      <c r="F100" s="349"/>
      <c r="G100" s="101"/>
      <c r="H100" s="51"/>
      <c r="I100" s="43" t="str">
        <f t="shared" si="10"/>
        <v>23h11</v>
      </c>
      <c r="J100" s="22"/>
      <c r="K100" s="90"/>
      <c r="L100" s="34"/>
      <c r="M100" s="43" t="str">
        <f t="shared" si="11"/>
        <v>09h55</v>
      </c>
      <c r="N100" s="2"/>
      <c r="O100" s="31">
        <f t="shared" si="12"/>
        <v>0</v>
      </c>
      <c r="P100" s="9"/>
      <c r="Q100" s="69" t="str">
        <f t="shared" si="7"/>
        <v/>
      </c>
      <c r="R100" s="9"/>
      <c r="S100" s="44"/>
      <c r="T100" s="9"/>
      <c r="U100" s="92"/>
      <c r="V100" s="62"/>
      <c r="W100" s="43" t="str">
        <f t="shared" si="13"/>
        <v>22h28</v>
      </c>
      <c r="X100" s="2"/>
      <c r="Y100" s="32">
        <f t="shared" si="8"/>
        <v>0</v>
      </c>
      <c r="Z100" s="9"/>
      <c r="AA100" s="69" t="str">
        <f t="shared" si="9"/>
        <v/>
      </c>
      <c r="AB100" s="9"/>
      <c r="AC100" s="49"/>
      <c r="AD100" s="9"/>
      <c r="AF100" s="2"/>
      <c r="AG100" s="366"/>
      <c r="AH100" s="366"/>
      <c r="AI100" s="2"/>
    </row>
    <row r="101" spans="1:35" ht="20.100000000000001" customHeight="1" thickTop="1" thickBot="1" x14ac:dyDescent="0.3">
      <c r="A101" s="97"/>
      <c r="B101" s="108"/>
      <c r="C101" s="148"/>
      <c r="D101" s="108"/>
      <c r="E101" s="113"/>
      <c r="F101" s="349"/>
      <c r="G101" s="101"/>
      <c r="H101" s="51"/>
      <c r="I101" s="43" t="str">
        <f t="shared" si="10"/>
        <v>23h11</v>
      </c>
      <c r="J101" s="22"/>
      <c r="K101" s="90"/>
      <c r="L101" s="34"/>
      <c r="M101" s="43" t="str">
        <f t="shared" si="11"/>
        <v>09h55</v>
      </c>
      <c r="N101" s="2"/>
      <c r="O101" s="31">
        <f t="shared" si="12"/>
        <v>0</v>
      </c>
      <c r="P101" s="9"/>
      <c r="Q101" s="69" t="str">
        <f t="shared" si="7"/>
        <v/>
      </c>
      <c r="R101" s="9"/>
      <c r="S101" s="44"/>
      <c r="T101" s="9"/>
      <c r="U101" s="92"/>
      <c r="V101" s="62"/>
      <c r="W101" s="43" t="str">
        <f t="shared" si="13"/>
        <v>22h28</v>
      </c>
      <c r="X101" s="2"/>
      <c r="Y101" s="32">
        <f t="shared" si="8"/>
        <v>0</v>
      </c>
      <c r="Z101" s="9"/>
      <c r="AA101" s="61" t="str">
        <f t="shared" ref="AA101:AA115" si="14">IF(Y101&lt;-100000,"perte de OUF?","")</f>
        <v/>
      </c>
      <c r="AB101" s="9"/>
      <c r="AC101" s="49"/>
      <c r="AD101" s="9"/>
      <c r="AF101" s="2"/>
      <c r="AG101" s="366"/>
      <c r="AH101" s="366"/>
      <c r="AI101" s="2"/>
    </row>
    <row r="102" spans="1:35" ht="20.100000000000001" customHeight="1" thickTop="1" thickBot="1" x14ac:dyDescent="0.3">
      <c r="A102" s="97"/>
      <c r="B102" s="108"/>
      <c r="C102" s="148"/>
      <c r="D102" s="108"/>
      <c r="E102" s="113"/>
      <c r="F102" s="349"/>
      <c r="G102" s="101"/>
      <c r="H102" s="51"/>
      <c r="I102" s="43" t="str">
        <f t="shared" si="10"/>
        <v>23h11</v>
      </c>
      <c r="J102" s="22"/>
      <c r="K102" s="33"/>
      <c r="L102" s="34"/>
      <c r="M102" s="43" t="str">
        <f t="shared" si="11"/>
        <v>09h55</v>
      </c>
      <c r="N102" s="2"/>
      <c r="O102" s="31">
        <f t="shared" si="12"/>
        <v>0</v>
      </c>
      <c r="P102" s="9"/>
      <c r="Q102" s="69" t="str">
        <f t="shared" si="7"/>
        <v/>
      </c>
      <c r="R102" s="9"/>
      <c r="S102" s="44"/>
      <c r="T102" s="9"/>
      <c r="U102" s="92"/>
      <c r="V102" s="62"/>
      <c r="W102" s="43" t="str">
        <f t="shared" si="13"/>
        <v>22h28</v>
      </c>
      <c r="X102" s="2"/>
      <c r="Y102" s="32">
        <f t="shared" si="8"/>
        <v>0</v>
      </c>
      <c r="Z102" s="9"/>
      <c r="AA102" s="61" t="str">
        <f t="shared" si="14"/>
        <v/>
      </c>
      <c r="AB102" s="9"/>
      <c r="AC102" s="49"/>
      <c r="AD102" s="9"/>
      <c r="AF102" s="2"/>
      <c r="AG102" s="366"/>
      <c r="AH102" s="366"/>
      <c r="AI102" s="2"/>
    </row>
    <row r="103" spans="1:35" ht="20.100000000000001" customHeight="1" thickTop="1" thickBot="1" x14ac:dyDescent="0.3">
      <c r="A103" s="97"/>
      <c r="B103" s="108"/>
      <c r="C103" s="148"/>
      <c r="D103" s="108"/>
      <c r="E103" s="113"/>
      <c r="F103" s="349"/>
      <c r="G103" s="101"/>
      <c r="H103" s="51"/>
      <c r="I103" s="43" t="str">
        <f t="shared" si="10"/>
        <v>23h11</v>
      </c>
      <c r="J103" s="22"/>
      <c r="K103" s="33"/>
      <c r="L103" s="34"/>
      <c r="M103" s="43" t="str">
        <f t="shared" si="11"/>
        <v>09h55</v>
      </c>
      <c r="N103" s="2"/>
      <c r="O103" s="31">
        <f t="shared" si="12"/>
        <v>0</v>
      </c>
      <c r="P103" s="9"/>
      <c r="Q103" s="69" t="str">
        <f t="shared" si="7"/>
        <v/>
      </c>
      <c r="R103" s="9"/>
      <c r="S103" s="44"/>
      <c r="T103" s="9"/>
      <c r="U103" s="92"/>
      <c r="V103" s="62"/>
      <c r="W103" s="43" t="str">
        <f t="shared" si="13"/>
        <v>22h28</v>
      </c>
      <c r="X103" s="2"/>
      <c r="Y103" s="32">
        <f t="shared" si="8"/>
        <v>0</v>
      </c>
      <c r="Z103" s="9"/>
      <c r="AA103" s="61" t="str">
        <f t="shared" si="14"/>
        <v/>
      </c>
      <c r="AB103" s="9"/>
      <c r="AC103" s="49"/>
      <c r="AD103" s="9"/>
      <c r="AF103" s="2"/>
      <c r="AG103" s="366"/>
      <c r="AH103" s="366"/>
      <c r="AI103" s="2"/>
    </row>
    <row r="104" spans="1:35" ht="20.100000000000001" customHeight="1" thickTop="1" thickBot="1" x14ac:dyDescent="0.3">
      <c r="A104" s="97"/>
      <c r="B104" s="108"/>
      <c r="C104" s="148"/>
      <c r="D104" s="108"/>
      <c r="E104" s="113"/>
      <c r="F104" s="349"/>
      <c r="G104" s="101"/>
      <c r="H104" s="51"/>
      <c r="I104" s="43" t="str">
        <f t="shared" si="10"/>
        <v>23h11</v>
      </c>
      <c r="J104" s="22"/>
      <c r="K104" s="33"/>
      <c r="L104" s="34"/>
      <c r="M104" s="43" t="str">
        <f t="shared" si="11"/>
        <v>09h55</v>
      </c>
      <c r="N104" s="2"/>
      <c r="O104" s="31">
        <f t="shared" si="12"/>
        <v>0</v>
      </c>
      <c r="P104" s="9"/>
      <c r="Q104" s="69" t="str">
        <f t="shared" si="7"/>
        <v/>
      </c>
      <c r="R104" s="9"/>
      <c r="S104" s="44"/>
      <c r="T104" s="9"/>
      <c r="U104" s="92"/>
      <c r="V104" s="41"/>
      <c r="W104" s="43" t="str">
        <f t="shared" si="13"/>
        <v>22h28</v>
      </c>
      <c r="X104" s="2"/>
      <c r="Y104" s="32">
        <f t="shared" si="8"/>
        <v>0</v>
      </c>
      <c r="Z104" s="9"/>
      <c r="AA104" s="61" t="str">
        <f t="shared" si="14"/>
        <v/>
      </c>
      <c r="AB104" s="9"/>
      <c r="AC104" s="49"/>
      <c r="AD104" s="9"/>
      <c r="AF104" s="2"/>
      <c r="AG104" s="366"/>
      <c r="AH104" s="366"/>
      <c r="AI104" s="2"/>
    </row>
    <row r="105" spans="1:35" ht="20.100000000000001" customHeight="1" thickTop="1" thickBot="1" x14ac:dyDescent="0.3">
      <c r="A105" s="97"/>
      <c r="B105" s="108"/>
      <c r="C105" s="148"/>
      <c r="D105" s="108"/>
      <c r="E105" s="113"/>
      <c r="F105" s="349"/>
      <c r="G105" s="102"/>
      <c r="H105" s="51"/>
      <c r="I105" s="43" t="str">
        <f t="shared" si="10"/>
        <v>23h11</v>
      </c>
      <c r="J105" s="22"/>
      <c r="K105" s="33"/>
      <c r="L105" s="34"/>
      <c r="M105" s="43" t="str">
        <f t="shared" si="11"/>
        <v>09h55</v>
      </c>
      <c r="N105" s="2"/>
      <c r="O105" s="31">
        <f t="shared" si="12"/>
        <v>0</v>
      </c>
      <c r="P105" s="9"/>
      <c r="Q105" s="69" t="str">
        <f t="shared" si="7"/>
        <v/>
      </c>
      <c r="R105" s="9"/>
      <c r="S105" s="44"/>
      <c r="T105" s="9"/>
      <c r="U105" s="92"/>
      <c r="V105" s="41"/>
      <c r="W105" s="43" t="str">
        <f t="shared" si="13"/>
        <v>22h28</v>
      </c>
      <c r="X105" s="2"/>
      <c r="Y105" s="32">
        <f t="shared" si="8"/>
        <v>0</v>
      </c>
      <c r="Z105" s="9"/>
      <c r="AA105" s="61" t="str">
        <f t="shared" si="14"/>
        <v/>
      </c>
      <c r="AB105" s="9"/>
      <c r="AC105" s="49"/>
      <c r="AD105" s="9"/>
      <c r="AF105" s="2"/>
      <c r="AG105" s="366"/>
      <c r="AH105" s="366"/>
      <c r="AI105" s="2"/>
    </row>
    <row r="106" spans="1:35" ht="20.100000000000001" customHeight="1" thickTop="1" thickBot="1" x14ac:dyDescent="0.3">
      <c r="A106" s="97"/>
      <c r="B106" s="108"/>
      <c r="C106" s="148"/>
      <c r="D106" s="108"/>
      <c r="E106" s="113"/>
      <c r="F106" s="349"/>
      <c r="G106" s="102"/>
      <c r="H106" s="51"/>
      <c r="I106" s="43" t="str">
        <f t="shared" si="10"/>
        <v>23h11</v>
      </c>
      <c r="J106" s="22"/>
      <c r="K106" s="33"/>
      <c r="L106" s="34"/>
      <c r="M106" s="43" t="str">
        <f t="shared" si="11"/>
        <v>09h55</v>
      </c>
      <c r="N106" s="2"/>
      <c r="O106" s="31">
        <f t="shared" si="12"/>
        <v>0</v>
      </c>
      <c r="P106" s="9"/>
      <c r="Q106" s="69" t="str">
        <f t="shared" si="7"/>
        <v/>
      </c>
      <c r="R106" s="9"/>
      <c r="S106" s="44"/>
      <c r="T106" s="9"/>
      <c r="U106" s="92"/>
      <c r="V106" s="41"/>
      <c r="W106" s="43" t="str">
        <f t="shared" si="13"/>
        <v>22h28</v>
      </c>
      <c r="X106" s="2"/>
      <c r="Y106" s="32">
        <f t="shared" si="8"/>
        <v>0</v>
      </c>
      <c r="Z106" s="9"/>
      <c r="AA106" s="61" t="str">
        <f t="shared" si="14"/>
        <v/>
      </c>
      <c r="AB106" s="9"/>
      <c r="AC106" s="49"/>
      <c r="AD106" s="9"/>
      <c r="AF106" s="2"/>
      <c r="AG106" s="366"/>
      <c r="AH106" s="366"/>
      <c r="AI106" s="2"/>
    </row>
    <row r="107" spans="1:35" ht="20.100000000000001" customHeight="1" thickTop="1" thickBot="1" x14ac:dyDescent="0.3">
      <c r="A107" s="97"/>
      <c r="B107" s="108"/>
      <c r="C107" s="148"/>
      <c r="D107" s="108"/>
      <c r="E107" s="113"/>
      <c r="F107" s="349"/>
      <c r="G107" s="103"/>
      <c r="H107" s="39"/>
      <c r="I107" s="43" t="str">
        <f t="shared" si="10"/>
        <v>23h11</v>
      </c>
      <c r="J107" s="22"/>
      <c r="K107" s="33"/>
      <c r="L107" s="34"/>
      <c r="M107" s="43" t="str">
        <f t="shared" si="11"/>
        <v>09h55</v>
      </c>
      <c r="N107" s="2"/>
      <c r="O107" s="31">
        <f t="shared" si="12"/>
        <v>0</v>
      </c>
      <c r="P107" s="9"/>
      <c r="Q107" s="69" t="str">
        <f t="shared" si="7"/>
        <v/>
      </c>
      <c r="R107" s="9"/>
      <c r="S107" s="44"/>
      <c r="T107" s="9"/>
      <c r="U107" s="92"/>
      <c r="V107" s="41"/>
      <c r="W107" s="43" t="str">
        <f t="shared" si="13"/>
        <v>22h28</v>
      </c>
      <c r="X107" s="2"/>
      <c r="Y107" s="32">
        <f t="shared" si="8"/>
        <v>0</v>
      </c>
      <c r="Z107" s="9"/>
      <c r="AA107" s="61" t="str">
        <f t="shared" si="14"/>
        <v/>
      </c>
      <c r="AB107" s="9"/>
      <c r="AC107" s="49"/>
      <c r="AD107" s="9"/>
      <c r="AF107" s="2"/>
      <c r="AG107" s="366"/>
      <c r="AH107" s="366"/>
      <c r="AI107" s="2"/>
    </row>
    <row r="108" spans="1:35" ht="20.100000000000001" customHeight="1" thickTop="1" thickBot="1" x14ac:dyDescent="0.3">
      <c r="A108" s="97"/>
      <c r="B108" s="108"/>
      <c r="C108" s="148"/>
      <c r="D108" s="108"/>
      <c r="E108" s="113"/>
      <c r="F108" s="349"/>
      <c r="G108" s="103"/>
      <c r="H108" s="39"/>
      <c r="I108" s="43" t="str">
        <f t="shared" si="10"/>
        <v>23h11</v>
      </c>
      <c r="J108" s="22"/>
      <c r="K108" s="33"/>
      <c r="L108" s="34"/>
      <c r="M108" s="43" t="str">
        <f t="shared" si="11"/>
        <v>09h55</v>
      </c>
      <c r="N108" s="2"/>
      <c r="O108" s="31">
        <f t="shared" ref="O108:O109" si="15">L114-H108</f>
        <v>0</v>
      </c>
      <c r="P108" s="9"/>
      <c r="Q108" s="69" t="str">
        <f t="shared" si="7"/>
        <v/>
      </c>
      <c r="R108" s="9"/>
      <c r="S108" s="44"/>
      <c r="T108" s="9"/>
      <c r="U108" s="40"/>
      <c r="V108" s="41"/>
      <c r="W108" s="43" t="str">
        <f t="shared" si="13"/>
        <v>22h28</v>
      </c>
      <c r="X108" s="2"/>
      <c r="Y108" s="32">
        <f t="shared" si="8"/>
        <v>0</v>
      </c>
      <c r="Z108" s="9"/>
      <c r="AA108" s="61" t="str">
        <f t="shared" si="14"/>
        <v/>
      </c>
      <c r="AB108" s="9"/>
      <c r="AC108" s="49"/>
      <c r="AD108" s="9"/>
      <c r="AF108" s="2"/>
      <c r="AG108" s="366"/>
      <c r="AH108" s="366"/>
      <c r="AI108" s="2"/>
    </row>
    <row r="109" spans="1:35" ht="20.100000000000001" customHeight="1" thickTop="1" thickBot="1" x14ac:dyDescent="0.3">
      <c r="A109" s="97"/>
      <c r="B109" s="108"/>
      <c r="C109" s="148"/>
      <c r="D109" s="108"/>
      <c r="E109" s="113"/>
      <c r="F109" s="349"/>
      <c r="G109" s="103"/>
      <c r="H109" s="39"/>
      <c r="I109" s="43" t="str">
        <f t="shared" si="10"/>
        <v>23h11</v>
      </c>
      <c r="J109" s="22"/>
      <c r="K109" s="33"/>
      <c r="L109" s="34"/>
      <c r="M109" s="43" t="str">
        <f t="shared" si="11"/>
        <v>09h55</v>
      </c>
      <c r="N109" s="2"/>
      <c r="O109" s="31">
        <f t="shared" si="15"/>
        <v>0</v>
      </c>
      <c r="P109" s="9"/>
      <c r="Q109" s="69" t="str">
        <f t="shared" si="7"/>
        <v/>
      </c>
      <c r="R109" s="9"/>
      <c r="S109" s="44"/>
      <c r="T109" s="9"/>
      <c r="U109" s="40"/>
      <c r="V109" s="41"/>
      <c r="W109" s="43" t="str">
        <f t="shared" si="13"/>
        <v>22h28</v>
      </c>
      <c r="X109" s="2"/>
      <c r="Y109" s="32">
        <f t="shared" si="8"/>
        <v>0</v>
      </c>
      <c r="Z109" s="9"/>
      <c r="AA109" s="61" t="str">
        <f t="shared" si="14"/>
        <v/>
      </c>
      <c r="AB109" s="9"/>
      <c r="AC109" s="49"/>
      <c r="AD109" s="9"/>
      <c r="AF109" s="2"/>
      <c r="AG109" s="366"/>
      <c r="AH109" s="366"/>
      <c r="AI109" s="2"/>
    </row>
    <row r="110" spans="1:35" ht="20.100000000000001" customHeight="1" thickTop="1" thickBot="1" x14ac:dyDescent="0.3">
      <c r="A110" s="97"/>
      <c r="B110" s="108"/>
      <c r="C110" s="148"/>
      <c r="D110" s="108"/>
      <c r="E110" s="113"/>
      <c r="F110" s="349"/>
      <c r="G110" s="103"/>
      <c r="H110" s="39"/>
      <c r="I110" s="43" t="str">
        <f t="shared" si="10"/>
        <v>23h11</v>
      </c>
      <c r="J110" s="22"/>
      <c r="K110" s="33"/>
      <c r="L110" s="34"/>
      <c r="M110" s="43" t="str">
        <f t="shared" si="11"/>
        <v>09h55</v>
      </c>
      <c r="N110" s="2"/>
      <c r="O110" s="31">
        <f t="shared" ref="O110:O115" si="16">L116-H110</f>
        <v>0</v>
      </c>
      <c r="P110" s="9"/>
      <c r="Q110" s="69" t="str">
        <f t="shared" si="7"/>
        <v/>
      </c>
      <c r="R110" s="9"/>
      <c r="S110" s="44"/>
      <c r="T110" s="9"/>
      <c r="U110" s="40"/>
      <c r="V110" s="41"/>
      <c r="W110" s="43" t="str">
        <f t="shared" si="13"/>
        <v>22h28</v>
      </c>
      <c r="X110" s="2"/>
      <c r="Y110" s="32">
        <f t="shared" si="8"/>
        <v>0</v>
      </c>
      <c r="Z110" s="9"/>
      <c r="AA110" s="61" t="str">
        <f t="shared" si="14"/>
        <v/>
      </c>
      <c r="AB110" s="9"/>
      <c r="AC110" s="49"/>
      <c r="AD110" s="9"/>
      <c r="AF110" s="2"/>
      <c r="AG110" s="366"/>
      <c r="AH110" s="366"/>
      <c r="AI110" s="2"/>
    </row>
    <row r="111" spans="1:35" ht="20.100000000000001" customHeight="1" thickTop="1" thickBot="1" x14ac:dyDescent="0.3">
      <c r="A111" s="97"/>
      <c r="B111" s="108"/>
      <c r="C111" s="148"/>
      <c r="D111" s="108"/>
      <c r="E111" s="113"/>
      <c r="F111" s="349"/>
      <c r="G111" s="103"/>
      <c r="H111" s="39"/>
      <c r="I111" s="43" t="str">
        <f t="shared" si="10"/>
        <v>23h11</v>
      </c>
      <c r="J111" s="22"/>
      <c r="K111" s="33"/>
      <c r="L111" s="34"/>
      <c r="M111" s="43" t="str">
        <f t="shared" si="11"/>
        <v>09h55</v>
      </c>
      <c r="N111" s="2"/>
      <c r="O111" s="31">
        <f t="shared" si="16"/>
        <v>0</v>
      </c>
      <c r="P111" s="9"/>
      <c r="Q111" s="61" t="str">
        <f t="shared" ref="Q111:Q115" si="17">IF(O111&lt;-100000,"perte de OUF?","")</f>
        <v/>
      </c>
      <c r="R111" s="9"/>
      <c r="S111" s="44"/>
      <c r="T111" s="9"/>
      <c r="U111" s="40"/>
      <c r="V111" s="41"/>
      <c r="W111" s="43" t="str">
        <f t="shared" si="13"/>
        <v>22h28</v>
      </c>
      <c r="X111" s="2"/>
      <c r="Y111" s="32">
        <f t="shared" si="8"/>
        <v>0</v>
      </c>
      <c r="Z111" s="9"/>
      <c r="AA111" s="61" t="str">
        <f t="shared" si="14"/>
        <v/>
      </c>
      <c r="AB111" s="9"/>
      <c r="AC111" s="49"/>
      <c r="AD111" s="9"/>
      <c r="AF111" s="2"/>
      <c r="AG111" s="366"/>
      <c r="AH111" s="366"/>
      <c r="AI111" s="2"/>
    </row>
    <row r="112" spans="1:35" ht="20.100000000000001" customHeight="1" thickTop="1" thickBot="1" x14ac:dyDescent="0.3">
      <c r="A112" s="97"/>
      <c r="B112" s="108"/>
      <c r="C112" s="148"/>
      <c r="D112" s="108"/>
      <c r="E112" s="113"/>
      <c r="F112" s="349"/>
      <c r="G112" s="103"/>
      <c r="H112" s="39"/>
      <c r="I112" s="43" t="str">
        <f t="shared" si="10"/>
        <v>23h11</v>
      </c>
      <c r="J112" s="22"/>
      <c r="K112" s="33"/>
      <c r="L112" s="34"/>
      <c r="M112" s="43" t="str">
        <f t="shared" si="11"/>
        <v>09h55</v>
      </c>
      <c r="N112" s="2"/>
      <c r="O112" s="31">
        <f t="shared" si="16"/>
        <v>0</v>
      </c>
      <c r="P112" s="9"/>
      <c r="Q112" s="61" t="str">
        <f t="shared" si="17"/>
        <v/>
      </c>
      <c r="R112" s="9"/>
      <c r="S112" s="44"/>
      <c r="T112" s="9"/>
      <c r="U112" s="40"/>
      <c r="V112" s="41"/>
      <c r="W112" s="43" t="str">
        <f t="shared" si="13"/>
        <v>22h28</v>
      </c>
      <c r="X112" s="2"/>
      <c r="Y112" s="32">
        <f t="shared" si="8"/>
        <v>0</v>
      </c>
      <c r="Z112" s="9"/>
      <c r="AA112" s="61" t="str">
        <f t="shared" si="14"/>
        <v/>
      </c>
      <c r="AB112" s="9"/>
      <c r="AC112" s="49"/>
      <c r="AD112" s="9"/>
      <c r="AF112" s="2"/>
      <c r="AG112" s="366"/>
      <c r="AH112" s="366"/>
      <c r="AI112" s="2"/>
    </row>
    <row r="113" spans="1:35" ht="20.100000000000001" customHeight="1" thickTop="1" thickBot="1" x14ac:dyDescent="0.3">
      <c r="A113" s="97"/>
      <c r="B113" s="95"/>
      <c r="C113" s="148"/>
      <c r="D113" s="147"/>
      <c r="E113" s="95"/>
      <c r="F113" s="349"/>
      <c r="G113" s="104"/>
      <c r="H113" s="53"/>
      <c r="I113" s="43" t="str">
        <f t="shared" si="10"/>
        <v>23h11</v>
      </c>
      <c r="J113" s="22"/>
      <c r="K113" s="33"/>
      <c r="L113" s="34"/>
      <c r="M113" s="43" t="str">
        <f t="shared" si="11"/>
        <v>09h55</v>
      </c>
      <c r="N113" s="2"/>
      <c r="O113" s="31">
        <f t="shared" si="16"/>
        <v>0</v>
      </c>
      <c r="P113" s="9"/>
      <c r="Q113" s="61" t="str">
        <f t="shared" si="17"/>
        <v/>
      </c>
      <c r="R113" s="9"/>
      <c r="S113" s="44"/>
      <c r="T113" s="9"/>
      <c r="U113" s="40"/>
      <c r="V113" s="41"/>
      <c r="W113" s="43" t="str">
        <f t="shared" si="13"/>
        <v>22h28</v>
      </c>
      <c r="X113" s="2"/>
      <c r="Y113" s="32">
        <f t="shared" si="8"/>
        <v>0</v>
      </c>
      <c r="Z113" s="9"/>
      <c r="AA113" s="61" t="str">
        <f t="shared" si="14"/>
        <v/>
      </c>
      <c r="AB113" s="9"/>
      <c r="AC113" s="49"/>
      <c r="AD113" s="9"/>
      <c r="AF113" s="2"/>
      <c r="AG113" s="366"/>
      <c r="AH113" s="366"/>
      <c r="AI113" s="2"/>
    </row>
    <row r="114" spans="1:35" ht="20.100000000000001" customHeight="1" thickTop="1" thickBot="1" x14ac:dyDescent="0.3">
      <c r="A114" s="97"/>
      <c r="B114" s="95"/>
      <c r="C114" s="148"/>
      <c r="D114" s="147"/>
      <c r="E114" s="95"/>
      <c r="F114" s="349"/>
      <c r="G114" s="104"/>
      <c r="H114" s="53"/>
      <c r="I114" s="43" t="str">
        <f t="shared" si="10"/>
        <v>23h11</v>
      </c>
      <c r="J114" s="22"/>
      <c r="K114" s="33"/>
      <c r="L114" s="34"/>
      <c r="M114" s="43" t="str">
        <f t="shared" si="11"/>
        <v>09h55</v>
      </c>
      <c r="N114" s="2"/>
      <c r="O114" s="31">
        <f t="shared" si="16"/>
        <v>0</v>
      </c>
      <c r="P114" s="19"/>
      <c r="Q114" s="61" t="str">
        <f t="shared" si="17"/>
        <v/>
      </c>
      <c r="R114" s="19"/>
      <c r="S114" s="44"/>
      <c r="T114" s="19"/>
      <c r="U114" s="40"/>
      <c r="V114" s="41"/>
      <c r="W114" s="43" t="str">
        <f t="shared" si="13"/>
        <v>22h28</v>
      </c>
      <c r="X114" s="2"/>
      <c r="Y114" s="32">
        <f t="shared" si="8"/>
        <v>0</v>
      </c>
      <c r="Z114" s="19"/>
      <c r="AA114" s="61" t="str">
        <f t="shared" si="14"/>
        <v/>
      </c>
      <c r="AB114" s="54"/>
      <c r="AC114" s="49"/>
      <c r="AD114" s="10"/>
      <c r="AF114" s="2"/>
      <c r="AG114" s="366"/>
      <c r="AH114" s="366"/>
      <c r="AI114" s="2"/>
    </row>
    <row r="115" spans="1:35" ht="20.100000000000001" customHeight="1" thickTop="1" thickBot="1" x14ac:dyDescent="0.3">
      <c r="A115" s="97"/>
      <c r="B115" s="95"/>
      <c r="C115" s="148"/>
      <c r="D115" s="147"/>
      <c r="E115" s="95"/>
      <c r="F115" s="349"/>
      <c r="G115" s="104"/>
      <c r="H115" s="53"/>
      <c r="I115" s="43" t="str">
        <f t="shared" si="10"/>
        <v>23h11</v>
      </c>
      <c r="J115" s="84"/>
      <c r="K115" s="86"/>
      <c r="L115" s="87"/>
      <c r="M115" s="43" t="str">
        <f t="shared" si="11"/>
        <v>09h55</v>
      </c>
      <c r="N115" s="2"/>
      <c r="O115" s="31">
        <f t="shared" si="16"/>
        <v>0</v>
      </c>
      <c r="P115" s="20"/>
      <c r="Q115" s="61" t="str">
        <f t="shared" si="17"/>
        <v/>
      </c>
      <c r="R115" s="20"/>
      <c r="S115" s="44"/>
      <c r="T115" s="20"/>
      <c r="U115" s="115"/>
      <c r="V115" s="116"/>
      <c r="W115" s="70" t="str">
        <f t="shared" si="13"/>
        <v>22h28</v>
      </c>
      <c r="X115" s="2"/>
      <c r="Y115" s="32">
        <f t="shared" si="8"/>
        <v>0</v>
      </c>
      <c r="Z115" s="71"/>
      <c r="AA115" s="72" t="str">
        <f t="shared" si="14"/>
        <v/>
      </c>
      <c r="AB115" s="12"/>
      <c r="AC115" s="2"/>
      <c r="AD115" s="11"/>
      <c r="AF115" s="2"/>
      <c r="AG115" s="366"/>
      <c r="AH115" s="366"/>
      <c r="AI115" s="2"/>
    </row>
    <row r="116" spans="1:35" x14ac:dyDescent="0.25">
      <c r="A116" s="2"/>
      <c r="B116" s="17"/>
      <c r="C116" s="137"/>
      <c r="D116" s="137"/>
      <c r="E116" s="17"/>
      <c r="F116" s="12"/>
      <c r="G116" s="2"/>
      <c r="H116" s="2"/>
      <c r="I116" s="26"/>
      <c r="J116" s="12"/>
      <c r="K116" s="138"/>
      <c r="L116" s="139"/>
      <c r="M116" s="26"/>
      <c r="N116" s="2"/>
      <c r="O116" s="2"/>
      <c r="P116" s="2"/>
      <c r="Q116" s="58"/>
      <c r="R116" s="2"/>
      <c r="S116" s="2"/>
      <c r="T116" s="2"/>
      <c r="U116" s="140"/>
      <c r="V116" s="139"/>
      <c r="W116" s="141"/>
      <c r="X116" s="12"/>
      <c r="Y116" s="142"/>
      <c r="Z116" s="12"/>
      <c r="AA116" s="142"/>
      <c r="AB116" s="2"/>
      <c r="AC116" s="2"/>
      <c r="AD116" s="2"/>
      <c r="AF116" s="2"/>
      <c r="AG116" s="2"/>
      <c r="AH116" s="2"/>
      <c r="AI116" s="2"/>
    </row>
    <row r="117" spans="1:35" x14ac:dyDescent="0.25">
      <c r="F117" s="5"/>
      <c r="G117" s="4"/>
      <c r="H117" s="4"/>
      <c r="I117" s="28"/>
      <c r="J117" s="5"/>
      <c r="K117" s="68"/>
      <c r="L117" s="68"/>
      <c r="M117" s="28"/>
      <c r="P117" s="4"/>
      <c r="Q117" s="59"/>
      <c r="R117" s="4"/>
      <c r="T117" s="4"/>
      <c r="U117" s="117"/>
      <c r="V117" s="89"/>
      <c r="W117" s="28"/>
      <c r="Z117" s="4"/>
      <c r="AA117" s="57"/>
      <c r="AB117" s="4"/>
      <c r="AD117" s="4"/>
      <c r="AI117" s="4"/>
    </row>
    <row r="118" spans="1:35" x14ac:dyDescent="0.25">
      <c r="F118" s="5"/>
      <c r="G118" s="4"/>
      <c r="H118" s="4"/>
      <c r="I118" s="28"/>
      <c r="J118" s="5"/>
      <c r="K118" s="68"/>
      <c r="L118" s="68"/>
      <c r="M118" s="28"/>
      <c r="P118" s="4"/>
      <c r="Q118" s="59"/>
      <c r="R118" s="4"/>
      <c r="T118" s="4"/>
      <c r="U118" s="117"/>
      <c r="V118" s="89"/>
      <c r="W118" s="28"/>
      <c r="Z118" s="4"/>
      <c r="AA118" s="57"/>
      <c r="AB118" s="4"/>
      <c r="AD118" s="4"/>
    </row>
    <row r="119" spans="1:35" x14ac:dyDescent="0.25">
      <c r="F119" s="5"/>
      <c r="G119" s="4"/>
      <c r="H119" s="4"/>
      <c r="I119" s="28"/>
      <c r="J119" s="5"/>
      <c r="K119" s="68"/>
      <c r="L119" s="68"/>
      <c r="M119" s="28"/>
      <c r="P119" s="4"/>
      <c r="Q119" s="59"/>
      <c r="R119" s="4"/>
      <c r="T119" s="4"/>
      <c r="U119" s="117"/>
      <c r="V119" s="89"/>
      <c r="W119" s="28"/>
      <c r="Z119" s="4"/>
      <c r="AA119" s="57"/>
      <c r="AB119" s="4"/>
      <c r="AD119" s="4"/>
    </row>
    <row r="120" spans="1:35" x14ac:dyDescent="0.25">
      <c r="F120" s="5"/>
      <c r="G120" s="4"/>
      <c r="H120" s="4"/>
      <c r="I120" s="28"/>
      <c r="J120" s="5"/>
      <c r="K120" s="68"/>
      <c r="L120" s="68"/>
      <c r="M120" s="28"/>
      <c r="P120" s="4"/>
      <c r="Q120" s="59"/>
      <c r="R120" s="4"/>
      <c r="T120" s="4"/>
      <c r="U120" s="4"/>
      <c r="V120" s="4"/>
      <c r="W120" s="28"/>
      <c r="Z120" s="4"/>
      <c r="AA120" s="57"/>
      <c r="AB120" s="4"/>
      <c r="AD120" s="4"/>
    </row>
    <row r="121" spans="1:35" x14ac:dyDescent="0.25">
      <c r="F121" s="5"/>
      <c r="G121" s="4"/>
      <c r="H121" s="4"/>
      <c r="I121" s="28"/>
      <c r="J121" s="5"/>
      <c r="K121" s="68"/>
      <c r="L121" s="68"/>
      <c r="M121" s="28"/>
      <c r="P121" s="4"/>
      <c r="Q121" s="59"/>
      <c r="R121" s="4"/>
      <c r="T121" s="4"/>
      <c r="U121" s="4"/>
      <c r="V121" s="4"/>
      <c r="W121" s="28"/>
      <c r="Z121" s="4"/>
      <c r="AA121" s="57"/>
      <c r="AB121" s="4"/>
      <c r="AD121" s="4"/>
    </row>
    <row r="122" spans="1:35" x14ac:dyDescent="0.25">
      <c r="F122" s="5"/>
      <c r="G122" s="4"/>
      <c r="H122" s="4"/>
      <c r="I122" s="28"/>
      <c r="J122" s="5"/>
      <c r="K122" s="4"/>
      <c r="L122" s="4"/>
      <c r="M122" s="28"/>
      <c r="P122" s="4"/>
      <c r="Q122" s="59"/>
      <c r="R122" s="4"/>
      <c r="T122" s="4"/>
      <c r="U122" s="4"/>
      <c r="V122" s="4"/>
      <c r="W122" s="28"/>
      <c r="Z122" s="4"/>
      <c r="AA122" s="57"/>
      <c r="AB122" s="4"/>
      <c r="AD122" s="4"/>
    </row>
    <row r="123" spans="1:35" x14ac:dyDescent="0.25">
      <c r="F123" s="5"/>
      <c r="G123" s="4"/>
      <c r="H123" s="4"/>
      <c r="I123" s="28"/>
      <c r="J123" s="5"/>
      <c r="K123" s="4"/>
      <c r="L123" s="4"/>
      <c r="M123" s="28"/>
      <c r="P123" s="4"/>
      <c r="Q123" s="59"/>
      <c r="R123" s="4"/>
      <c r="T123" s="4"/>
      <c r="U123" s="4"/>
      <c r="V123" s="4"/>
      <c r="W123" s="28"/>
      <c r="Z123" s="4"/>
      <c r="AA123" s="57"/>
      <c r="AB123" s="4"/>
      <c r="AD123" s="4"/>
    </row>
    <row r="124" spans="1:35" x14ac:dyDescent="0.25">
      <c r="F124" s="5"/>
      <c r="G124" s="4"/>
      <c r="H124" s="4"/>
      <c r="I124" s="28"/>
      <c r="J124" s="5"/>
      <c r="K124" s="4"/>
      <c r="L124" s="4"/>
      <c r="M124" s="28"/>
      <c r="P124" s="4"/>
      <c r="Q124" s="59"/>
      <c r="R124" s="4"/>
      <c r="T124" s="4"/>
      <c r="U124" s="4"/>
      <c r="V124" s="4"/>
      <c r="W124" s="28"/>
      <c r="Z124" s="4"/>
      <c r="AA124" s="57"/>
      <c r="AB124" s="4"/>
      <c r="AD124" s="4"/>
    </row>
    <row r="125" spans="1:35" x14ac:dyDescent="0.25">
      <c r="F125" s="5"/>
      <c r="G125" s="4"/>
      <c r="H125" s="4"/>
      <c r="I125" s="28"/>
      <c r="J125" s="5"/>
      <c r="K125" s="4"/>
      <c r="L125" s="4"/>
      <c r="M125" s="28"/>
      <c r="P125" s="4"/>
      <c r="Q125" s="59"/>
      <c r="R125" s="4"/>
      <c r="T125" s="4"/>
      <c r="U125" s="4"/>
      <c r="V125" s="4"/>
      <c r="W125" s="28"/>
      <c r="Z125" s="4"/>
      <c r="AA125" s="57"/>
      <c r="AB125" s="4"/>
      <c r="AD125" s="4"/>
    </row>
    <row r="126" spans="1:35" x14ac:dyDescent="0.25">
      <c r="F126" s="5"/>
      <c r="G126" s="4"/>
      <c r="H126" s="4"/>
      <c r="I126" s="28"/>
      <c r="J126" s="5"/>
      <c r="K126" s="4"/>
      <c r="L126" s="4"/>
      <c r="M126" s="28"/>
      <c r="P126" s="4"/>
      <c r="Q126" s="59"/>
      <c r="R126" s="4"/>
      <c r="T126" s="4"/>
      <c r="U126" s="4"/>
      <c r="V126" s="4"/>
      <c r="W126" s="28"/>
      <c r="Z126" s="4"/>
      <c r="AA126" s="57"/>
      <c r="AB126" s="4"/>
      <c r="AD126" s="4"/>
    </row>
    <row r="127" spans="1:35" x14ac:dyDescent="0.25">
      <c r="F127" s="5"/>
      <c r="G127" s="4"/>
      <c r="H127" s="4"/>
      <c r="I127" s="28"/>
      <c r="J127" s="5"/>
      <c r="K127" s="4"/>
      <c r="L127" s="4"/>
      <c r="M127" s="28"/>
      <c r="P127" s="4"/>
      <c r="Q127" s="59"/>
      <c r="R127" s="4"/>
      <c r="T127" s="4"/>
      <c r="U127" s="4"/>
      <c r="V127" s="4"/>
      <c r="W127" s="28"/>
      <c r="Z127" s="4"/>
      <c r="AA127" s="57"/>
      <c r="AB127" s="4"/>
      <c r="AD127" s="4"/>
    </row>
    <row r="128" spans="1:35" x14ac:dyDescent="0.25">
      <c r="F128" s="5"/>
      <c r="G128" s="4"/>
      <c r="H128" s="4"/>
      <c r="I128" s="28"/>
      <c r="J128" s="5"/>
      <c r="K128" s="4"/>
      <c r="L128" s="4"/>
      <c r="M128" s="28"/>
      <c r="P128" s="4"/>
      <c r="Q128" s="59"/>
      <c r="R128" s="4"/>
      <c r="T128" s="4"/>
      <c r="U128" s="4"/>
      <c r="V128" s="4"/>
      <c r="W128" s="28"/>
      <c r="Z128" s="4"/>
      <c r="AA128" s="57"/>
      <c r="AB128" s="4"/>
      <c r="AD128" s="4"/>
    </row>
    <row r="129" spans="6:30" customFormat="1" x14ac:dyDescent="0.25">
      <c r="F129" s="5"/>
      <c r="G129" s="4"/>
      <c r="H129" s="4"/>
      <c r="I129" s="28"/>
      <c r="J129" s="5"/>
      <c r="K129" s="4"/>
      <c r="L129" s="4"/>
      <c r="M129" s="28"/>
      <c r="P129" s="4"/>
      <c r="Q129" s="59"/>
      <c r="R129" s="4"/>
      <c r="S129" s="4"/>
      <c r="T129" s="4"/>
      <c r="U129" s="4"/>
      <c r="V129" s="4"/>
      <c r="W129" s="28"/>
      <c r="Y129" s="14"/>
      <c r="Z129" s="4"/>
      <c r="AA129" s="57"/>
      <c r="AB129" s="4"/>
      <c r="AD129" s="4"/>
    </row>
    <row r="130" spans="6:30" customFormat="1" x14ac:dyDescent="0.25">
      <c r="F130" s="5"/>
      <c r="G130" s="4"/>
      <c r="H130" s="4"/>
      <c r="I130" s="28"/>
      <c r="J130" s="5"/>
      <c r="K130" s="4"/>
      <c r="L130" s="4"/>
      <c r="M130" s="28"/>
      <c r="P130" s="4"/>
      <c r="Q130" s="59"/>
      <c r="R130" s="4"/>
      <c r="S130" s="4"/>
      <c r="T130" s="4"/>
      <c r="U130" s="4"/>
      <c r="V130" s="4"/>
      <c r="W130" s="28"/>
      <c r="Y130" s="14"/>
      <c r="Z130" s="4"/>
      <c r="AA130" s="57"/>
      <c r="AB130" s="4"/>
      <c r="AD130" s="4"/>
    </row>
    <row r="131" spans="6:30" customFormat="1" x14ac:dyDescent="0.25">
      <c r="F131" s="5"/>
      <c r="G131" s="4"/>
      <c r="H131" s="4"/>
      <c r="I131" s="28"/>
      <c r="J131" s="5"/>
      <c r="K131" s="4"/>
      <c r="L131" s="4"/>
      <c r="M131" s="28"/>
      <c r="P131" s="4"/>
      <c r="Q131" s="59"/>
      <c r="R131" s="4"/>
      <c r="S131" s="4"/>
      <c r="T131" s="4"/>
      <c r="U131" s="4"/>
      <c r="V131" s="4"/>
      <c r="W131" s="28"/>
      <c r="Y131" s="14"/>
      <c r="Z131" s="4"/>
      <c r="AA131" s="57"/>
      <c r="AB131" s="4"/>
      <c r="AD131" s="4"/>
    </row>
    <row r="132" spans="6:30" customFormat="1" x14ac:dyDescent="0.25">
      <c r="F132" s="5"/>
      <c r="G132" s="4"/>
      <c r="H132" s="4"/>
      <c r="I132" s="28"/>
      <c r="J132" s="5"/>
      <c r="K132" s="4"/>
      <c r="L132" s="4"/>
      <c r="M132" s="28"/>
      <c r="P132" s="4"/>
      <c r="Q132" s="59"/>
      <c r="R132" s="4"/>
      <c r="S132" s="4"/>
      <c r="T132" s="4"/>
      <c r="U132" s="4"/>
      <c r="V132" s="4"/>
      <c r="W132" s="28"/>
      <c r="Y132" s="14"/>
      <c r="Z132" s="4"/>
      <c r="AA132" s="57"/>
      <c r="AB132" s="4"/>
      <c r="AD132" s="4"/>
    </row>
    <row r="133" spans="6:30" customFormat="1" x14ac:dyDescent="0.25">
      <c r="F133" s="5"/>
      <c r="G133" s="4"/>
      <c r="H133" s="4"/>
      <c r="I133" s="28"/>
      <c r="J133" s="5"/>
      <c r="K133" s="4"/>
      <c r="L133" s="4"/>
      <c r="M133" s="28"/>
      <c r="P133" s="4"/>
      <c r="Q133" s="59"/>
      <c r="R133" s="4"/>
      <c r="S133" s="4"/>
      <c r="T133" s="4"/>
      <c r="U133" s="4"/>
      <c r="V133" s="4"/>
      <c r="W133" s="28"/>
      <c r="Y133" s="14"/>
      <c r="Z133" s="4"/>
      <c r="AA133" s="57"/>
      <c r="AB133" s="4"/>
      <c r="AD133" s="4"/>
    </row>
    <row r="134" spans="6:30" customFormat="1" x14ac:dyDescent="0.25">
      <c r="F134" s="5"/>
      <c r="G134" s="4"/>
      <c r="H134" s="4"/>
      <c r="I134" s="28"/>
      <c r="J134" s="5"/>
      <c r="K134" s="4"/>
      <c r="L134" s="4"/>
      <c r="M134" s="28"/>
      <c r="P134" s="4"/>
      <c r="Q134" s="59"/>
      <c r="R134" s="4"/>
      <c r="S134" s="4"/>
      <c r="T134" s="4"/>
      <c r="U134" s="4"/>
      <c r="V134" s="4"/>
      <c r="W134" s="28"/>
      <c r="Y134" s="14"/>
      <c r="Z134" s="4"/>
      <c r="AA134" s="57"/>
      <c r="AB134" s="4"/>
      <c r="AD134" s="4"/>
    </row>
    <row r="135" spans="6:30" customFormat="1" x14ac:dyDescent="0.25">
      <c r="F135" s="5"/>
      <c r="G135" s="4"/>
      <c r="H135" s="4"/>
      <c r="I135" s="28"/>
      <c r="J135" s="5"/>
      <c r="K135" s="4"/>
      <c r="L135" s="4"/>
      <c r="M135" s="28"/>
      <c r="P135" s="4"/>
      <c r="Q135" s="59"/>
      <c r="R135" s="4"/>
      <c r="S135" s="4"/>
      <c r="T135" s="4"/>
      <c r="U135" s="4"/>
      <c r="V135" s="4"/>
      <c r="W135" s="28"/>
      <c r="Y135" s="14"/>
      <c r="Z135" s="4"/>
      <c r="AA135" s="57"/>
      <c r="AB135" s="4"/>
      <c r="AD135" s="4"/>
    </row>
    <row r="136" spans="6:30" customFormat="1" x14ac:dyDescent="0.25">
      <c r="F136" s="5"/>
      <c r="G136" s="4"/>
      <c r="H136" s="4"/>
      <c r="I136" s="28"/>
      <c r="J136" s="5"/>
      <c r="K136" s="4"/>
      <c r="L136" s="4"/>
      <c r="M136" s="28"/>
      <c r="P136" s="4"/>
      <c r="Q136" s="59"/>
      <c r="R136" s="4"/>
      <c r="S136" s="4"/>
      <c r="T136" s="4"/>
      <c r="U136" s="4"/>
      <c r="V136" s="4"/>
      <c r="W136" s="28"/>
      <c r="Y136" s="14"/>
      <c r="Z136" s="4"/>
      <c r="AA136" s="57"/>
      <c r="AB136" s="4"/>
      <c r="AD136" s="4"/>
    </row>
    <row r="137" spans="6:30" customFormat="1" x14ac:dyDescent="0.25">
      <c r="F137" s="5"/>
      <c r="G137" s="4"/>
      <c r="H137" s="4"/>
      <c r="I137" s="28"/>
      <c r="J137" s="5"/>
      <c r="K137" s="4"/>
      <c r="L137" s="4"/>
      <c r="M137" s="28"/>
      <c r="P137" s="4"/>
      <c r="Q137" s="59"/>
      <c r="R137" s="4"/>
      <c r="S137" s="4"/>
      <c r="T137" s="4"/>
      <c r="U137" s="4"/>
      <c r="V137" s="4"/>
      <c r="W137" s="28"/>
      <c r="Y137" s="14"/>
      <c r="Z137" s="4"/>
      <c r="AA137" s="57"/>
      <c r="AB137" s="4"/>
      <c r="AD137" s="4"/>
    </row>
    <row r="138" spans="6:30" customFormat="1" x14ac:dyDescent="0.25">
      <c r="F138" s="5"/>
      <c r="G138" s="4"/>
      <c r="H138" s="4"/>
      <c r="I138" s="28"/>
      <c r="J138" s="5"/>
      <c r="K138" s="4"/>
      <c r="L138" s="4"/>
      <c r="M138" s="28"/>
      <c r="P138" s="4"/>
      <c r="Q138" s="59"/>
      <c r="R138" s="4"/>
      <c r="S138" s="4"/>
      <c r="T138" s="4"/>
      <c r="U138" s="4"/>
      <c r="V138" s="4"/>
      <c r="W138" s="28"/>
      <c r="Y138" s="14"/>
      <c r="Z138" s="4"/>
      <c r="AA138" s="57"/>
      <c r="AB138" s="4"/>
      <c r="AD138" s="4"/>
    </row>
    <row r="139" spans="6:30" customFormat="1" x14ac:dyDescent="0.25">
      <c r="F139" s="5"/>
      <c r="G139" s="4"/>
      <c r="H139" s="4"/>
      <c r="I139" s="28"/>
      <c r="J139" s="5"/>
      <c r="K139" s="4"/>
      <c r="L139" s="4"/>
      <c r="M139" s="28"/>
      <c r="P139" s="4"/>
      <c r="Q139" s="59"/>
      <c r="R139" s="4"/>
      <c r="S139" s="4"/>
      <c r="T139" s="4"/>
      <c r="U139" s="4"/>
      <c r="V139" s="4"/>
      <c r="W139" s="28"/>
      <c r="Y139" s="14"/>
      <c r="Z139" s="4"/>
      <c r="AA139" s="57"/>
      <c r="AB139" s="4"/>
      <c r="AD139" s="4"/>
    </row>
    <row r="140" spans="6:30" customFormat="1" x14ac:dyDescent="0.25">
      <c r="F140" s="5"/>
      <c r="G140" s="4"/>
      <c r="H140" s="4"/>
      <c r="I140" s="28"/>
      <c r="J140" s="5"/>
      <c r="K140" s="4"/>
      <c r="L140" s="4"/>
      <c r="M140" s="28"/>
      <c r="P140" s="4"/>
      <c r="Q140" s="59"/>
      <c r="R140" s="4"/>
      <c r="S140" s="4"/>
      <c r="T140" s="4"/>
      <c r="U140" s="4"/>
      <c r="V140" s="4"/>
      <c r="W140" s="28"/>
      <c r="Y140" s="14"/>
      <c r="Z140" s="4"/>
      <c r="AA140" s="57"/>
      <c r="AB140" s="4"/>
      <c r="AD140" s="4"/>
    </row>
    <row r="141" spans="6:30" customFormat="1" x14ac:dyDescent="0.25">
      <c r="F141" s="5"/>
      <c r="G141" s="4"/>
      <c r="H141" s="4"/>
      <c r="I141" s="28"/>
      <c r="J141" s="5"/>
      <c r="K141" s="4"/>
      <c r="L141" s="4"/>
      <c r="M141" s="28"/>
      <c r="P141" s="4"/>
      <c r="Q141" s="59"/>
      <c r="R141" s="4"/>
      <c r="S141" s="4"/>
      <c r="T141" s="4"/>
      <c r="U141" s="4"/>
      <c r="V141" s="4"/>
      <c r="W141" s="28"/>
      <c r="Y141" s="14"/>
      <c r="Z141" s="4"/>
      <c r="AA141" s="57"/>
      <c r="AB141" s="4"/>
      <c r="AD141" s="4"/>
    </row>
    <row r="142" spans="6:30" customFormat="1" x14ac:dyDescent="0.25">
      <c r="F142" s="5"/>
      <c r="G142" s="4"/>
      <c r="H142" s="4"/>
      <c r="I142" s="28"/>
      <c r="J142" s="5"/>
      <c r="K142" s="4"/>
      <c r="L142" s="4"/>
      <c r="M142" s="28"/>
      <c r="P142" s="4"/>
      <c r="Q142" s="59"/>
      <c r="R142" s="4"/>
      <c r="S142" s="4"/>
      <c r="T142" s="4"/>
      <c r="U142" s="4"/>
      <c r="V142" s="4"/>
      <c r="W142" s="28"/>
      <c r="Y142" s="14"/>
      <c r="Z142" s="4"/>
      <c r="AA142" s="57"/>
      <c r="AB142" s="4"/>
      <c r="AD142" s="4"/>
    </row>
    <row r="143" spans="6:30" customFormat="1" x14ac:dyDescent="0.25">
      <c r="F143" s="5"/>
      <c r="G143" s="4"/>
      <c r="H143" s="4"/>
      <c r="I143" s="28"/>
      <c r="J143" s="5"/>
      <c r="K143" s="4"/>
      <c r="L143" s="4"/>
      <c r="M143" s="28"/>
      <c r="P143" s="4"/>
      <c r="Q143" s="59"/>
      <c r="R143" s="4"/>
      <c r="S143" s="4"/>
      <c r="T143" s="4"/>
      <c r="U143" s="4"/>
      <c r="V143" s="4"/>
      <c r="W143" s="28"/>
      <c r="Y143" s="14"/>
      <c r="Z143" s="4"/>
      <c r="AA143" s="57"/>
      <c r="AB143" s="4"/>
      <c r="AD143" s="4"/>
    </row>
    <row r="144" spans="6:30" customFormat="1" x14ac:dyDescent="0.25">
      <c r="F144" s="5"/>
      <c r="G144" s="4"/>
      <c r="H144" s="4"/>
      <c r="I144" s="28"/>
      <c r="J144" s="5"/>
      <c r="K144" s="4"/>
      <c r="L144" s="4"/>
      <c r="M144" s="28"/>
      <c r="P144" s="4"/>
      <c r="Q144" s="59"/>
      <c r="R144" s="4"/>
      <c r="S144" s="4"/>
      <c r="T144" s="4"/>
      <c r="U144" s="4"/>
      <c r="V144" s="4"/>
      <c r="W144" s="28"/>
      <c r="Y144" s="14"/>
      <c r="Z144" s="4"/>
      <c r="AA144" s="57"/>
      <c r="AB144" s="4"/>
      <c r="AD144" s="4"/>
    </row>
    <row r="145" spans="6:30" customFormat="1" x14ac:dyDescent="0.25">
      <c r="F145" s="5"/>
      <c r="G145" s="4"/>
      <c r="H145" s="4"/>
      <c r="I145" s="28"/>
      <c r="J145" s="5"/>
      <c r="K145" s="4"/>
      <c r="L145" s="4"/>
      <c r="M145" s="28"/>
      <c r="P145" s="4"/>
      <c r="Q145" s="59"/>
      <c r="R145" s="4"/>
      <c r="S145" s="4"/>
      <c r="T145" s="4"/>
      <c r="U145" s="4"/>
      <c r="V145" s="4"/>
      <c r="W145" s="28"/>
      <c r="Y145" s="14"/>
      <c r="Z145" s="4"/>
      <c r="AA145" s="57"/>
      <c r="AB145" s="4"/>
      <c r="AD145" s="4"/>
    </row>
    <row r="146" spans="6:30" customFormat="1" x14ac:dyDescent="0.25">
      <c r="F146" s="5"/>
      <c r="G146" s="4"/>
      <c r="H146" s="4"/>
      <c r="I146" s="28"/>
      <c r="J146" s="5"/>
      <c r="K146" s="4"/>
      <c r="L146" s="4"/>
      <c r="M146" s="28"/>
      <c r="P146" s="4"/>
      <c r="Q146" s="59"/>
      <c r="R146" s="4"/>
      <c r="S146" s="4"/>
      <c r="T146" s="4"/>
      <c r="U146" s="4"/>
      <c r="V146" s="4"/>
      <c r="W146" s="28"/>
      <c r="Y146" s="14"/>
      <c r="Z146" s="4"/>
      <c r="AA146" s="57"/>
      <c r="AB146" s="4"/>
      <c r="AD146" s="4"/>
    </row>
    <row r="147" spans="6:30" customFormat="1" x14ac:dyDescent="0.25">
      <c r="F147" s="5"/>
      <c r="G147" s="4"/>
      <c r="H147" s="4"/>
      <c r="I147" s="28"/>
      <c r="J147" s="5"/>
      <c r="K147" s="4"/>
      <c r="L147" s="4"/>
      <c r="M147" s="28"/>
      <c r="P147" s="4"/>
      <c r="Q147" s="59"/>
      <c r="R147" s="4"/>
      <c r="S147" s="4"/>
      <c r="T147" s="4"/>
      <c r="U147" s="4"/>
      <c r="V147" s="4"/>
      <c r="W147" s="28"/>
      <c r="Y147" s="14"/>
      <c r="Z147" s="4"/>
      <c r="AA147" s="57"/>
      <c r="AB147" s="4"/>
      <c r="AD147" s="4"/>
    </row>
    <row r="148" spans="6:30" customFormat="1" x14ac:dyDescent="0.25">
      <c r="F148" s="5"/>
      <c r="G148" s="4"/>
      <c r="H148" s="4"/>
      <c r="I148" s="28"/>
      <c r="J148" s="5"/>
      <c r="K148" s="4"/>
      <c r="L148" s="4"/>
      <c r="M148" s="28"/>
      <c r="P148" s="4"/>
      <c r="Q148" s="59"/>
      <c r="R148" s="4"/>
      <c r="S148" s="4"/>
      <c r="T148" s="4"/>
      <c r="U148" s="4"/>
      <c r="V148" s="4"/>
      <c r="W148" s="28"/>
      <c r="Y148" s="14"/>
      <c r="Z148" s="4"/>
      <c r="AA148" s="57"/>
      <c r="AB148" s="4"/>
      <c r="AD148" s="4"/>
    </row>
    <row r="149" spans="6:30" customFormat="1" x14ac:dyDescent="0.25">
      <c r="F149" s="5"/>
      <c r="G149" s="4"/>
      <c r="H149" s="4"/>
      <c r="I149" s="28"/>
      <c r="J149" s="5"/>
      <c r="K149" s="4"/>
      <c r="L149" s="4"/>
      <c r="M149" s="28"/>
      <c r="P149" s="4"/>
      <c r="Q149" s="59"/>
      <c r="R149" s="4"/>
      <c r="S149" s="4"/>
      <c r="T149" s="4"/>
      <c r="U149" s="4"/>
      <c r="V149" s="4"/>
      <c r="W149" s="28"/>
      <c r="Y149" s="14"/>
      <c r="Z149" s="4"/>
      <c r="AA149" s="57"/>
      <c r="AB149" s="4"/>
      <c r="AD149" s="4"/>
    </row>
    <row r="150" spans="6:30" customFormat="1" x14ac:dyDescent="0.25">
      <c r="F150" s="5"/>
      <c r="G150" s="4"/>
      <c r="H150" s="4"/>
      <c r="I150" s="28"/>
      <c r="J150" s="5"/>
      <c r="K150" s="4"/>
      <c r="L150" s="4"/>
      <c r="M150" s="28"/>
      <c r="P150" s="4"/>
      <c r="Q150" s="59"/>
      <c r="R150" s="4"/>
      <c r="S150" s="4"/>
      <c r="T150" s="4"/>
      <c r="U150" s="4"/>
      <c r="V150" s="4"/>
      <c r="W150" s="28"/>
      <c r="Y150" s="14"/>
      <c r="Z150" s="4"/>
      <c r="AA150" s="57"/>
      <c r="AB150" s="4"/>
      <c r="AD150" s="4"/>
    </row>
    <row r="151" spans="6:30" customFormat="1" x14ac:dyDescent="0.25">
      <c r="F151" s="5"/>
      <c r="G151" s="4"/>
      <c r="I151" s="28"/>
      <c r="J151" s="5"/>
      <c r="K151" s="4"/>
      <c r="L151" s="4"/>
      <c r="M151" s="28"/>
      <c r="P151" s="4"/>
      <c r="Q151" s="59"/>
      <c r="R151" s="4"/>
      <c r="S151" s="4"/>
      <c r="T151" s="4"/>
      <c r="U151" s="4"/>
      <c r="V151" s="4"/>
      <c r="W151" s="28"/>
      <c r="Y151" s="14"/>
      <c r="Z151" s="4"/>
      <c r="AA151" s="57"/>
      <c r="AB151" s="4"/>
      <c r="AD151" s="4"/>
    </row>
    <row r="152" spans="6:30" customFormat="1" x14ac:dyDescent="0.25">
      <c r="F152" s="1"/>
      <c r="I152" s="28"/>
      <c r="J152" s="1"/>
      <c r="K152" s="4"/>
      <c r="L152" s="4"/>
      <c r="M152" s="28"/>
      <c r="Q152" s="60"/>
      <c r="S152" s="4"/>
      <c r="U152" s="4"/>
      <c r="V152" s="4"/>
      <c r="W152" s="28"/>
      <c r="Y152" s="14"/>
      <c r="AA152" s="14"/>
    </row>
    <row r="153" spans="6:30" customFormat="1" x14ac:dyDescent="0.25">
      <c r="F153" s="1"/>
      <c r="I153" s="28"/>
      <c r="J153" s="1"/>
      <c r="K153" s="4"/>
      <c r="L153" s="4"/>
      <c r="M153" s="28"/>
      <c r="Q153" s="60"/>
      <c r="S153" s="4"/>
      <c r="U153" s="4"/>
      <c r="V153" s="4"/>
      <c r="W153" s="28"/>
      <c r="Y153" s="14"/>
      <c r="AA153" s="14"/>
    </row>
    <row r="154" spans="6:30" customFormat="1" x14ac:dyDescent="0.25">
      <c r="F154" s="1"/>
      <c r="I154" s="29"/>
      <c r="J154" s="1"/>
      <c r="K154" s="4"/>
      <c r="L154" s="4"/>
      <c r="M154" s="29"/>
      <c r="Q154" s="60"/>
      <c r="S154" s="4"/>
      <c r="U154" s="4"/>
      <c r="V154" s="4"/>
      <c r="W154" s="29"/>
      <c r="Y154" s="14"/>
      <c r="AA154" s="14"/>
    </row>
    <row r="155" spans="6:30" customFormat="1" x14ac:dyDescent="0.25">
      <c r="F155" s="1"/>
      <c r="I155" s="29"/>
      <c r="J155" s="1"/>
      <c r="K155" s="4"/>
      <c r="L155" s="4"/>
      <c r="M155" s="29"/>
      <c r="Q155" s="60"/>
      <c r="S155" s="4"/>
      <c r="U155" s="4"/>
      <c r="V155" s="4"/>
      <c r="W155" s="29"/>
      <c r="Y155" s="14"/>
      <c r="AA155" s="14"/>
    </row>
    <row r="156" spans="6:30" customFormat="1" x14ac:dyDescent="0.25">
      <c r="F156" s="1"/>
      <c r="I156" s="29"/>
      <c r="J156" s="1"/>
      <c r="K156" s="4"/>
      <c r="L156" s="4"/>
      <c r="M156" s="29"/>
      <c r="Q156" s="60"/>
      <c r="S156" s="4"/>
      <c r="U156" s="4"/>
      <c r="V156" s="4"/>
      <c r="W156" s="29"/>
      <c r="Y156" s="14"/>
      <c r="AA156" s="14"/>
    </row>
    <row r="157" spans="6:30" customFormat="1" x14ac:dyDescent="0.25">
      <c r="F157" s="1"/>
      <c r="I157" s="29"/>
      <c r="J157" s="1"/>
      <c r="K157" s="4"/>
      <c r="L157" s="4"/>
      <c r="M157" s="29"/>
      <c r="Q157" s="60"/>
      <c r="S157" s="4"/>
      <c r="U157" s="4"/>
      <c r="V157" s="4"/>
      <c r="W157" s="29"/>
      <c r="Y157" s="14"/>
      <c r="AA157" s="14"/>
    </row>
    <row r="158" spans="6:30" customFormat="1" x14ac:dyDescent="0.25">
      <c r="F158" s="1"/>
      <c r="I158" s="29"/>
      <c r="J158" s="1"/>
      <c r="K158" s="4"/>
      <c r="L158" s="4"/>
      <c r="M158" s="29"/>
      <c r="Q158" s="60"/>
      <c r="S158" s="4"/>
      <c r="U158" s="4"/>
      <c r="V158" s="4"/>
      <c r="W158" s="29"/>
      <c r="Y158" s="14"/>
      <c r="AA158" s="14"/>
    </row>
    <row r="159" spans="6:30" customFormat="1" x14ac:dyDescent="0.25">
      <c r="F159" s="1"/>
      <c r="I159" s="29"/>
      <c r="J159" s="1"/>
      <c r="K159" s="4"/>
      <c r="L159" s="4"/>
      <c r="M159" s="29"/>
      <c r="Q159" s="60"/>
      <c r="S159" s="4"/>
      <c r="U159" s="4"/>
      <c r="V159" s="4"/>
      <c r="W159" s="29"/>
      <c r="Y159" s="14"/>
      <c r="AA159" s="14"/>
    </row>
    <row r="160" spans="6:30" customFormat="1" x14ac:dyDescent="0.25">
      <c r="F160" s="1"/>
      <c r="I160" s="29"/>
      <c r="J160" s="1"/>
      <c r="K160" s="4"/>
      <c r="L160" s="4"/>
      <c r="M160" s="29"/>
      <c r="Q160" s="60"/>
      <c r="S160" s="4"/>
      <c r="U160" s="4"/>
      <c r="V160" s="4"/>
      <c r="W160" s="29"/>
      <c r="Y160" s="14"/>
      <c r="AA160" s="14"/>
    </row>
    <row r="161" spans="10:27" customFormat="1" x14ac:dyDescent="0.25">
      <c r="J161" s="1"/>
      <c r="K161" s="4"/>
      <c r="L161" s="4"/>
      <c r="M161" s="29"/>
      <c r="Q161" s="60"/>
      <c r="S161" s="4"/>
      <c r="U161" s="4"/>
      <c r="V161" s="4"/>
      <c r="W161" s="29"/>
      <c r="Y161" s="14"/>
      <c r="AA161" s="14"/>
    </row>
    <row r="162" spans="10:27" customFormat="1" x14ac:dyDescent="0.25">
      <c r="K162" s="4"/>
      <c r="L162" s="4"/>
      <c r="M162" s="29"/>
      <c r="Q162" s="60"/>
      <c r="S162" s="4"/>
      <c r="U162" s="4"/>
      <c r="V162" s="4"/>
      <c r="AA162" s="14"/>
    </row>
    <row r="163" spans="10:27" customFormat="1" x14ac:dyDescent="0.25">
      <c r="K163" s="4"/>
      <c r="L163" s="4"/>
      <c r="M163" s="29"/>
      <c r="Q163" s="60"/>
      <c r="S163" s="4"/>
      <c r="U163" s="4"/>
      <c r="V163" s="4"/>
      <c r="AA163" s="14"/>
    </row>
    <row r="164" spans="10:27" customFormat="1" x14ac:dyDescent="0.25">
      <c r="M164" s="29"/>
      <c r="Q164" s="60"/>
      <c r="S164" s="4"/>
      <c r="U164" s="4"/>
      <c r="V164" s="4"/>
      <c r="AA164" s="14"/>
    </row>
    <row r="165" spans="10:27" customFormat="1" x14ac:dyDescent="0.25">
      <c r="M165" s="29"/>
      <c r="Q165" s="60"/>
      <c r="S165" s="4"/>
      <c r="U165" s="4"/>
    </row>
    <row r="166" spans="10:27" customFormat="1" x14ac:dyDescent="0.25">
      <c r="M166" s="29"/>
      <c r="Q166" s="60"/>
      <c r="S166" s="4"/>
      <c r="U166" s="4"/>
    </row>
    <row r="167" spans="10:27" customFormat="1" x14ac:dyDescent="0.25">
      <c r="M167" s="29"/>
      <c r="Q167" s="60"/>
      <c r="S167" s="4"/>
      <c r="U167" s="4"/>
    </row>
    <row r="168" spans="10:27" customFormat="1" x14ac:dyDescent="0.25">
      <c r="M168" s="29"/>
      <c r="Q168" s="60"/>
      <c r="S168" s="4"/>
      <c r="U168" s="4"/>
    </row>
    <row r="169" spans="10:27" customFormat="1" x14ac:dyDescent="0.25">
      <c r="M169" s="29"/>
      <c r="Q169" s="60"/>
      <c r="S169" s="4"/>
      <c r="U169" s="4"/>
    </row>
    <row r="170" spans="10:27" customFormat="1" x14ac:dyDescent="0.25">
      <c r="M170" s="29"/>
      <c r="Q170" s="60"/>
      <c r="S170" s="4"/>
    </row>
    <row r="171" spans="10:27" customFormat="1" x14ac:dyDescent="0.25">
      <c r="M171" s="29"/>
      <c r="Q171" s="60"/>
      <c r="S171" s="4"/>
    </row>
    <row r="172" spans="10:27" customFormat="1" x14ac:dyDescent="0.25">
      <c r="M172" s="29"/>
      <c r="Q172" s="60"/>
      <c r="S172" s="4"/>
    </row>
    <row r="173" spans="10:27" customFormat="1" x14ac:dyDescent="0.25">
      <c r="M173" s="29"/>
      <c r="Q173" s="60"/>
      <c r="S173" s="4"/>
    </row>
    <row r="174" spans="10:27" customFormat="1" x14ac:dyDescent="0.25">
      <c r="M174" s="29"/>
      <c r="Q174" s="60"/>
      <c r="S174" s="4"/>
    </row>
    <row r="175" spans="10:27" customFormat="1" x14ac:dyDescent="0.25">
      <c r="M175" s="29"/>
      <c r="Q175" s="60"/>
      <c r="S175" s="4"/>
    </row>
    <row r="176" spans="10:27" customFormat="1" x14ac:dyDescent="0.25">
      <c r="M176" s="29"/>
      <c r="Q176" s="60"/>
      <c r="S176" s="4"/>
    </row>
    <row r="177" spans="13:19" customFormat="1" x14ac:dyDescent="0.25">
      <c r="M177" s="29"/>
      <c r="Q177" s="60"/>
      <c r="S177" s="4"/>
    </row>
    <row r="178" spans="13:19" customFormat="1" x14ac:dyDescent="0.25">
      <c r="M178" s="29"/>
      <c r="Q178" s="60"/>
      <c r="S178" s="4"/>
    </row>
    <row r="179" spans="13:19" customFormat="1" x14ac:dyDescent="0.25">
      <c r="M179" s="29"/>
      <c r="Q179" s="60"/>
      <c r="S179" s="4"/>
    </row>
    <row r="180" spans="13:19" customFormat="1" x14ac:dyDescent="0.25">
      <c r="M180" s="29"/>
      <c r="Q180" s="60"/>
      <c r="S180" s="4"/>
    </row>
    <row r="181" spans="13:19" customFormat="1" x14ac:dyDescent="0.25">
      <c r="M181" s="29"/>
      <c r="Q181" s="60"/>
      <c r="S181" s="4"/>
    </row>
    <row r="182" spans="13:19" customFormat="1" x14ac:dyDescent="0.25">
      <c r="M182" s="29"/>
      <c r="Q182" s="60"/>
      <c r="S182" s="4"/>
    </row>
    <row r="183" spans="13:19" customFormat="1" x14ac:dyDescent="0.25">
      <c r="M183" s="29"/>
      <c r="Q183" s="60"/>
      <c r="S183" s="4"/>
    </row>
    <row r="184" spans="13:19" customFormat="1" x14ac:dyDescent="0.25">
      <c r="M184" s="29"/>
      <c r="Q184" s="60"/>
      <c r="S184" s="4"/>
    </row>
    <row r="185" spans="13:19" customFormat="1" x14ac:dyDescent="0.25">
      <c r="M185" s="29"/>
      <c r="Q185" s="60"/>
      <c r="S185" s="4"/>
    </row>
    <row r="186" spans="13:19" customFormat="1" x14ac:dyDescent="0.25">
      <c r="M186" s="29"/>
      <c r="Q186" s="60"/>
      <c r="S186" s="4"/>
    </row>
    <row r="187" spans="13:19" customFormat="1" x14ac:dyDescent="0.25">
      <c r="M187" s="29"/>
      <c r="Q187" s="60"/>
      <c r="S187" s="4"/>
    </row>
    <row r="188" spans="13:19" customFormat="1" x14ac:dyDescent="0.25">
      <c r="M188" s="29"/>
      <c r="Q188" s="60"/>
      <c r="S188" s="4"/>
    </row>
    <row r="189" spans="13:19" customFormat="1" x14ac:dyDescent="0.25">
      <c r="M189" s="29"/>
      <c r="Q189" s="60"/>
      <c r="S189" s="4"/>
    </row>
    <row r="190" spans="13:19" customFormat="1" x14ac:dyDescent="0.25">
      <c r="M190" s="29"/>
      <c r="Q190" s="60"/>
      <c r="S190" s="4"/>
    </row>
    <row r="191" spans="13:19" customFormat="1" x14ac:dyDescent="0.25">
      <c r="M191" s="29"/>
      <c r="Q191" s="60"/>
      <c r="S191" s="4"/>
    </row>
    <row r="192" spans="13:19" customFormat="1" x14ac:dyDescent="0.25">
      <c r="M192" s="29"/>
      <c r="Q192" s="60"/>
      <c r="S192" s="4"/>
    </row>
    <row r="193" spans="13:19" customFormat="1" x14ac:dyDescent="0.25">
      <c r="M193" s="29"/>
      <c r="Q193" s="60"/>
      <c r="S193" s="4"/>
    </row>
    <row r="194" spans="13:19" customFormat="1" x14ac:dyDescent="0.25">
      <c r="M194" s="29"/>
      <c r="Q194" s="60"/>
      <c r="S194" s="4"/>
    </row>
    <row r="195" spans="13:19" customFormat="1" x14ac:dyDescent="0.25">
      <c r="M195" s="29"/>
      <c r="Q195" s="60"/>
      <c r="S195" s="4"/>
    </row>
    <row r="196" spans="13:19" customFormat="1" x14ac:dyDescent="0.25">
      <c r="M196" s="29"/>
      <c r="Q196" s="60"/>
      <c r="S196" s="4"/>
    </row>
    <row r="197" spans="13:19" customFormat="1" x14ac:dyDescent="0.25">
      <c r="M197" s="29"/>
      <c r="Q197" s="60"/>
      <c r="S197" s="4"/>
    </row>
    <row r="198" spans="13:19" customFormat="1" x14ac:dyDescent="0.25">
      <c r="M198" s="29"/>
      <c r="Q198" s="60"/>
      <c r="S198" s="4"/>
    </row>
    <row r="199" spans="13:19" customFormat="1" x14ac:dyDescent="0.25">
      <c r="M199" s="29"/>
      <c r="Q199" s="60"/>
      <c r="S199" s="4"/>
    </row>
    <row r="200" spans="13:19" customFormat="1" x14ac:dyDescent="0.25">
      <c r="M200" s="29"/>
      <c r="Q200" s="60"/>
      <c r="S200" s="4"/>
    </row>
    <row r="201" spans="13:19" customFormat="1" x14ac:dyDescent="0.25">
      <c r="M201" s="29"/>
      <c r="Q201" s="60"/>
      <c r="S201" s="4"/>
    </row>
    <row r="202" spans="13:19" customFormat="1" x14ac:dyDescent="0.25">
      <c r="M202" s="29"/>
      <c r="Q202" s="60"/>
      <c r="S202" s="4"/>
    </row>
    <row r="203" spans="13:19" customFormat="1" x14ac:dyDescent="0.25">
      <c r="M203" s="29"/>
      <c r="Q203" s="60"/>
      <c r="S203" s="4"/>
    </row>
    <row r="204" spans="13:19" customFormat="1" x14ac:dyDescent="0.25">
      <c r="M204" s="29"/>
      <c r="Q204" s="60"/>
      <c r="S204" s="4"/>
    </row>
    <row r="205" spans="13:19" customFormat="1" x14ac:dyDescent="0.25">
      <c r="M205" s="29"/>
      <c r="Q205" s="60"/>
      <c r="S205" s="4"/>
    </row>
    <row r="206" spans="13:19" customFormat="1" x14ac:dyDescent="0.25">
      <c r="M206" s="29"/>
      <c r="Q206" s="60"/>
      <c r="S206" s="4"/>
    </row>
    <row r="207" spans="13:19" customFormat="1" x14ac:dyDescent="0.25">
      <c r="M207" s="29"/>
      <c r="Q207" s="60"/>
      <c r="S207" s="4"/>
    </row>
    <row r="208" spans="13:19" customFormat="1" x14ac:dyDescent="0.25">
      <c r="M208" s="29"/>
      <c r="Q208" s="60"/>
      <c r="S208" s="4"/>
    </row>
    <row r="209" spans="13:19" customFormat="1" x14ac:dyDescent="0.25">
      <c r="M209" s="29"/>
      <c r="Q209" s="60"/>
      <c r="S209" s="4"/>
    </row>
    <row r="210" spans="13:19" customFormat="1" x14ac:dyDescent="0.25">
      <c r="M210" s="29"/>
      <c r="Q210" s="60"/>
      <c r="S210" s="4"/>
    </row>
    <row r="211" spans="13:19" customFormat="1" x14ac:dyDescent="0.25">
      <c r="M211" s="29"/>
      <c r="Q211" s="60"/>
      <c r="S211" s="4"/>
    </row>
    <row r="212" spans="13:19" customFormat="1" x14ac:dyDescent="0.25">
      <c r="M212" s="29"/>
      <c r="Q212" s="60"/>
      <c r="S212" s="4"/>
    </row>
    <row r="213" spans="13:19" customFormat="1" x14ac:dyDescent="0.25">
      <c r="M213" s="29"/>
      <c r="Q213" s="60"/>
      <c r="S213" s="4"/>
    </row>
    <row r="214" spans="13:19" customFormat="1" x14ac:dyDescent="0.25">
      <c r="M214" s="29"/>
      <c r="Q214" s="60"/>
      <c r="S214" s="4"/>
    </row>
    <row r="215" spans="13:19" customFormat="1" x14ac:dyDescent="0.25">
      <c r="M215" s="29"/>
      <c r="Q215" s="60"/>
      <c r="S215" s="4"/>
    </row>
    <row r="216" spans="13:19" customFormat="1" x14ac:dyDescent="0.25">
      <c r="M216" s="29"/>
      <c r="Q216" s="60"/>
      <c r="S216" s="4"/>
    </row>
    <row r="217" spans="13:19" customFormat="1" x14ac:dyDescent="0.25">
      <c r="M217" s="29"/>
      <c r="Q217" s="60"/>
      <c r="S217" s="4"/>
    </row>
    <row r="218" spans="13:19" customFormat="1" x14ac:dyDescent="0.25">
      <c r="M218" s="29"/>
      <c r="Q218" s="60"/>
      <c r="S218" s="4"/>
    </row>
    <row r="219" spans="13:19" customFormat="1" x14ac:dyDescent="0.25">
      <c r="M219" s="29"/>
      <c r="Q219" s="60"/>
      <c r="S219" s="4"/>
    </row>
    <row r="220" spans="13:19" customFormat="1" x14ac:dyDescent="0.25">
      <c r="M220" s="29"/>
      <c r="Q220" s="60"/>
      <c r="S220" s="4"/>
    </row>
    <row r="221" spans="13:19" customFormat="1" x14ac:dyDescent="0.25">
      <c r="M221" s="29"/>
      <c r="Q221" s="60"/>
      <c r="S221" s="4"/>
    </row>
    <row r="222" spans="13:19" customFormat="1" x14ac:dyDescent="0.25">
      <c r="M222" s="29"/>
      <c r="Q222" s="60"/>
      <c r="S222" s="4"/>
    </row>
    <row r="223" spans="13:19" customFormat="1" x14ac:dyDescent="0.25">
      <c r="M223" s="29"/>
      <c r="Q223" s="60"/>
      <c r="S223" s="4"/>
    </row>
    <row r="224" spans="13:19" customFormat="1" x14ac:dyDescent="0.25">
      <c r="M224" s="29"/>
      <c r="Q224" s="60"/>
      <c r="S224" s="4"/>
    </row>
    <row r="225" spans="10:25" customFormat="1" x14ac:dyDescent="0.25">
      <c r="M225" s="29"/>
      <c r="Q225" s="60"/>
      <c r="S225" s="4"/>
    </row>
    <row r="226" spans="10:25" customFormat="1" x14ac:dyDescent="0.25">
      <c r="M226" s="29"/>
      <c r="Q226" s="60"/>
      <c r="S226" s="4"/>
    </row>
    <row r="227" spans="10:25" customFormat="1" x14ac:dyDescent="0.25">
      <c r="M227" s="29"/>
      <c r="Q227" s="60"/>
      <c r="S227" s="4"/>
    </row>
    <row r="228" spans="10:25" customFormat="1" x14ac:dyDescent="0.25">
      <c r="M228" s="29"/>
      <c r="Q228" s="60"/>
      <c r="S228" s="4"/>
    </row>
    <row r="229" spans="10:25" customFormat="1" x14ac:dyDescent="0.25">
      <c r="M229" s="29"/>
      <c r="Q229" s="60"/>
      <c r="S229" s="4"/>
    </row>
    <row r="230" spans="10:25" customFormat="1" x14ac:dyDescent="0.25">
      <c r="M230" s="29"/>
      <c r="Q230" s="60"/>
      <c r="S230" s="4"/>
    </row>
    <row r="231" spans="10:25" customFormat="1" x14ac:dyDescent="0.25">
      <c r="M231" s="29"/>
      <c r="Q231" s="60"/>
      <c r="S231" s="4"/>
    </row>
    <row r="232" spans="10:25" customFormat="1" x14ac:dyDescent="0.25">
      <c r="J232" s="1"/>
      <c r="M232" s="29"/>
      <c r="Q232" s="60"/>
      <c r="S232" s="4"/>
    </row>
    <row r="233" spans="10:25" customFormat="1" x14ac:dyDescent="0.25">
      <c r="J233" s="1"/>
      <c r="M233" s="29"/>
      <c r="Q233" s="60"/>
      <c r="S233" s="4"/>
    </row>
    <row r="234" spans="10:25" customFormat="1" x14ac:dyDescent="0.25">
      <c r="J234" s="1"/>
      <c r="M234" s="29"/>
      <c r="Q234" s="60"/>
      <c r="S234" s="4"/>
    </row>
    <row r="235" spans="10:25" customFormat="1" x14ac:dyDescent="0.25">
      <c r="J235" s="1"/>
      <c r="M235" s="29"/>
      <c r="Q235" s="60"/>
      <c r="S235" s="4"/>
    </row>
    <row r="236" spans="10:25" customFormat="1" x14ac:dyDescent="0.25">
      <c r="J236" s="1"/>
      <c r="M236" s="29"/>
      <c r="Q236" s="60"/>
      <c r="S236" s="4"/>
    </row>
    <row r="237" spans="10:25" customFormat="1" x14ac:dyDescent="0.25">
      <c r="J237" s="1"/>
      <c r="M237" s="29"/>
      <c r="Q237" s="60"/>
      <c r="S237" s="4"/>
      <c r="W237" s="29"/>
      <c r="Y237" s="14"/>
    </row>
    <row r="238" spans="10:25" customFormat="1" x14ac:dyDescent="0.25">
      <c r="J238" s="1"/>
      <c r="M238" s="29"/>
      <c r="Q238" s="60"/>
      <c r="S238" s="4"/>
      <c r="W238" s="29"/>
      <c r="Y238" s="14"/>
    </row>
    <row r="239" spans="10:25" customFormat="1" x14ac:dyDescent="0.25">
      <c r="J239" s="1"/>
      <c r="M239" s="29"/>
      <c r="Q239" s="60"/>
      <c r="S239" s="4"/>
      <c r="W239" s="29"/>
      <c r="Y239" s="14"/>
    </row>
    <row r="240" spans="10:25" customFormat="1" x14ac:dyDescent="0.25">
      <c r="J240" s="1"/>
      <c r="M240" s="29"/>
      <c r="Q240" s="60"/>
      <c r="S240" s="4"/>
      <c r="W240" s="29"/>
      <c r="Y240" s="14"/>
    </row>
    <row r="241" spans="9:25" customFormat="1" x14ac:dyDescent="0.25">
      <c r="I241" s="29"/>
      <c r="J241" s="1"/>
      <c r="M241" s="29"/>
      <c r="Q241" s="60"/>
      <c r="S241" s="4"/>
      <c r="W241" s="29"/>
      <c r="Y241" s="14"/>
    </row>
    <row r="242" spans="9:25" customFormat="1" x14ac:dyDescent="0.25">
      <c r="I242" s="29"/>
      <c r="J242" s="1"/>
      <c r="M242" s="29"/>
      <c r="Q242" s="60"/>
      <c r="S242" s="4"/>
      <c r="W242" s="29"/>
      <c r="Y242" s="14"/>
    </row>
    <row r="243" spans="9:25" customFormat="1" x14ac:dyDescent="0.25">
      <c r="I243" s="29"/>
      <c r="J243" s="1"/>
      <c r="M243" s="29"/>
      <c r="Q243" s="60"/>
      <c r="S243" s="4"/>
      <c r="W243" s="29"/>
      <c r="Y243" s="14"/>
    </row>
    <row r="244" spans="9:25" customFormat="1" x14ac:dyDescent="0.25">
      <c r="I244" s="29"/>
      <c r="J244" s="1"/>
      <c r="M244" s="29"/>
      <c r="Q244" s="60"/>
      <c r="S244" s="4"/>
      <c r="W244" s="29"/>
      <c r="Y244" s="14"/>
    </row>
    <row r="245" spans="9:25" customFormat="1" x14ac:dyDescent="0.25"/>
    <row r="246" spans="9:25" customFormat="1" x14ac:dyDescent="0.25"/>
    <row r="247" spans="9:25" customFormat="1" x14ac:dyDescent="0.25"/>
    <row r="248" spans="9:25" customFormat="1" x14ac:dyDescent="0.25"/>
    <row r="249" spans="9:25" customFormat="1" x14ac:dyDescent="0.25"/>
    <row r="250" spans="9:25" customFormat="1" x14ac:dyDescent="0.25"/>
  </sheetData>
  <sortState ref="U12:V92">
    <sortCondition ref="U12"/>
  </sortState>
  <mergeCells count="28">
    <mergeCell ref="F7:F9"/>
    <mergeCell ref="B8:E8"/>
    <mergeCell ref="K10:L10"/>
    <mergeCell ref="U10:V10"/>
    <mergeCell ref="AG10:AH10"/>
    <mergeCell ref="G10:H10"/>
    <mergeCell ref="F11:F115"/>
    <mergeCell ref="S12:S14"/>
    <mergeCell ref="AC12:AC14"/>
    <mergeCell ref="S16:S36"/>
    <mergeCell ref="AC16:AC18"/>
    <mergeCell ref="AC20:AC22"/>
    <mergeCell ref="AG45:AH115"/>
    <mergeCell ref="AF8:AI8"/>
    <mergeCell ref="G8:AD8"/>
    <mergeCell ref="AG4:AH4"/>
    <mergeCell ref="L6:M6"/>
    <mergeCell ref="U6:V6"/>
    <mergeCell ref="Y6:AC6"/>
    <mergeCell ref="AG6:AH6"/>
    <mergeCell ref="G4:I4"/>
    <mergeCell ref="H6:I6"/>
    <mergeCell ref="B2:E6"/>
    <mergeCell ref="G2:AC2"/>
    <mergeCell ref="K4:M4"/>
    <mergeCell ref="O4:S6"/>
    <mergeCell ref="U4:W4"/>
    <mergeCell ref="Y4:AC4"/>
  </mergeCells>
  <conditionalFormatting sqref="O12:O115">
    <cfRule type="cellIs" dxfId="145" priority="29" operator="greaterThan">
      <formula>0</formula>
    </cfRule>
    <cfRule type="cellIs" dxfId="144" priority="32" operator="lessThan">
      <formula>0</formula>
    </cfRule>
    <cfRule type="cellIs" dxfId="143" priority="33" operator="equal">
      <formula>0</formula>
    </cfRule>
  </conditionalFormatting>
  <conditionalFormatting sqref="Y12:Y63">
    <cfRule type="cellIs" dxfId="142" priority="28" operator="greaterThan">
      <formula>0</formula>
    </cfRule>
    <cfRule type="cellIs" dxfId="141" priority="30" operator="equal">
      <formula>0</formula>
    </cfRule>
    <cfRule type="cellIs" dxfId="140" priority="31" operator="lessThan">
      <formula>0</formula>
    </cfRule>
  </conditionalFormatting>
  <conditionalFormatting sqref="S38">
    <cfRule type="containsText" dxfId="139" priority="27" operator="containsText" text="En positif">
      <formula>NOT(ISERROR(SEARCH("En positif",S38)))</formula>
    </cfRule>
  </conditionalFormatting>
  <conditionalFormatting sqref="S39">
    <cfRule type="containsText" dxfId="138" priority="26" operator="containsText" text="Egal">
      <formula>NOT(ISERROR(SEARCH("Egal",S39)))</formula>
    </cfRule>
  </conditionalFormatting>
  <conditionalFormatting sqref="S40">
    <cfRule type="cellIs" dxfId="137" priority="25" operator="equal">
      <formula>"En inferieur"</formula>
    </cfRule>
  </conditionalFormatting>
  <conditionalFormatting sqref="J6">
    <cfRule type="cellIs" dxfId="136" priority="24" operator="lessThan">
      <formula>"."</formula>
    </cfRule>
  </conditionalFormatting>
  <conditionalFormatting sqref="B2">
    <cfRule type="containsText" dxfId="135" priority="19" operator="containsText" text="CHAINE TDC ">
      <formula>NOT(ISERROR(SEARCH("CHAINE TDC ",B2)))</formula>
    </cfRule>
  </conditionalFormatting>
  <conditionalFormatting sqref="F10:F115 F1:F7">
    <cfRule type="containsText" dxfId="134" priority="17" operator="containsText" text=" ">
      <formula>NOT(ISERROR(SEARCH(" ",F1)))</formula>
    </cfRule>
  </conditionalFormatting>
  <conditionalFormatting sqref="C12:D112">
    <cfRule type="containsText" dxfId="133" priority="12" operator="containsText" text="2-PASSEUR HAUT">
      <formula>NOT(ISERROR(SEARCH("2-PASSEUR HAUT",C12)))</formula>
    </cfRule>
    <cfRule type="containsText" dxfId="132" priority="13" operator="containsText" text="3-PASSEUR MIDDLE">
      <formula>NOT(ISERROR(SEARCH("3-PASSEUR MIDDLE",C12)))</formula>
    </cfRule>
    <cfRule type="containsText" dxfId="131" priority="14" operator="containsText" text="4-PASSEUR BAS">
      <formula>NOT(ISERROR(SEARCH("4-PASSEUR BAS",C12)))</formula>
    </cfRule>
    <cfRule type="containsText" dxfId="130" priority="15" operator="containsText" text="5-CHASSEUR">
      <formula>NOT(ISERROR(SEARCH("5-CHASSEUR",C12)))</formula>
    </cfRule>
    <cfRule type="containsText" dxfId="129" priority="16" operator="containsText" text="1-GRENIER">
      <formula>NOT(ISERROR(SEARCH("1-GRENIER",C12)))</formula>
    </cfRule>
  </conditionalFormatting>
  <conditionalFormatting sqref="Y64:Y89">
    <cfRule type="cellIs" dxfId="128" priority="9" operator="greaterThan">
      <formula>0</formula>
    </cfRule>
    <cfRule type="cellIs" dxfId="127" priority="10" operator="equal">
      <formula>0</formula>
    </cfRule>
    <cfRule type="cellIs" dxfId="126" priority="11" operator="lessThan">
      <formula>0</formula>
    </cfRule>
  </conditionalFormatting>
  <conditionalFormatting sqref="Y90:Y115">
    <cfRule type="cellIs" dxfId="125" priority="6" operator="greaterThan">
      <formula>0</formula>
    </cfRule>
    <cfRule type="cellIs" dxfId="124" priority="7" operator="equal">
      <formula>0</formula>
    </cfRule>
    <cfRule type="cellIs" dxfId="123" priority="8" operator="lessThan">
      <formula>0</formula>
    </cfRule>
  </conditionalFormatting>
  <conditionalFormatting sqref="AF8">
    <cfRule type="containsText" dxfId="122" priority="5" operator="containsText" text=" ">
      <formula>NOT(ISERROR(SEARCH(" ",AF8)))</formula>
    </cfRule>
  </conditionalFormatting>
  <conditionalFormatting sqref="G8">
    <cfRule type="containsText" dxfId="121" priority="4" operator="containsText" text=" ">
      <formula>NOT(ISERROR(SEARCH(" ",G8)))</formula>
    </cfRule>
  </conditionalFormatting>
  <conditionalFormatting sqref="AE8">
    <cfRule type="containsText" dxfId="120" priority="3" operator="containsText" text=" ">
      <formula>NOT(ISERROR(SEARCH(" ",AE8)))</formula>
    </cfRule>
  </conditionalFormatting>
  <conditionalFormatting sqref="B8">
    <cfRule type="containsText" dxfId="119" priority="2" operator="containsText" text=" ">
      <formula>NOT(ISERROR(SEARCH(" ",B8)))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0"/>
  <sheetViews>
    <sheetView zoomScaleNormal="100" workbookViewId="0">
      <selection activeCell="Q12" sqref="Q12"/>
    </sheetView>
  </sheetViews>
  <sheetFormatPr baseColWidth="10" defaultRowHeight="15" x14ac:dyDescent="0.25"/>
  <cols>
    <col min="1" max="1" width="1.7109375" customWidth="1"/>
    <col min="2" max="2" width="20.7109375" style="14" customWidth="1"/>
    <col min="3" max="3" width="4.85546875" style="112" customWidth="1"/>
    <col min="4" max="4" width="19" style="112" customWidth="1"/>
    <col min="5" max="5" width="8.42578125" style="14" customWidth="1"/>
    <col min="6" max="6" width="1.7109375" style="1" customWidth="1"/>
    <col min="7" max="7" width="24.7109375" customWidth="1"/>
    <col min="9" max="9" width="9" style="29" customWidth="1"/>
    <col min="10" max="10" width="1.7109375" style="1" customWidth="1"/>
    <col min="11" max="11" width="24.7109375" customWidth="1"/>
    <col min="13" max="13" width="9" style="29" customWidth="1"/>
    <col min="14" max="14" width="1.7109375" customWidth="1"/>
    <col min="15" max="15" width="11.42578125" customWidth="1"/>
    <col min="16" max="16" width="1.7109375" customWidth="1"/>
    <col min="17" max="17" width="12.5703125" style="60" customWidth="1"/>
    <col min="18" max="18" width="2.7109375" customWidth="1"/>
    <col min="19" max="19" width="29.7109375" style="4" customWidth="1"/>
    <col min="20" max="20" width="1.7109375" customWidth="1"/>
    <col min="21" max="21" width="22.7109375" customWidth="1"/>
    <col min="23" max="23" width="9" style="29" customWidth="1"/>
    <col min="24" max="24" width="1.7109375" customWidth="1"/>
    <col min="25" max="25" width="11.42578125" style="14"/>
    <col min="26" max="26" width="1.7109375" customWidth="1"/>
    <col min="27" max="27" width="15.5703125" style="14" customWidth="1"/>
    <col min="28" max="28" width="1.7109375" customWidth="1"/>
    <col min="29" max="29" width="29.7109375" customWidth="1"/>
    <col min="30" max="30" width="1.7109375" customWidth="1"/>
    <col min="31" max="31" width="12.42578125" style="233" customWidth="1"/>
    <col min="32" max="32" width="1.7109375" customWidth="1"/>
    <col min="33" max="34" width="2.7109375" customWidth="1"/>
  </cols>
  <sheetData>
    <row r="1" spans="1:34" x14ac:dyDescent="0.25">
      <c r="A1" s="97"/>
      <c r="B1" s="106"/>
      <c r="C1" s="109"/>
      <c r="D1" s="109"/>
      <c r="E1" s="106"/>
      <c r="F1" s="12" t="s">
        <v>118</v>
      </c>
      <c r="G1" s="2"/>
      <c r="H1" s="2"/>
      <c r="I1" s="26"/>
      <c r="J1" s="12"/>
      <c r="K1" s="2"/>
      <c r="L1" s="2"/>
      <c r="M1" s="26"/>
      <c r="N1" s="2"/>
      <c r="O1" s="2"/>
      <c r="P1" s="2"/>
      <c r="Q1" s="58"/>
      <c r="R1" s="2"/>
      <c r="S1" s="2"/>
      <c r="T1" s="2"/>
      <c r="U1" s="2"/>
      <c r="V1" s="2"/>
      <c r="W1" s="26"/>
      <c r="X1" s="2"/>
      <c r="Y1" s="17"/>
      <c r="Z1" s="2"/>
      <c r="AA1" s="17"/>
      <c r="AB1" s="2"/>
      <c r="AC1" s="2"/>
      <c r="AD1" s="2"/>
      <c r="AE1" s="220"/>
      <c r="AF1" s="2"/>
      <c r="AH1" s="4"/>
    </row>
    <row r="2" spans="1:34" ht="38.25" customHeight="1" x14ac:dyDescent="0.65">
      <c r="A2" s="97"/>
      <c r="B2" s="365" t="s">
        <v>117</v>
      </c>
      <c r="C2" s="365"/>
      <c r="D2" s="365"/>
      <c r="E2" s="365"/>
      <c r="F2" s="12" t="s">
        <v>118</v>
      </c>
      <c r="G2" s="362" t="s">
        <v>176</v>
      </c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2"/>
      <c r="AE2" s="220"/>
      <c r="AF2" s="2"/>
      <c r="AH2" s="215"/>
    </row>
    <row r="3" spans="1:34" x14ac:dyDescent="0.25">
      <c r="A3" s="97"/>
      <c r="B3" s="365"/>
      <c r="C3" s="365"/>
      <c r="D3" s="365"/>
      <c r="E3" s="365"/>
      <c r="F3" s="12" t="s">
        <v>118</v>
      </c>
      <c r="G3" s="2"/>
      <c r="H3" s="2"/>
      <c r="I3" s="26"/>
      <c r="J3" s="12"/>
      <c r="K3" s="2"/>
      <c r="L3" s="2"/>
      <c r="M3" s="26"/>
      <c r="N3" s="2"/>
      <c r="O3" s="2"/>
      <c r="P3" s="2"/>
      <c r="Q3" s="58"/>
      <c r="R3" s="2"/>
      <c r="S3" s="2"/>
      <c r="T3" s="2"/>
      <c r="U3" s="2"/>
      <c r="V3" s="2"/>
      <c r="W3" s="26"/>
      <c r="X3" s="2"/>
      <c r="Y3" s="17"/>
      <c r="Z3" s="2"/>
      <c r="AA3" s="17"/>
      <c r="AB3" s="2"/>
      <c r="AC3" s="2"/>
      <c r="AD3" s="2"/>
      <c r="AE3" s="220"/>
      <c r="AF3" s="2"/>
      <c r="AH3" s="4"/>
    </row>
    <row r="4" spans="1:34" ht="15" customHeight="1" x14ac:dyDescent="0.25">
      <c r="A4" s="97"/>
      <c r="B4" s="365"/>
      <c r="C4" s="365"/>
      <c r="D4" s="365"/>
      <c r="E4" s="365"/>
      <c r="F4" s="12" t="s">
        <v>118</v>
      </c>
      <c r="G4" s="318" t="s">
        <v>109</v>
      </c>
      <c r="H4" s="318"/>
      <c r="I4" s="318"/>
      <c r="J4" s="12"/>
      <c r="K4" s="318" t="s">
        <v>109</v>
      </c>
      <c r="L4" s="318"/>
      <c r="M4" s="318"/>
      <c r="N4" s="2"/>
      <c r="O4" s="363" t="s">
        <v>137</v>
      </c>
      <c r="P4" s="363"/>
      <c r="Q4" s="363"/>
      <c r="R4" s="363"/>
      <c r="S4" s="363"/>
      <c r="T4" s="2"/>
      <c r="U4" s="318" t="s">
        <v>109</v>
      </c>
      <c r="V4" s="318"/>
      <c r="W4" s="318"/>
      <c r="X4" s="2"/>
      <c r="Y4" s="350" t="s">
        <v>162</v>
      </c>
      <c r="Z4" s="351"/>
      <c r="AA4" s="351"/>
      <c r="AB4" s="351"/>
      <c r="AC4" s="352"/>
      <c r="AD4" s="2"/>
      <c r="AE4" s="110" t="s">
        <v>173</v>
      </c>
      <c r="AF4" s="2"/>
      <c r="AH4" s="4"/>
    </row>
    <row r="5" spans="1:34" ht="10.5" customHeight="1" thickBot="1" x14ac:dyDescent="0.3">
      <c r="A5" s="97"/>
      <c r="B5" s="365"/>
      <c r="C5" s="365"/>
      <c r="D5" s="365"/>
      <c r="E5" s="365"/>
      <c r="F5" s="12" t="s">
        <v>118</v>
      </c>
      <c r="G5" s="64"/>
      <c r="H5" s="64"/>
      <c r="I5" s="64"/>
      <c r="J5" s="64"/>
      <c r="K5" s="64"/>
      <c r="L5" s="64"/>
      <c r="M5" s="64"/>
      <c r="N5" s="64"/>
      <c r="O5" s="363"/>
      <c r="P5" s="363"/>
      <c r="Q5" s="363"/>
      <c r="R5" s="363"/>
      <c r="S5" s="363"/>
      <c r="T5" s="64"/>
      <c r="U5" s="64"/>
      <c r="V5" s="64"/>
      <c r="W5" s="64"/>
      <c r="X5" s="64"/>
      <c r="Y5" s="118"/>
      <c r="Z5" s="119"/>
      <c r="AA5" s="120"/>
      <c r="AB5" s="120"/>
      <c r="AC5" s="121"/>
      <c r="AD5" s="2"/>
      <c r="AE5" s="220"/>
      <c r="AF5" s="2"/>
      <c r="AH5" s="4"/>
    </row>
    <row r="6" spans="1:34" ht="49.5" customHeight="1" thickTop="1" thickBot="1" x14ac:dyDescent="0.3">
      <c r="A6" s="97"/>
      <c r="B6" s="365"/>
      <c r="C6" s="365"/>
      <c r="D6" s="365"/>
      <c r="E6" s="365"/>
      <c r="F6" s="12" t="s">
        <v>118</v>
      </c>
      <c r="G6" s="144">
        <f>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</f>
        <v>21658647</v>
      </c>
      <c r="H6" s="320" t="s">
        <v>108</v>
      </c>
      <c r="I6" s="320"/>
      <c r="J6" s="64"/>
      <c r="K6" s="143">
        <f>SUM(L12:L96)</f>
        <v>21618674</v>
      </c>
      <c r="L6" s="347" t="s">
        <v>108</v>
      </c>
      <c r="M6" s="347"/>
      <c r="N6" s="65"/>
      <c r="O6" s="363"/>
      <c r="P6" s="363"/>
      <c r="Q6" s="363"/>
      <c r="R6" s="363"/>
      <c r="S6" s="363"/>
      <c r="T6" s="66"/>
      <c r="U6" s="344">
        <f>SUM(V12:V100)</f>
        <v>21915649</v>
      </c>
      <c r="V6" s="344"/>
      <c r="W6" s="81" t="s">
        <v>108</v>
      </c>
      <c r="X6" s="64"/>
      <c r="Y6" s="353" t="str">
        <f>IF(AC20=0,"=stable=",IF(AC20&gt;0,"+positif+",IF(AC20&lt;0,"-négatif-")))</f>
        <v>+positif+</v>
      </c>
      <c r="Z6" s="354"/>
      <c r="AA6" s="354"/>
      <c r="AB6" s="354"/>
      <c r="AC6" s="355"/>
      <c r="AD6" s="2"/>
      <c r="AE6" s="235">
        <f>(G6*100)/U6</f>
        <v>98.827312848458192</v>
      </c>
      <c r="AF6" s="2"/>
      <c r="AH6" s="4"/>
    </row>
    <row r="7" spans="1:34" ht="10.5" customHeight="1" thickTop="1" x14ac:dyDescent="0.25">
      <c r="A7" s="97"/>
      <c r="B7" s="106"/>
      <c r="C7" s="109"/>
      <c r="D7" s="109"/>
      <c r="E7" s="106"/>
      <c r="F7" s="369" t="s">
        <v>118</v>
      </c>
      <c r="G7" s="75"/>
      <c r="H7" s="75"/>
      <c r="I7" s="75"/>
      <c r="J7" s="64"/>
      <c r="K7" s="75"/>
      <c r="L7" s="75"/>
      <c r="M7" s="75"/>
      <c r="N7" s="65"/>
      <c r="O7" s="76"/>
      <c r="P7" s="76"/>
      <c r="Q7" s="76"/>
      <c r="R7" s="76"/>
      <c r="S7" s="76"/>
      <c r="T7" s="66"/>
      <c r="U7" s="75"/>
      <c r="V7" s="75"/>
      <c r="W7" s="75"/>
      <c r="X7" s="64"/>
      <c r="Y7" s="122"/>
      <c r="Z7" s="76"/>
      <c r="AA7" s="122"/>
      <c r="AB7" s="76"/>
      <c r="AC7" s="76"/>
      <c r="AD7" s="2"/>
      <c r="AE7" s="220"/>
      <c r="AF7" s="2"/>
      <c r="AH7" s="4"/>
    </row>
    <row r="8" spans="1:34" s="4" customFormat="1" ht="15.75" customHeight="1" x14ac:dyDescent="0.25">
      <c r="A8" s="206" t="s">
        <v>118</v>
      </c>
      <c r="B8" s="304" t="s">
        <v>118</v>
      </c>
      <c r="C8" s="304"/>
      <c r="D8" s="304"/>
      <c r="E8" s="304"/>
      <c r="F8" s="369"/>
      <c r="G8" s="343" t="s">
        <v>118</v>
      </c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</row>
    <row r="9" spans="1:34" ht="9" customHeight="1" thickBot="1" x14ac:dyDescent="0.3">
      <c r="A9" s="97"/>
      <c r="B9" s="106"/>
      <c r="C9" s="106"/>
      <c r="D9" s="106"/>
      <c r="E9" s="109"/>
      <c r="F9" s="369"/>
      <c r="G9" s="2"/>
      <c r="H9" s="2"/>
      <c r="I9" s="26"/>
      <c r="J9" s="12"/>
      <c r="K9" s="2"/>
      <c r="L9" s="2"/>
      <c r="M9" s="26"/>
      <c r="N9" s="2"/>
      <c r="O9" s="2"/>
      <c r="P9" s="2"/>
      <c r="Q9" s="58"/>
      <c r="R9" s="2"/>
      <c r="S9" s="2"/>
      <c r="T9" s="66"/>
      <c r="U9" s="2"/>
      <c r="V9" s="2"/>
      <c r="W9" s="26"/>
      <c r="X9" s="2"/>
      <c r="Y9" s="17"/>
      <c r="Z9" s="2"/>
      <c r="AA9" s="17"/>
      <c r="AB9" s="2"/>
      <c r="AC9" s="2"/>
      <c r="AD9" s="2"/>
      <c r="AE9" s="220"/>
      <c r="AF9" s="2"/>
      <c r="AH9" s="4"/>
    </row>
    <row r="10" spans="1:34" s="1" customFormat="1" ht="52.5" customHeight="1" thickTop="1" thickBot="1" x14ac:dyDescent="0.3">
      <c r="A10" s="96"/>
      <c r="B10" s="98" t="s">
        <v>115</v>
      </c>
      <c r="C10" s="187" t="s">
        <v>140</v>
      </c>
      <c r="D10" s="188" t="s">
        <v>116</v>
      </c>
      <c r="E10" s="105" t="s">
        <v>120</v>
      </c>
      <c r="F10" s="136" t="s">
        <v>118</v>
      </c>
      <c r="G10" s="334" t="s">
        <v>80</v>
      </c>
      <c r="H10" s="335"/>
      <c r="I10" s="30" t="s">
        <v>87</v>
      </c>
      <c r="J10" s="136"/>
      <c r="K10" s="336" t="s">
        <v>139</v>
      </c>
      <c r="L10" s="337"/>
      <c r="M10" s="30" t="s">
        <v>87</v>
      </c>
      <c r="N10" s="136"/>
      <c r="O10" s="6" t="s">
        <v>165</v>
      </c>
      <c r="P10" s="8"/>
      <c r="Q10" s="56" t="s">
        <v>95</v>
      </c>
      <c r="R10" s="8"/>
      <c r="S10" s="85" t="s">
        <v>152</v>
      </c>
      <c r="T10" s="8"/>
      <c r="U10" s="338" t="s">
        <v>131</v>
      </c>
      <c r="V10" s="339"/>
      <c r="W10" s="30" t="s">
        <v>87</v>
      </c>
      <c r="X10" s="12"/>
      <c r="Y10" s="13" t="s">
        <v>82</v>
      </c>
      <c r="Z10" s="8"/>
      <c r="AA10" s="56" t="s">
        <v>95</v>
      </c>
      <c r="AB10" s="8"/>
      <c r="AC10" s="24" t="s">
        <v>151</v>
      </c>
      <c r="AD10" s="8"/>
      <c r="AE10" s="226" t="s">
        <v>166</v>
      </c>
      <c r="AF10" s="225"/>
      <c r="AG10" s="125"/>
      <c r="AH10" s="216"/>
    </row>
    <row r="11" spans="1:34" s="1" customFormat="1" ht="13.5" customHeight="1" thickTop="1" thickBot="1" x14ac:dyDescent="0.3">
      <c r="A11" s="96"/>
      <c r="B11" s="142"/>
      <c r="C11" s="142"/>
      <c r="D11" s="142"/>
      <c r="E11" s="194"/>
      <c r="F11" s="349" t="s">
        <v>118</v>
      </c>
      <c r="G11" s="136"/>
      <c r="H11" s="136"/>
      <c r="I11" s="27"/>
      <c r="J11" s="136"/>
      <c r="K11" s="136"/>
      <c r="L11" s="136"/>
      <c r="M11" s="27"/>
      <c r="N11" s="136"/>
      <c r="O11" s="7"/>
      <c r="P11" s="8"/>
      <c r="Q11" s="55"/>
      <c r="R11" s="8"/>
      <c r="S11" s="15"/>
      <c r="T11" s="8"/>
      <c r="U11" s="136"/>
      <c r="V11" s="136"/>
      <c r="W11" s="27"/>
      <c r="X11" s="12"/>
      <c r="Y11" s="7"/>
      <c r="Z11" s="8"/>
      <c r="AA11" s="136"/>
      <c r="AB11" s="8"/>
      <c r="AC11" s="16"/>
      <c r="AD11" s="8"/>
      <c r="AE11" s="217"/>
      <c r="AF11" s="8"/>
      <c r="AH11" s="212"/>
    </row>
    <row r="12" spans="1:34" ht="20.100000000000001" customHeight="1" thickTop="1" thickBot="1" x14ac:dyDescent="0.3">
      <c r="A12" s="97"/>
      <c r="B12" s="151" t="s">
        <v>9</v>
      </c>
      <c r="C12" s="195"/>
      <c r="D12" s="189" t="s">
        <v>145</v>
      </c>
      <c r="E12" s="152" t="s">
        <v>122</v>
      </c>
      <c r="F12" s="349"/>
      <c r="G12" s="99" t="s">
        <v>1</v>
      </c>
      <c r="H12" s="39">
        <v>71701</v>
      </c>
      <c r="I12" s="42" t="s">
        <v>159</v>
      </c>
      <c r="J12" s="23"/>
      <c r="K12" s="90" t="s">
        <v>1</v>
      </c>
      <c r="L12" s="34">
        <v>143292</v>
      </c>
      <c r="M12" s="42" t="s">
        <v>163</v>
      </c>
      <c r="N12" s="2"/>
      <c r="O12" s="31">
        <f t="shared" ref="O12" si="0">L12-H12</f>
        <v>71591</v>
      </c>
      <c r="P12" s="9"/>
      <c r="Q12" s="69" t="str">
        <f>IF(O12&lt;-100000,"explique moi!","")</f>
        <v/>
      </c>
      <c r="R12" s="9"/>
      <c r="S12" s="370">
        <f>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+O108+O109+O110+O111+O112+O113+O114+O115</f>
        <v>-39973</v>
      </c>
      <c r="T12" s="9"/>
      <c r="U12" s="93" t="s">
        <v>1</v>
      </c>
      <c r="V12" s="62">
        <v>146171</v>
      </c>
      <c r="W12" s="42" t="s">
        <v>171</v>
      </c>
      <c r="X12" s="2"/>
      <c r="Y12" s="32">
        <f t="shared" ref="Y12" si="1">V12-L12</f>
        <v>2879</v>
      </c>
      <c r="Z12" s="9"/>
      <c r="AA12" s="69" t="str">
        <f>IF(Y12&lt;-100000,"explique moi!","")</f>
        <v/>
      </c>
      <c r="AB12" s="9"/>
      <c r="AC12" s="373">
        <f>Y12+Y13+Y14+Y15+Y16+Y17+Y18+Y19+Y20+Y21+Y22+Y23+Y24+Y25+Y26+Y27+Y28+Y29+Y30+Y31+Y32+Y33+Y34+Y35+Y36+Y37+Y38+Y39+Y40+Y41+Y42+Y43+Y44+Y45+Y46+Y47+Y48+Y49+Y50+Y51+Y52+Y53+Y54+Y55+Y56+Y57+Y58+Y59+Y60+Y61+Y62+Y63+Y64+Y65+Y66+Y67+Y68+Y69+Y70+Y71+Y72+Y73+Y74+Y75+Y76+Y77+Y78+Y79+Y80+Y81+Y82+Y83+Y84+Y85+Y86+Y87+Y88+Y89+Y90+Y91+Y92+Y93+Y94+Y95+Y96+Y97+Y98+Y99+Y100+Y101+Y102+Y103+Y104+Y105+Y106+Y107+Y108+Y109+Y110+Y111+Y112+Y113+Y114+Y115</f>
        <v>296975</v>
      </c>
      <c r="AD12" s="9"/>
      <c r="AE12" s="232">
        <f t="shared" ref="AE12:AE43" si="2">V12-H12</f>
        <v>74470</v>
      </c>
      <c r="AF12" s="9"/>
      <c r="AH12" s="212"/>
    </row>
    <row r="13" spans="1:34" ht="20.100000000000001" customHeight="1" thickTop="1" thickBot="1" x14ac:dyDescent="0.3">
      <c r="A13" s="97"/>
      <c r="B13" s="153" t="s">
        <v>19</v>
      </c>
      <c r="C13" s="196"/>
      <c r="D13" s="190" t="s">
        <v>145</v>
      </c>
      <c r="E13" s="154" t="s">
        <v>122</v>
      </c>
      <c r="F13" s="349"/>
      <c r="G13" s="99" t="s">
        <v>2</v>
      </c>
      <c r="H13" s="39">
        <v>239312</v>
      </c>
      <c r="I13" s="43" t="str">
        <f>I$12</f>
        <v>22h28</v>
      </c>
      <c r="J13" s="22"/>
      <c r="K13" s="90" t="s">
        <v>2</v>
      </c>
      <c r="L13" s="34">
        <v>281391</v>
      </c>
      <c r="M13" s="43" t="str">
        <f>M$12</f>
        <v>11h21</v>
      </c>
      <c r="N13" s="2"/>
      <c r="O13" s="31">
        <f t="shared" ref="O13:O44" si="3">L13-H13</f>
        <v>42079</v>
      </c>
      <c r="P13" s="9"/>
      <c r="Q13" s="69" t="str">
        <f t="shared" ref="Q13:Q76" si="4">IF(O13&lt;-100000,"explique moi!","")</f>
        <v/>
      </c>
      <c r="R13" s="9"/>
      <c r="S13" s="371"/>
      <c r="T13" s="9"/>
      <c r="U13" s="93" t="s">
        <v>2</v>
      </c>
      <c r="V13" s="62">
        <v>381027</v>
      </c>
      <c r="W13" s="43" t="str">
        <f>W$12</f>
        <v>23h48</v>
      </c>
      <c r="X13" s="2"/>
      <c r="Y13" s="32">
        <f t="shared" ref="Y13:Y44" si="5">V13-L13</f>
        <v>99636</v>
      </c>
      <c r="Z13" s="9"/>
      <c r="AA13" s="69" t="str">
        <f t="shared" ref="AA13:AA76" si="6">IF(Y13&lt;-100000,"explique moi!","")</f>
        <v/>
      </c>
      <c r="AB13" s="9"/>
      <c r="AC13" s="374"/>
      <c r="AD13" s="9"/>
      <c r="AE13" s="232">
        <f t="shared" si="2"/>
        <v>141715</v>
      </c>
      <c r="AF13" s="9"/>
      <c r="AH13" s="5"/>
    </row>
    <row r="14" spans="1:34" ht="20.100000000000001" customHeight="1" thickTop="1" thickBot="1" x14ac:dyDescent="0.3">
      <c r="A14" s="97"/>
      <c r="B14" s="153" t="s">
        <v>72</v>
      </c>
      <c r="C14" s="196"/>
      <c r="D14" s="190" t="s">
        <v>145</v>
      </c>
      <c r="E14" s="154" t="s">
        <v>122</v>
      </c>
      <c r="F14" s="349"/>
      <c r="G14" s="99" t="s">
        <v>3</v>
      </c>
      <c r="H14" s="39">
        <v>206470</v>
      </c>
      <c r="I14" s="43" t="str">
        <f t="shared" ref="I14:I76" si="7">I13</f>
        <v>22h28</v>
      </c>
      <c r="J14" s="22"/>
      <c r="K14" s="90" t="s">
        <v>3</v>
      </c>
      <c r="L14" s="34">
        <v>186470</v>
      </c>
      <c r="M14" s="43" t="str">
        <f t="shared" ref="M14:M76" si="8">M13</f>
        <v>11h21</v>
      </c>
      <c r="N14" s="2"/>
      <c r="O14" s="31">
        <f t="shared" si="3"/>
        <v>-20000</v>
      </c>
      <c r="P14" s="9"/>
      <c r="Q14" s="69" t="str">
        <f t="shared" si="4"/>
        <v/>
      </c>
      <c r="R14" s="9"/>
      <c r="S14" s="372"/>
      <c r="T14" s="9"/>
      <c r="U14" s="92" t="s">
        <v>3</v>
      </c>
      <c r="V14" s="62">
        <v>173013</v>
      </c>
      <c r="W14" s="43" t="str">
        <f t="shared" ref="W14:W45" si="9">W13</f>
        <v>23h48</v>
      </c>
      <c r="X14" s="2"/>
      <c r="Y14" s="32">
        <f t="shared" si="5"/>
        <v>-13457</v>
      </c>
      <c r="Z14" s="9"/>
      <c r="AA14" s="69" t="str">
        <f t="shared" si="6"/>
        <v/>
      </c>
      <c r="AB14" s="9"/>
      <c r="AC14" s="375"/>
      <c r="AD14" s="9"/>
      <c r="AE14" s="232">
        <f t="shared" si="2"/>
        <v>-33457</v>
      </c>
      <c r="AF14" s="9"/>
      <c r="AH14" s="5"/>
    </row>
    <row r="15" spans="1:34" ht="20.100000000000001" customHeight="1" thickTop="1" thickBot="1" x14ac:dyDescent="0.3">
      <c r="A15" s="97"/>
      <c r="B15" s="153" t="s">
        <v>14</v>
      </c>
      <c r="C15" s="196"/>
      <c r="D15" s="190" t="s">
        <v>146</v>
      </c>
      <c r="E15" s="154" t="s">
        <v>122</v>
      </c>
      <c r="F15" s="349"/>
      <c r="G15" s="99" t="s">
        <v>4</v>
      </c>
      <c r="H15" s="39">
        <v>111403</v>
      </c>
      <c r="I15" s="43" t="str">
        <f t="shared" si="7"/>
        <v>22h28</v>
      </c>
      <c r="J15" s="22"/>
      <c r="K15" s="90" t="s">
        <v>4</v>
      </c>
      <c r="L15" s="34">
        <v>129269</v>
      </c>
      <c r="M15" s="43" t="str">
        <f t="shared" si="8"/>
        <v>11h21</v>
      </c>
      <c r="N15" s="2"/>
      <c r="O15" s="31">
        <f t="shared" si="3"/>
        <v>17866</v>
      </c>
      <c r="P15" s="9"/>
      <c r="Q15" s="69" t="str">
        <f t="shared" si="4"/>
        <v/>
      </c>
      <c r="R15" s="9"/>
      <c r="S15" s="9"/>
      <c r="T15" s="9"/>
      <c r="U15" s="92" t="s">
        <v>4</v>
      </c>
      <c r="V15" s="62">
        <v>129269</v>
      </c>
      <c r="W15" s="43" t="str">
        <f t="shared" si="9"/>
        <v>23h48</v>
      </c>
      <c r="X15" s="2"/>
      <c r="Y15" s="32">
        <f t="shared" si="5"/>
        <v>0</v>
      </c>
      <c r="Z15" s="9"/>
      <c r="AA15" s="69" t="str">
        <f t="shared" si="6"/>
        <v/>
      </c>
      <c r="AB15" s="9"/>
      <c r="AC15" s="2"/>
      <c r="AD15" s="9"/>
      <c r="AE15" s="232">
        <f t="shared" si="2"/>
        <v>17866</v>
      </c>
      <c r="AF15" s="9"/>
      <c r="AH15" s="1"/>
    </row>
    <row r="16" spans="1:34" ht="20.100000000000001" customHeight="1" thickTop="1" thickBot="1" x14ac:dyDescent="0.3">
      <c r="A16" s="97"/>
      <c r="B16" s="153" t="s">
        <v>70</v>
      </c>
      <c r="C16" s="196"/>
      <c r="D16" s="190" t="s">
        <v>146</v>
      </c>
      <c r="E16" s="154" t="s">
        <v>122</v>
      </c>
      <c r="F16" s="349"/>
      <c r="G16" s="99" t="s">
        <v>5</v>
      </c>
      <c r="H16" s="39">
        <v>1374758</v>
      </c>
      <c r="I16" s="43" t="str">
        <f t="shared" si="7"/>
        <v>22h28</v>
      </c>
      <c r="J16" s="22"/>
      <c r="K16" s="90" t="s">
        <v>5</v>
      </c>
      <c r="L16" s="34">
        <v>1374758</v>
      </c>
      <c r="M16" s="43" t="str">
        <f t="shared" si="8"/>
        <v>11h21</v>
      </c>
      <c r="N16" s="2"/>
      <c r="O16" s="31">
        <f t="shared" si="3"/>
        <v>0</v>
      </c>
      <c r="P16" s="9"/>
      <c r="Q16" s="69" t="str">
        <f t="shared" si="4"/>
        <v/>
      </c>
      <c r="R16" s="9"/>
      <c r="S16" s="359" t="s">
        <v>112</v>
      </c>
      <c r="T16" s="9"/>
      <c r="U16" s="93" t="s">
        <v>5</v>
      </c>
      <c r="V16" s="41">
        <v>1541550</v>
      </c>
      <c r="W16" s="43" t="str">
        <f t="shared" si="9"/>
        <v>23h48</v>
      </c>
      <c r="X16" s="2"/>
      <c r="Y16" s="32">
        <f t="shared" si="5"/>
        <v>166792</v>
      </c>
      <c r="Z16" s="49"/>
      <c r="AA16" s="69" t="str">
        <f t="shared" si="6"/>
        <v/>
      </c>
      <c r="AB16" s="49"/>
      <c r="AC16" s="376" t="s">
        <v>92</v>
      </c>
      <c r="AD16" s="9"/>
      <c r="AE16" s="232">
        <f t="shared" si="2"/>
        <v>166792</v>
      </c>
      <c r="AF16" s="9"/>
      <c r="AH16" s="1"/>
    </row>
    <row r="17" spans="1:34" ht="20.100000000000001" customHeight="1" thickTop="1" thickBot="1" x14ac:dyDescent="0.3">
      <c r="A17" s="97"/>
      <c r="B17" s="153" t="s">
        <v>7</v>
      </c>
      <c r="C17" s="196"/>
      <c r="D17" s="190" t="s">
        <v>147</v>
      </c>
      <c r="E17" s="154" t="s">
        <v>122</v>
      </c>
      <c r="F17" s="349"/>
      <c r="G17" s="99" t="s">
        <v>6</v>
      </c>
      <c r="H17" s="39">
        <v>38723</v>
      </c>
      <c r="I17" s="43" t="str">
        <f t="shared" si="7"/>
        <v>22h28</v>
      </c>
      <c r="J17" s="22"/>
      <c r="K17" s="90" t="s">
        <v>6</v>
      </c>
      <c r="L17" s="34">
        <v>110788</v>
      </c>
      <c r="M17" s="43" t="str">
        <f t="shared" si="8"/>
        <v>11h21</v>
      </c>
      <c r="N17" s="2"/>
      <c r="O17" s="31">
        <f t="shared" si="3"/>
        <v>72065</v>
      </c>
      <c r="P17" s="9"/>
      <c r="Q17" s="69" t="str">
        <f t="shared" si="4"/>
        <v/>
      </c>
      <c r="R17" s="9"/>
      <c r="S17" s="360"/>
      <c r="T17" s="9"/>
      <c r="U17" s="93" t="s">
        <v>6</v>
      </c>
      <c r="V17" s="41">
        <v>51613</v>
      </c>
      <c r="W17" s="43" t="str">
        <f t="shared" si="9"/>
        <v>23h48</v>
      </c>
      <c r="X17" s="2"/>
      <c r="Y17" s="32">
        <f t="shared" si="5"/>
        <v>-59175</v>
      </c>
      <c r="Z17" s="9"/>
      <c r="AA17" s="69" t="str">
        <f t="shared" si="6"/>
        <v/>
      </c>
      <c r="AB17" s="9"/>
      <c r="AC17" s="376"/>
      <c r="AD17" s="9"/>
      <c r="AE17" s="232">
        <f t="shared" si="2"/>
        <v>12890</v>
      </c>
      <c r="AF17" s="9"/>
      <c r="AH17" s="1"/>
    </row>
    <row r="18" spans="1:34" ht="20.100000000000001" customHeight="1" thickTop="1" thickBot="1" x14ac:dyDescent="0.3">
      <c r="A18" s="97"/>
      <c r="B18" s="153" t="s">
        <v>39</v>
      </c>
      <c r="C18" s="196"/>
      <c r="D18" s="190" t="s">
        <v>147</v>
      </c>
      <c r="E18" s="154" t="s">
        <v>122</v>
      </c>
      <c r="F18" s="349"/>
      <c r="G18" s="99" t="s">
        <v>7</v>
      </c>
      <c r="H18" s="39">
        <v>74139</v>
      </c>
      <c r="I18" s="43" t="str">
        <f t="shared" si="7"/>
        <v>22h28</v>
      </c>
      <c r="J18" s="22"/>
      <c r="K18" s="90" t="s">
        <v>7</v>
      </c>
      <c r="L18" s="34">
        <v>90302</v>
      </c>
      <c r="M18" s="43" t="str">
        <f t="shared" si="8"/>
        <v>11h21</v>
      </c>
      <c r="N18" s="2"/>
      <c r="O18" s="31">
        <f t="shared" si="3"/>
        <v>16163</v>
      </c>
      <c r="P18" s="9"/>
      <c r="Q18" s="69" t="str">
        <f t="shared" si="4"/>
        <v/>
      </c>
      <c r="R18" s="9"/>
      <c r="S18" s="360"/>
      <c r="T18" s="9"/>
      <c r="U18" s="92" t="s">
        <v>7</v>
      </c>
      <c r="V18" s="41">
        <v>132608</v>
      </c>
      <c r="W18" s="43" t="str">
        <f t="shared" si="9"/>
        <v>23h48</v>
      </c>
      <c r="X18" s="2"/>
      <c r="Y18" s="32">
        <f t="shared" si="5"/>
        <v>42306</v>
      </c>
      <c r="Z18" s="9"/>
      <c r="AA18" s="69" t="str">
        <f t="shared" si="6"/>
        <v/>
      </c>
      <c r="AB18" s="9"/>
      <c r="AC18" s="376"/>
      <c r="AD18" s="9"/>
      <c r="AE18" s="232">
        <f t="shared" si="2"/>
        <v>58469</v>
      </c>
      <c r="AF18" s="9"/>
      <c r="AH18" s="1"/>
    </row>
    <row r="19" spans="1:34" ht="20.100000000000001" customHeight="1" thickTop="1" thickBot="1" x14ac:dyDescent="0.3">
      <c r="A19" s="97"/>
      <c r="B19" s="153" t="s">
        <v>34</v>
      </c>
      <c r="C19" s="196"/>
      <c r="D19" s="190" t="s">
        <v>148</v>
      </c>
      <c r="E19" s="154" t="s">
        <v>122</v>
      </c>
      <c r="F19" s="349"/>
      <c r="G19" s="99" t="s">
        <v>8</v>
      </c>
      <c r="H19" s="39">
        <v>341629</v>
      </c>
      <c r="I19" s="43" t="str">
        <f t="shared" si="7"/>
        <v>22h28</v>
      </c>
      <c r="J19" s="22"/>
      <c r="K19" s="90" t="s">
        <v>8</v>
      </c>
      <c r="L19" s="34">
        <v>434129</v>
      </c>
      <c r="M19" s="43" t="str">
        <f t="shared" si="8"/>
        <v>11h21</v>
      </c>
      <c r="N19" s="2"/>
      <c r="O19" s="31">
        <f t="shared" si="3"/>
        <v>92500</v>
      </c>
      <c r="P19" s="9"/>
      <c r="Q19" s="69" t="str">
        <f t="shared" si="4"/>
        <v/>
      </c>
      <c r="R19" s="9"/>
      <c r="S19" s="360"/>
      <c r="T19" s="9"/>
      <c r="U19" s="93" t="s">
        <v>8</v>
      </c>
      <c r="V19" s="41">
        <v>294534</v>
      </c>
      <c r="W19" s="43" t="str">
        <f t="shared" si="9"/>
        <v>23h48</v>
      </c>
      <c r="X19" s="2"/>
      <c r="Y19" s="32">
        <f t="shared" si="5"/>
        <v>-139595</v>
      </c>
      <c r="Z19" s="9"/>
      <c r="AA19" s="69" t="str">
        <f t="shared" si="6"/>
        <v>explique moi!</v>
      </c>
      <c r="AB19" s="9"/>
      <c r="AC19" s="49"/>
      <c r="AD19" s="9"/>
      <c r="AE19" s="232">
        <f t="shared" si="2"/>
        <v>-47095</v>
      </c>
      <c r="AF19" s="9"/>
      <c r="AH19" s="1"/>
    </row>
    <row r="20" spans="1:34" ht="20.100000000000001" customHeight="1" thickTop="1" thickBot="1" x14ac:dyDescent="0.3">
      <c r="A20" s="97"/>
      <c r="B20" s="153" t="s">
        <v>60</v>
      </c>
      <c r="C20" s="196"/>
      <c r="D20" s="190" t="s">
        <v>148</v>
      </c>
      <c r="E20" s="154" t="s">
        <v>122</v>
      </c>
      <c r="F20" s="349"/>
      <c r="G20" s="99" t="s">
        <v>9</v>
      </c>
      <c r="H20" s="39">
        <v>11162</v>
      </c>
      <c r="I20" s="43" t="str">
        <f t="shared" si="7"/>
        <v>22h28</v>
      </c>
      <c r="J20" s="22"/>
      <c r="K20" s="90" t="s">
        <v>9</v>
      </c>
      <c r="L20" s="34">
        <v>7330</v>
      </c>
      <c r="M20" s="43" t="str">
        <f t="shared" si="8"/>
        <v>11h21</v>
      </c>
      <c r="N20" s="2"/>
      <c r="O20" s="31">
        <f t="shared" si="3"/>
        <v>-3832</v>
      </c>
      <c r="P20" s="9"/>
      <c r="Q20" s="69" t="str">
        <f t="shared" si="4"/>
        <v/>
      </c>
      <c r="R20" s="9"/>
      <c r="S20" s="360"/>
      <c r="T20" s="9"/>
      <c r="U20" s="93" t="s">
        <v>9</v>
      </c>
      <c r="V20" s="62">
        <v>7330</v>
      </c>
      <c r="W20" s="43" t="str">
        <f t="shared" si="9"/>
        <v>23h48</v>
      </c>
      <c r="X20" s="2"/>
      <c r="Y20" s="32">
        <f t="shared" si="5"/>
        <v>0</v>
      </c>
      <c r="Z20" s="49"/>
      <c r="AA20" s="69" t="str">
        <f t="shared" si="6"/>
        <v/>
      </c>
      <c r="AB20" s="49"/>
      <c r="AC20" s="377">
        <f>S12+AC12</f>
        <v>257002</v>
      </c>
      <c r="AD20" s="9"/>
      <c r="AE20" s="232">
        <f t="shared" si="2"/>
        <v>-3832</v>
      </c>
      <c r="AF20" s="9"/>
      <c r="AH20" s="1"/>
    </row>
    <row r="21" spans="1:34" ht="20.100000000000001" customHeight="1" thickTop="1" thickBot="1" x14ac:dyDescent="0.3">
      <c r="A21" s="97"/>
      <c r="B21" s="153" t="s">
        <v>67</v>
      </c>
      <c r="C21" s="196"/>
      <c r="D21" s="190" t="s">
        <v>148</v>
      </c>
      <c r="E21" s="154" t="s">
        <v>122</v>
      </c>
      <c r="F21" s="349"/>
      <c r="G21" s="99" t="s">
        <v>10</v>
      </c>
      <c r="H21" s="39">
        <v>87724</v>
      </c>
      <c r="I21" s="43" t="str">
        <f t="shared" si="7"/>
        <v>22h28</v>
      </c>
      <c r="J21" s="22"/>
      <c r="K21" s="90" t="s">
        <v>10</v>
      </c>
      <c r="L21" s="34">
        <v>97724</v>
      </c>
      <c r="M21" s="43" t="str">
        <f t="shared" si="8"/>
        <v>11h21</v>
      </c>
      <c r="N21" s="2"/>
      <c r="O21" s="31">
        <f t="shared" si="3"/>
        <v>10000</v>
      </c>
      <c r="P21" s="9"/>
      <c r="Q21" s="69" t="str">
        <f t="shared" si="4"/>
        <v/>
      </c>
      <c r="R21" s="9"/>
      <c r="S21" s="360"/>
      <c r="T21" s="9"/>
      <c r="U21" s="93" t="s">
        <v>10</v>
      </c>
      <c r="V21" s="62">
        <v>65538</v>
      </c>
      <c r="W21" s="43" t="str">
        <f t="shared" si="9"/>
        <v>23h48</v>
      </c>
      <c r="X21" s="2"/>
      <c r="Y21" s="32">
        <f t="shared" si="5"/>
        <v>-32186</v>
      </c>
      <c r="Z21" s="9"/>
      <c r="AA21" s="69" t="str">
        <f t="shared" si="6"/>
        <v/>
      </c>
      <c r="AB21" s="9"/>
      <c r="AC21" s="377"/>
      <c r="AD21" s="9"/>
      <c r="AE21" s="232">
        <f t="shared" si="2"/>
        <v>-22186</v>
      </c>
      <c r="AF21" s="9"/>
      <c r="AH21" s="1"/>
    </row>
    <row r="22" spans="1:34" ht="20.100000000000001" customHeight="1" thickTop="1" thickBot="1" x14ac:dyDescent="0.3">
      <c r="A22" s="97"/>
      <c r="B22" s="153" t="s">
        <v>75</v>
      </c>
      <c r="C22" s="196"/>
      <c r="D22" s="190" t="s">
        <v>148</v>
      </c>
      <c r="E22" s="154" t="s">
        <v>122</v>
      </c>
      <c r="F22" s="349"/>
      <c r="G22" s="99" t="s">
        <v>11</v>
      </c>
      <c r="H22" s="39">
        <v>140171</v>
      </c>
      <c r="I22" s="43" t="str">
        <f t="shared" si="7"/>
        <v>22h28</v>
      </c>
      <c r="J22" s="22"/>
      <c r="K22" s="90" t="s">
        <v>11</v>
      </c>
      <c r="L22" s="34">
        <v>55434</v>
      </c>
      <c r="M22" s="43" t="str">
        <f t="shared" si="8"/>
        <v>11h21</v>
      </c>
      <c r="N22" s="2"/>
      <c r="O22" s="31">
        <f t="shared" si="3"/>
        <v>-84737</v>
      </c>
      <c r="P22" s="9"/>
      <c r="Q22" s="69" t="str">
        <f t="shared" si="4"/>
        <v/>
      </c>
      <c r="R22" s="9"/>
      <c r="S22" s="360"/>
      <c r="T22" s="9"/>
      <c r="U22" s="93" t="s">
        <v>11</v>
      </c>
      <c r="V22" s="62">
        <v>20813</v>
      </c>
      <c r="W22" s="43" t="str">
        <f t="shared" si="9"/>
        <v>23h48</v>
      </c>
      <c r="X22" s="2"/>
      <c r="Y22" s="32">
        <f t="shared" si="5"/>
        <v>-34621</v>
      </c>
      <c r="Z22" s="9"/>
      <c r="AA22" s="69" t="str">
        <f t="shared" si="6"/>
        <v/>
      </c>
      <c r="AB22" s="9"/>
      <c r="AC22" s="377"/>
      <c r="AD22" s="9"/>
      <c r="AE22" s="232">
        <f t="shared" si="2"/>
        <v>-119358</v>
      </c>
      <c r="AF22" s="9"/>
      <c r="AH22" s="1"/>
    </row>
    <row r="23" spans="1:34" ht="20.100000000000001" customHeight="1" thickTop="1" thickBot="1" x14ac:dyDescent="0.3">
      <c r="A23" s="97"/>
      <c r="B23" s="153" t="s">
        <v>10</v>
      </c>
      <c r="C23" s="196"/>
      <c r="D23" s="190" t="s">
        <v>149</v>
      </c>
      <c r="E23" s="154" t="s">
        <v>122</v>
      </c>
      <c r="F23" s="349"/>
      <c r="G23" s="99" t="s">
        <v>12</v>
      </c>
      <c r="H23" s="39">
        <v>340090</v>
      </c>
      <c r="I23" s="43" t="str">
        <f t="shared" si="7"/>
        <v>22h28</v>
      </c>
      <c r="J23" s="22"/>
      <c r="K23" s="90" t="s">
        <v>12</v>
      </c>
      <c r="L23" s="34">
        <v>272072</v>
      </c>
      <c r="M23" s="43" t="str">
        <f t="shared" si="8"/>
        <v>11h21</v>
      </c>
      <c r="N23" s="2"/>
      <c r="O23" s="31">
        <f t="shared" si="3"/>
        <v>-68018</v>
      </c>
      <c r="P23" s="9"/>
      <c r="Q23" s="69" t="str">
        <f t="shared" si="4"/>
        <v/>
      </c>
      <c r="R23" s="9"/>
      <c r="S23" s="360"/>
      <c r="T23" s="9"/>
      <c r="U23" s="93" t="s">
        <v>12</v>
      </c>
      <c r="V23" s="62">
        <v>209311</v>
      </c>
      <c r="W23" s="43" t="str">
        <f t="shared" si="9"/>
        <v>23h48</v>
      </c>
      <c r="X23" s="2"/>
      <c r="Y23" s="32">
        <f t="shared" si="5"/>
        <v>-62761</v>
      </c>
      <c r="Z23" s="9"/>
      <c r="AA23" s="69" t="str">
        <f t="shared" si="6"/>
        <v/>
      </c>
      <c r="AB23" s="9"/>
      <c r="AC23" s="49"/>
      <c r="AD23" s="9"/>
      <c r="AE23" s="232">
        <f t="shared" si="2"/>
        <v>-130779</v>
      </c>
      <c r="AF23" s="9"/>
      <c r="AH23" s="1"/>
    </row>
    <row r="24" spans="1:34" ht="20.100000000000001" customHeight="1" thickTop="1" thickBot="1" x14ac:dyDescent="0.3">
      <c r="A24" s="97"/>
      <c r="B24" s="153" t="s">
        <v>15</v>
      </c>
      <c r="C24" s="196"/>
      <c r="D24" s="190" t="s">
        <v>149</v>
      </c>
      <c r="E24" s="154" t="s">
        <v>122</v>
      </c>
      <c r="F24" s="349"/>
      <c r="G24" s="99" t="s">
        <v>13</v>
      </c>
      <c r="H24" s="39">
        <v>69567</v>
      </c>
      <c r="I24" s="43" t="str">
        <f t="shared" si="7"/>
        <v>22h28</v>
      </c>
      <c r="J24" s="22"/>
      <c r="K24" s="90" t="s">
        <v>13</v>
      </c>
      <c r="L24" s="34">
        <v>105550</v>
      </c>
      <c r="M24" s="43" t="str">
        <f t="shared" si="8"/>
        <v>11h21</v>
      </c>
      <c r="N24" s="2"/>
      <c r="O24" s="31">
        <f t="shared" si="3"/>
        <v>35983</v>
      </c>
      <c r="P24" s="9"/>
      <c r="Q24" s="69" t="str">
        <f t="shared" si="4"/>
        <v/>
      </c>
      <c r="R24" s="9"/>
      <c r="S24" s="360"/>
      <c r="T24" s="9"/>
      <c r="U24" s="93" t="s">
        <v>13</v>
      </c>
      <c r="V24" s="62">
        <v>114549</v>
      </c>
      <c r="W24" s="43" t="str">
        <f t="shared" si="9"/>
        <v>23h48</v>
      </c>
      <c r="X24" s="2"/>
      <c r="Y24" s="32">
        <f t="shared" si="5"/>
        <v>8999</v>
      </c>
      <c r="Z24" s="9"/>
      <c r="AA24" s="69" t="str">
        <f t="shared" si="6"/>
        <v/>
      </c>
      <c r="AB24" s="9"/>
      <c r="AC24" s="49"/>
      <c r="AD24" s="9"/>
      <c r="AE24" s="232">
        <f t="shared" si="2"/>
        <v>44982</v>
      </c>
      <c r="AF24" s="9"/>
      <c r="AH24" s="1"/>
    </row>
    <row r="25" spans="1:34" ht="20.100000000000001" customHeight="1" thickTop="1" thickBot="1" x14ac:dyDescent="0.3">
      <c r="A25" s="97"/>
      <c r="B25" s="153" t="s">
        <v>43</v>
      </c>
      <c r="C25" s="196"/>
      <c r="D25" s="190" t="s">
        <v>149</v>
      </c>
      <c r="E25" s="154" t="s">
        <v>122</v>
      </c>
      <c r="F25" s="349"/>
      <c r="G25" s="99" t="s">
        <v>14</v>
      </c>
      <c r="H25" s="39">
        <v>144501</v>
      </c>
      <c r="I25" s="43" t="str">
        <f t="shared" si="7"/>
        <v>22h28</v>
      </c>
      <c r="J25" s="22"/>
      <c r="K25" s="90" t="s">
        <v>14</v>
      </c>
      <c r="L25" s="34">
        <v>197773</v>
      </c>
      <c r="M25" s="43" t="str">
        <f t="shared" si="8"/>
        <v>11h21</v>
      </c>
      <c r="N25" s="2"/>
      <c r="O25" s="31">
        <f t="shared" si="3"/>
        <v>53272</v>
      </c>
      <c r="P25" s="9"/>
      <c r="Q25" s="69" t="str">
        <f t="shared" si="4"/>
        <v/>
      </c>
      <c r="R25" s="9"/>
      <c r="S25" s="360"/>
      <c r="T25" s="9"/>
      <c r="U25" s="92" t="s">
        <v>14</v>
      </c>
      <c r="V25" s="41">
        <v>166976</v>
      </c>
      <c r="W25" s="43" t="str">
        <f t="shared" si="9"/>
        <v>23h48</v>
      </c>
      <c r="X25" s="2"/>
      <c r="Y25" s="32">
        <f t="shared" si="5"/>
        <v>-30797</v>
      </c>
      <c r="Z25" s="9"/>
      <c r="AA25" s="69" t="str">
        <f t="shared" si="6"/>
        <v/>
      </c>
      <c r="AB25" s="9"/>
      <c r="AC25" s="49"/>
      <c r="AD25" s="9"/>
      <c r="AE25" s="232">
        <f t="shared" si="2"/>
        <v>22475</v>
      </c>
      <c r="AF25" s="9"/>
      <c r="AH25" s="1"/>
    </row>
    <row r="26" spans="1:34" ht="20.100000000000001" customHeight="1" thickTop="1" thickBot="1" x14ac:dyDescent="0.3">
      <c r="A26" s="97"/>
      <c r="B26" s="153" t="s">
        <v>65</v>
      </c>
      <c r="C26" s="196"/>
      <c r="D26" s="190" t="s">
        <v>149</v>
      </c>
      <c r="E26" s="154" t="s">
        <v>122</v>
      </c>
      <c r="F26" s="349"/>
      <c r="G26" s="99" t="s">
        <v>15</v>
      </c>
      <c r="H26" s="39">
        <v>35642</v>
      </c>
      <c r="I26" s="43" t="str">
        <f t="shared" si="7"/>
        <v>22h28</v>
      </c>
      <c r="J26" s="22"/>
      <c r="K26" s="90" t="s">
        <v>15</v>
      </c>
      <c r="L26" s="34">
        <v>23193</v>
      </c>
      <c r="M26" s="43" t="str">
        <f t="shared" si="8"/>
        <v>11h21</v>
      </c>
      <c r="N26" s="2"/>
      <c r="O26" s="31">
        <f t="shared" si="3"/>
        <v>-12449</v>
      </c>
      <c r="P26" s="9"/>
      <c r="Q26" s="69" t="str">
        <f t="shared" si="4"/>
        <v/>
      </c>
      <c r="R26" s="9"/>
      <c r="S26" s="360"/>
      <c r="T26" s="9"/>
      <c r="U26" s="93" t="s">
        <v>15</v>
      </c>
      <c r="V26" s="41">
        <v>25979</v>
      </c>
      <c r="W26" s="43" t="str">
        <f t="shared" si="9"/>
        <v>23h48</v>
      </c>
      <c r="X26" s="2"/>
      <c r="Y26" s="32">
        <f t="shared" si="5"/>
        <v>2786</v>
      </c>
      <c r="Z26" s="9"/>
      <c r="AA26" s="69" t="str">
        <f t="shared" si="6"/>
        <v/>
      </c>
      <c r="AB26" s="9"/>
      <c r="AC26" s="49"/>
      <c r="AD26" s="9"/>
      <c r="AE26" s="232">
        <f t="shared" si="2"/>
        <v>-9663</v>
      </c>
      <c r="AF26" s="9"/>
      <c r="AH26" s="1"/>
    </row>
    <row r="27" spans="1:34" ht="20.100000000000001" customHeight="1" thickTop="1" thickBot="1" x14ac:dyDescent="0.3">
      <c r="A27" s="97"/>
      <c r="B27" s="153" t="s">
        <v>73</v>
      </c>
      <c r="C27" s="196"/>
      <c r="D27" s="190" t="s">
        <v>149</v>
      </c>
      <c r="E27" s="154" t="s">
        <v>122</v>
      </c>
      <c r="F27" s="349"/>
      <c r="G27" s="99" t="s">
        <v>16</v>
      </c>
      <c r="H27" s="39">
        <v>21541</v>
      </c>
      <c r="I27" s="43" t="str">
        <f t="shared" si="7"/>
        <v>22h28</v>
      </c>
      <c r="J27" s="22"/>
      <c r="K27" s="90" t="s">
        <v>16</v>
      </c>
      <c r="L27" s="34">
        <v>11599</v>
      </c>
      <c r="M27" s="43" t="str">
        <f t="shared" si="8"/>
        <v>11h21</v>
      </c>
      <c r="N27" s="2"/>
      <c r="O27" s="31">
        <f t="shared" si="3"/>
        <v>-9942</v>
      </c>
      <c r="P27" s="9"/>
      <c r="Q27" s="69" t="str">
        <f t="shared" si="4"/>
        <v/>
      </c>
      <c r="R27" s="9"/>
      <c r="S27" s="360"/>
      <c r="T27" s="9"/>
      <c r="U27" s="93" t="s">
        <v>16</v>
      </c>
      <c r="V27" s="62">
        <v>27025</v>
      </c>
      <c r="W27" s="43" t="str">
        <f t="shared" si="9"/>
        <v>23h48</v>
      </c>
      <c r="X27" s="2"/>
      <c r="Y27" s="32">
        <f t="shared" si="5"/>
        <v>15426</v>
      </c>
      <c r="Z27" s="9"/>
      <c r="AA27" s="69" t="str">
        <f t="shared" si="6"/>
        <v/>
      </c>
      <c r="AB27" s="9"/>
      <c r="AC27" s="49"/>
      <c r="AD27" s="9"/>
      <c r="AE27" s="232">
        <f t="shared" si="2"/>
        <v>5484</v>
      </c>
      <c r="AF27" s="9"/>
      <c r="AH27" s="1"/>
    </row>
    <row r="28" spans="1:34" ht="20.100000000000001" customHeight="1" thickTop="1" thickBot="1" x14ac:dyDescent="0.3">
      <c r="A28" s="97"/>
      <c r="B28" s="153" t="s">
        <v>83</v>
      </c>
      <c r="C28" s="196"/>
      <c r="D28" s="190"/>
      <c r="E28" s="154" t="s">
        <v>122</v>
      </c>
      <c r="F28" s="349"/>
      <c r="G28" s="99" t="s">
        <v>17</v>
      </c>
      <c r="H28" s="39">
        <v>2500</v>
      </c>
      <c r="I28" s="43" t="str">
        <f t="shared" si="7"/>
        <v>22h28</v>
      </c>
      <c r="J28" s="22"/>
      <c r="K28" s="90" t="s">
        <v>17</v>
      </c>
      <c r="L28" s="34">
        <v>2500</v>
      </c>
      <c r="M28" s="43" t="str">
        <f t="shared" si="8"/>
        <v>11h21</v>
      </c>
      <c r="N28" s="2"/>
      <c r="O28" s="31">
        <f t="shared" si="3"/>
        <v>0</v>
      </c>
      <c r="P28" s="9"/>
      <c r="Q28" s="69" t="str">
        <f t="shared" si="4"/>
        <v/>
      </c>
      <c r="R28" s="9"/>
      <c r="S28" s="360"/>
      <c r="T28" s="9"/>
      <c r="U28" s="92" t="s">
        <v>17</v>
      </c>
      <c r="V28" s="62">
        <v>2500</v>
      </c>
      <c r="W28" s="43" t="str">
        <f t="shared" si="9"/>
        <v>23h48</v>
      </c>
      <c r="X28" s="2"/>
      <c r="Y28" s="32">
        <f t="shared" si="5"/>
        <v>0</v>
      </c>
      <c r="Z28" s="9"/>
      <c r="AA28" s="69" t="str">
        <f t="shared" si="6"/>
        <v/>
      </c>
      <c r="AB28" s="9"/>
      <c r="AC28" s="49"/>
      <c r="AD28" s="9"/>
      <c r="AE28" s="232">
        <f t="shared" si="2"/>
        <v>0</v>
      </c>
      <c r="AF28" s="9"/>
      <c r="AH28" s="1"/>
    </row>
    <row r="29" spans="1:34" ht="20.100000000000001" customHeight="1" thickTop="1" thickBot="1" x14ac:dyDescent="0.3">
      <c r="A29" s="97"/>
      <c r="B29" s="155" t="s">
        <v>59</v>
      </c>
      <c r="C29" s="197"/>
      <c r="D29" s="191"/>
      <c r="E29" s="156" t="s">
        <v>122</v>
      </c>
      <c r="F29" s="349"/>
      <c r="G29" s="99" t="s">
        <v>18</v>
      </c>
      <c r="H29" s="39">
        <v>45123</v>
      </c>
      <c r="I29" s="43" t="str">
        <f t="shared" si="7"/>
        <v>22h28</v>
      </c>
      <c r="J29" s="22"/>
      <c r="K29" s="90" t="s">
        <v>18</v>
      </c>
      <c r="L29" s="34">
        <v>76158</v>
      </c>
      <c r="M29" s="43" t="str">
        <f t="shared" si="8"/>
        <v>11h21</v>
      </c>
      <c r="N29" s="2"/>
      <c r="O29" s="31">
        <f t="shared" si="3"/>
        <v>31035</v>
      </c>
      <c r="P29" s="9"/>
      <c r="Q29" s="69" t="str">
        <f t="shared" si="4"/>
        <v/>
      </c>
      <c r="R29" s="9"/>
      <c r="S29" s="360"/>
      <c r="T29" s="9"/>
      <c r="U29" s="93" t="s">
        <v>18</v>
      </c>
      <c r="V29" s="62">
        <v>37144</v>
      </c>
      <c r="W29" s="43" t="str">
        <f t="shared" si="9"/>
        <v>23h48</v>
      </c>
      <c r="X29" s="2"/>
      <c r="Y29" s="32">
        <f t="shared" si="5"/>
        <v>-39014</v>
      </c>
      <c r="Z29" s="9"/>
      <c r="AA29" s="69" t="str">
        <f t="shared" si="6"/>
        <v/>
      </c>
      <c r="AB29" s="9"/>
      <c r="AC29" s="49"/>
      <c r="AD29" s="9"/>
      <c r="AE29" s="232">
        <f t="shared" si="2"/>
        <v>-7979</v>
      </c>
      <c r="AF29" s="9"/>
      <c r="AH29" s="1"/>
    </row>
    <row r="30" spans="1:34" ht="20.100000000000001" customHeight="1" thickTop="1" thickBot="1" x14ac:dyDescent="0.3">
      <c r="A30" s="97"/>
      <c r="B30" s="157" t="s">
        <v>20</v>
      </c>
      <c r="C30" s="195"/>
      <c r="D30" s="189" t="s">
        <v>145</v>
      </c>
      <c r="E30" s="158" t="s">
        <v>141</v>
      </c>
      <c r="F30" s="349"/>
      <c r="G30" s="99" t="s">
        <v>19</v>
      </c>
      <c r="H30" s="39">
        <v>1122128</v>
      </c>
      <c r="I30" s="43" t="str">
        <f t="shared" si="7"/>
        <v>22h28</v>
      </c>
      <c r="J30" s="22"/>
      <c r="K30" s="90" t="s">
        <v>19</v>
      </c>
      <c r="L30" s="34">
        <v>1105907</v>
      </c>
      <c r="M30" s="43" t="str">
        <f t="shared" si="8"/>
        <v>11h21</v>
      </c>
      <c r="N30" s="2"/>
      <c r="O30" s="31">
        <f t="shared" si="3"/>
        <v>-16221</v>
      </c>
      <c r="P30" s="9"/>
      <c r="Q30" s="69" t="str">
        <f t="shared" si="4"/>
        <v/>
      </c>
      <c r="R30" s="9"/>
      <c r="S30" s="360"/>
      <c r="T30" s="9"/>
      <c r="U30" s="93" t="s">
        <v>19</v>
      </c>
      <c r="V30" s="41">
        <v>1104726</v>
      </c>
      <c r="W30" s="43" t="str">
        <f t="shared" si="9"/>
        <v>23h48</v>
      </c>
      <c r="X30" s="2"/>
      <c r="Y30" s="32">
        <f t="shared" si="5"/>
        <v>-1181</v>
      </c>
      <c r="Z30" s="9"/>
      <c r="AA30" s="69" t="str">
        <f t="shared" si="6"/>
        <v/>
      </c>
      <c r="AB30" s="9"/>
      <c r="AC30" s="49"/>
      <c r="AD30" s="9"/>
      <c r="AE30" s="232">
        <f t="shared" si="2"/>
        <v>-17402</v>
      </c>
      <c r="AF30" s="9"/>
      <c r="AH30" s="1"/>
    </row>
    <row r="31" spans="1:34" ht="20.100000000000001" customHeight="1" thickTop="1" thickBot="1" x14ac:dyDescent="0.3">
      <c r="A31" s="97"/>
      <c r="B31" s="159" t="s">
        <v>27</v>
      </c>
      <c r="C31" s="196"/>
      <c r="D31" s="190" t="s">
        <v>146</v>
      </c>
      <c r="E31" s="160" t="s">
        <v>141</v>
      </c>
      <c r="F31" s="349"/>
      <c r="G31" s="99" t="s">
        <v>20</v>
      </c>
      <c r="H31" s="39">
        <v>1081955</v>
      </c>
      <c r="I31" s="43" t="str">
        <f t="shared" si="7"/>
        <v>22h28</v>
      </c>
      <c r="J31" s="22"/>
      <c r="K31" s="90" t="s">
        <v>20</v>
      </c>
      <c r="L31" s="34">
        <v>1081955</v>
      </c>
      <c r="M31" s="43" t="str">
        <f t="shared" si="8"/>
        <v>11h21</v>
      </c>
      <c r="N31" s="2"/>
      <c r="O31" s="31">
        <f t="shared" si="3"/>
        <v>0</v>
      </c>
      <c r="P31" s="9"/>
      <c r="Q31" s="69" t="str">
        <f t="shared" si="4"/>
        <v/>
      </c>
      <c r="R31" s="9"/>
      <c r="S31" s="360"/>
      <c r="T31" s="9"/>
      <c r="U31" s="93" t="s">
        <v>20</v>
      </c>
      <c r="V31" s="41">
        <v>1141480</v>
      </c>
      <c r="W31" s="43" t="str">
        <f t="shared" si="9"/>
        <v>23h48</v>
      </c>
      <c r="X31" s="2"/>
      <c r="Y31" s="32">
        <f t="shared" si="5"/>
        <v>59525</v>
      </c>
      <c r="Z31" s="9"/>
      <c r="AA31" s="69" t="str">
        <f t="shared" si="6"/>
        <v/>
      </c>
      <c r="AB31" s="9"/>
      <c r="AC31" s="49"/>
      <c r="AD31" s="9"/>
      <c r="AE31" s="232">
        <f t="shared" si="2"/>
        <v>59525</v>
      </c>
      <c r="AF31" s="9"/>
      <c r="AH31" s="1"/>
    </row>
    <row r="32" spans="1:34" ht="20.100000000000001" customHeight="1" thickTop="1" thickBot="1" x14ac:dyDescent="0.3">
      <c r="A32" s="97"/>
      <c r="B32" s="159" t="s">
        <v>50</v>
      </c>
      <c r="C32" s="196"/>
      <c r="D32" s="190" t="s">
        <v>146</v>
      </c>
      <c r="E32" s="160" t="s">
        <v>141</v>
      </c>
      <c r="F32" s="349"/>
      <c r="G32" s="99" t="s">
        <v>21</v>
      </c>
      <c r="H32" s="39">
        <v>435153</v>
      </c>
      <c r="I32" s="43" t="str">
        <f t="shared" si="7"/>
        <v>22h28</v>
      </c>
      <c r="J32" s="22"/>
      <c r="K32" s="90" t="s">
        <v>21</v>
      </c>
      <c r="L32" s="34">
        <v>364402</v>
      </c>
      <c r="M32" s="43" t="str">
        <f t="shared" si="8"/>
        <v>11h21</v>
      </c>
      <c r="N32" s="2"/>
      <c r="O32" s="31">
        <f t="shared" si="3"/>
        <v>-70751</v>
      </c>
      <c r="P32" s="9"/>
      <c r="Q32" s="69" t="str">
        <f t="shared" si="4"/>
        <v/>
      </c>
      <c r="R32" s="9"/>
      <c r="S32" s="360"/>
      <c r="T32" s="9"/>
      <c r="U32" s="93" t="s">
        <v>21</v>
      </c>
      <c r="V32" s="41">
        <v>644409</v>
      </c>
      <c r="W32" s="43" t="str">
        <f t="shared" si="9"/>
        <v>23h48</v>
      </c>
      <c r="X32" s="2"/>
      <c r="Y32" s="32">
        <f t="shared" si="5"/>
        <v>280007</v>
      </c>
      <c r="Z32" s="9"/>
      <c r="AA32" s="69" t="str">
        <f t="shared" si="6"/>
        <v/>
      </c>
      <c r="AB32" s="9"/>
      <c r="AC32" s="49"/>
      <c r="AD32" s="9"/>
      <c r="AE32" s="232">
        <f t="shared" si="2"/>
        <v>209256</v>
      </c>
      <c r="AF32" s="9"/>
      <c r="AH32" s="1"/>
    </row>
    <row r="33" spans="1:34" ht="20.100000000000001" customHeight="1" thickTop="1" thickBot="1" x14ac:dyDescent="0.3">
      <c r="A33" s="97"/>
      <c r="B33" s="159" t="s">
        <v>37</v>
      </c>
      <c r="C33" s="196"/>
      <c r="D33" s="190" t="s">
        <v>147</v>
      </c>
      <c r="E33" s="160" t="s">
        <v>141</v>
      </c>
      <c r="F33" s="349"/>
      <c r="G33" s="99" t="s">
        <v>22</v>
      </c>
      <c r="H33" s="39">
        <v>310615</v>
      </c>
      <c r="I33" s="43" t="str">
        <f t="shared" si="7"/>
        <v>22h28</v>
      </c>
      <c r="J33" s="22"/>
      <c r="K33" s="90" t="s">
        <v>22</v>
      </c>
      <c r="L33" s="34">
        <v>330615</v>
      </c>
      <c r="M33" s="43" t="str">
        <f t="shared" si="8"/>
        <v>11h21</v>
      </c>
      <c r="N33" s="2"/>
      <c r="O33" s="31">
        <f t="shared" si="3"/>
        <v>20000</v>
      </c>
      <c r="P33" s="9"/>
      <c r="Q33" s="69" t="str">
        <f t="shared" si="4"/>
        <v/>
      </c>
      <c r="R33" s="9"/>
      <c r="S33" s="360"/>
      <c r="T33" s="9"/>
      <c r="U33" s="93" t="s">
        <v>22</v>
      </c>
      <c r="V33" s="41">
        <v>370615</v>
      </c>
      <c r="W33" s="43" t="str">
        <f t="shared" si="9"/>
        <v>23h48</v>
      </c>
      <c r="X33" s="2"/>
      <c r="Y33" s="32">
        <f t="shared" si="5"/>
        <v>40000</v>
      </c>
      <c r="Z33" s="9"/>
      <c r="AA33" s="69" t="str">
        <f t="shared" si="6"/>
        <v/>
      </c>
      <c r="AB33" s="9"/>
      <c r="AC33" s="49"/>
      <c r="AD33" s="9"/>
      <c r="AE33" s="232">
        <f t="shared" si="2"/>
        <v>60000</v>
      </c>
      <c r="AF33" s="9"/>
      <c r="AH33" s="1"/>
    </row>
    <row r="34" spans="1:34" ht="20.100000000000001" customHeight="1" thickTop="1" thickBot="1" x14ac:dyDescent="0.3">
      <c r="A34" s="97"/>
      <c r="B34" s="159" t="s">
        <v>40</v>
      </c>
      <c r="C34" s="196"/>
      <c r="D34" s="190" t="s">
        <v>147</v>
      </c>
      <c r="E34" s="160" t="s">
        <v>141</v>
      </c>
      <c r="F34" s="349"/>
      <c r="G34" s="99" t="s">
        <v>93</v>
      </c>
      <c r="H34" s="39">
        <v>152749</v>
      </c>
      <c r="I34" s="43" t="str">
        <f t="shared" si="7"/>
        <v>22h28</v>
      </c>
      <c r="J34" s="22"/>
      <c r="K34" s="90" t="s">
        <v>93</v>
      </c>
      <c r="L34" s="34">
        <v>152749</v>
      </c>
      <c r="M34" s="43" t="str">
        <f t="shared" si="8"/>
        <v>11h21</v>
      </c>
      <c r="N34" s="2"/>
      <c r="O34" s="31">
        <f t="shared" si="3"/>
        <v>0</v>
      </c>
      <c r="P34" s="9"/>
      <c r="Q34" s="69" t="str">
        <f t="shared" si="4"/>
        <v/>
      </c>
      <c r="R34" s="9"/>
      <c r="S34" s="360"/>
      <c r="T34" s="9"/>
      <c r="U34" s="93" t="s">
        <v>93</v>
      </c>
      <c r="V34" s="62">
        <v>152749</v>
      </c>
      <c r="W34" s="43" t="str">
        <f t="shared" si="9"/>
        <v>23h48</v>
      </c>
      <c r="X34" s="2"/>
      <c r="Y34" s="32">
        <f t="shared" si="5"/>
        <v>0</v>
      </c>
      <c r="Z34" s="9"/>
      <c r="AA34" s="69" t="str">
        <f t="shared" si="6"/>
        <v/>
      </c>
      <c r="AB34" s="9"/>
      <c r="AC34" s="49"/>
      <c r="AD34" s="9"/>
      <c r="AE34" s="232">
        <f t="shared" si="2"/>
        <v>0</v>
      </c>
      <c r="AF34" s="9"/>
      <c r="AH34" s="1"/>
    </row>
    <row r="35" spans="1:34" ht="20.100000000000001" customHeight="1" thickTop="1" thickBot="1" x14ac:dyDescent="0.3">
      <c r="A35" s="97"/>
      <c r="B35" s="159" t="s">
        <v>23</v>
      </c>
      <c r="C35" s="196"/>
      <c r="D35" s="190" t="s">
        <v>148</v>
      </c>
      <c r="E35" s="160" t="s">
        <v>141</v>
      </c>
      <c r="F35" s="349"/>
      <c r="G35" s="99" t="s">
        <v>23</v>
      </c>
      <c r="H35" s="39">
        <v>552138</v>
      </c>
      <c r="I35" s="43" t="str">
        <f t="shared" si="7"/>
        <v>22h28</v>
      </c>
      <c r="J35" s="22"/>
      <c r="K35" s="90" t="s">
        <v>23</v>
      </c>
      <c r="L35" s="34">
        <v>353369</v>
      </c>
      <c r="M35" s="43" t="str">
        <f t="shared" si="8"/>
        <v>11h21</v>
      </c>
      <c r="N35" s="2"/>
      <c r="O35" s="31">
        <f t="shared" si="3"/>
        <v>-198769</v>
      </c>
      <c r="P35" s="9"/>
      <c r="Q35" s="69" t="str">
        <f t="shared" si="4"/>
        <v>explique moi!</v>
      </c>
      <c r="R35" s="9"/>
      <c r="S35" s="360"/>
      <c r="T35" s="9"/>
      <c r="U35" s="93" t="s">
        <v>23</v>
      </c>
      <c r="V35" s="41">
        <v>361058</v>
      </c>
      <c r="W35" s="43" t="str">
        <f t="shared" si="9"/>
        <v>23h48</v>
      </c>
      <c r="X35" s="2"/>
      <c r="Y35" s="32">
        <f t="shared" si="5"/>
        <v>7689</v>
      </c>
      <c r="Z35" s="9"/>
      <c r="AA35" s="69" t="str">
        <f t="shared" si="6"/>
        <v/>
      </c>
      <c r="AB35" s="9"/>
      <c r="AC35" s="49"/>
      <c r="AD35" s="9"/>
      <c r="AE35" s="232">
        <f t="shared" si="2"/>
        <v>-191080</v>
      </c>
      <c r="AF35" s="9"/>
      <c r="AH35" s="1"/>
    </row>
    <row r="36" spans="1:34" ht="20.100000000000001" customHeight="1" thickTop="1" thickBot="1" x14ac:dyDescent="0.3">
      <c r="A36" s="97"/>
      <c r="B36" s="159" t="s">
        <v>86</v>
      </c>
      <c r="C36" s="196"/>
      <c r="D36" s="190" t="s">
        <v>148</v>
      </c>
      <c r="E36" s="160" t="s">
        <v>141</v>
      </c>
      <c r="F36" s="349"/>
      <c r="G36" s="99" t="s">
        <v>83</v>
      </c>
      <c r="H36" s="39">
        <v>31939</v>
      </c>
      <c r="I36" s="43" t="str">
        <f t="shared" si="7"/>
        <v>22h28</v>
      </c>
      <c r="J36" s="22"/>
      <c r="K36" s="90" t="s">
        <v>83</v>
      </c>
      <c r="L36" s="34">
        <v>48106</v>
      </c>
      <c r="M36" s="43" t="str">
        <f t="shared" si="8"/>
        <v>11h21</v>
      </c>
      <c r="N36" s="2"/>
      <c r="O36" s="31">
        <f t="shared" si="3"/>
        <v>16167</v>
      </c>
      <c r="P36" s="9"/>
      <c r="Q36" s="69" t="str">
        <f t="shared" si="4"/>
        <v/>
      </c>
      <c r="R36" s="9"/>
      <c r="S36" s="361"/>
      <c r="T36" s="9"/>
      <c r="U36" s="93" t="s">
        <v>83</v>
      </c>
      <c r="V36" s="62">
        <v>16256</v>
      </c>
      <c r="W36" s="43" t="str">
        <f t="shared" si="9"/>
        <v>23h48</v>
      </c>
      <c r="X36" s="2"/>
      <c r="Y36" s="32">
        <f t="shared" si="5"/>
        <v>-31850</v>
      </c>
      <c r="Z36" s="9"/>
      <c r="AA36" s="69" t="str">
        <f t="shared" si="6"/>
        <v/>
      </c>
      <c r="AB36" s="9"/>
      <c r="AC36" s="49"/>
      <c r="AD36" s="9"/>
      <c r="AE36" s="232">
        <f t="shared" si="2"/>
        <v>-15683</v>
      </c>
      <c r="AF36" s="9"/>
      <c r="AH36" s="1"/>
    </row>
    <row r="37" spans="1:34" ht="20.100000000000001" customHeight="1" thickTop="1" thickBot="1" x14ac:dyDescent="0.3">
      <c r="A37" s="97"/>
      <c r="B37" s="159" t="s">
        <v>12</v>
      </c>
      <c r="C37" s="196"/>
      <c r="D37" s="190" t="s">
        <v>149</v>
      </c>
      <c r="E37" s="160" t="s">
        <v>141</v>
      </c>
      <c r="F37" s="349"/>
      <c r="G37" s="99" t="s">
        <v>24</v>
      </c>
      <c r="H37" s="39">
        <v>134449</v>
      </c>
      <c r="I37" s="43" t="str">
        <f t="shared" si="7"/>
        <v>22h28</v>
      </c>
      <c r="J37" s="22"/>
      <c r="K37" s="90" t="s">
        <v>24</v>
      </c>
      <c r="L37" s="34">
        <v>202457</v>
      </c>
      <c r="M37" s="43" t="str">
        <f t="shared" si="8"/>
        <v>11h21</v>
      </c>
      <c r="N37" s="2"/>
      <c r="O37" s="31">
        <f t="shared" si="3"/>
        <v>68008</v>
      </c>
      <c r="P37" s="9"/>
      <c r="Q37" s="69" t="str">
        <f t="shared" si="4"/>
        <v/>
      </c>
      <c r="R37" s="9"/>
      <c r="S37" s="46"/>
      <c r="T37" s="9"/>
      <c r="U37" s="93" t="s">
        <v>24</v>
      </c>
      <c r="V37" s="41">
        <v>151163</v>
      </c>
      <c r="W37" s="43" t="str">
        <f t="shared" si="9"/>
        <v>23h48</v>
      </c>
      <c r="X37" s="2"/>
      <c r="Y37" s="32">
        <f t="shared" si="5"/>
        <v>-51294</v>
      </c>
      <c r="Z37" s="9"/>
      <c r="AA37" s="69" t="str">
        <f t="shared" si="6"/>
        <v/>
      </c>
      <c r="AB37" s="9"/>
      <c r="AC37" s="49"/>
      <c r="AD37" s="9"/>
      <c r="AE37" s="232">
        <f t="shared" si="2"/>
        <v>16714</v>
      </c>
      <c r="AF37" s="9"/>
      <c r="AH37" s="1"/>
    </row>
    <row r="38" spans="1:34" ht="20.100000000000001" customHeight="1" thickTop="1" thickBot="1" x14ac:dyDescent="0.3">
      <c r="A38" s="97"/>
      <c r="B38" s="159" t="s">
        <v>33</v>
      </c>
      <c r="C38" s="196"/>
      <c r="D38" s="190" t="s">
        <v>149</v>
      </c>
      <c r="E38" s="160" t="s">
        <v>141</v>
      </c>
      <c r="F38" s="349"/>
      <c r="G38" s="99" t="s">
        <v>25</v>
      </c>
      <c r="H38" s="39">
        <v>50251</v>
      </c>
      <c r="I38" s="43" t="str">
        <f t="shared" si="7"/>
        <v>22h28</v>
      </c>
      <c r="J38" s="22"/>
      <c r="K38" s="90" t="s">
        <v>25</v>
      </c>
      <c r="L38" s="34">
        <v>98545</v>
      </c>
      <c r="M38" s="43" t="str">
        <f t="shared" si="8"/>
        <v>11h21</v>
      </c>
      <c r="N38" s="2"/>
      <c r="O38" s="31">
        <f t="shared" si="3"/>
        <v>48294</v>
      </c>
      <c r="P38" s="9"/>
      <c r="Q38" s="69" t="str">
        <f t="shared" si="4"/>
        <v/>
      </c>
      <c r="R38" s="9"/>
      <c r="S38" s="48" t="s">
        <v>89</v>
      </c>
      <c r="T38" s="9"/>
      <c r="U38" s="92" t="s">
        <v>25</v>
      </c>
      <c r="V38" s="41">
        <v>36480</v>
      </c>
      <c r="W38" s="43" t="str">
        <f t="shared" si="9"/>
        <v>23h48</v>
      </c>
      <c r="X38" s="2"/>
      <c r="Y38" s="32">
        <f t="shared" si="5"/>
        <v>-62065</v>
      </c>
      <c r="Z38" s="9"/>
      <c r="AA38" s="69" t="str">
        <f t="shared" si="6"/>
        <v/>
      </c>
      <c r="AB38" s="9"/>
      <c r="AC38" s="49"/>
      <c r="AD38" s="9"/>
      <c r="AE38" s="232">
        <f t="shared" si="2"/>
        <v>-13771</v>
      </c>
      <c r="AF38" s="9"/>
      <c r="AH38" s="1"/>
    </row>
    <row r="39" spans="1:34" ht="20.100000000000001" customHeight="1" thickTop="1" thickBot="1" x14ac:dyDescent="0.3">
      <c r="A39" s="97"/>
      <c r="B39" s="161" t="s">
        <v>78</v>
      </c>
      <c r="C39" s="197"/>
      <c r="D39" s="191" t="s">
        <v>149</v>
      </c>
      <c r="E39" s="162" t="s">
        <v>141</v>
      </c>
      <c r="F39" s="349"/>
      <c r="G39" s="99" t="s">
        <v>26</v>
      </c>
      <c r="H39" s="39">
        <v>60033</v>
      </c>
      <c r="I39" s="43" t="str">
        <f t="shared" si="7"/>
        <v>22h28</v>
      </c>
      <c r="J39" s="22"/>
      <c r="K39" s="90" t="s">
        <v>26</v>
      </c>
      <c r="L39" s="34">
        <v>54368</v>
      </c>
      <c r="M39" s="43" t="str">
        <f t="shared" si="8"/>
        <v>11h21</v>
      </c>
      <c r="N39" s="2"/>
      <c r="O39" s="31">
        <f t="shared" si="3"/>
        <v>-5665</v>
      </c>
      <c r="P39" s="9"/>
      <c r="Q39" s="69" t="str">
        <f t="shared" si="4"/>
        <v/>
      </c>
      <c r="R39" s="9"/>
      <c r="S39" s="48" t="s">
        <v>91</v>
      </c>
      <c r="T39" s="9"/>
      <c r="U39" s="92" t="s">
        <v>26</v>
      </c>
      <c r="V39" s="62">
        <v>79368</v>
      </c>
      <c r="W39" s="43" t="str">
        <f t="shared" si="9"/>
        <v>23h48</v>
      </c>
      <c r="X39" s="2"/>
      <c r="Y39" s="32">
        <f t="shared" si="5"/>
        <v>25000</v>
      </c>
      <c r="Z39" s="9"/>
      <c r="AA39" s="69" t="str">
        <f t="shared" si="6"/>
        <v/>
      </c>
      <c r="AB39" s="9"/>
      <c r="AC39" s="49"/>
      <c r="AD39" s="9"/>
      <c r="AE39" s="232">
        <f t="shared" si="2"/>
        <v>19335</v>
      </c>
      <c r="AF39" s="9"/>
      <c r="AH39" s="1"/>
    </row>
    <row r="40" spans="1:34" ht="20.100000000000001" customHeight="1" thickTop="1" thickBot="1" x14ac:dyDescent="0.3">
      <c r="A40" s="97"/>
      <c r="B40" s="163" t="s">
        <v>47</v>
      </c>
      <c r="C40" s="195"/>
      <c r="D40" s="189" t="s">
        <v>145</v>
      </c>
      <c r="E40" s="164" t="s">
        <v>127</v>
      </c>
      <c r="F40" s="349"/>
      <c r="G40" s="99" t="s">
        <v>27</v>
      </c>
      <c r="H40" s="39">
        <v>501759</v>
      </c>
      <c r="I40" s="43" t="str">
        <f t="shared" si="7"/>
        <v>22h28</v>
      </c>
      <c r="J40" s="22"/>
      <c r="K40" s="90" t="s">
        <v>27</v>
      </c>
      <c r="L40" s="34">
        <v>680204</v>
      </c>
      <c r="M40" s="43" t="str">
        <f t="shared" si="8"/>
        <v>11h21</v>
      </c>
      <c r="N40" s="2"/>
      <c r="O40" s="31">
        <f t="shared" si="3"/>
        <v>178445</v>
      </c>
      <c r="P40" s="9"/>
      <c r="Q40" s="69" t="str">
        <f t="shared" si="4"/>
        <v/>
      </c>
      <c r="R40" s="9"/>
      <c r="S40" s="91" t="s">
        <v>90</v>
      </c>
      <c r="T40" s="9"/>
      <c r="U40" s="93" t="s">
        <v>27</v>
      </c>
      <c r="V40" s="62">
        <v>710943</v>
      </c>
      <c r="W40" s="43" t="str">
        <f t="shared" si="9"/>
        <v>23h48</v>
      </c>
      <c r="X40" s="2"/>
      <c r="Y40" s="32">
        <f t="shared" si="5"/>
        <v>30739</v>
      </c>
      <c r="Z40" s="9"/>
      <c r="AA40" s="69" t="str">
        <f t="shared" si="6"/>
        <v/>
      </c>
      <c r="AB40" s="9"/>
      <c r="AC40" s="49"/>
      <c r="AD40" s="9"/>
      <c r="AE40" s="232">
        <f t="shared" si="2"/>
        <v>209184</v>
      </c>
      <c r="AF40" s="9"/>
      <c r="AH40" s="1"/>
    </row>
    <row r="41" spans="1:34" ht="20.100000000000001" customHeight="1" thickTop="1" thickBot="1" x14ac:dyDescent="0.3">
      <c r="A41" s="97"/>
      <c r="B41" s="165" t="s">
        <v>28</v>
      </c>
      <c r="C41" s="196"/>
      <c r="D41" s="190" t="s">
        <v>146</v>
      </c>
      <c r="E41" s="166" t="s">
        <v>127</v>
      </c>
      <c r="F41" s="349"/>
      <c r="G41" s="99" t="s">
        <v>28</v>
      </c>
      <c r="H41" s="39">
        <v>710874</v>
      </c>
      <c r="I41" s="43" t="str">
        <f t="shared" si="7"/>
        <v>22h28</v>
      </c>
      <c r="J41" s="22"/>
      <c r="K41" s="90" t="s">
        <v>28</v>
      </c>
      <c r="L41" s="34">
        <v>735469</v>
      </c>
      <c r="M41" s="43" t="str">
        <f t="shared" si="8"/>
        <v>11h21</v>
      </c>
      <c r="N41" s="2"/>
      <c r="O41" s="31">
        <f t="shared" si="3"/>
        <v>24595</v>
      </c>
      <c r="P41" s="9"/>
      <c r="Q41" s="69" t="str">
        <f t="shared" si="4"/>
        <v/>
      </c>
      <c r="R41" s="9"/>
      <c r="S41" s="135" t="s">
        <v>114</v>
      </c>
      <c r="T41" s="9"/>
      <c r="U41" s="93" t="s">
        <v>28</v>
      </c>
      <c r="V41" s="62">
        <v>894334</v>
      </c>
      <c r="W41" s="43" t="str">
        <f t="shared" si="9"/>
        <v>23h48</v>
      </c>
      <c r="X41" s="2"/>
      <c r="Y41" s="32">
        <f t="shared" si="5"/>
        <v>158865</v>
      </c>
      <c r="Z41" s="9"/>
      <c r="AA41" s="69" t="str">
        <f t="shared" si="6"/>
        <v/>
      </c>
      <c r="AB41" s="9"/>
      <c r="AC41" s="49"/>
      <c r="AD41" s="9"/>
      <c r="AE41" s="232">
        <f t="shared" si="2"/>
        <v>183460</v>
      </c>
      <c r="AF41" s="9"/>
      <c r="AH41" s="1"/>
    </row>
    <row r="42" spans="1:34" ht="20.100000000000001" customHeight="1" thickTop="1" thickBot="1" x14ac:dyDescent="0.3">
      <c r="A42" s="97"/>
      <c r="B42" s="165" t="s">
        <v>29</v>
      </c>
      <c r="C42" s="196"/>
      <c r="D42" s="190" t="s">
        <v>146</v>
      </c>
      <c r="E42" s="166" t="s">
        <v>127</v>
      </c>
      <c r="F42" s="349"/>
      <c r="G42" s="99" t="s">
        <v>29</v>
      </c>
      <c r="H42" s="39">
        <v>540170</v>
      </c>
      <c r="I42" s="43" t="str">
        <f t="shared" si="7"/>
        <v>22h28</v>
      </c>
      <c r="J42" s="22"/>
      <c r="K42" s="90" t="s">
        <v>29</v>
      </c>
      <c r="L42" s="34">
        <v>540170</v>
      </c>
      <c r="M42" s="43" t="str">
        <f t="shared" si="8"/>
        <v>11h21</v>
      </c>
      <c r="N42" s="2"/>
      <c r="O42" s="31">
        <f t="shared" si="3"/>
        <v>0</v>
      </c>
      <c r="P42" s="9"/>
      <c r="Q42" s="69" t="str">
        <f t="shared" si="4"/>
        <v/>
      </c>
      <c r="R42" s="9"/>
      <c r="S42" s="47"/>
      <c r="T42" s="9"/>
      <c r="U42" s="93" t="s">
        <v>29</v>
      </c>
      <c r="V42" s="62">
        <v>668318</v>
      </c>
      <c r="W42" s="43" t="str">
        <f t="shared" si="9"/>
        <v>23h48</v>
      </c>
      <c r="X42" s="2"/>
      <c r="Y42" s="32">
        <f t="shared" si="5"/>
        <v>128148</v>
      </c>
      <c r="Z42" s="9"/>
      <c r="AA42" s="69" t="str">
        <f t="shared" si="6"/>
        <v/>
      </c>
      <c r="AB42" s="9"/>
      <c r="AC42" s="49"/>
      <c r="AD42" s="9"/>
      <c r="AE42" s="232">
        <f t="shared" si="2"/>
        <v>128148</v>
      </c>
      <c r="AF42" s="9"/>
      <c r="AH42" s="5"/>
    </row>
    <row r="43" spans="1:34" ht="20.100000000000001" customHeight="1" thickTop="1" thickBot="1" x14ac:dyDescent="0.3">
      <c r="A43" s="97"/>
      <c r="B43" s="165" t="s">
        <v>21</v>
      </c>
      <c r="C43" s="196"/>
      <c r="D43" s="190" t="s">
        <v>147</v>
      </c>
      <c r="E43" s="166" t="s">
        <v>127</v>
      </c>
      <c r="F43" s="349"/>
      <c r="G43" s="99" t="s">
        <v>30</v>
      </c>
      <c r="H43" s="39">
        <v>21635</v>
      </c>
      <c r="I43" s="43" t="str">
        <f t="shared" si="7"/>
        <v>22h28</v>
      </c>
      <c r="J43" s="22"/>
      <c r="K43" s="90" t="s">
        <v>30</v>
      </c>
      <c r="L43" s="34">
        <v>58081</v>
      </c>
      <c r="M43" s="43" t="str">
        <f t="shared" si="8"/>
        <v>11h21</v>
      </c>
      <c r="N43" s="2"/>
      <c r="O43" s="31">
        <f t="shared" si="3"/>
        <v>36446</v>
      </c>
      <c r="P43" s="9"/>
      <c r="Q43" s="69" t="str">
        <f t="shared" si="4"/>
        <v/>
      </c>
      <c r="R43" s="9"/>
      <c r="S43" s="45"/>
      <c r="T43" s="9"/>
      <c r="U43" s="92" t="s">
        <v>30</v>
      </c>
      <c r="V43" s="62">
        <v>74610</v>
      </c>
      <c r="W43" s="43" t="str">
        <f t="shared" si="9"/>
        <v>23h48</v>
      </c>
      <c r="X43" s="2"/>
      <c r="Y43" s="32">
        <f t="shared" si="5"/>
        <v>16529</v>
      </c>
      <c r="Z43" s="9"/>
      <c r="AA43" s="69" t="str">
        <f t="shared" si="6"/>
        <v/>
      </c>
      <c r="AB43" s="9"/>
      <c r="AC43" s="49"/>
      <c r="AD43" s="9"/>
      <c r="AE43" s="232">
        <f t="shared" si="2"/>
        <v>52975</v>
      </c>
      <c r="AF43" s="9"/>
      <c r="AH43" s="5"/>
    </row>
    <row r="44" spans="1:34" ht="20.100000000000001" customHeight="1" thickTop="1" thickBot="1" x14ac:dyDescent="0.3">
      <c r="A44" s="97"/>
      <c r="B44" s="165" t="s">
        <v>48</v>
      </c>
      <c r="C44" s="196"/>
      <c r="D44" s="190" t="s">
        <v>147</v>
      </c>
      <c r="E44" s="166" t="s">
        <v>127</v>
      </c>
      <c r="F44" s="349"/>
      <c r="G44" s="99" t="s">
        <v>32</v>
      </c>
      <c r="H44" s="39">
        <v>163037</v>
      </c>
      <c r="I44" s="43" t="str">
        <f t="shared" si="7"/>
        <v>22h28</v>
      </c>
      <c r="J44" s="22"/>
      <c r="K44" s="90" t="s">
        <v>32</v>
      </c>
      <c r="L44" s="34">
        <v>152346</v>
      </c>
      <c r="M44" s="43" t="str">
        <f t="shared" si="8"/>
        <v>11h21</v>
      </c>
      <c r="N44" s="2"/>
      <c r="O44" s="31">
        <f t="shared" si="3"/>
        <v>-10691</v>
      </c>
      <c r="P44" s="9"/>
      <c r="Q44" s="69" t="str">
        <f t="shared" si="4"/>
        <v/>
      </c>
      <c r="R44" s="9"/>
      <c r="S44" s="45"/>
      <c r="T44" s="9"/>
      <c r="U44" s="93" t="s">
        <v>32</v>
      </c>
      <c r="V44" s="62">
        <v>303582</v>
      </c>
      <c r="W44" s="43" t="str">
        <f t="shared" si="9"/>
        <v>23h48</v>
      </c>
      <c r="X44" s="2"/>
      <c r="Y44" s="32">
        <f t="shared" si="5"/>
        <v>151236</v>
      </c>
      <c r="Z44" s="9"/>
      <c r="AA44" s="69" t="str">
        <f t="shared" si="6"/>
        <v/>
      </c>
      <c r="AB44" s="9"/>
      <c r="AC44" s="49"/>
      <c r="AD44" s="9"/>
      <c r="AE44" s="232">
        <f t="shared" ref="AE44:AE75" si="10">V44-H44</f>
        <v>140545</v>
      </c>
      <c r="AF44" s="9"/>
      <c r="AH44" s="4"/>
    </row>
    <row r="45" spans="1:34" ht="20.100000000000001" customHeight="1" thickTop="1" thickBot="1" x14ac:dyDescent="0.3">
      <c r="A45" s="97"/>
      <c r="B45" s="165" t="s">
        <v>79</v>
      </c>
      <c r="C45" s="196"/>
      <c r="D45" s="190" t="s">
        <v>147</v>
      </c>
      <c r="E45" s="166" t="s">
        <v>127</v>
      </c>
      <c r="F45" s="349"/>
      <c r="G45" s="99" t="s">
        <v>34</v>
      </c>
      <c r="H45" s="39">
        <v>25858</v>
      </c>
      <c r="I45" s="43" t="str">
        <f t="shared" si="7"/>
        <v>22h28</v>
      </c>
      <c r="J45" s="22"/>
      <c r="K45" s="90" t="s">
        <v>34</v>
      </c>
      <c r="L45" s="34">
        <v>25858</v>
      </c>
      <c r="M45" s="43" t="str">
        <f t="shared" si="8"/>
        <v>11h21</v>
      </c>
      <c r="N45" s="2"/>
      <c r="O45" s="31">
        <f t="shared" ref="O45:O76" si="11">L45-H45</f>
        <v>0</v>
      </c>
      <c r="P45" s="9"/>
      <c r="Q45" s="69" t="str">
        <f t="shared" si="4"/>
        <v/>
      </c>
      <c r="R45" s="9"/>
      <c r="S45" s="45"/>
      <c r="T45" s="9"/>
      <c r="U45" s="93" t="s">
        <v>34</v>
      </c>
      <c r="V45" s="62">
        <v>18252</v>
      </c>
      <c r="W45" s="43" t="str">
        <f t="shared" si="9"/>
        <v>23h48</v>
      </c>
      <c r="X45" s="2"/>
      <c r="Y45" s="32">
        <f t="shared" ref="Y45:Y76" si="12">V45-L45</f>
        <v>-7606</v>
      </c>
      <c r="Z45" s="9"/>
      <c r="AA45" s="69" t="str">
        <f t="shared" si="6"/>
        <v/>
      </c>
      <c r="AB45" s="9"/>
      <c r="AC45" s="49"/>
      <c r="AD45" s="9"/>
      <c r="AE45" s="232">
        <f t="shared" si="10"/>
        <v>-7606</v>
      </c>
      <c r="AF45" s="9"/>
      <c r="AH45" s="4"/>
    </row>
    <row r="46" spans="1:34" ht="20.100000000000001" customHeight="1" thickTop="1" thickBot="1" x14ac:dyDescent="0.3">
      <c r="A46" s="97"/>
      <c r="B46" s="165" t="s">
        <v>4</v>
      </c>
      <c r="C46" s="196"/>
      <c r="D46" s="190" t="s">
        <v>148</v>
      </c>
      <c r="E46" s="166" t="s">
        <v>127</v>
      </c>
      <c r="F46" s="349"/>
      <c r="G46" s="99" t="s">
        <v>33</v>
      </c>
      <c r="H46" s="39">
        <v>147071</v>
      </c>
      <c r="I46" s="43" t="str">
        <f t="shared" si="7"/>
        <v>22h28</v>
      </c>
      <c r="J46" s="22"/>
      <c r="K46" s="90" t="s">
        <v>33</v>
      </c>
      <c r="L46" s="34">
        <v>75301</v>
      </c>
      <c r="M46" s="43" t="str">
        <f t="shared" si="8"/>
        <v>11h21</v>
      </c>
      <c r="N46" s="2"/>
      <c r="O46" s="31">
        <f t="shared" si="11"/>
        <v>-71770</v>
      </c>
      <c r="P46" s="9"/>
      <c r="Q46" s="69" t="str">
        <f t="shared" si="4"/>
        <v/>
      </c>
      <c r="R46" s="9"/>
      <c r="S46" s="44"/>
      <c r="T46" s="9"/>
      <c r="U46" s="93" t="s">
        <v>33</v>
      </c>
      <c r="V46" s="41">
        <v>30284</v>
      </c>
      <c r="W46" s="43" t="str">
        <f t="shared" ref="W46:W77" si="13">W45</f>
        <v>23h48</v>
      </c>
      <c r="X46" s="2"/>
      <c r="Y46" s="32">
        <f t="shared" si="12"/>
        <v>-45017</v>
      </c>
      <c r="Z46" s="9"/>
      <c r="AA46" s="69" t="str">
        <f t="shared" si="6"/>
        <v/>
      </c>
      <c r="AB46" s="9"/>
      <c r="AC46" s="49"/>
      <c r="AD46" s="9"/>
      <c r="AE46" s="232">
        <f t="shared" si="10"/>
        <v>-116787</v>
      </c>
      <c r="AF46" s="9"/>
      <c r="AH46" s="4"/>
    </row>
    <row r="47" spans="1:34" ht="20.100000000000001" customHeight="1" thickTop="1" thickBot="1" x14ac:dyDescent="0.3">
      <c r="A47" s="97"/>
      <c r="B47" s="165" t="s">
        <v>24</v>
      </c>
      <c r="C47" s="196"/>
      <c r="D47" s="190" t="s">
        <v>148</v>
      </c>
      <c r="E47" s="166" t="s">
        <v>127</v>
      </c>
      <c r="F47" s="349"/>
      <c r="G47" s="99" t="s">
        <v>0</v>
      </c>
      <c r="H47" s="39">
        <v>332894</v>
      </c>
      <c r="I47" s="43" t="str">
        <f t="shared" si="7"/>
        <v>22h28</v>
      </c>
      <c r="J47" s="22"/>
      <c r="K47" s="90" t="s">
        <v>0</v>
      </c>
      <c r="L47" s="34">
        <v>359894</v>
      </c>
      <c r="M47" s="43" t="str">
        <f t="shared" si="8"/>
        <v>11h21</v>
      </c>
      <c r="N47" s="2"/>
      <c r="O47" s="31">
        <f t="shared" si="11"/>
        <v>27000</v>
      </c>
      <c r="P47" s="9"/>
      <c r="Q47" s="69" t="str">
        <f t="shared" si="4"/>
        <v/>
      </c>
      <c r="R47" s="9"/>
      <c r="S47" s="44"/>
      <c r="T47" s="9"/>
      <c r="U47" s="93" t="s">
        <v>0</v>
      </c>
      <c r="V47" s="62">
        <v>215144</v>
      </c>
      <c r="W47" s="43" t="str">
        <f t="shared" si="13"/>
        <v>23h48</v>
      </c>
      <c r="X47" s="2"/>
      <c r="Y47" s="32">
        <f t="shared" si="12"/>
        <v>-144750</v>
      </c>
      <c r="Z47" s="9"/>
      <c r="AA47" s="69" t="str">
        <f t="shared" si="6"/>
        <v>explique moi!</v>
      </c>
      <c r="AB47" s="9"/>
      <c r="AC47" s="49"/>
      <c r="AD47" s="9"/>
      <c r="AE47" s="232">
        <f t="shared" si="10"/>
        <v>-117750</v>
      </c>
      <c r="AF47" s="9"/>
      <c r="AH47" s="4"/>
    </row>
    <row r="48" spans="1:34" ht="20.100000000000001" customHeight="1" thickTop="1" thickBot="1" x14ac:dyDescent="0.3">
      <c r="A48" s="97"/>
      <c r="B48" s="165" t="s">
        <v>36</v>
      </c>
      <c r="C48" s="196"/>
      <c r="D48" s="190" t="s">
        <v>148</v>
      </c>
      <c r="E48" s="166" t="s">
        <v>127</v>
      </c>
      <c r="F48" s="349"/>
      <c r="G48" s="99" t="s">
        <v>35</v>
      </c>
      <c r="H48" s="39">
        <v>85080</v>
      </c>
      <c r="I48" s="43" t="str">
        <f t="shared" si="7"/>
        <v>22h28</v>
      </c>
      <c r="J48" s="22"/>
      <c r="K48" s="90" t="s">
        <v>35</v>
      </c>
      <c r="L48" s="34">
        <v>85080</v>
      </c>
      <c r="M48" s="43" t="str">
        <f t="shared" si="8"/>
        <v>11h21</v>
      </c>
      <c r="N48" s="2"/>
      <c r="O48" s="31">
        <f t="shared" si="11"/>
        <v>0</v>
      </c>
      <c r="P48" s="9"/>
      <c r="Q48" s="69" t="str">
        <f t="shared" si="4"/>
        <v/>
      </c>
      <c r="R48" s="9"/>
      <c r="S48" s="44"/>
      <c r="T48" s="9"/>
      <c r="U48" s="93" t="s">
        <v>35</v>
      </c>
      <c r="V48" s="41">
        <v>125511</v>
      </c>
      <c r="W48" s="43" t="str">
        <f t="shared" si="13"/>
        <v>23h48</v>
      </c>
      <c r="X48" s="2"/>
      <c r="Y48" s="32">
        <f t="shared" si="12"/>
        <v>40431</v>
      </c>
      <c r="Z48" s="9"/>
      <c r="AA48" s="69" t="str">
        <f t="shared" si="6"/>
        <v/>
      </c>
      <c r="AB48" s="9"/>
      <c r="AC48" s="49"/>
      <c r="AD48" s="9"/>
      <c r="AE48" s="232">
        <f t="shared" si="10"/>
        <v>40431</v>
      </c>
      <c r="AF48" s="9"/>
      <c r="AH48" s="4"/>
    </row>
    <row r="49" spans="1:34" ht="20.100000000000001" customHeight="1" thickTop="1" thickBot="1" x14ac:dyDescent="0.3">
      <c r="A49" s="97"/>
      <c r="B49" s="165" t="s">
        <v>58</v>
      </c>
      <c r="C49" s="196"/>
      <c r="D49" s="190" t="s">
        <v>148</v>
      </c>
      <c r="E49" s="166" t="s">
        <v>127</v>
      </c>
      <c r="F49" s="349"/>
      <c r="G49" s="99" t="s">
        <v>84</v>
      </c>
      <c r="H49" s="39">
        <v>557718</v>
      </c>
      <c r="I49" s="43" t="str">
        <f t="shared" si="7"/>
        <v>22h28</v>
      </c>
      <c r="J49" s="22"/>
      <c r="K49" s="90" t="s">
        <v>84</v>
      </c>
      <c r="L49" s="34">
        <v>507718</v>
      </c>
      <c r="M49" s="43" t="str">
        <f t="shared" si="8"/>
        <v>11h21</v>
      </c>
      <c r="N49" s="2"/>
      <c r="O49" s="31">
        <f t="shared" si="11"/>
        <v>-50000</v>
      </c>
      <c r="P49" s="9"/>
      <c r="Q49" s="69" t="str">
        <f t="shared" si="4"/>
        <v/>
      </c>
      <c r="R49" s="9"/>
      <c r="S49" s="44"/>
      <c r="T49" s="9"/>
      <c r="U49" s="92" t="s">
        <v>84</v>
      </c>
      <c r="V49" s="41">
        <v>384712</v>
      </c>
      <c r="W49" s="43" t="str">
        <f t="shared" si="13"/>
        <v>23h48</v>
      </c>
      <c r="X49" s="2"/>
      <c r="Y49" s="32">
        <f t="shared" si="12"/>
        <v>-123006</v>
      </c>
      <c r="Z49" s="9"/>
      <c r="AA49" s="69" t="str">
        <f t="shared" si="6"/>
        <v>explique moi!</v>
      </c>
      <c r="AB49" s="9"/>
      <c r="AC49" s="49"/>
      <c r="AD49" s="9"/>
      <c r="AE49" s="232">
        <f t="shared" si="10"/>
        <v>-173006</v>
      </c>
      <c r="AF49" s="9"/>
      <c r="AH49" s="4"/>
    </row>
    <row r="50" spans="1:34" ht="20.100000000000001" customHeight="1" thickTop="1" thickBot="1" x14ac:dyDescent="0.3">
      <c r="A50" s="97"/>
      <c r="B50" s="165" t="s">
        <v>13</v>
      </c>
      <c r="C50" s="196"/>
      <c r="D50" s="190" t="s">
        <v>149</v>
      </c>
      <c r="E50" s="166" t="s">
        <v>127</v>
      </c>
      <c r="F50" s="349"/>
      <c r="G50" s="99" t="s">
        <v>36</v>
      </c>
      <c r="H50" s="39">
        <v>85499</v>
      </c>
      <c r="I50" s="43" t="str">
        <f t="shared" si="7"/>
        <v>22h28</v>
      </c>
      <c r="J50" s="22"/>
      <c r="K50" s="90" t="s">
        <v>36</v>
      </c>
      <c r="L50" s="34">
        <v>54720</v>
      </c>
      <c r="M50" s="43" t="str">
        <f t="shared" si="8"/>
        <v>11h21</v>
      </c>
      <c r="N50" s="2"/>
      <c r="O50" s="31">
        <f t="shared" si="11"/>
        <v>-30779</v>
      </c>
      <c r="P50" s="9"/>
      <c r="Q50" s="69" t="str">
        <f t="shared" si="4"/>
        <v/>
      </c>
      <c r="R50" s="9"/>
      <c r="S50" s="44"/>
      <c r="T50" s="9"/>
      <c r="U50" s="92" t="s">
        <v>36</v>
      </c>
      <c r="V50" s="41">
        <v>117036</v>
      </c>
      <c r="W50" s="43" t="str">
        <f t="shared" si="13"/>
        <v>23h48</v>
      </c>
      <c r="X50" s="2"/>
      <c r="Y50" s="32">
        <f t="shared" si="12"/>
        <v>62316</v>
      </c>
      <c r="Z50" s="9"/>
      <c r="AA50" s="69" t="str">
        <f t="shared" si="6"/>
        <v/>
      </c>
      <c r="AB50" s="9"/>
      <c r="AC50" s="49"/>
      <c r="AD50" s="9"/>
      <c r="AE50" s="232">
        <f t="shared" si="10"/>
        <v>31537</v>
      </c>
      <c r="AF50" s="9"/>
      <c r="AH50" s="4"/>
    </row>
    <row r="51" spans="1:34" ht="20.100000000000001" customHeight="1" thickTop="1" thickBot="1" x14ac:dyDescent="0.3">
      <c r="A51" s="97"/>
      <c r="B51" s="165" t="s">
        <v>26</v>
      </c>
      <c r="C51" s="196"/>
      <c r="D51" s="190" t="s">
        <v>149</v>
      </c>
      <c r="E51" s="166" t="s">
        <v>127</v>
      </c>
      <c r="F51" s="349"/>
      <c r="G51" s="99" t="s">
        <v>37</v>
      </c>
      <c r="H51" s="39">
        <v>13974</v>
      </c>
      <c r="I51" s="43" t="str">
        <f t="shared" si="7"/>
        <v>22h28</v>
      </c>
      <c r="J51" s="22"/>
      <c r="K51" s="90" t="s">
        <v>37</v>
      </c>
      <c r="L51" s="34">
        <v>18331</v>
      </c>
      <c r="M51" s="43" t="str">
        <f t="shared" si="8"/>
        <v>11h21</v>
      </c>
      <c r="N51" s="2"/>
      <c r="O51" s="31">
        <f t="shared" si="11"/>
        <v>4357</v>
      </c>
      <c r="P51" s="9"/>
      <c r="Q51" s="69" t="str">
        <f t="shared" si="4"/>
        <v/>
      </c>
      <c r="R51" s="9"/>
      <c r="S51" s="44"/>
      <c r="T51" s="9"/>
      <c r="U51" s="93" t="s">
        <v>37</v>
      </c>
      <c r="V51" s="41">
        <v>30369</v>
      </c>
      <c r="W51" s="43" t="str">
        <f t="shared" si="13"/>
        <v>23h48</v>
      </c>
      <c r="X51" s="2"/>
      <c r="Y51" s="32">
        <f t="shared" si="12"/>
        <v>12038</v>
      </c>
      <c r="Z51" s="9"/>
      <c r="AA51" s="69" t="str">
        <f t="shared" si="6"/>
        <v/>
      </c>
      <c r="AB51" s="9"/>
      <c r="AC51" s="49"/>
      <c r="AD51" s="9"/>
      <c r="AE51" s="232">
        <f t="shared" si="10"/>
        <v>16395</v>
      </c>
      <c r="AF51" s="9"/>
      <c r="AH51" s="4"/>
    </row>
    <row r="52" spans="1:34" ht="20.100000000000001" customHeight="1" thickTop="1" thickBot="1" x14ac:dyDescent="0.3">
      <c r="A52" s="97"/>
      <c r="B52" s="165" t="s">
        <v>42</v>
      </c>
      <c r="C52" s="196"/>
      <c r="D52" s="190" t="s">
        <v>149</v>
      </c>
      <c r="E52" s="166" t="s">
        <v>127</v>
      </c>
      <c r="F52" s="349"/>
      <c r="G52" s="99" t="s">
        <v>38</v>
      </c>
      <c r="H52" s="39">
        <v>68211</v>
      </c>
      <c r="I52" s="43" t="str">
        <f t="shared" si="7"/>
        <v>22h28</v>
      </c>
      <c r="J52" s="22"/>
      <c r="K52" s="90" t="s">
        <v>38</v>
      </c>
      <c r="L52" s="34">
        <v>104488</v>
      </c>
      <c r="M52" s="43" t="str">
        <f t="shared" si="8"/>
        <v>11h21</v>
      </c>
      <c r="N52" s="2"/>
      <c r="O52" s="31">
        <f t="shared" si="11"/>
        <v>36277</v>
      </c>
      <c r="P52" s="9"/>
      <c r="Q52" s="69" t="str">
        <f t="shared" si="4"/>
        <v/>
      </c>
      <c r="R52" s="9"/>
      <c r="S52" s="44"/>
      <c r="T52" s="9"/>
      <c r="U52" s="93" t="s">
        <v>38</v>
      </c>
      <c r="V52" s="62">
        <v>43698</v>
      </c>
      <c r="W52" s="43" t="str">
        <f t="shared" si="13"/>
        <v>23h48</v>
      </c>
      <c r="X52" s="2"/>
      <c r="Y52" s="32">
        <f t="shared" si="12"/>
        <v>-60790</v>
      </c>
      <c r="Z52" s="9"/>
      <c r="AA52" s="69" t="str">
        <f t="shared" si="6"/>
        <v/>
      </c>
      <c r="AB52" s="9"/>
      <c r="AC52" s="49"/>
      <c r="AD52" s="9"/>
      <c r="AE52" s="232">
        <f t="shared" si="10"/>
        <v>-24513</v>
      </c>
      <c r="AF52" s="9"/>
      <c r="AH52" s="4"/>
    </row>
    <row r="53" spans="1:34" ht="20.100000000000001" customHeight="1" thickTop="1" thickBot="1" x14ac:dyDescent="0.3">
      <c r="A53" s="97"/>
      <c r="B53" s="165" t="s">
        <v>49</v>
      </c>
      <c r="C53" s="196"/>
      <c r="D53" s="190" t="s">
        <v>149</v>
      </c>
      <c r="E53" s="166" t="s">
        <v>127</v>
      </c>
      <c r="F53" s="349"/>
      <c r="G53" s="99" t="s">
        <v>39</v>
      </c>
      <c r="H53" s="39">
        <v>105596</v>
      </c>
      <c r="I53" s="43" t="str">
        <f t="shared" si="7"/>
        <v>22h28</v>
      </c>
      <c r="J53" s="22"/>
      <c r="K53" s="90" t="s">
        <v>39</v>
      </c>
      <c r="L53" s="34">
        <v>79039</v>
      </c>
      <c r="M53" s="43" t="str">
        <f t="shared" si="8"/>
        <v>11h21</v>
      </c>
      <c r="N53" s="2"/>
      <c r="O53" s="31">
        <f t="shared" si="11"/>
        <v>-26557</v>
      </c>
      <c r="P53" s="9"/>
      <c r="Q53" s="69" t="str">
        <f t="shared" si="4"/>
        <v/>
      </c>
      <c r="R53" s="9"/>
      <c r="S53" s="44"/>
      <c r="T53" s="9"/>
      <c r="U53" s="92" t="s">
        <v>39</v>
      </c>
      <c r="V53" s="62">
        <v>30174</v>
      </c>
      <c r="W53" s="43" t="str">
        <f t="shared" si="13"/>
        <v>23h48</v>
      </c>
      <c r="X53" s="2"/>
      <c r="Y53" s="32">
        <f t="shared" si="12"/>
        <v>-48865</v>
      </c>
      <c r="Z53" s="9"/>
      <c r="AA53" s="69" t="str">
        <f t="shared" si="6"/>
        <v/>
      </c>
      <c r="AB53" s="9"/>
      <c r="AC53" s="49"/>
      <c r="AD53" s="9"/>
      <c r="AE53" s="232">
        <f t="shared" si="10"/>
        <v>-75422</v>
      </c>
      <c r="AF53" s="9"/>
      <c r="AH53" s="4"/>
    </row>
    <row r="54" spans="1:34" ht="20.100000000000001" customHeight="1" thickTop="1" thickBot="1" x14ac:dyDescent="0.3">
      <c r="A54" s="97"/>
      <c r="B54" s="165" t="s">
        <v>93</v>
      </c>
      <c r="C54" s="196"/>
      <c r="D54" s="190"/>
      <c r="E54" s="166" t="s">
        <v>127</v>
      </c>
      <c r="F54" s="349"/>
      <c r="G54" s="99" t="s">
        <v>40</v>
      </c>
      <c r="H54" s="39">
        <v>30642</v>
      </c>
      <c r="I54" s="43" t="str">
        <f t="shared" si="7"/>
        <v>22h28</v>
      </c>
      <c r="J54" s="22"/>
      <c r="K54" s="90" t="s">
        <v>40</v>
      </c>
      <c r="L54" s="34">
        <v>10269</v>
      </c>
      <c r="M54" s="43" t="str">
        <f t="shared" si="8"/>
        <v>11h21</v>
      </c>
      <c r="N54" s="2"/>
      <c r="O54" s="31">
        <f t="shared" si="11"/>
        <v>-20373</v>
      </c>
      <c r="P54" s="9"/>
      <c r="Q54" s="69" t="str">
        <f t="shared" si="4"/>
        <v/>
      </c>
      <c r="R54" s="9"/>
      <c r="S54" s="44"/>
      <c r="T54" s="9"/>
      <c r="U54" s="93" t="s">
        <v>40</v>
      </c>
      <c r="V54" s="62">
        <v>13403</v>
      </c>
      <c r="W54" s="43" t="str">
        <f t="shared" si="13"/>
        <v>23h48</v>
      </c>
      <c r="X54" s="2"/>
      <c r="Y54" s="32">
        <f t="shared" si="12"/>
        <v>3134</v>
      </c>
      <c r="Z54" s="9"/>
      <c r="AA54" s="69" t="str">
        <f t="shared" si="6"/>
        <v/>
      </c>
      <c r="AB54" s="9"/>
      <c r="AC54" s="49"/>
      <c r="AD54" s="9"/>
      <c r="AE54" s="232">
        <f t="shared" si="10"/>
        <v>-17239</v>
      </c>
      <c r="AF54" s="9"/>
      <c r="AH54" s="4"/>
    </row>
    <row r="55" spans="1:34" ht="20.100000000000001" customHeight="1" thickTop="1" thickBot="1" x14ac:dyDescent="0.3">
      <c r="A55" s="97"/>
      <c r="B55" s="167" t="s">
        <v>74</v>
      </c>
      <c r="C55" s="197"/>
      <c r="D55" s="191"/>
      <c r="E55" s="168" t="s">
        <v>127</v>
      </c>
      <c r="F55" s="349"/>
      <c r="G55" s="99" t="s">
        <v>41</v>
      </c>
      <c r="H55" s="39">
        <v>14993</v>
      </c>
      <c r="I55" s="43" t="str">
        <f t="shared" si="7"/>
        <v>22h28</v>
      </c>
      <c r="J55" s="22"/>
      <c r="K55" s="90" t="s">
        <v>41</v>
      </c>
      <c r="L55" s="34">
        <v>14993</v>
      </c>
      <c r="M55" s="43" t="str">
        <f t="shared" si="8"/>
        <v>11h21</v>
      </c>
      <c r="N55" s="2"/>
      <c r="O55" s="31">
        <f t="shared" si="11"/>
        <v>0</v>
      </c>
      <c r="P55" s="9"/>
      <c r="Q55" s="69" t="str">
        <f t="shared" si="4"/>
        <v/>
      </c>
      <c r="R55" s="9"/>
      <c r="S55" s="44"/>
      <c r="T55" s="9"/>
      <c r="U55" s="93" t="s">
        <v>41</v>
      </c>
      <c r="V55" s="62">
        <v>14993</v>
      </c>
      <c r="W55" s="43" t="str">
        <f t="shared" si="13"/>
        <v>23h48</v>
      </c>
      <c r="X55" s="2"/>
      <c r="Y55" s="32">
        <f t="shared" si="12"/>
        <v>0</v>
      </c>
      <c r="Z55" s="9"/>
      <c r="AA55" s="69" t="str">
        <f t="shared" si="6"/>
        <v/>
      </c>
      <c r="AB55" s="9"/>
      <c r="AC55" s="49"/>
      <c r="AD55" s="9"/>
      <c r="AE55" s="232">
        <f t="shared" si="10"/>
        <v>0</v>
      </c>
      <c r="AF55" s="9"/>
      <c r="AH55" s="4"/>
    </row>
    <row r="56" spans="1:34" ht="20.100000000000001" customHeight="1" thickTop="1" thickBot="1" x14ac:dyDescent="0.3">
      <c r="A56" s="97"/>
      <c r="B56" s="169" t="s">
        <v>44</v>
      </c>
      <c r="C56" s="195"/>
      <c r="D56" s="189" t="s">
        <v>145</v>
      </c>
      <c r="E56" s="170" t="s">
        <v>142</v>
      </c>
      <c r="F56" s="349"/>
      <c r="G56" s="99" t="s">
        <v>42</v>
      </c>
      <c r="H56" s="39">
        <v>154414</v>
      </c>
      <c r="I56" s="43" t="str">
        <f t="shared" si="7"/>
        <v>22h28</v>
      </c>
      <c r="J56" s="22"/>
      <c r="K56" s="90" t="s">
        <v>42</v>
      </c>
      <c r="L56" s="34">
        <v>82093</v>
      </c>
      <c r="M56" s="43" t="str">
        <f t="shared" si="8"/>
        <v>11h21</v>
      </c>
      <c r="N56" s="2"/>
      <c r="O56" s="31">
        <f t="shared" si="11"/>
        <v>-72321</v>
      </c>
      <c r="P56" s="9"/>
      <c r="Q56" s="69" t="str">
        <f t="shared" si="4"/>
        <v/>
      </c>
      <c r="R56" s="9"/>
      <c r="S56" s="44"/>
      <c r="T56" s="9"/>
      <c r="U56" s="93" t="s">
        <v>42</v>
      </c>
      <c r="V56" s="62">
        <v>114447</v>
      </c>
      <c r="W56" s="43" t="str">
        <f t="shared" si="13"/>
        <v>23h48</v>
      </c>
      <c r="X56" s="2"/>
      <c r="Y56" s="32">
        <f t="shared" si="12"/>
        <v>32354</v>
      </c>
      <c r="Z56" s="9"/>
      <c r="AA56" s="69" t="str">
        <f t="shared" si="6"/>
        <v/>
      </c>
      <c r="AB56" s="9"/>
      <c r="AC56" s="49"/>
      <c r="AD56" s="9"/>
      <c r="AE56" s="232">
        <f t="shared" si="10"/>
        <v>-39967</v>
      </c>
      <c r="AF56" s="9"/>
      <c r="AH56" s="4"/>
    </row>
    <row r="57" spans="1:34" ht="20.100000000000001" customHeight="1" thickTop="1" thickBot="1" x14ac:dyDescent="0.3">
      <c r="A57" s="97"/>
      <c r="B57" s="171" t="s">
        <v>30</v>
      </c>
      <c r="C57" s="196">
        <v>1</v>
      </c>
      <c r="D57" s="190" t="s">
        <v>146</v>
      </c>
      <c r="E57" s="172" t="s">
        <v>142</v>
      </c>
      <c r="F57" s="349"/>
      <c r="G57" s="99" t="s">
        <v>85</v>
      </c>
      <c r="H57" s="39">
        <v>11251</v>
      </c>
      <c r="I57" s="43" t="str">
        <f t="shared" si="7"/>
        <v>22h28</v>
      </c>
      <c r="J57" s="22"/>
      <c r="K57" s="90" t="s">
        <v>85</v>
      </c>
      <c r="L57" s="34">
        <v>11251</v>
      </c>
      <c r="M57" s="43" t="str">
        <f t="shared" si="8"/>
        <v>11h21</v>
      </c>
      <c r="N57" s="2"/>
      <c r="O57" s="31">
        <f t="shared" si="11"/>
        <v>0</v>
      </c>
      <c r="P57" s="9"/>
      <c r="Q57" s="69" t="str">
        <f t="shared" si="4"/>
        <v/>
      </c>
      <c r="R57" s="9"/>
      <c r="S57" s="44"/>
      <c r="T57" s="9"/>
      <c r="U57" s="92" t="s">
        <v>85</v>
      </c>
      <c r="V57" s="41">
        <v>11251</v>
      </c>
      <c r="W57" s="43" t="str">
        <f t="shared" si="13"/>
        <v>23h48</v>
      </c>
      <c r="X57" s="2"/>
      <c r="Y57" s="32">
        <f t="shared" si="12"/>
        <v>0</v>
      </c>
      <c r="Z57" s="9"/>
      <c r="AA57" s="69" t="str">
        <f t="shared" si="6"/>
        <v/>
      </c>
      <c r="AB57" s="9"/>
      <c r="AC57" s="49"/>
      <c r="AD57" s="9"/>
      <c r="AE57" s="232">
        <f t="shared" si="10"/>
        <v>0</v>
      </c>
      <c r="AF57" s="9"/>
      <c r="AH57" s="4"/>
    </row>
    <row r="58" spans="1:34" ht="20.100000000000001" customHeight="1" thickTop="1" thickBot="1" x14ac:dyDescent="0.3">
      <c r="A58" s="97"/>
      <c r="B58" s="171" t="s">
        <v>17</v>
      </c>
      <c r="C58" s="196">
        <v>2</v>
      </c>
      <c r="D58" s="190" t="s">
        <v>146</v>
      </c>
      <c r="E58" s="172" t="s">
        <v>142</v>
      </c>
      <c r="F58" s="349"/>
      <c r="G58" s="99" t="s">
        <v>43</v>
      </c>
      <c r="H58" s="39">
        <v>28029</v>
      </c>
      <c r="I58" s="43" t="str">
        <f t="shared" si="7"/>
        <v>22h28</v>
      </c>
      <c r="J58" s="22"/>
      <c r="K58" s="90" t="s">
        <v>43</v>
      </c>
      <c r="L58" s="34">
        <v>32841</v>
      </c>
      <c r="M58" s="43" t="str">
        <f t="shared" si="8"/>
        <v>11h21</v>
      </c>
      <c r="N58" s="2"/>
      <c r="O58" s="31">
        <f t="shared" si="11"/>
        <v>4812</v>
      </c>
      <c r="P58" s="9"/>
      <c r="Q58" s="69" t="str">
        <f t="shared" si="4"/>
        <v/>
      </c>
      <c r="R58" s="9"/>
      <c r="S58" s="44"/>
      <c r="T58" s="9"/>
      <c r="U58" s="92" t="s">
        <v>43</v>
      </c>
      <c r="V58" s="62">
        <v>63748</v>
      </c>
      <c r="W58" s="43" t="str">
        <f t="shared" si="13"/>
        <v>23h48</v>
      </c>
      <c r="X58" s="2"/>
      <c r="Y58" s="32">
        <f t="shared" si="12"/>
        <v>30907</v>
      </c>
      <c r="Z58" s="9"/>
      <c r="AA58" s="69" t="str">
        <f t="shared" si="6"/>
        <v/>
      </c>
      <c r="AB58" s="9"/>
      <c r="AC58" s="49"/>
      <c r="AD58" s="9"/>
      <c r="AE58" s="232">
        <f t="shared" si="10"/>
        <v>35719</v>
      </c>
      <c r="AF58" s="9"/>
      <c r="AH58" s="4"/>
    </row>
    <row r="59" spans="1:34" ht="20.100000000000001" customHeight="1" thickTop="1" thickBot="1" x14ac:dyDescent="0.3">
      <c r="A59" s="97"/>
      <c r="B59" s="171" t="s">
        <v>8</v>
      </c>
      <c r="C59" s="196">
        <v>3</v>
      </c>
      <c r="D59" s="190" t="s">
        <v>146</v>
      </c>
      <c r="E59" s="172" t="s">
        <v>142</v>
      </c>
      <c r="F59" s="349"/>
      <c r="G59" s="100" t="s">
        <v>44</v>
      </c>
      <c r="H59" s="39">
        <v>3003043</v>
      </c>
      <c r="I59" s="43" t="str">
        <f t="shared" si="7"/>
        <v>22h28</v>
      </c>
      <c r="J59" s="22"/>
      <c r="K59" s="90" t="s">
        <v>44</v>
      </c>
      <c r="L59" s="34">
        <v>3003043</v>
      </c>
      <c r="M59" s="43" t="str">
        <f t="shared" si="8"/>
        <v>11h21</v>
      </c>
      <c r="N59" s="2"/>
      <c r="O59" s="31">
        <f t="shared" si="11"/>
        <v>0</v>
      </c>
      <c r="P59" s="9"/>
      <c r="Q59" s="69" t="str">
        <f t="shared" si="4"/>
        <v/>
      </c>
      <c r="R59" s="9"/>
      <c r="S59" s="44"/>
      <c r="T59" s="9"/>
      <c r="U59" s="92" t="s">
        <v>44</v>
      </c>
      <c r="V59" s="62">
        <v>3003043</v>
      </c>
      <c r="W59" s="43" t="str">
        <f t="shared" si="13"/>
        <v>23h48</v>
      </c>
      <c r="X59" s="2"/>
      <c r="Y59" s="32">
        <f t="shared" si="12"/>
        <v>0</v>
      </c>
      <c r="Z59" s="9"/>
      <c r="AA59" s="69" t="str">
        <f t="shared" si="6"/>
        <v/>
      </c>
      <c r="AB59" s="9"/>
      <c r="AC59" s="49"/>
      <c r="AD59" s="9"/>
      <c r="AE59" s="232">
        <f t="shared" si="10"/>
        <v>0</v>
      </c>
      <c r="AF59" s="9"/>
      <c r="AH59" s="4"/>
    </row>
    <row r="60" spans="1:34" ht="20.100000000000001" customHeight="1" thickTop="1" thickBot="1" x14ac:dyDescent="0.3">
      <c r="A60" s="97"/>
      <c r="B60" s="171" t="s">
        <v>62</v>
      </c>
      <c r="C60" s="196">
        <v>4</v>
      </c>
      <c r="D60" s="190" t="s">
        <v>146</v>
      </c>
      <c r="E60" s="172" t="s">
        <v>142</v>
      </c>
      <c r="F60" s="349"/>
      <c r="G60" s="99" t="s">
        <v>45</v>
      </c>
      <c r="H60" s="39">
        <v>878877</v>
      </c>
      <c r="I60" s="43" t="str">
        <f t="shared" si="7"/>
        <v>22h28</v>
      </c>
      <c r="J60" s="22"/>
      <c r="K60" s="90" t="s">
        <v>45</v>
      </c>
      <c r="L60" s="34">
        <v>928877</v>
      </c>
      <c r="M60" s="43" t="str">
        <f t="shared" si="8"/>
        <v>11h21</v>
      </c>
      <c r="N60" s="2"/>
      <c r="O60" s="31">
        <f t="shared" si="11"/>
        <v>50000</v>
      </c>
      <c r="P60" s="9"/>
      <c r="Q60" s="69" t="str">
        <f t="shared" si="4"/>
        <v/>
      </c>
      <c r="R60" s="9"/>
      <c r="S60" s="44"/>
      <c r="T60" s="9"/>
      <c r="U60" s="93" t="s">
        <v>45</v>
      </c>
      <c r="V60" s="62">
        <v>928877</v>
      </c>
      <c r="W60" s="43" t="str">
        <f t="shared" si="13"/>
        <v>23h48</v>
      </c>
      <c r="X60" s="2"/>
      <c r="Y60" s="32">
        <f t="shared" si="12"/>
        <v>0</v>
      </c>
      <c r="Z60" s="9"/>
      <c r="AA60" s="69" t="str">
        <f t="shared" si="6"/>
        <v/>
      </c>
      <c r="AB60" s="9"/>
      <c r="AC60" s="49"/>
      <c r="AD60" s="9"/>
      <c r="AE60" s="232">
        <f t="shared" si="10"/>
        <v>50000</v>
      </c>
      <c r="AF60" s="9"/>
      <c r="AH60" s="4"/>
    </row>
    <row r="61" spans="1:34" ht="20.100000000000001" customHeight="1" thickTop="1" thickBot="1" x14ac:dyDescent="0.3">
      <c r="A61" s="97"/>
      <c r="B61" s="171" t="s">
        <v>5</v>
      </c>
      <c r="C61" s="196">
        <v>5</v>
      </c>
      <c r="D61" s="190" t="s">
        <v>146</v>
      </c>
      <c r="E61" s="172" t="s">
        <v>142</v>
      </c>
      <c r="F61" s="349"/>
      <c r="G61" s="99" t="s">
        <v>46</v>
      </c>
      <c r="H61" s="39">
        <v>296807</v>
      </c>
      <c r="I61" s="43" t="str">
        <f t="shared" si="7"/>
        <v>22h28</v>
      </c>
      <c r="J61" s="22"/>
      <c r="K61" s="90" t="s">
        <v>46</v>
      </c>
      <c r="L61" s="34">
        <v>296807</v>
      </c>
      <c r="M61" s="43" t="str">
        <f t="shared" si="8"/>
        <v>11h21</v>
      </c>
      <c r="N61" s="2"/>
      <c r="O61" s="31">
        <f t="shared" si="11"/>
        <v>0</v>
      </c>
      <c r="P61" s="9"/>
      <c r="Q61" s="69" t="str">
        <f t="shared" si="4"/>
        <v/>
      </c>
      <c r="R61" s="9"/>
      <c r="S61" s="44"/>
      <c r="T61" s="9"/>
      <c r="U61" s="93" t="s">
        <v>46</v>
      </c>
      <c r="V61" s="62">
        <v>334037</v>
      </c>
      <c r="W61" s="43" t="str">
        <f t="shared" si="13"/>
        <v>23h48</v>
      </c>
      <c r="X61" s="2"/>
      <c r="Y61" s="32">
        <f t="shared" si="12"/>
        <v>37230</v>
      </c>
      <c r="Z61" s="9"/>
      <c r="AA61" s="69" t="str">
        <f t="shared" si="6"/>
        <v/>
      </c>
      <c r="AB61" s="9"/>
      <c r="AC61" s="49"/>
      <c r="AD61" s="9"/>
      <c r="AE61" s="232">
        <f t="shared" si="10"/>
        <v>37230</v>
      </c>
      <c r="AF61" s="9"/>
      <c r="AH61" s="4"/>
    </row>
    <row r="62" spans="1:34" ht="20.100000000000001" customHeight="1" thickTop="1" thickBot="1" x14ac:dyDescent="0.3">
      <c r="A62" s="97"/>
      <c r="B62" s="171" t="s">
        <v>64</v>
      </c>
      <c r="C62" s="196"/>
      <c r="D62" s="190" t="s">
        <v>147</v>
      </c>
      <c r="E62" s="172" t="s">
        <v>142</v>
      </c>
      <c r="F62" s="349"/>
      <c r="G62" s="99" t="s">
        <v>47</v>
      </c>
      <c r="H62" s="39">
        <v>1332683</v>
      </c>
      <c r="I62" s="43" t="str">
        <f t="shared" si="7"/>
        <v>22h28</v>
      </c>
      <c r="J62" s="22"/>
      <c r="K62" s="90" t="s">
        <v>47</v>
      </c>
      <c r="L62" s="34">
        <v>1437633</v>
      </c>
      <c r="M62" s="43" t="str">
        <f t="shared" si="8"/>
        <v>11h21</v>
      </c>
      <c r="N62" s="2"/>
      <c r="O62" s="31">
        <f t="shared" si="11"/>
        <v>104950</v>
      </c>
      <c r="P62" s="9"/>
      <c r="Q62" s="69" t="str">
        <f t="shared" si="4"/>
        <v/>
      </c>
      <c r="R62" s="9"/>
      <c r="S62" s="44"/>
      <c r="T62" s="9"/>
      <c r="U62" s="92" t="s">
        <v>47</v>
      </c>
      <c r="V62" s="62">
        <v>1437633</v>
      </c>
      <c r="W62" s="43" t="str">
        <f t="shared" si="13"/>
        <v>23h48</v>
      </c>
      <c r="X62" s="2"/>
      <c r="Y62" s="32">
        <f t="shared" si="12"/>
        <v>0</v>
      </c>
      <c r="Z62" s="9"/>
      <c r="AA62" s="69" t="str">
        <f t="shared" si="6"/>
        <v/>
      </c>
      <c r="AB62" s="9"/>
      <c r="AC62" s="49"/>
      <c r="AD62" s="9"/>
      <c r="AE62" s="232">
        <f t="shared" si="10"/>
        <v>104950</v>
      </c>
      <c r="AF62" s="9"/>
      <c r="AH62" s="4"/>
    </row>
    <row r="63" spans="1:34" ht="20.100000000000001" customHeight="1" thickTop="1" thickBot="1" x14ac:dyDescent="0.3">
      <c r="A63" s="97"/>
      <c r="B63" s="171" t="s">
        <v>1</v>
      </c>
      <c r="C63" s="196"/>
      <c r="D63" s="190" t="s">
        <v>148</v>
      </c>
      <c r="E63" s="172" t="s">
        <v>142</v>
      </c>
      <c r="F63" s="349"/>
      <c r="G63" s="99" t="s">
        <v>48</v>
      </c>
      <c r="H63" s="39">
        <v>191305</v>
      </c>
      <c r="I63" s="43" t="str">
        <f t="shared" si="7"/>
        <v>22h28</v>
      </c>
      <c r="J63" s="22"/>
      <c r="K63" s="90" t="s">
        <v>48</v>
      </c>
      <c r="L63" s="34">
        <v>184043</v>
      </c>
      <c r="M63" s="43" t="str">
        <f t="shared" si="8"/>
        <v>11h21</v>
      </c>
      <c r="N63" s="2"/>
      <c r="O63" s="31">
        <f t="shared" si="11"/>
        <v>-7262</v>
      </c>
      <c r="P63" s="9"/>
      <c r="Q63" s="69" t="str">
        <f t="shared" si="4"/>
        <v/>
      </c>
      <c r="R63" s="9"/>
      <c r="S63" s="44"/>
      <c r="T63" s="9"/>
      <c r="U63" s="93" t="s">
        <v>48</v>
      </c>
      <c r="V63" s="62">
        <v>234332</v>
      </c>
      <c r="W63" s="43" t="str">
        <f t="shared" si="13"/>
        <v>23h48</v>
      </c>
      <c r="X63" s="2"/>
      <c r="Y63" s="32">
        <f t="shared" si="12"/>
        <v>50289</v>
      </c>
      <c r="Z63" s="9"/>
      <c r="AA63" s="69" t="str">
        <f t="shared" si="6"/>
        <v/>
      </c>
      <c r="AB63" s="9"/>
      <c r="AC63" s="49"/>
      <c r="AD63" s="9"/>
      <c r="AE63" s="232">
        <f t="shared" si="10"/>
        <v>43027</v>
      </c>
      <c r="AF63" s="9"/>
      <c r="AH63" s="4"/>
    </row>
    <row r="64" spans="1:34" ht="20.100000000000001" customHeight="1" thickTop="1" thickBot="1" x14ac:dyDescent="0.3">
      <c r="A64" s="97"/>
      <c r="B64" s="171" t="s">
        <v>2</v>
      </c>
      <c r="C64" s="196"/>
      <c r="D64" s="190" t="s">
        <v>149</v>
      </c>
      <c r="E64" s="172" t="s">
        <v>142</v>
      </c>
      <c r="F64" s="349"/>
      <c r="G64" s="99" t="s">
        <v>49</v>
      </c>
      <c r="H64" s="39">
        <v>13508</v>
      </c>
      <c r="I64" s="43" t="str">
        <f t="shared" si="7"/>
        <v>22h28</v>
      </c>
      <c r="J64" s="22"/>
      <c r="K64" s="90" t="s">
        <v>49</v>
      </c>
      <c r="L64" s="34">
        <v>13508</v>
      </c>
      <c r="M64" s="43" t="str">
        <f t="shared" si="8"/>
        <v>11h21</v>
      </c>
      <c r="N64" s="2"/>
      <c r="O64" s="31">
        <f t="shared" si="11"/>
        <v>0</v>
      </c>
      <c r="P64" s="9"/>
      <c r="Q64" s="69" t="str">
        <f t="shared" si="4"/>
        <v/>
      </c>
      <c r="R64" s="9"/>
      <c r="S64" s="44"/>
      <c r="T64" s="9"/>
      <c r="U64" s="93" t="s">
        <v>49</v>
      </c>
      <c r="V64" s="41">
        <v>13508</v>
      </c>
      <c r="W64" s="43" t="str">
        <f t="shared" si="13"/>
        <v>23h48</v>
      </c>
      <c r="X64" s="2"/>
      <c r="Y64" s="32">
        <f t="shared" si="12"/>
        <v>0</v>
      </c>
      <c r="Z64" s="9"/>
      <c r="AA64" s="69" t="str">
        <f t="shared" si="6"/>
        <v/>
      </c>
      <c r="AB64" s="9"/>
      <c r="AC64" s="49"/>
      <c r="AD64" s="9"/>
      <c r="AE64" s="232">
        <f t="shared" si="10"/>
        <v>0</v>
      </c>
      <c r="AF64" s="9"/>
      <c r="AH64" s="4"/>
    </row>
    <row r="65" spans="1:34" ht="20.100000000000001" customHeight="1" thickTop="1" thickBot="1" x14ac:dyDescent="0.3">
      <c r="A65" s="97"/>
      <c r="B65" s="171" t="s">
        <v>6</v>
      </c>
      <c r="C65" s="196"/>
      <c r="D65" s="190" t="s">
        <v>149</v>
      </c>
      <c r="E65" s="172" t="s">
        <v>142</v>
      </c>
      <c r="F65" s="349"/>
      <c r="G65" s="99" t="s">
        <v>50</v>
      </c>
      <c r="H65" s="39">
        <v>72699</v>
      </c>
      <c r="I65" s="43" t="str">
        <f t="shared" si="7"/>
        <v>22h28</v>
      </c>
      <c r="J65" s="22"/>
      <c r="K65" s="90" t="s">
        <v>50</v>
      </c>
      <c r="L65" s="34">
        <v>83868</v>
      </c>
      <c r="M65" s="43" t="str">
        <f t="shared" si="8"/>
        <v>11h21</v>
      </c>
      <c r="N65" s="2"/>
      <c r="O65" s="31">
        <f t="shared" si="11"/>
        <v>11169</v>
      </c>
      <c r="P65" s="9"/>
      <c r="Q65" s="69" t="str">
        <f t="shared" si="4"/>
        <v/>
      </c>
      <c r="R65" s="9"/>
      <c r="S65" s="44"/>
      <c r="T65" s="9"/>
      <c r="U65" s="92" t="s">
        <v>50</v>
      </c>
      <c r="V65" s="62">
        <v>111006</v>
      </c>
      <c r="W65" s="43" t="str">
        <f t="shared" si="13"/>
        <v>23h48</v>
      </c>
      <c r="X65" s="2"/>
      <c r="Y65" s="32">
        <f t="shared" si="12"/>
        <v>27138</v>
      </c>
      <c r="Z65" s="9"/>
      <c r="AA65" s="69" t="str">
        <f t="shared" si="6"/>
        <v/>
      </c>
      <c r="AB65" s="9"/>
      <c r="AC65" s="49"/>
      <c r="AD65" s="9"/>
      <c r="AE65" s="232">
        <f t="shared" si="10"/>
        <v>38307</v>
      </c>
      <c r="AF65" s="9"/>
      <c r="AH65" s="4"/>
    </row>
    <row r="66" spans="1:34" ht="20.100000000000001" customHeight="1" thickTop="1" thickBot="1" x14ac:dyDescent="0.3">
      <c r="A66" s="97"/>
      <c r="B66" s="171" t="s">
        <v>32</v>
      </c>
      <c r="C66" s="196"/>
      <c r="D66" s="190" t="s">
        <v>149</v>
      </c>
      <c r="E66" s="172" t="s">
        <v>142</v>
      </c>
      <c r="F66" s="349"/>
      <c r="G66" s="99" t="s">
        <v>51</v>
      </c>
      <c r="H66" s="39">
        <v>98831</v>
      </c>
      <c r="I66" s="43" t="str">
        <f t="shared" si="7"/>
        <v>22h28</v>
      </c>
      <c r="J66" s="22"/>
      <c r="K66" s="90" t="s">
        <v>51</v>
      </c>
      <c r="L66" s="34">
        <v>93935</v>
      </c>
      <c r="M66" s="43" t="str">
        <f t="shared" si="8"/>
        <v>11h21</v>
      </c>
      <c r="N66" s="2"/>
      <c r="O66" s="31">
        <f t="shared" si="11"/>
        <v>-4896</v>
      </c>
      <c r="P66" s="9"/>
      <c r="Q66" s="69" t="str">
        <f t="shared" si="4"/>
        <v/>
      </c>
      <c r="R66" s="9"/>
      <c r="S66" s="44"/>
      <c r="T66" s="9"/>
      <c r="U66" s="92" t="s">
        <v>51</v>
      </c>
      <c r="V66" s="62">
        <v>44543</v>
      </c>
      <c r="W66" s="43" t="str">
        <f t="shared" si="13"/>
        <v>23h48</v>
      </c>
      <c r="X66" s="2"/>
      <c r="Y66" s="32">
        <f t="shared" si="12"/>
        <v>-49392</v>
      </c>
      <c r="Z66" s="9"/>
      <c r="AA66" s="69" t="str">
        <f t="shared" si="6"/>
        <v/>
      </c>
      <c r="AB66" s="9"/>
      <c r="AC66" s="49"/>
      <c r="AD66" s="9"/>
      <c r="AE66" s="232">
        <f t="shared" si="10"/>
        <v>-54288</v>
      </c>
      <c r="AF66" s="9"/>
      <c r="AH66" s="4"/>
    </row>
    <row r="67" spans="1:34" ht="20.100000000000001" customHeight="1" thickTop="1" thickBot="1" x14ac:dyDescent="0.3">
      <c r="A67" s="97"/>
      <c r="B67" s="171" t="s">
        <v>53</v>
      </c>
      <c r="C67" s="196"/>
      <c r="D67" s="190" t="s">
        <v>149</v>
      </c>
      <c r="E67" s="172" t="s">
        <v>142</v>
      </c>
      <c r="F67" s="349"/>
      <c r="G67" s="99" t="s">
        <v>86</v>
      </c>
      <c r="H67" s="39">
        <v>206979</v>
      </c>
      <c r="I67" s="43" t="str">
        <f t="shared" si="7"/>
        <v>22h28</v>
      </c>
      <c r="J67" s="22"/>
      <c r="K67" s="90" t="s">
        <v>86</v>
      </c>
      <c r="L67" s="34">
        <v>175963</v>
      </c>
      <c r="M67" s="43" t="str">
        <f t="shared" si="8"/>
        <v>11h21</v>
      </c>
      <c r="N67" s="2"/>
      <c r="O67" s="31">
        <f t="shared" si="11"/>
        <v>-31016</v>
      </c>
      <c r="P67" s="9"/>
      <c r="Q67" s="69" t="str">
        <f t="shared" si="4"/>
        <v/>
      </c>
      <c r="R67" s="9"/>
      <c r="S67" s="44"/>
      <c r="T67" s="9"/>
      <c r="U67" s="93" t="s">
        <v>86</v>
      </c>
      <c r="V67" s="41">
        <v>140771</v>
      </c>
      <c r="W67" s="43" t="str">
        <f t="shared" si="13"/>
        <v>23h48</v>
      </c>
      <c r="X67" s="2"/>
      <c r="Y67" s="32">
        <f t="shared" si="12"/>
        <v>-35192</v>
      </c>
      <c r="Z67" s="9"/>
      <c r="AA67" s="69" t="str">
        <f t="shared" si="6"/>
        <v/>
      </c>
      <c r="AB67" s="9"/>
      <c r="AC67" s="49"/>
      <c r="AD67" s="9"/>
      <c r="AE67" s="232">
        <f t="shared" si="10"/>
        <v>-66208</v>
      </c>
      <c r="AF67" s="9"/>
      <c r="AH67" s="4"/>
    </row>
    <row r="68" spans="1:34" ht="20.100000000000001" customHeight="1" thickTop="1" thickBot="1" x14ac:dyDescent="0.3">
      <c r="A68" s="97"/>
      <c r="B68" s="173" t="s">
        <v>85</v>
      </c>
      <c r="C68" s="197"/>
      <c r="D68" s="191"/>
      <c r="E68" s="174" t="s">
        <v>142</v>
      </c>
      <c r="F68" s="349"/>
      <c r="G68" s="99" t="s">
        <v>53</v>
      </c>
      <c r="H68" s="39">
        <v>455366</v>
      </c>
      <c r="I68" s="43" t="str">
        <f t="shared" si="7"/>
        <v>22h28</v>
      </c>
      <c r="J68" s="22"/>
      <c r="K68" s="90" t="s">
        <v>53</v>
      </c>
      <c r="L68" s="34">
        <v>188933</v>
      </c>
      <c r="M68" s="43" t="str">
        <f t="shared" si="8"/>
        <v>11h21</v>
      </c>
      <c r="N68" s="2"/>
      <c r="O68" s="31">
        <f t="shared" si="11"/>
        <v>-266433</v>
      </c>
      <c r="P68" s="9"/>
      <c r="Q68" s="69" t="str">
        <f t="shared" si="4"/>
        <v>explique moi!</v>
      </c>
      <c r="R68" s="9"/>
      <c r="S68" s="44"/>
      <c r="T68" s="9"/>
      <c r="U68" s="92" t="s">
        <v>53</v>
      </c>
      <c r="V68" s="62">
        <v>171579</v>
      </c>
      <c r="W68" s="43" t="str">
        <f t="shared" si="13"/>
        <v>23h48</v>
      </c>
      <c r="X68" s="2"/>
      <c r="Y68" s="32">
        <f t="shared" si="12"/>
        <v>-17354</v>
      </c>
      <c r="Z68" s="9"/>
      <c r="AA68" s="69" t="str">
        <f t="shared" si="6"/>
        <v/>
      </c>
      <c r="AB68" s="9"/>
      <c r="AC68" s="49"/>
      <c r="AD68" s="9"/>
      <c r="AE68" s="232">
        <f t="shared" si="10"/>
        <v>-283787</v>
      </c>
      <c r="AF68" s="9"/>
      <c r="AH68" s="4"/>
    </row>
    <row r="69" spans="1:34" ht="20.100000000000001" customHeight="1" thickTop="1" thickBot="1" x14ac:dyDescent="0.3">
      <c r="A69" s="97"/>
      <c r="B69" s="175" t="s">
        <v>84</v>
      </c>
      <c r="C69" s="195"/>
      <c r="D69" s="189" t="s">
        <v>145</v>
      </c>
      <c r="E69" s="176" t="s">
        <v>143</v>
      </c>
      <c r="F69" s="349"/>
      <c r="G69" s="99" t="s">
        <v>54</v>
      </c>
      <c r="H69" s="39">
        <v>11184</v>
      </c>
      <c r="I69" s="43" t="str">
        <f t="shared" si="7"/>
        <v>22h28</v>
      </c>
      <c r="J69" s="22"/>
      <c r="K69" s="90" t="s">
        <v>54</v>
      </c>
      <c r="L69" s="34">
        <v>11184</v>
      </c>
      <c r="M69" s="43" t="str">
        <f t="shared" si="8"/>
        <v>11h21</v>
      </c>
      <c r="N69" s="2"/>
      <c r="O69" s="31">
        <f t="shared" si="11"/>
        <v>0</v>
      </c>
      <c r="P69" s="9"/>
      <c r="Q69" s="69" t="str">
        <f t="shared" si="4"/>
        <v/>
      </c>
      <c r="R69" s="9"/>
      <c r="S69" s="44"/>
      <c r="T69" s="9"/>
      <c r="U69" s="93" t="s">
        <v>54</v>
      </c>
      <c r="V69" s="62">
        <v>11184</v>
      </c>
      <c r="W69" s="43" t="str">
        <f t="shared" si="13"/>
        <v>23h48</v>
      </c>
      <c r="X69" s="2"/>
      <c r="Y69" s="32">
        <f t="shared" si="12"/>
        <v>0</v>
      </c>
      <c r="Z69" s="9"/>
      <c r="AA69" s="69" t="str">
        <f t="shared" si="6"/>
        <v/>
      </c>
      <c r="AB69" s="9"/>
      <c r="AC69" s="49"/>
      <c r="AD69" s="9"/>
      <c r="AE69" s="232">
        <f t="shared" si="10"/>
        <v>0</v>
      </c>
      <c r="AF69" s="9"/>
      <c r="AH69" s="4"/>
    </row>
    <row r="70" spans="1:34" ht="20.100000000000001" customHeight="1" thickTop="1" thickBot="1" x14ac:dyDescent="0.3">
      <c r="A70" s="97"/>
      <c r="B70" s="177" t="s">
        <v>45</v>
      </c>
      <c r="C70" s="196"/>
      <c r="D70" s="190" t="s">
        <v>145</v>
      </c>
      <c r="E70" s="178" t="s">
        <v>143</v>
      </c>
      <c r="F70" s="349"/>
      <c r="G70" s="99" t="s">
        <v>55</v>
      </c>
      <c r="H70" s="39">
        <v>80917</v>
      </c>
      <c r="I70" s="43" t="str">
        <f t="shared" si="7"/>
        <v>22h28</v>
      </c>
      <c r="J70" s="22"/>
      <c r="K70" s="90" t="s">
        <v>55</v>
      </c>
      <c r="L70" s="34">
        <v>114745</v>
      </c>
      <c r="M70" s="43" t="str">
        <f t="shared" si="8"/>
        <v>11h21</v>
      </c>
      <c r="N70" s="2"/>
      <c r="O70" s="31">
        <f t="shared" si="11"/>
        <v>33828</v>
      </c>
      <c r="P70" s="9"/>
      <c r="Q70" s="69" t="str">
        <f t="shared" si="4"/>
        <v/>
      </c>
      <c r="R70" s="9"/>
      <c r="S70" s="44"/>
      <c r="T70" s="9"/>
      <c r="U70" s="93" t="s">
        <v>55</v>
      </c>
      <c r="V70" s="62">
        <v>48206</v>
      </c>
      <c r="W70" s="43" t="str">
        <f t="shared" si="13"/>
        <v>23h48</v>
      </c>
      <c r="X70" s="2"/>
      <c r="Y70" s="32">
        <f t="shared" si="12"/>
        <v>-66539</v>
      </c>
      <c r="Z70" s="9"/>
      <c r="AA70" s="69" t="str">
        <f t="shared" si="6"/>
        <v/>
      </c>
      <c r="AB70" s="9"/>
      <c r="AC70" s="49"/>
      <c r="AD70" s="9"/>
      <c r="AE70" s="232">
        <f t="shared" si="10"/>
        <v>-32711</v>
      </c>
      <c r="AF70" s="9"/>
      <c r="AH70" s="4"/>
    </row>
    <row r="71" spans="1:34" ht="20.100000000000001" customHeight="1" thickTop="1" thickBot="1" x14ac:dyDescent="0.3">
      <c r="A71" s="97"/>
      <c r="B71" s="177" t="s">
        <v>54</v>
      </c>
      <c r="C71" s="196"/>
      <c r="D71" s="190" t="s">
        <v>145</v>
      </c>
      <c r="E71" s="178" t="s">
        <v>143</v>
      </c>
      <c r="F71" s="349"/>
      <c r="G71" s="99" t="s">
        <v>57</v>
      </c>
      <c r="H71" s="39">
        <v>13978</v>
      </c>
      <c r="I71" s="43" t="str">
        <f t="shared" si="7"/>
        <v>22h28</v>
      </c>
      <c r="J71" s="22"/>
      <c r="K71" s="90" t="s">
        <v>57</v>
      </c>
      <c r="L71" s="34">
        <v>13978</v>
      </c>
      <c r="M71" s="43" t="str">
        <f t="shared" si="8"/>
        <v>11h21</v>
      </c>
      <c r="N71" s="2"/>
      <c r="O71" s="31">
        <f t="shared" si="11"/>
        <v>0</v>
      </c>
      <c r="P71" s="9"/>
      <c r="Q71" s="69" t="str">
        <f t="shared" si="4"/>
        <v/>
      </c>
      <c r="R71" s="9"/>
      <c r="S71" s="44"/>
      <c r="T71" s="9"/>
      <c r="U71" s="93" t="s">
        <v>57</v>
      </c>
      <c r="V71" s="62">
        <v>13978</v>
      </c>
      <c r="W71" s="43" t="str">
        <f t="shared" si="13"/>
        <v>23h48</v>
      </c>
      <c r="X71" s="2"/>
      <c r="Y71" s="32">
        <f t="shared" si="12"/>
        <v>0</v>
      </c>
      <c r="Z71" s="9"/>
      <c r="AA71" s="69" t="str">
        <f t="shared" si="6"/>
        <v/>
      </c>
      <c r="AB71" s="9"/>
      <c r="AC71" s="49"/>
      <c r="AD71" s="9"/>
      <c r="AE71" s="232">
        <f t="shared" si="10"/>
        <v>0</v>
      </c>
      <c r="AF71" s="9"/>
      <c r="AH71" s="4"/>
    </row>
    <row r="72" spans="1:34" ht="20.100000000000001" customHeight="1" thickTop="1" thickBot="1" x14ac:dyDescent="0.3">
      <c r="A72" s="97"/>
      <c r="B72" s="177" t="s">
        <v>41</v>
      </c>
      <c r="C72" s="196"/>
      <c r="D72" s="190" t="s">
        <v>146</v>
      </c>
      <c r="E72" s="178" t="s">
        <v>143</v>
      </c>
      <c r="F72" s="349"/>
      <c r="G72" s="99" t="s">
        <v>58</v>
      </c>
      <c r="H72" s="39">
        <v>25065</v>
      </c>
      <c r="I72" s="43" t="str">
        <f t="shared" si="7"/>
        <v>22h28</v>
      </c>
      <c r="J72" s="22"/>
      <c r="K72" s="90" t="s">
        <v>58</v>
      </c>
      <c r="L72" s="34">
        <v>20052</v>
      </c>
      <c r="M72" s="43" t="str">
        <f t="shared" si="8"/>
        <v>11h21</v>
      </c>
      <c r="N72" s="2"/>
      <c r="O72" s="31">
        <f t="shared" si="11"/>
        <v>-5013</v>
      </c>
      <c r="P72" s="9"/>
      <c r="Q72" s="69" t="str">
        <f t="shared" si="4"/>
        <v/>
      </c>
      <c r="R72" s="9"/>
      <c r="S72" s="44"/>
      <c r="T72" s="9"/>
      <c r="U72" s="93" t="s">
        <v>58</v>
      </c>
      <c r="V72" s="62">
        <v>16042</v>
      </c>
      <c r="W72" s="43" t="str">
        <f t="shared" si="13"/>
        <v>23h48</v>
      </c>
      <c r="X72" s="2"/>
      <c r="Y72" s="32">
        <f t="shared" si="12"/>
        <v>-4010</v>
      </c>
      <c r="Z72" s="9"/>
      <c r="AA72" s="69" t="str">
        <f t="shared" si="6"/>
        <v/>
      </c>
      <c r="AB72" s="9"/>
      <c r="AC72" s="49"/>
      <c r="AD72" s="9"/>
      <c r="AE72" s="232">
        <f t="shared" si="10"/>
        <v>-9023</v>
      </c>
      <c r="AF72" s="9"/>
      <c r="AH72" s="4"/>
    </row>
    <row r="73" spans="1:34" ht="20.100000000000001" customHeight="1" thickTop="1" thickBot="1" x14ac:dyDescent="0.3">
      <c r="A73" s="97"/>
      <c r="B73" s="177" t="s">
        <v>69</v>
      </c>
      <c r="C73" s="196"/>
      <c r="D73" s="190" t="s">
        <v>146</v>
      </c>
      <c r="E73" s="178" t="s">
        <v>143</v>
      </c>
      <c r="F73" s="349"/>
      <c r="G73" s="99" t="s">
        <v>59</v>
      </c>
      <c r="H73" s="39">
        <v>28289</v>
      </c>
      <c r="I73" s="43" t="str">
        <f t="shared" si="7"/>
        <v>22h28</v>
      </c>
      <c r="J73" s="22"/>
      <c r="K73" s="90" t="s">
        <v>59</v>
      </c>
      <c r="L73" s="34">
        <v>28289</v>
      </c>
      <c r="M73" s="43" t="str">
        <f t="shared" si="8"/>
        <v>11h21</v>
      </c>
      <c r="N73" s="2"/>
      <c r="O73" s="31">
        <f t="shared" si="11"/>
        <v>0</v>
      </c>
      <c r="P73" s="9"/>
      <c r="Q73" s="69" t="str">
        <f t="shared" si="4"/>
        <v/>
      </c>
      <c r="R73" s="9"/>
      <c r="S73" s="44"/>
      <c r="T73" s="9"/>
      <c r="U73" s="92" t="s">
        <v>59</v>
      </c>
      <c r="V73" s="41">
        <v>90192</v>
      </c>
      <c r="W73" s="43" t="str">
        <f t="shared" si="13"/>
        <v>23h48</v>
      </c>
      <c r="X73" s="2"/>
      <c r="Y73" s="32">
        <f t="shared" si="12"/>
        <v>61903</v>
      </c>
      <c r="Z73" s="9"/>
      <c r="AA73" s="69" t="str">
        <f t="shared" si="6"/>
        <v/>
      </c>
      <c r="AB73" s="9"/>
      <c r="AC73" s="49"/>
      <c r="AD73" s="9"/>
      <c r="AE73" s="232">
        <f t="shared" si="10"/>
        <v>61903</v>
      </c>
      <c r="AF73" s="9"/>
      <c r="AH73" s="4"/>
    </row>
    <row r="74" spans="1:34" ht="20.100000000000001" customHeight="1" thickTop="1" thickBot="1" x14ac:dyDescent="0.3">
      <c r="A74" s="97"/>
      <c r="B74" s="177" t="s">
        <v>25</v>
      </c>
      <c r="C74" s="196"/>
      <c r="D74" s="190" t="s">
        <v>147</v>
      </c>
      <c r="E74" s="178" t="s">
        <v>143</v>
      </c>
      <c r="F74" s="349"/>
      <c r="G74" s="99" t="s">
        <v>60</v>
      </c>
      <c r="H74" s="39">
        <v>95161</v>
      </c>
      <c r="I74" s="43" t="str">
        <f t="shared" si="7"/>
        <v>22h28</v>
      </c>
      <c r="J74" s="22"/>
      <c r="K74" s="90" t="s">
        <v>60</v>
      </c>
      <c r="L74" s="34">
        <v>103304</v>
      </c>
      <c r="M74" s="43" t="str">
        <f t="shared" si="8"/>
        <v>11h21</v>
      </c>
      <c r="N74" s="2"/>
      <c r="O74" s="31">
        <f t="shared" si="11"/>
        <v>8143</v>
      </c>
      <c r="P74" s="9"/>
      <c r="Q74" s="69" t="str">
        <f t="shared" si="4"/>
        <v/>
      </c>
      <c r="R74" s="9"/>
      <c r="S74" s="44"/>
      <c r="T74" s="9"/>
      <c r="U74" s="92" t="s">
        <v>60</v>
      </c>
      <c r="V74" s="41">
        <v>110868</v>
      </c>
      <c r="W74" s="43" t="str">
        <f t="shared" si="13"/>
        <v>23h48</v>
      </c>
      <c r="X74" s="2"/>
      <c r="Y74" s="32">
        <f t="shared" si="12"/>
        <v>7564</v>
      </c>
      <c r="Z74" s="9"/>
      <c r="AA74" s="69" t="str">
        <f t="shared" si="6"/>
        <v/>
      </c>
      <c r="AB74" s="9"/>
      <c r="AC74" s="49"/>
      <c r="AD74" s="9"/>
      <c r="AE74" s="232">
        <f t="shared" si="10"/>
        <v>15707</v>
      </c>
      <c r="AF74" s="9"/>
      <c r="AH74" s="4"/>
    </row>
    <row r="75" spans="1:34" ht="20.100000000000001" customHeight="1" thickTop="1" thickBot="1" x14ac:dyDescent="0.3">
      <c r="A75" s="97"/>
      <c r="B75" s="177" t="s">
        <v>38</v>
      </c>
      <c r="C75" s="196"/>
      <c r="D75" s="190" t="s">
        <v>147</v>
      </c>
      <c r="E75" s="178" t="s">
        <v>143</v>
      </c>
      <c r="F75" s="349"/>
      <c r="G75" s="99" t="s">
        <v>61</v>
      </c>
      <c r="H75" s="39">
        <v>13000</v>
      </c>
      <c r="I75" s="43" t="str">
        <f t="shared" si="7"/>
        <v>22h28</v>
      </c>
      <c r="J75" s="22"/>
      <c r="K75" s="90" t="s">
        <v>61</v>
      </c>
      <c r="L75" s="34">
        <v>13000</v>
      </c>
      <c r="M75" s="43" t="str">
        <f t="shared" si="8"/>
        <v>11h21</v>
      </c>
      <c r="N75" s="2"/>
      <c r="O75" s="31">
        <f t="shared" si="11"/>
        <v>0</v>
      </c>
      <c r="P75" s="9"/>
      <c r="Q75" s="69" t="str">
        <f t="shared" si="4"/>
        <v/>
      </c>
      <c r="R75" s="9"/>
      <c r="S75" s="44"/>
      <c r="T75" s="9"/>
      <c r="U75" s="93" t="s">
        <v>61</v>
      </c>
      <c r="V75" s="41">
        <v>15000</v>
      </c>
      <c r="W75" s="43" t="str">
        <f t="shared" si="13"/>
        <v>23h48</v>
      </c>
      <c r="X75" s="2"/>
      <c r="Y75" s="32">
        <f t="shared" si="12"/>
        <v>2000</v>
      </c>
      <c r="Z75" s="9"/>
      <c r="AA75" s="69" t="str">
        <f t="shared" si="6"/>
        <v/>
      </c>
      <c r="AB75" s="9"/>
      <c r="AC75" s="49"/>
      <c r="AD75" s="9"/>
      <c r="AE75" s="232">
        <f t="shared" si="10"/>
        <v>2000</v>
      </c>
      <c r="AF75" s="9"/>
      <c r="AH75" s="4"/>
    </row>
    <row r="76" spans="1:34" ht="20.100000000000001" customHeight="1" thickTop="1" thickBot="1" x14ac:dyDescent="0.3">
      <c r="A76" s="97"/>
      <c r="B76" s="177" t="s">
        <v>68</v>
      </c>
      <c r="C76" s="196"/>
      <c r="D76" s="190" t="s">
        <v>147</v>
      </c>
      <c r="E76" s="178" t="s">
        <v>143</v>
      </c>
      <c r="F76" s="349"/>
      <c r="G76" s="99" t="s">
        <v>62</v>
      </c>
      <c r="H76" s="39">
        <v>592997</v>
      </c>
      <c r="I76" s="43" t="str">
        <f t="shared" si="7"/>
        <v>22h28</v>
      </c>
      <c r="J76" s="22"/>
      <c r="K76" s="90" t="s">
        <v>62</v>
      </c>
      <c r="L76" s="34">
        <v>592997</v>
      </c>
      <c r="M76" s="43" t="str">
        <f t="shared" si="8"/>
        <v>11h21</v>
      </c>
      <c r="N76" s="2"/>
      <c r="O76" s="31">
        <f t="shared" si="11"/>
        <v>0</v>
      </c>
      <c r="P76" s="9"/>
      <c r="Q76" s="69" t="str">
        <f t="shared" si="4"/>
        <v/>
      </c>
      <c r="R76" s="9"/>
      <c r="S76" s="44"/>
      <c r="T76" s="9"/>
      <c r="U76" s="93" t="s">
        <v>62</v>
      </c>
      <c r="V76" s="62">
        <v>566255</v>
      </c>
      <c r="W76" s="43" t="str">
        <f t="shared" si="13"/>
        <v>23h48</v>
      </c>
      <c r="X76" s="2"/>
      <c r="Y76" s="32">
        <f t="shared" si="12"/>
        <v>-26742</v>
      </c>
      <c r="Z76" s="9"/>
      <c r="AA76" s="69" t="str">
        <f t="shared" si="6"/>
        <v/>
      </c>
      <c r="AB76" s="9"/>
      <c r="AC76" s="49"/>
      <c r="AD76" s="9"/>
      <c r="AE76" s="232">
        <f t="shared" ref="AE76:AE107" si="14">V76-H76</f>
        <v>-26742</v>
      </c>
      <c r="AF76" s="9"/>
      <c r="AH76" s="4"/>
    </row>
    <row r="77" spans="1:34" ht="20.100000000000001" customHeight="1" thickTop="1" thickBot="1" x14ac:dyDescent="0.3">
      <c r="A77" s="97"/>
      <c r="B77" s="177" t="s">
        <v>46</v>
      </c>
      <c r="C77" s="196"/>
      <c r="D77" s="190" t="s">
        <v>148</v>
      </c>
      <c r="E77" s="178" t="s">
        <v>143</v>
      </c>
      <c r="F77" s="349"/>
      <c r="G77" s="99" t="s">
        <v>63</v>
      </c>
      <c r="H77" s="39">
        <v>34827</v>
      </c>
      <c r="I77" s="43" t="str">
        <f t="shared" ref="I77:I115" si="15">I76</f>
        <v>22h28</v>
      </c>
      <c r="J77" s="22"/>
      <c r="K77" s="90" t="s">
        <v>63</v>
      </c>
      <c r="L77" s="34">
        <v>34827</v>
      </c>
      <c r="M77" s="43" t="str">
        <f t="shared" ref="M77:M115" si="16">M76</f>
        <v>11h21</v>
      </c>
      <c r="N77" s="2"/>
      <c r="O77" s="31">
        <f t="shared" ref="O77:O107" si="17">L77-H77</f>
        <v>0</v>
      </c>
      <c r="P77" s="9"/>
      <c r="Q77" s="69" t="str">
        <f t="shared" ref="Q77:Q115" si="18">IF(O77&lt;-100000,"explique moi!","")</f>
        <v/>
      </c>
      <c r="R77" s="9"/>
      <c r="S77" s="44"/>
      <c r="T77" s="9"/>
      <c r="U77" s="93" t="s">
        <v>63</v>
      </c>
      <c r="V77" s="62">
        <v>34356</v>
      </c>
      <c r="W77" s="43" t="str">
        <f t="shared" si="13"/>
        <v>23h48</v>
      </c>
      <c r="X77" s="2"/>
      <c r="Y77" s="32">
        <f t="shared" ref="Y77:Y108" si="19">V77-L77</f>
        <v>-471</v>
      </c>
      <c r="Z77" s="9"/>
      <c r="AA77" s="69" t="str">
        <f t="shared" ref="AA77:AA115" si="20">IF(Y77&lt;-100000,"explique moi!","")</f>
        <v/>
      </c>
      <c r="AB77" s="9"/>
      <c r="AC77" s="49"/>
      <c r="AD77" s="9"/>
      <c r="AE77" s="232">
        <f t="shared" si="14"/>
        <v>-471</v>
      </c>
      <c r="AF77" s="9"/>
      <c r="AH77" s="4"/>
    </row>
    <row r="78" spans="1:34" ht="20.100000000000001" customHeight="1" thickTop="1" thickBot="1" x14ac:dyDescent="0.3">
      <c r="A78" s="97"/>
      <c r="B78" s="177" t="s">
        <v>63</v>
      </c>
      <c r="C78" s="196"/>
      <c r="D78" s="190" t="s">
        <v>148</v>
      </c>
      <c r="E78" s="178" t="s">
        <v>143</v>
      </c>
      <c r="F78" s="349"/>
      <c r="G78" s="99" t="s">
        <v>64</v>
      </c>
      <c r="H78" s="39">
        <v>83606</v>
      </c>
      <c r="I78" s="43" t="str">
        <f t="shared" si="15"/>
        <v>22h28</v>
      </c>
      <c r="J78" s="22"/>
      <c r="K78" s="90" t="s">
        <v>64</v>
      </c>
      <c r="L78" s="34">
        <v>52062</v>
      </c>
      <c r="M78" s="43" t="str">
        <f t="shared" si="16"/>
        <v>11h21</v>
      </c>
      <c r="N78" s="2"/>
      <c r="O78" s="31">
        <f t="shared" si="17"/>
        <v>-31544</v>
      </c>
      <c r="P78" s="9"/>
      <c r="Q78" s="69" t="str">
        <f t="shared" si="18"/>
        <v/>
      </c>
      <c r="R78" s="9"/>
      <c r="S78" s="44"/>
      <c r="T78" s="9"/>
      <c r="U78" s="93" t="s">
        <v>64</v>
      </c>
      <c r="V78" s="41">
        <v>56539</v>
      </c>
      <c r="W78" s="43" t="str">
        <f t="shared" ref="W78:W109" si="21">W77</f>
        <v>23h48</v>
      </c>
      <c r="X78" s="2"/>
      <c r="Y78" s="32">
        <f t="shared" si="19"/>
        <v>4477</v>
      </c>
      <c r="Z78" s="9"/>
      <c r="AA78" s="69" t="str">
        <f t="shared" si="20"/>
        <v/>
      </c>
      <c r="AB78" s="9"/>
      <c r="AC78" s="49"/>
      <c r="AD78" s="9"/>
      <c r="AE78" s="232">
        <f t="shared" si="14"/>
        <v>-27067</v>
      </c>
      <c r="AF78" s="9"/>
      <c r="AH78" s="4"/>
    </row>
    <row r="79" spans="1:34" ht="20.100000000000001" customHeight="1" thickTop="1" thickBot="1" x14ac:dyDescent="0.3">
      <c r="A79" s="97"/>
      <c r="B79" s="177" t="s">
        <v>66</v>
      </c>
      <c r="C79" s="196"/>
      <c r="D79" s="190" t="s">
        <v>148</v>
      </c>
      <c r="E79" s="178" t="s">
        <v>143</v>
      </c>
      <c r="F79" s="349"/>
      <c r="G79" s="99" t="s">
        <v>65</v>
      </c>
      <c r="H79" s="39">
        <v>84793</v>
      </c>
      <c r="I79" s="43" t="str">
        <f t="shared" si="15"/>
        <v>22h28</v>
      </c>
      <c r="J79" s="22"/>
      <c r="K79" s="90" t="s">
        <v>65</v>
      </c>
      <c r="L79" s="34">
        <v>63584</v>
      </c>
      <c r="M79" s="43" t="str">
        <f t="shared" si="16"/>
        <v>11h21</v>
      </c>
      <c r="N79" s="2"/>
      <c r="O79" s="31">
        <f t="shared" si="17"/>
        <v>-21209</v>
      </c>
      <c r="P79" s="9"/>
      <c r="Q79" s="69" t="str">
        <f t="shared" si="18"/>
        <v/>
      </c>
      <c r="R79" s="9"/>
      <c r="S79" s="44"/>
      <c r="T79" s="9"/>
      <c r="U79" s="93" t="s">
        <v>65</v>
      </c>
      <c r="V79" s="41">
        <v>180227</v>
      </c>
      <c r="W79" s="43" t="str">
        <f t="shared" si="21"/>
        <v>23h48</v>
      </c>
      <c r="X79" s="2"/>
      <c r="Y79" s="32">
        <f t="shared" si="19"/>
        <v>116643</v>
      </c>
      <c r="Z79" s="9"/>
      <c r="AA79" s="69" t="str">
        <f t="shared" si="20"/>
        <v/>
      </c>
      <c r="AB79" s="9"/>
      <c r="AC79" s="49"/>
      <c r="AD79" s="9"/>
      <c r="AE79" s="232">
        <f t="shared" si="14"/>
        <v>95434</v>
      </c>
      <c r="AF79" s="9"/>
      <c r="AH79" s="4"/>
    </row>
    <row r="80" spans="1:34" ht="20.100000000000001" customHeight="1" thickTop="1" thickBot="1" x14ac:dyDescent="0.3">
      <c r="A80" s="97"/>
      <c r="B80" s="177" t="s">
        <v>18</v>
      </c>
      <c r="C80" s="196"/>
      <c r="D80" s="190" t="s">
        <v>149</v>
      </c>
      <c r="E80" s="178" t="s">
        <v>143</v>
      </c>
      <c r="F80" s="349"/>
      <c r="G80" s="99" t="s">
        <v>66</v>
      </c>
      <c r="H80" s="39">
        <v>10693</v>
      </c>
      <c r="I80" s="43" t="str">
        <f t="shared" si="15"/>
        <v>22h28</v>
      </c>
      <c r="J80" s="22"/>
      <c r="K80" s="90" t="s">
        <v>66</v>
      </c>
      <c r="L80" s="34">
        <v>8555</v>
      </c>
      <c r="M80" s="43" t="str">
        <f t="shared" si="16"/>
        <v>11h21</v>
      </c>
      <c r="N80" s="2"/>
      <c r="O80" s="31">
        <f t="shared" si="17"/>
        <v>-2138</v>
      </c>
      <c r="P80" s="9"/>
      <c r="Q80" s="69" t="str">
        <f t="shared" si="18"/>
        <v/>
      </c>
      <c r="R80" s="9"/>
      <c r="S80" s="44"/>
      <c r="T80" s="9"/>
      <c r="U80" s="92" t="s">
        <v>66</v>
      </c>
      <c r="V80" s="62">
        <v>25792</v>
      </c>
      <c r="W80" s="43" t="str">
        <f t="shared" si="21"/>
        <v>23h48</v>
      </c>
      <c r="X80" s="2"/>
      <c r="Y80" s="32">
        <f t="shared" si="19"/>
        <v>17237</v>
      </c>
      <c r="Z80" s="9"/>
      <c r="AA80" s="69" t="str">
        <f t="shared" si="20"/>
        <v/>
      </c>
      <c r="AB80" s="9"/>
      <c r="AC80" s="49"/>
      <c r="AD80" s="9"/>
      <c r="AE80" s="232">
        <f t="shared" si="14"/>
        <v>15099</v>
      </c>
      <c r="AF80" s="9"/>
      <c r="AH80" s="4"/>
    </row>
    <row r="81" spans="1:34" ht="20.100000000000001" customHeight="1" thickTop="1" thickBot="1" x14ac:dyDescent="0.3">
      <c r="A81" s="97"/>
      <c r="B81" s="177" t="s">
        <v>51</v>
      </c>
      <c r="C81" s="196"/>
      <c r="D81" s="190" t="s">
        <v>149</v>
      </c>
      <c r="E81" s="178" t="s">
        <v>143</v>
      </c>
      <c r="F81" s="349"/>
      <c r="G81" s="99" t="s">
        <v>67</v>
      </c>
      <c r="H81" s="39">
        <v>61112</v>
      </c>
      <c r="I81" s="43" t="str">
        <f t="shared" si="15"/>
        <v>22h28</v>
      </c>
      <c r="J81" s="22"/>
      <c r="K81" s="90" t="s">
        <v>67</v>
      </c>
      <c r="L81" s="34">
        <v>72209</v>
      </c>
      <c r="M81" s="43" t="str">
        <f t="shared" si="16"/>
        <v>11h21</v>
      </c>
      <c r="N81" s="2"/>
      <c r="O81" s="31">
        <f t="shared" si="17"/>
        <v>11097</v>
      </c>
      <c r="P81" s="9"/>
      <c r="Q81" s="69" t="str">
        <f t="shared" si="18"/>
        <v/>
      </c>
      <c r="R81" s="9"/>
      <c r="S81" s="44"/>
      <c r="T81" s="9"/>
      <c r="U81" s="93" t="s">
        <v>67</v>
      </c>
      <c r="V81" s="41">
        <v>39001</v>
      </c>
      <c r="W81" s="43" t="str">
        <f t="shared" si="21"/>
        <v>23h48</v>
      </c>
      <c r="X81" s="2"/>
      <c r="Y81" s="32">
        <f t="shared" si="19"/>
        <v>-33208</v>
      </c>
      <c r="Z81" s="9"/>
      <c r="AA81" s="69" t="str">
        <f t="shared" si="20"/>
        <v/>
      </c>
      <c r="AB81" s="9"/>
      <c r="AC81" s="49"/>
      <c r="AD81" s="9"/>
      <c r="AE81" s="232">
        <f t="shared" si="14"/>
        <v>-22111</v>
      </c>
      <c r="AF81" s="9"/>
      <c r="AH81" s="4"/>
    </row>
    <row r="82" spans="1:34" ht="20.100000000000001" customHeight="1" thickTop="1" thickBot="1" x14ac:dyDescent="0.3">
      <c r="A82" s="97"/>
      <c r="B82" s="177" t="s">
        <v>77</v>
      </c>
      <c r="C82" s="196"/>
      <c r="D82" s="190" t="s">
        <v>149</v>
      </c>
      <c r="E82" s="178" t="s">
        <v>143</v>
      </c>
      <c r="F82" s="349"/>
      <c r="G82" s="99" t="s">
        <v>68</v>
      </c>
      <c r="H82" s="39">
        <v>11173</v>
      </c>
      <c r="I82" s="43" t="str">
        <f t="shared" si="15"/>
        <v>22h28</v>
      </c>
      <c r="J82" s="22"/>
      <c r="K82" s="90" t="s">
        <v>68</v>
      </c>
      <c r="L82" s="34">
        <v>11173</v>
      </c>
      <c r="M82" s="43" t="str">
        <f t="shared" si="16"/>
        <v>11h21</v>
      </c>
      <c r="N82" s="2"/>
      <c r="O82" s="31">
        <f t="shared" si="17"/>
        <v>0</v>
      </c>
      <c r="P82" s="9"/>
      <c r="Q82" s="69" t="str">
        <f t="shared" si="18"/>
        <v/>
      </c>
      <c r="R82" s="9"/>
      <c r="S82" s="44"/>
      <c r="T82" s="9"/>
      <c r="U82" s="93" t="s">
        <v>68</v>
      </c>
      <c r="V82" s="62">
        <v>23798</v>
      </c>
      <c r="W82" s="43" t="str">
        <f t="shared" si="21"/>
        <v>23h48</v>
      </c>
      <c r="X82" s="2"/>
      <c r="Y82" s="32">
        <f t="shared" si="19"/>
        <v>12625</v>
      </c>
      <c r="Z82" s="9"/>
      <c r="AA82" s="69" t="str">
        <f t="shared" si="20"/>
        <v/>
      </c>
      <c r="AB82" s="9"/>
      <c r="AC82" s="49"/>
      <c r="AD82" s="9"/>
      <c r="AE82" s="232">
        <f t="shared" si="14"/>
        <v>12625</v>
      </c>
      <c r="AF82" s="9"/>
      <c r="AH82" s="4"/>
    </row>
    <row r="83" spans="1:34" ht="20.100000000000001" customHeight="1" thickTop="1" thickBot="1" x14ac:dyDescent="0.3">
      <c r="A83" s="97"/>
      <c r="B83" s="177" t="s">
        <v>11</v>
      </c>
      <c r="C83" s="196"/>
      <c r="D83" s="190"/>
      <c r="E83" s="178" t="s">
        <v>143</v>
      </c>
      <c r="F83" s="349"/>
      <c r="G83" s="99" t="s">
        <v>69</v>
      </c>
      <c r="H83" s="39">
        <v>215826</v>
      </c>
      <c r="I83" s="43" t="str">
        <f t="shared" si="15"/>
        <v>22h28</v>
      </c>
      <c r="J83" s="22"/>
      <c r="K83" s="90" t="s">
        <v>69</v>
      </c>
      <c r="L83" s="34">
        <v>225505</v>
      </c>
      <c r="M83" s="43" t="str">
        <f t="shared" si="16"/>
        <v>11h21</v>
      </c>
      <c r="N83" s="2"/>
      <c r="O83" s="31">
        <f t="shared" si="17"/>
        <v>9679</v>
      </c>
      <c r="P83" s="9"/>
      <c r="Q83" s="69" t="str">
        <f t="shared" si="18"/>
        <v/>
      </c>
      <c r="R83" s="9"/>
      <c r="S83" s="44"/>
      <c r="T83" s="9"/>
      <c r="U83" s="93" t="s">
        <v>69</v>
      </c>
      <c r="V83" s="62">
        <v>121152</v>
      </c>
      <c r="W83" s="43" t="str">
        <f t="shared" si="21"/>
        <v>23h48</v>
      </c>
      <c r="X83" s="2"/>
      <c r="Y83" s="32">
        <f t="shared" si="19"/>
        <v>-104353</v>
      </c>
      <c r="Z83" s="9"/>
      <c r="AA83" s="69" t="str">
        <f t="shared" si="20"/>
        <v>explique moi!</v>
      </c>
      <c r="AB83" s="9"/>
      <c r="AC83" s="49"/>
      <c r="AD83" s="9"/>
      <c r="AE83" s="232">
        <f t="shared" si="14"/>
        <v>-94674</v>
      </c>
      <c r="AF83" s="9"/>
      <c r="AH83" s="4"/>
    </row>
    <row r="84" spans="1:34" ht="20.100000000000001" customHeight="1" thickTop="1" thickBot="1" x14ac:dyDescent="0.3">
      <c r="A84" s="97"/>
      <c r="B84" s="179" t="s">
        <v>16</v>
      </c>
      <c r="C84" s="197"/>
      <c r="D84" s="191"/>
      <c r="E84" s="180" t="s">
        <v>143</v>
      </c>
      <c r="F84" s="349"/>
      <c r="G84" s="99" t="s">
        <v>70</v>
      </c>
      <c r="H84" s="39">
        <v>445034</v>
      </c>
      <c r="I84" s="43" t="str">
        <f t="shared" si="15"/>
        <v>22h28</v>
      </c>
      <c r="J84" s="22"/>
      <c r="K84" s="90" t="s">
        <v>70</v>
      </c>
      <c r="L84" s="34">
        <v>461255</v>
      </c>
      <c r="M84" s="43" t="str">
        <f t="shared" si="16"/>
        <v>11h21</v>
      </c>
      <c r="N84" s="2"/>
      <c r="O84" s="31">
        <f t="shared" si="17"/>
        <v>16221</v>
      </c>
      <c r="P84" s="9"/>
      <c r="Q84" s="69" t="str">
        <f t="shared" si="18"/>
        <v/>
      </c>
      <c r="R84" s="9"/>
      <c r="S84" s="44"/>
      <c r="T84" s="9"/>
      <c r="U84" s="93" t="s">
        <v>70</v>
      </c>
      <c r="V84" s="62">
        <v>462436</v>
      </c>
      <c r="W84" s="43" t="str">
        <f t="shared" si="21"/>
        <v>23h48</v>
      </c>
      <c r="X84" s="2"/>
      <c r="Y84" s="32">
        <f t="shared" si="19"/>
        <v>1181</v>
      </c>
      <c r="Z84" s="9"/>
      <c r="AA84" s="69" t="str">
        <f t="shared" si="20"/>
        <v/>
      </c>
      <c r="AB84" s="9"/>
      <c r="AC84" s="49"/>
      <c r="AD84" s="9"/>
      <c r="AE84" s="232">
        <f t="shared" si="14"/>
        <v>17402</v>
      </c>
      <c r="AF84" s="9"/>
      <c r="AH84" s="4"/>
    </row>
    <row r="85" spans="1:34" ht="20.100000000000001" customHeight="1" thickTop="1" thickBot="1" x14ac:dyDescent="0.3">
      <c r="A85" s="97"/>
      <c r="B85" s="181" t="s">
        <v>22</v>
      </c>
      <c r="C85" s="195"/>
      <c r="D85" s="189" t="s">
        <v>145</v>
      </c>
      <c r="E85" s="182" t="s">
        <v>144</v>
      </c>
      <c r="F85" s="349"/>
      <c r="G85" s="99" t="s">
        <v>71</v>
      </c>
      <c r="H85" s="39">
        <v>43361</v>
      </c>
      <c r="I85" s="43" t="str">
        <f t="shared" si="15"/>
        <v>22h28</v>
      </c>
      <c r="J85" s="22"/>
      <c r="K85" s="90" t="s">
        <v>71</v>
      </c>
      <c r="L85" s="34">
        <v>41727</v>
      </c>
      <c r="M85" s="43" t="str">
        <f t="shared" si="16"/>
        <v>11h21</v>
      </c>
      <c r="N85" s="2"/>
      <c r="O85" s="31">
        <f t="shared" si="17"/>
        <v>-1634</v>
      </c>
      <c r="P85" s="9"/>
      <c r="Q85" s="69" t="str">
        <f t="shared" si="18"/>
        <v/>
      </c>
      <c r="R85" s="9"/>
      <c r="S85" s="44"/>
      <c r="T85" s="9"/>
      <c r="U85" s="92" t="s">
        <v>71</v>
      </c>
      <c r="V85" s="62">
        <v>81253</v>
      </c>
      <c r="W85" s="43" t="str">
        <f t="shared" si="21"/>
        <v>23h48</v>
      </c>
      <c r="X85" s="2"/>
      <c r="Y85" s="32">
        <f t="shared" si="19"/>
        <v>39526</v>
      </c>
      <c r="Z85" s="9"/>
      <c r="AA85" s="69" t="str">
        <f t="shared" si="20"/>
        <v/>
      </c>
      <c r="AB85" s="9"/>
      <c r="AC85" s="49"/>
      <c r="AD85" s="9"/>
      <c r="AE85" s="232">
        <f t="shared" si="14"/>
        <v>37892</v>
      </c>
      <c r="AF85" s="9"/>
      <c r="AH85" s="4"/>
    </row>
    <row r="86" spans="1:34" ht="20.100000000000001" customHeight="1" thickTop="1" thickBot="1" x14ac:dyDescent="0.3">
      <c r="A86" s="97"/>
      <c r="B86" s="183" t="s">
        <v>3</v>
      </c>
      <c r="C86" s="196"/>
      <c r="D86" s="190" t="s">
        <v>146</v>
      </c>
      <c r="E86" s="184" t="s">
        <v>144</v>
      </c>
      <c r="F86" s="349"/>
      <c r="G86" s="99" t="s">
        <v>72</v>
      </c>
      <c r="H86" s="39">
        <v>1826250</v>
      </c>
      <c r="I86" s="43" t="str">
        <f t="shared" si="15"/>
        <v>22h28</v>
      </c>
      <c r="J86" s="22"/>
      <c r="K86" s="90" t="s">
        <v>72</v>
      </c>
      <c r="L86" s="34">
        <v>1826250</v>
      </c>
      <c r="M86" s="43" t="str">
        <f t="shared" si="16"/>
        <v>11h21</v>
      </c>
      <c r="N86" s="2"/>
      <c r="O86" s="31">
        <f t="shared" si="17"/>
        <v>0</v>
      </c>
      <c r="P86" s="9"/>
      <c r="Q86" s="69" t="str">
        <f t="shared" si="18"/>
        <v/>
      </c>
      <c r="R86" s="9"/>
      <c r="S86" s="44"/>
      <c r="T86" s="9"/>
      <c r="U86" s="93" t="s">
        <v>72</v>
      </c>
      <c r="V86" s="62">
        <v>1826250</v>
      </c>
      <c r="W86" s="43" t="str">
        <f t="shared" si="21"/>
        <v>23h48</v>
      </c>
      <c r="X86" s="2"/>
      <c r="Y86" s="32">
        <f t="shared" si="19"/>
        <v>0</v>
      </c>
      <c r="Z86" s="9"/>
      <c r="AA86" s="69" t="str">
        <f t="shared" si="20"/>
        <v/>
      </c>
      <c r="AB86" s="9"/>
      <c r="AC86" s="49"/>
      <c r="AD86" s="9"/>
      <c r="AE86" s="232">
        <f t="shared" si="14"/>
        <v>0</v>
      </c>
      <c r="AF86" s="9"/>
      <c r="AH86" s="4"/>
    </row>
    <row r="87" spans="1:34" ht="20.100000000000001" customHeight="1" thickTop="1" thickBot="1" x14ac:dyDescent="0.3">
      <c r="A87" s="97"/>
      <c r="B87" s="183" t="s">
        <v>35</v>
      </c>
      <c r="C87" s="196"/>
      <c r="D87" s="190" t="s">
        <v>147</v>
      </c>
      <c r="E87" s="184" t="s">
        <v>144</v>
      </c>
      <c r="F87" s="349"/>
      <c r="G87" s="99" t="s">
        <v>73</v>
      </c>
      <c r="H87" s="39">
        <v>46383</v>
      </c>
      <c r="I87" s="43" t="str">
        <f t="shared" si="15"/>
        <v>22h28</v>
      </c>
      <c r="J87" s="22"/>
      <c r="K87" s="90" t="s">
        <v>73</v>
      </c>
      <c r="L87" s="34">
        <v>30770</v>
      </c>
      <c r="M87" s="43" t="str">
        <f t="shared" si="16"/>
        <v>11h21</v>
      </c>
      <c r="N87" s="2"/>
      <c r="O87" s="31">
        <f t="shared" si="17"/>
        <v>-15613</v>
      </c>
      <c r="P87" s="9"/>
      <c r="Q87" s="69" t="str">
        <f t="shared" si="18"/>
        <v/>
      </c>
      <c r="R87" s="9"/>
      <c r="S87" s="44"/>
      <c r="T87" s="9"/>
      <c r="U87" s="93" t="s">
        <v>73</v>
      </c>
      <c r="V87" s="62">
        <v>17525</v>
      </c>
      <c r="W87" s="43" t="str">
        <f t="shared" si="21"/>
        <v>23h48</v>
      </c>
      <c r="X87" s="2"/>
      <c r="Y87" s="32">
        <f t="shared" si="19"/>
        <v>-13245</v>
      </c>
      <c r="Z87" s="9"/>
      <c r="AA87" s="69" t="str">
        <f t="shared" si="20"/>
        <v/>
      </c>
      <c r="AB87" s="9"/>
      <c r="AC87" s="49"/>
      <c r="AD87" s="9"/>
      <c r="AE87" s="232">
        <f t="shared" si="14"/>
        <v>-28858</v>
      </c>
      <c r="AF87" s="9"/>
      <c r="AH87" s="4"/>
    </row>
    <row r="88" spans="1:34" ht="20.100000000000001" customHeight="1" thickTop="1" thickBot="1" x14ac:dyDescent="0.3">
      <c r="A88" s="97"/>
      <c r="B88" s="183" t="s">
        <v>55</v>
      </c>
      <c r="C88" s="196"/>
      <c r="D88" s="190" t="s">
        <v>148</v>
      </c>
      <c r="E88" s="184" t="s">
        <v>144</v>
      </c>
      <c r="F88" s="349"/>
      <c r="G88" s="99" t="s">
        <v>74</v>
      </c>
      <c r="H88" s="39">
        <v>75735</v>
      </c>
      <c r="I88" s="43" t="str">
        <f t="shared" si="15"/>
        <v>22h28</v>
      </c>
      <c r="J88" s="22"/>
      <c r="K88" s="90" t="s">
        <v>74</v>
      </c>
      <c r="L88" s="34">
        <v>60588</v>
      </c>
      <c r="M88" s="43" t="str">
        <f t="shared" si="16"/>
        <v>11h21</v>
      </c>
      <c r="N88" s="2"/>
      <c r="O88" s="31">
        <f t="shared" si="17"/>
        <v>-15147</v>
      </c>
      <c r="P88" s="9"/>
      <c r="Q88" s="69" t="str">
        <f t="shared" si="18"/>
        <v/>
      </c>
      <c r="R88" s="9"/>
      <c r="S88" s="44"/>
      <c r="T88" s="9"/>
      <c r="U88" s="93" t="s">
        <v>74</v>
      </c>
      <c r="V88" s="62">
        <v>48471</v>
      </c>
      <c r="W88" s="43" t="str">
        <f t="shared" si="21"/>
        <v>23h48</v>
      </c>
      <c r="X88" s="2"/>
      <c r="Y88" s="32">
        <f t="shared" si="19"/>
        <v>-12117</v>
      </c>
      <c r="Z88" s="9"/>
      <c r="AA88" s="69" t="str">
        <f t="shared" si="20"/>
        <v/>
      </c>
      <c r="AB88" s="9"/>
      <c r="AC88" s="49"/>
      <c r="AD88" s="9"/>
      <c r="AE88" s="232">
        <f t="shared" si="14"/>
        <v>-27264</v>
      </c>
      <c r="AF88" s="9"/>
      <c r="AH88" s="4"/>
    </row>
    <row r="89" spans="1:34" ht="20.100000000000001" customHeight="1" thickTop="1" thickBot="1" x14ac:dyDescent="0.3">
      <c r="A89" s="97"/>
      <c r="B89" s="185" t="s">
        <v>71</v>
      </c>
      <c r="C89" s="197"/>
      <c r="D89" s="191" t="s">
        <v>149</v>
      </c>
      <c r="E89" s="186" t="s">
        <v>144</v>
      </c>
      <c r="F89" s="349"/>
      <c r="G89" s="99" t="s">
        <v>75</v>
      </c>
      <c r="H89" s="39">
        <v>84358</v>
      </c>
      <c r="I89" s="43" t="str">
        <f t="shared" si="15"/>
        <v>22h28</v>
      </c>
      <c r="J89" s="22"/>
      <c r="K89" s="90" t="s">
        <v>75</v>
      </c>
      <c r="L89" s="34">
        <v>62788</v>
      </c>
      <c r="M89" s="43" t="str">
        <f t="shared" si="16"/>
        <v>11h21</v>
      </c>
      <c r="N89" s="2"/>
      <c r="O89" s="31">
        <f t="shared" si="17"/>
        <v>-21570</v>
      </c>
      <c r="P89" s="9"/>
      <c r="Q89" s="69" t="str">
        <f t="shared" si="18"/>
        <v/>
      </c>
      <c r="R89" s="9"/>
      <c r="S89" s="44"/>
      <c r="T89" s="9"/>
      <c r="U89" s="93" t="s">
        <v>75</v>
      </c>
      <c r="V89" s="41">
        <v>13154</v>
      </c>
      <c r="W89" s="43" t="str">
        <f t="shared" si="21"/>
        <v>23h48</v>
      </c>
      <c r="X89" s="2"/>
      <c r="Y89" s="32">
        <f t="shared" si="19"/>
        <v>-49634</v>
      </c>
      <c r="Z89" s="9"/>
      <c r="AA89" s="69" t="str">
        <f t="shared" si="20"/>
        <v/>
      </c>
      <c r="AB89" s="9"/>
      <c r="AC89" s="49"/>
      <c r="AD89" s="9"/>
      <c r="AE89" s="232">
        <f t="shared" si="14"/>
        <v>-71204</v>
      </c>
      <c r="AF89" s="9"/>
      <c r="AH89" s="4"/>
    </row>
    <row r="90" spans="1:34" ht="20.100000000000001" customHeight="1" thickTop="1" thickBot="1" x14ac:dyDescent="0.3">
      <c r="A90" s="97"/>
      <c r="B90" s="149" t="s">
        <v>0</v>
      </c>
      <c r="C90" s="192"/>
      <c r="D90" s="193" t="s">
        <v>126</v>
      </c>
      <c r="E90" s="150"/>
      <c r="F90" s="349"/>
      <c r="G90" s="99" t="s">
        <v>77</v>
      </c>
      <c r="H90" s="39">
        <v>24300</v>
      </c>
      <c r="I90" s="43" t="str">
        <f t="shared" si="15"/>
        <v>22h28</v>
      </c>
      <c r="J90" s="22"/>
      <c r="K90" s="90" t="s">
        <v>77</v>
      </c>
      <c r="L90" s="34">
        <v>25587</v>
      </c>
      <c r="M90" s="43" t="str">
        <f t="shared" si="16"/>
        <v>11h21</v>
      </c>
      <c r="N90" s="2"/>
      <c r="O90" s="31">
        <f t="shared" si="17"/>
        <v>1287</v>
      </c>
      <c r="P90" s="9"/>
      <c r="Q90" s="69" t="str">
        <f t="shared" si="18"/>
        <v/>
      </c>
      <c r="R90" s="9"/>
      <c r="S90" s="44"/>
      <c r="T90" s="9"/>
      <c r="U90" s="93" t="s">
        <v>77</v>
      </c>
      <c r="V90" s="41">
        <v>12683</v>
      </c>
      <c r="W90" s="43" t="str">
        <f t="shared" si="21"/>
        <v>23h48</v>
      </c>
      <c r="X90" s="2"/>
      <c r="Y90" s="32">
        <f t="shared" si="19"/>
        <v>-12904</v>
      </c>
      <c r="Z90" s="9"/>
      <c r="AA90" s="69" t="str">
        <f t="shared" si="20"/>
        <v/>
      </c>
      <c r="AB90" s="9"/>
      <c r="AC90" s="49"/>
      <c r="AD90" s="9"/>
      <c r="AE90" s="232">
        <f t="shared" si="14"/>
        <v>-11617</v>
      </c>
      <c r="AF90" s="9"/>
      <c r="AH90" s="4"/>
    </row>
    <row r="91" spans="1:34" ht="20.100000000000001" customHeight="1" thickTop="1" thickBot="1" x14ac:dyDescent="0.3">
      <c r="A91" s="97"/>
      <c r="B91" s="108" t="s">
        <v>57</v>
      </c>
      <c r="C91" s="196"/>
      <c r="D91" s="198" t="s">
        <v>126</v>
      </c>
      <c r="E91" s="113"/>
      <c r="F91" s="349"/>
      <c r="G91" s="99" t="s">
        <v>78</v>
      </c>
      <c r="H91" s="39">
        <v>47092</v>
      </c>
      <c r="I91" s="43" t="str">
        <f t="shared" si="15"/>
        <v>22h28</v>
      </c>
      <c r="J91" s="22"/>
      <c r="K91" s="90" t="s">
        <v>78</v>
      </c>
      <c r="L91" s="34">
        <v>30140</v>
      </c>
      <c r="M91" s="43" t="str">
        <f t="shared" si="16"/>
        <v>11h21</v>
      </c>
      <c r="N91" s="2"/>
      <c r="O91" s="31">
        <f t="shared" si="17"/>
        <v>-16952</v>
      </c>
      <c r="P91" s="9"/>
      <c r="Q91" s="69" t="str">
        <f t="shared" si="18"/>
        <v/>
      </c>
      <c r="R91" s="9"/>
      <c r="S91" s="44"/>
      <c r="T91" s="9"/>
      <c r="U91" s="93" t="s">
        <v>78</v>
      </c>
      <c r="V91" s="62">
        <v>28870</v>
      </c>
      <c r="W91" s="43" t="str">
        <f t="shared" si="21"/>
        <v>23h48</v>
      </c>
      <c r="X91" s="2"/>
      <c r="Y91" s="32">
        <f t="shared" si="19"/>
        <v>-1270</v>
      </c>
      <c r="Z91" s="9"/>
      <c r="AA91" s="69" t="str">
        <f t="shared" si="20"/>
        <v/>
      </c>
      <c r="AB91" s="9"/>
      <c r="AC91" s="49"/>
      <c r="AD91" s="9"/>
      <c r="AE91" s="232">
        <f t="shared" si="14"/>
        <v>-18222</v>
      </c>
      <c r="AF91" s="9"/>
      <c r="AH91" s="4"/>
    </row>
    <row r="92" spans="1:34" ht="20.100000000000001" customHeight="1" thickTop="1" thickBot="1" x14ac:dyDescent="0.3">
      <c r="A92" s="97"/>
      <c r="B92" s="108" t="s">
        <v>61</v>
      </c>
      <c r="C92" s="196"/>
      <c r="D92" s="198" t="s">
        <v>126</v>
      </c>
      <c r="E92" s="113"/>
      <c r="F92" s="349"/>
      <c r="G92" s="99" t="s">
        <v>79</v>
      </c>
      <c r="H92" s="39">
        <v>267144</v>
      </c>
      <c r="I92" s="43" t="str">
        <f t="shared" si="15"/>
        <v>22h28</v>
      </c>
      <c r="J92" s="22"/>
      <c r="K92" s="90" t="s">
        <v>79</v>
      </c>
      <c r="L92" s="34">
        <v>287144</v>
      </c>
      <c r="M92" s="43" t="str">
        <f t="shared" si="16"/>
        <v>11h21</v>
      </c>
      <c r="N92" s="2"/>
      <c r="O92" s="31">
        <f t="shared" si="17"/>
        <v>20000</v>
      </c>
      <c r="P92" s="9"/>
      <c r="Q92" s="69" t="str">
        <f t="shared" si="18"/>
        <v/>
      </c>
      <c r="R92" s="9"/>
      <c r="S92" s="44"/>
      <c r="T92" s="9"/>
      <c r="U92" s="93" t="s">
        <v>79</v>
      </c>
      <c r="V92" s="41">
        <v>203025</v>
      </c>
      <c r="W92" s="43" t="str">
        <f t="shared" si="21"/>
        <v>23h48</v>
      </c>
      <c r="X92" s="2"/>
      <c r="Y92" s="32">
        <f t="shared" si="19"/>
        <v>-84119</v>
      </c>
      <c r="Z92" s="9"/>
      <c r="AA92" s="69" t="str">
        <f t="shared" si="20"/>
        <v/>
      </c>
      <c r="AB92" s="9"/>
      <c r="AC92" s="49"/>
      <c r="AD92" s="9"/>
      <c r="AE92" s="232">
        <f t="shared" si="14"/>
        <v>-64119</v>
      </c>
      <c r="AF92" s="9"/>
      <c r="AH92" s="4"/>
    </row>
    <row r="93" spans="1:34" ht="20.100000000000001" customHeight="1" thickTop="1" thickBot="1" x14ac:dyDescent="0.3">
      <c r="A93" s="97"/>
      <c r="B93" s="108"/>
      <c r="C93" s="148"/>
      <c r="D93" s="108"/>
      <c r="E93" s="113"/>
      <c r="F93" s="349"/>
      <c r="G93" s="99"/>
      <c r="H93" s="39"/>
      <c r="I93" s="43" t="str">
        <f t="shared" si="15"/>
        <v>22h28</v>
      </c>
      <c r="J93" s="22"/>
      <c r="K93" s="90"/>
      <c r="L93" s="34"/>
      <c r="M93" s="43" t="str">
        <f t="shared" si="16"/>
        <v>11h21</v>
      </c>
      <c r="N93" s="2"/>
      <c r="O93" s="31">
        <f t="shared" si="17"/>
        <v>0</v>
      </c>
      <c r="P93" s="9"/>
      <c r="Q93" s="69" t="str">
        <f t="shared" si="18"/>
        <v/>
      </c>
      <c r="R93" s="9"/>
      <c r="S93" s="44"/>
      <c r="T93" s="9"/>
      <c r="U93" s="92"/>
      <c r="V93" s="62"/>
      <c r="W93" s="43" t="str">
        <f t="shared" si="21"/>
        <v>23h48</v>
      </c>
      <c r="X93" s="2"/>
      <c r="Y93" s="32">
        <f t="shared" si="19"/>
        <v>0</v>
      </c>
      <c r="Z93" s="9"/>
      <c r="AA93" s="69" t="str">
        <f t="shared" si="20"/>
        <v/>
      </c>
      <c r="AB93" s="9"/>
      <c r="AC93" s="49"/>
      <c r="AD93" s="9"/>
      <c r="AE93" s="232">
        <f t="shared" si="14"/>
        <v>0</v>
      </c>
      <c r="AF93" s="9"/>
      <c r="AH93" s="4"/>
    </row>
    <row r="94" spans="1:34" ht="20.100000000000001" customHeight="1" thickTop="1" thickBot="1" x14ac:dyDescent="0.3">
      <c r="A94" s="97"/>
      <c r="B94" s="108"/>
      <c r="C94" s="148"/>
      <c r="D94" s="108"/>
      <c r="E94" s="113"/>
      <c r="F94" s="349"/>
      <c r="G94" s="99"/>
      <c r="H94" s="39"/>
      <c r="I94" s="43" t="str">
        <f t="shared" si="15"/>
        <v>22h28</v>
      </c>
      <c r="J94" s="22"/>
      <c r="K94" s="90"/>
      <c r="L94" s="34"/>
      <c r="M94" s="43" t="str">
        <f t="shared" si="16"/>
        <v>11h21</v>
      </c>
      <c r="N94" s="2"/>
      <c r="O94" s="31">
        <f t="shared" si="17"/>
        <v>0</v>
      </c>
      <c r="P94" s="9"/>
      <c r="Q94" s="69" t="str">
        <f t="shared" si="18"/>
        <v/>
      </c>
      <c r="R94" s="9"/>
      <c r="S94" s="44"/>
      <c r="T94" s="9"/>
      <c r="U94" s="92"/>
      <c r="V94" s="41"/>
      <c r="W94" s="43" t="str">
        <f t="shared" si="21"/>
        <v>23h48</v>
      </c>
      <c r="X94" s="2"/>
      <c r="Y94" s="32">
        <f t="shared" si="19"/>
        <v>0</v>
      </c>
      <c r="Z94" s="9"/>
      <c r="AA94" s="69" t="str">
        <f t="shared" si="20"/>
        <v/>
      </c>
      <c r="AB94" s="9"/>
      <c r="AC94" s="49"/>
      <c r="AD94" s="9"/>
      <c r="AE94" s="232">
        <f t="shared" si="14"/>
        <v>0</v>
      </c>
      <c r="AF94" s="9"/>
      <c r="AH94" s="4"/>
    </row>
    <row r="95" spans="1:34" ht="20.100000000000001" customHeight="1" thickTop="1" thickBot="1" x14ac:dyDescent="0.3">
      <c r="A95" s="97"/>
      <c r="B95" s="108"/>
      <c r="C95" s="148"/>
      <c r="D95" s="108"/>
      <c r="E95" s="113"/>
      <c r="F95" s="349"/>
      <c r="G95" s="99"/>
      <c r="H95" s="39"/>
      <c r="I95" s="43" t="str">
        <f t="shared" si="15"/>
        <v>22h28</v>
      </c>
      <c r="J95" s="22"/>
      <c r="K95" s="90"/>
      <c r="L95" s="34"/>
      <c r="M95" s="43" t="str">
        <f t="shared" si="16"/>
        <v>11h21</v>
      </c>
      <c r="N95" s="2"/>
      <c r="O95" s="31">
        <f t="shared" si="17"/>
        <v>0</v>
      </c>
      <c r="P95" s="9"/>
      <c r="Q95" s="69" t="str">
        <f t="shared" si="18"/>
        <v/>
      </c>
      <c r="R95" s="9"/>
      <c r="S95" s="44"/>
      <c r="T95" s="9"/>
      <c r="U95" s="92"/>
      <c r="V95" s="41"/>
      <c r="W95" s="43" t="str">
        <f t="shared" si="21"/>
        <v>23h48</v>
      </c>
      <c r="X95" s="2"/>
      <c r="Y95" s="32">
        <f t="shared" si="19"/>
        <v>0</v>
      </c>
      <c r="Z95" s="9"/>
      <c r="AA95" s="69" t="str">
        <f t="shared" si="20"/>
        <v/>
      </c>
      <c r="AB95" s="9"/>
      <c r="AC95" s="49"/>
      <c r="AD95" s="9"/>
      <c r="AE95" s="232">
        <f t="shared" si="14"/>
        <v>0</v>
      </c>
      <c r="AF95" s="9"/>
      <c r="AH95" s="4"/>
    </row>
    <row r="96" spans="1:34" ht="20.100000000000001" customHeight="1" thickTop="1" thickBot="1" x14ac:dyDescent="0.3">
      <c r="A96" s="97"/>
      <c r="B96" s="108"/>
      <c r="C96" s="148"/>
      <c r="D96" s="108"/>
      <c r="E96" s="113"/>
      <c r="F96" s="349"/>
      <c r="G96" s="99"/>
      <c r="H96" s="39"/>
      <c r="I96" s="43" t="str">
        <f t="shared" si="15"/>
        <v>22h28</v>
      </c>
      <c r="J96" s="22"/>
      <c r="K96" s="90"/>
      <c r="L96" s="34"/>
      <c r="M96" s="43" t="str">
        <f t="shared" si="16"/>
        <v>11h21</v>
      </c>
      <c r="N96" s="2"/>
      <c r="O96" s="31">
        <f t="shared" si="17"/>
        <v>0</v>
      </c>
      <c r="P96" s="9"/>
      <c r="Q96" s="69" t="str">
        <f t="shared" si="18"/>
        <v/>
      </c>
      <c r="R96" s="9"/>
      <c r="S96" s="44"/>
      <c r="T96" s="9"/>
      <c r="U96" s="92"/>
      <c r="V96" s="41"/>
      <c r="W96" s="43" t="str">
        <f t="shared" si="21"/>
        <v>23h48</v>
      </c>
      <c r="X96" s="2"/>
      <c r="Y96" s="32">
        <f t="shared" si="19"/>
        <v>0</v>
      </c>
      <c r="Z96" s="9"/>
      <c r="AA96" s="69" t="str">
        <f t="shared" si="20"/>
        <v/>
      </c>
      <c r="AB96" s="9"/>
      <c r="AC96" s="49"/>
      <c r="AD96" s="9"/>
      <c r="AE96" s="232">
        <f t="shared" si="14"/>
        <v>0</v>
      </c>
      <c r="AF96" s="9"/>
      <c r="AH96" s="4"/>
    </row>
    <row r="97" spans="1:32" ht="20.100000000000001" customHeight="1" thickTop="1" thickBot="1" x14ac:dyDescent="0.3">
      <c r="A97" s="97"/>
      <c r="B97" s="108"/>
      <c r="C97" s="148"/>
      <c r="D97" s="108"/>
      <c r="E97" s="113"/>
      <c r="F97" s="349"/>
      <c r="G97" s="99"/>
      <c r="H97" s="39"/>
      <c r="I97" s="43" t="str">
        <f t="shared" si="15"/>
        <v>22h28</v>
      </c>
      <c r="J97" s="22"/>
      <c r="K97" s="90"/>
      <c r="L97" s="34"/>
      <c r="M97" s="43" t="str">
        <f t="shared" si="16"/>
        <v>11h21</v>
      </c>
      <c r="N97" s="2"/>
      <c r="O97" s="31">
        <f t="shared" si="17"/>
        <v>0</v>
      </c>
      <c r="P97" s="9"/>
      <c r="Q97" s="69" t="str">
        <f t="shared" si="18"/>
        <v/>
      </c>
      <c r="R97" s="9"/>
      <c r="S97" s="44"/>
      <c r="T97" s="9"/>
      <c r="U97" s="92"/>
      <c r="V97" s="41"/>
      <c r="W97" s="43" t="str">
        <f t="shared" si="21"/>
        <v>23h48</v>
      </c>
      <c r="X97" s="2"/>
      <c r="Y97" s="32">
        <f t="shared" si="19"/>
        <v>0</v>
      </c>
      <c r="Z97" s="9"/>
      <c r="AA97" s="69" t="str">
        <f t="shared" si="20"/>
        <v/>
      </c>
      <c r="AB97" s="9"/>
      <c r="AC97" s="49"/>
      <c r="AD97" s="9"/>
      <c r="AE97" s="232">
        <f t="shared" si="14"/>
        <v>0</v>
      </c>
      <c r="AF97" s="9"/>
    </row>
    <row r="98" spans="1:32" ht="20.100000000000001" customHeight="1" thickTop="1" thickBot="1" x14ac:dyDescent="0.3">
      <c r="A98" s="97"/>
      <c r="B98" s="108"/>
      <c r="C98" s="148"/>
      <c r="D98" s="108"/>
      <c r="E98" s="113"/>
      <c r="F98" s="349"/>
      <c r="G98" s="101"/>
      <c r="H98" s="51"/>
      <c r="I98" s="43" t="str">
        <f t="shared" si="15"/>
        <v>22h28</v>
      </c>
      <c r="J98" s="22"/>
      <c r="K98" s="90"/>
      <c r="L98" s="34"/>
      <c r="M98" s="43" t="str">
        <f t="shared" si="16"/>
        <v>11h21</v>
      </c>
      <c r="N98" s="2"/>
      <c r="O98" s="31">
        <f t="shared" si="17"/>
        <v>0</v>
      </c>
      <c r="P98" s="9"/>
      <c r="Q98" s="69" t="str">
        <f t="shared" si="18"/>
        <v/>
      </c>
      <c r="R98" s="9"/>
      <c r="S98" s="44"/>
      <c r="T98" s="9"/>
      <c r="U98" s="92"/>
      <c r="V98" s="62"/>
      <c r="W98" s="43" t="str">
        <f t="shared" si="21"/>
        <v>23h48</v>
      </c>
      <c r="X98" s="2"/>
      <c r="Y98" s="32">
        <f t="shared" si="19"/>
        <v>0</v>
      </c>
      <c r="Z98" s="9"/>
      <c r="AA98" s="69" t="str">
        <f t="shared" si="20"/>
        <v/>
      </c>
      <c r="AB98" s="9"/>
      <c r="AC98" s="49"/>
      <c r="AD98" s="9"/>
      <c r="AE98" s="232">
        <f t="shared" si="14"/>
        <v>0</v>
      </c>
      <c r="AF98" s="9"/>
    </row>
    <row r="99" spans="1:32" ht="20.100000000000001" customHeight="1" thickTop="1" thickBot="1" x14ac:dyDescent="0.3">
      <c r="A99" s="97"/>
      <c r="B99" s="108"/>
      <c r="C99" s="148"/>
      <c r="D99" s="108"/>
      <c r="E99" s="113"/>
      <c r="F99" s="349"/>
      <c r="G99" s="101"/>
      <c r="H99" s="51"/>
      <c r="I99" s="43" t="str">
        <f t="shared" si="15"/>
        <v>22h28</v>
      </c>
      <c r="J99" s="22"/>
      <c r="K99" s="90"/>
      <c r="L99" s="34"/>
      <c r="M99" s="43" t="str">
        <f t="shared" si="16"/>
        <v>11h21</v>
      </c>
      <c r="N99" s="2"/>
      <c r="O99" s="31">
        <f t="shared" si="17"/>
        <v>0</v>
      </c>
      <c r="P99" s="9"/>
      <c r="Q99" s="69" t="str">
        <f t="shared" si="18"/>
        <v/>
      </c>
      <c r="R99" s="9"/>
      <c r="S99" s="44"/>
      <c r="T99" s="9"/>
      <c r="U99" s="92"/>
      <c r="V99" s="62"/>
      <c r="W99" s="43" t="str">
        <f t="shared" si="21"/>
        <v>23h48</v>
      </c>
      <c r="X99" s="2"/>
      <c r="Y99" s="32">
        <f t="shared" si="19"/>
        <v>0</v>
      </c>
      <c r="Z99" s="9"/>
      <c r="AA99" s="69" t="str">
        <f t="shared" si="20"/>
        <v/>
      </c>
      <c r="AB99" s="9"/>
      <c r="AC99" s="49"/>
      <c r="AD99" s="9"/>
      <c r="AE99" s="232">
        <f t="shared" si="14"/>
        <v>0</v>
      </c>
      <c r="AF99" s="9"/>
    </row>
    <row r="100" spans="1:32" ht="20.100000000000001" customHeight="1" thickTop="1" thickBot="1" x14ac:dyDescent="0.3">
      <c r="A100" s="97"/>
      <c r="B100" s="108"/>
      <c r="C100" s="148"/>
      <c r="D100" s="108"/>
      <c r="E100" s="113"/>
      <c r="F100" s="349"/>
      <c r="G100" s="101"/>
      <c r="H100" s="51"/>
      <c r="I100" s="43" t="str">
        <f t="shared" si="15"/>
        <v>22h28</v>
      </c>
      <c r="J100" s="22"/>
      <c r="K100" s="90"/>
      <c r="L100" s="34"/>
      <c r="M100" s="43" t="str">
        <f t="shared" si="16"/>
        <v>11h21</v>
      </c>
      <c r="N100" s="2"/>
      <c r="O100" s="31">
        <f t="shared" si="17"/>
        <v>0</v>
      </c>
      <c r="P100" s="9"/>
      <c r="Q100" s="69" t="str">
        <f t="shared" si="18"/>
        <v/>
      </c>
      <c r="R100" s="9"/>
      <c r="S100" s="44"/>
      <c r="T100" s="9"/>
      <c r="U100" s="92"/>
      <c r="V100" s="62"/>
      <c r="W100" s="43" t="str">
        <f t="shared" si="21"/>
        <v>23h48</v>
      </c>
      <c r="X100" s="2"/>
      <c r="Y100" s="32">
        <f t="shared" si="19"/>
        <v>0</v>
      </c>
      <c r="Z100" s="9"/>
      <c r="AA100" s="69" t="str">
        <f t="shared" si="20"/>
        <v/>
      </c>
      <c r="AB100" s="9"/>
      <c r="AC100" s="49"/>
      <c r="AD100" s="9"/>
      <c r="AE100" s="232">
        <f t="shared" si="14"/>
        <v>0</v>
      </c>
      <c r="AF100" s="9"/>
    </row>
    <row r="101" spans="1:32" ht="20.100000000000001" customHeight="1" thickTop="1" thickBot="1" x14ac:dyDescent="0.3">
      <c r="A101" s="97"/>
      <c r="B101" s="108"/>
      <c r="C101" s="148"/>
      <c r="D101" s="108"/>
      <c r="E101" s="113"/>
      <c r="F101" s="349"/>
      <c r="G101" s="101"/>
      <c r="H101" s="51"/>
      <c r="I101" s="43" t="str">
        <f t="shared" si="15"/>
        <v>22h28</v>
      </c>
      <c r="J101" s="22"/>
      <c r="K101" s="90"/>
      <c r="L101" s="34"/>
      <c r="M101" s="43" t="str">
        <f t="shared" si="16"/>
        <v>11h21</v>
      </c>
      <c r="N101" s="2"/>
      <c r="O101" s="31">
        <f t="shared" si="17"/>
        <v>0</v>
      </c>
      <c r="P101" s="9"/>
      <c r="Q101" s="69" t="str">
        <f t="shared" si="18"/>
        <v/>
      </c>
      <c r="R101" s="9"/>
      <c r="S101" s="44"/>
      <c r="T101" s="9"/>
      <c r="U101" s="92"/>
      <c r="V101" s="62"/>
      <c r="W101" s="43" t="str">
        <f t="shared" si="21"/>
        <v>23h48</v>
      </c>
      <c r="X101" s="2"/>
      <c r="Y101" s="32">
        <f t="shared" si="19"/>
        <v>0</v>
      </c>
      <c r="Z101" s="9"/>
      <c r="AA101" s="69" t="str">
        <f t="shared" si="20"/>
        <v/>
      </c>
      <c r="AB101" s="9"/>
      <c r="AC101" s="49"/>
      <c r="AD101" s="9"/>
      <c r="AE101" s="232">
        <f t="shared" si="14"/>
        <v>0</v>
      </c>
      <c r="AF101" s="9"/>
    </row>
    <row r="102" spans="1:32" ht="20.100000000000001" customHeight="1" thickTop="1" thickBot="1" x14ac:dyDescent="0.3">
      <c r="A102" s="97"/>
      <c r="B102" s="108"/>
      <c r="C102" s="148"/>
      <c r="D102" s="108"/>
      <c r="E102" s="113"/>
      <c r="F102" s="349"/>
      <c r="G102" s="101"/>
      <c r="H102" s="51"/>
      <c r="I102" s="43" t="str">
        <f t="shared" si="15"/>
        <v>22h28</v>
      </c>
      <c r="J102" s="22"/>
      <c r="K102" s="33"/>
      <c r="L102" s="34"/>
      <c r="M102" s="43" t="str">
        <f t="shared" si="16"/>
        <v>11h21</v>
      </c>
      <c r="N102" s="2"/>
      <c r="O102" s="31">
        <f t="shared" si="17"/>
        <v>0</v>
      </c>
      <c r="P102" s="9"/>
      <c r="Q102" s="69" t="str">
        <f t="shared" si="18"/>
        <v/>
      </c>
      <c r="R102" s="9"/>
      <c r="S102" s="44"/>
      <c r="T102" s="9"/>
      <c r="U102" s="92"/>
      <c r="V102" s="62"/>
      <c r="W102" s="43" t="str">
        <f t="shared" si="21"/>
        <v>23h48</v>
      </c>
      <c r="X102" s="2"/>
      <c r="Y102" s="32">
        <f t="shared" si="19"/>
        <v>0</v>
      </c>
      <c r="Z102" s="9"/>
      <c r="AA102" s="69" t="str">
        <f t="shared" si="20"/>
        <v/>
      </c>
      <c r="AB102" s="9"/>
      <c r="AC102" s="49"/>
      <c r="AD102" s="9"/>
      <c r="AE102" s="232">
        <f t="shared" si="14"/>
        <v>0</v>
      </c>
      <c r="AF102" s="9"/>
    </row>
    <row r="103" spans="1:32" ht="20.100000000000001" customHeight="1" thickTop="1" thickBot="1" x14ac:dyDescent="0.3">
      <c r="A103" s="97"/>
      <c r="B103" s="108"/>
      <c r="C103" s="148"/>
      <c r="D103" s="108"/>
      <c r="E103" s="113"/>
      <c r="F103" s="349"/>
      <c r="G103" s="101"/>
      <c r="H103" s="51"/>
      <c r="I103" s="43" t="str">
        <f t="shared" si="15"/>
        <v>22h28</v>
      </c>
      <c r="J103" s="22"/>
      <c r="K103" s="33"/>
      <c r="L103" s="34"/>
      <c r="M103" s="43" t="str">
        <f t="shared" si="16"/>
        <v>11h21</v>
      </c>
      <c r="N103" s="2"/>
      <c r="O103" s="31">
        <f t="shared" si="17"/>
        <v>0</v>
      </c>
      <c r="P103" s="9"/>
      <c r="Q103" s="69" t="str">
        <f t="shared" si="18"/>
        <v/>
      </c>
      <c r="R103" s="9"/>
      <c r="S103" s="44"/>
      <c r="T103" s="9"/>
      <c r="U103" s="92"/>
      <c r="V103" s="62"/>
      <c r="W103" s="43" t="str">
        <f t="shared" si="21"/>
        <v>23h48</v>
      </c>
      <c r="X103" s="2"/>
      <c r="Y103" s="32">
        <f t="shared" si="19"/>
        <v>0</v>
      </c>
      <c r="Z103" s="9"/>
      <c r="AA103" s="69" t="str">
        <f t="shared" si="20"/>
        <v/>
      </c>
      <c r="AB103" s="9"/>
      <c r="AC103" s="49"/>
      <c r="AD103" s="9"/>
      <c r="AE103" s="232">
        <f t="shared" si="14"/>
        <v>0</v>
      </c>
      <c r="AF103" s="9"/>
    </row>
    <row r="104" spans="1:32" ht="20.100000000000001" customHeight="1" thickTop="1" thickBot="1" x14ac:dyDescent="0.3">
      <c r="A104" s="97"/>
      <c r="B104" s="108"/>
      <c r="C104" s="148"/>
      <c r="D104" s="108"/>
      <c r="E104" s="113"/>
      <c r="F104" s="349"/>
      <c r="G104" s="101"/>
      <c r="H104" s="51"/>
      <c r="I104" s="43" t="str">
        <f t="shared" si="15"/>
        <v>22h28</v>
      </c>
      <c r="J104" s="22"/>
      <c r="K104" s="33"/>
      <c r="L104" s="34"/>
      <c r="M104" s="43" t="str">
        <f t="shared" si="16"/>
        <v>11h21</v>
      </c>
      <c r="N104" s="2"/>
      <c r="O104" s="31">
        <f t="shared" si="17"/>
        <v>0</v>
      </c>
      <c r="P104" s="9"/>
      <c r="Q104" s="69" t="str">
        <f t="shared" si="18"/>
        <v/>
      </c>
      <c r="R104" s="9"/>
      <c r="S104" s="44"/>
      <c r="T104" s="9"/>
      <c r="U104" s="92"/>
      <c r="V104" s="41"/>
      <c r="W104" s="43" t="str">
        <f t="shared" si="21"/>
        <v>23h48</v>
      </c>
      <c r="X104" s="2"/>
      <c r="Y104" s="32">
        <f t="shared" si="19"/>
        <v>0</v>
      </c>
      <c r="Z104" s="9"/>
      <c r="AA104" s="69" t="str">
        <f t="shared" si="20"/>
        <v/>
      </c>
      <c r="AB104" s="9"/>
      <c r="AC104" s="49"/>
      <c r="AD104" s="9"/>
      <c r="AE104" s="232">
        <f t="shared" si="14"/>
        <v>0</v>
      </c>
      <c r="AF104" s="9"/>
    </row>
    <row r="105" spans="1:32" ht="20.100000000000001" customHeight="1" thickTop="1" thickBot="1" x14ac:dyDescent="0.3">
      <c r="A105" s="97"/>
      <c r="B105" s="108"/>
      <c r="C105" s="148"/>
      <c r="D105" s="108"/>
      <c r="E105" s="113"/>
      <c r="F105" s="349"/>
      <c r="G105" s="102"/>
      <c r="H105" s="51"/>
      <c r="I105" s="43" t="str">
        <f t="shared" si="15"/>
        <v>22h28</v>
      </c>
      <c r="J105" s="22"/>
      <c r="K105" s="33"/>
      <c r="L105" s="34"/>
      <c r="M105" s="43" t="str">
        <f t="shared" si="16"/>
        <v>11h21</v>
      </c>
      <c r="N105" s="2"/>
      <c r="O105" s="31">
        <f t="shared" si="17"/>
        <v>0</v>
      </c>
      <c r="P105" s="9"/>
      <c r="Q105" s="69" t="str">
        <f t="shared" si="18"/>
        <v/>
      </c>
      <c r="R105" s="9"/>
      <c r="S105" s="44"/>
      <c r="T105" s="9"/>
      <c r="U105" s="92"/>
      <c r="V105" s="41"/>
      <c r="W105" s="43" t="str">
        <f t="shared" si="21"/>
        <v>23h48</v>
      </c>
      <c r="X105" s="2"/>
      <c r="Y105" s="32">
        <f t="shared" si="19"/>
        <v>0</v>
      </c>
      <c r="Z105" s="9"/>
      <c r="AA105" s="69" t="str">
        <f t="shared" si="20"/>
        <v/>
      </c>
      <c r="AB105" s="9"/>
      <c r="AC105" s="49"/>
      <c r="AD105" s="9"/>
      <c r="AE105" s="232">
        <f t="shared" si="14"/>
        <v>0</v>
      </c>
      <c r="AF105" s="9"/>
    </row>
    <row r="106" spans="1:32" ht="20.100000000000001" customHeight="1" thickTop="1" thickBot="1" x14ac:dyDescent="0.3">
      <c r="A106" s="97"/>
      <c r="B106" s="108"/>
      <c r="C106" s="148"/>
      <c r="D106" s="108"/>
      <c r="E106" s="113"/>
      <c r="F106" s="349"/>
      <c r="G106" s="102"/>
      <c r="H106" s="51"/>
      <c r="I106" s="43" t="str">
        <f t="shared" si="15"/>
        <v>22h28</v>
      </c>
      <c r="J106" s="22"/>
      <c r="K106" s="33"/>
      <c r="L106" s="34"/>
      <c r="M106" s="43" t="str">
        <f t="shared" si="16"/>
        <v>11h21</v>
      </c>
      <c r="N106" s="2"/>
      <c r="O106" s="31">
        <f t="shared" si="17"/>
        <v>0</v>
      </c>
      <c r="P106" s="9"/>
      <c r="Q106" s="69" t="str">
        <f t="shared" si="18"/>
        <v/>
      </c>
      <c r="R106" s="9"/>
      <c r="S106" s="44"/>
      <c r="T106" s="9"/>
      <c r="U106" s="92"/>
      <c r="V106" s="41"/>
      <c r="W106" s="43" t="str">
        <f t="shared" si="21"/>
        <v>23h48</v>
      </c>
      <c r="X106" s="2"/>
      <c r="Y106" s="32">
        <f t="shared" si="19"/>
        <v>0</v>
      </c>
      <c r="Z106" s="9"/>
      <c r="AA106" s="69" t="str">
        <f t="shared" si="20"/>
        <v/>
      </c>
      <c r="AB106" s="9"/>
      <c r="AC106" s="49"/>
      <c r="AD106" s="9"/>
      <c r="AE106" s="232">
        <f t="shared" si="14"/>
        <v>0</v>
      </c>
      <c r="AF106" s="9"/>
    </row>
    <row r="107" spans="1:32" ht="20.100000000000001" customHeight="1" thickTop="1" thickBot="1" x14ac:dyDescent="0.3">
      <c r="A107" s="97"/>
      <c r="B107" s="108"/>
      <c r="C107" s="148"/>
      <c r="D107" s="108"/>
      <c r="E107" s="113"/>
      <c r="F107" s="349"/>
      <c r="G107" s="103"/>
      <c r="H107" s="39"/>
      <c r="I107" s="43" t="str">
        <f t="shared" si="15"/>
        <v>22h28</v>
      </c>
      <c r="J107" s="22"/>
      <c r="K107" s="33"/>
      <c r="L107" s="34"/>
      <c r="M107" s="43" t="str">
        <f t="shared" si="16"/>
        <v>11h21</v>
      </c>
      <c r="N107" s="2"/>
      <c r="O107" s="31">
        <f t="shared" si="17"/>
        <v>0</v>
      </c>
      <c r="P107" s="9"/>
      <c r="Q107" s="69" t="str">
        <f t="shared" si="18"/>
        <v/>
      </c>
      <c r="R107" s="9"/>
      <c r="S107" s="44"/>
      <c r="T107" s="9"/>
      <c r="U107" s="92"/>
      <c r="V107" s="41"/>
      <c r="W107" s="43" t="str">
        <f t="shared" si="21"/>
        <v>23h48</v>
      </c>
      <c r="X107" s="2"/>
      <c r="Y107" s="32">
        <f t="shared" si="19"/>
        <v>0</v>
      </c>
      <c r="Z107" s="9"/>
      <c r="AA107" s="69" t="str">
        <f t="shared" si="20"/>
        <v/>
      </c>
      <c r="AB107" s="9"/>
      <c r="AC107" s="49"/>
      <c r="AD107" s="9"/>
      <c r="AE107" s="232">
        <f t="shared" si="14"/>
        <v>0</v>
      </c>
      <c r="AF107" s="9"/>
    </row>
    <row r="108" spans="1:32" ht="20.100000000000001" customHeight="1" thickTop="1" thickBot="1" x14ac:dyDescent="0.3">
      <c r="A108" s="97"/>
      <c r="B108" s="108"/>
      <c r="C108" s="148"/>
      <c r="D108" s="108"/>
      <c r="E108" s="113"/>
      <c r="F108" s="349"/>
      <c r="G108" s="103"/>
      <c r="H108" s="39"/>
      <c r="I108" s="43" t="str">
        <f t="shared" si="15"/>
        <v>22h28</v>
      </c>
      <c r="J108" s="22"/>
      <c r="K108" s="33"/>
      <c r="L108" s="34"/>
      <c r="M108" s="43" t="str">
        <f t="shared" si="16"/>
        <v>11h21</v>
      </c>
      <c r="N108" s="2"/>
      <c r="O108" s="31">
        <f t="shared" ref="O108:O115" si="22">L114-H108</f>
        <v>0</v>
      </c>
      <c r="P108" s="9"/>
      <c r="Q108" s="69" t="str">
        <f t="shared" si="18"/>
        <v/>
      </c>
      <c r="R108" s="9"/>
      <c r="S108" s="44"/>
      <c r="T108" s="9"/>
      <c r="U108" s="40"/>
      <c r="V108" s="41"/>
      <c r="W108" s="43" t="str">
        <f t="shared" si="21"/>
        <v>23h48</v>
      </c>
      <c r="X108" s="2"/>
      <c r="Y108" s="32">
        <f t="shared" si="19"/>
        <v>0</v>
      </c>
      <c r="Z108" s="9"/>
      <c r="AA108" s="69" t="str">
        <f t="shared" si="20"/>
        <v/>
      </c>
      <c r="AB108" s="9"/>
      <c r="AC108" s="49"/>
      <c r="AD108" s="9"/>
      <c r="AE108" s="232">
        <f t="shared" ref="AE108:AE115" si="23">V108-H108</f>
        <v>0</v>
      </c>
      <c r="AF108" s="9"/>
    </row>
    <row r="109" spans="1:32" ht="20.100000000000001" customHeight="1" thickTop="1" thickBot="1" x14ac:dyDescent="0.3">
      <c r="A109" s="97"/>
      <c r="B109" s="108"/>
      <c r="C109" s="148"/>
      <c r="D109" s="108"/>
      <c r="E109" s="113"/>
      <c r="F109" s="349"/>
      <c r="G109" s="103"/>
      <c r="H109" s="39"/>
      <c r="I109" s="43" t="str">
        <f t="shared" si="15"/>
        <v>22h28</v>
      </c>
      <c r="J109" s="22"/>
      <c r="K109" s="33"/>
      <c r="L109" s="34"/>
      <c r="M109" s="43" t="str">
        <f t="shared" si="16"/>
        <v>11h21</v>
      </c>
      <c r="N109" s="2"/>
      <c r="O109" s="31">
        <f t="shared" si="22"/>
        <v>0</v>
      </c>
      <c r="P109" s="9"/>
      <c r="Q109" s="69" t="str">
        <f t="shared" si="18"/>
        <v/>
      </c>
      <c r="R109" s="9"/>
      <c r="S109" s="44"/>
      <c r="T109" s="9"/>
      <c r="U109" s="40"/>
      <c r="V109" s="41"/>
      <c r="W109" s="43" t="str">
        <f t="shared" si="21"/>
        <v>23h48</v>
      </c>
      <c r="X109" s="2"/>
      <c r="Y109" s="32">
        <f t="shared" ref="Y109:Y115" si="24">V109-L109</f>
        <v>0</v>
      </c>
      <c r="Z109" s="9"/>
      <c r="AA109" s="69" t="str">
        <f t="shared" si="20"/>
        <v/>
      </c>
      <c r="AB109" s="9"/>
      <c r="AC109" s="49"/>
      <c r="AD109" s="9"/>
      <c r="AE109" s="232">
        <f t="shared" si="23"/>
        <v>0</v>
      </c>
      <c r="AF109" s="9"/>
    </row>
    <row r="110" spans="1:32" ht="20.100000000000001" customHeight="1" thickTop="1" thickBot="1" x14ac:dyDescent="0.3">
      <c r="A110" s="97"/>
      <c r="B110" s="108"/>
      <c r="C110" s="148"/>
      <c r="D110" s="108"/>
      <c r="E110" s="113"/>
      <c r="F110" s="349"/>
      <c r="G110" s="103"/>
      <c r="H110" s="39"/>
      <c r="I110" s="43" t="str">
        <f t="shared" si="15"/>
        <v>22h28</v>
      </c>
      <c r="J110" s="22"/>
      <c r="K110" s="33"/>
      <c r="L110" s="34"/>
      <c r="M110" s="43" t="str">
        <f t="shared" si="16"/>
        <v>11h21</v>
      </c>
      <c r="N110" s="2"/>
      <c r="O110" s="31">
        <f t="shared" si="22"/>
        <v>0</v>
      </c>
      <c r="P110" s="9"/>
      <c r="Q110" s="69" t="str">
        <f t="shared" si="18"/>
        <v/>
      </c>
      <c r="R110" s="9"/>
      <c r="S110" s="44"/>
      <c r="T110" s="9"/>
      <c r="U110" s="40"/>
      <c r="V110" s="41"/>
      <c r="W110" s="43" t="str">
        <f t="shared" ref="W110:W115" si="25">W109</f>
        <v>23h48</v>
      </c>
      <c r="X110" s="2"/>
      <c r="Y110" s="32">
        <f t="shared" si="24"/>
        <v>0</v>
      </c>
      <c r="Z110" s="9"/>
      <c r="AA110" s="69" t="str">
        <f t="shared" si="20"/>
        <v/>
      </c>
      <c r="AB110" s="9"/>
      <c r="AC110" s="49"/>
      <c r="AD110" s="9"/>
      <c r="AE110" s="232">
        <f t="shared" si="23"/>
        <v>0</v>
      </c>
      <c r="AF110" s="9"/>
    </row>
    <row r="111" spans="1:32" ht="20.100000000000001" customHeight="1" thickTop="1" thickBot="1" x14ac:dyDescent="0.3">
      <c r="A111" s="97"/>
      <c r="B111" s="108"/>
      <c r="C111" s="148"/>
      <c r="D111" s="108"/>
      <c r="E111" s="113"/>
      <c r="F111" s="349"/>
      <c r="G111" s="103"/>
      <c r="H111" s="39"/>
      <c r="I111" s="43" t="str">
        <f t="shared" si="15"/>
        <v>22h28</v>
      </c>
      <c r="J111" s="22"/>
      <c r="K111" s="33"/>
      <c r="L111" s="34"/>
      <c r="M111" s="43" t="str">
        <f t="shared" si="16"/>
        <v>11h21</v>
      </c>
      <c r="N111" s="2"/>
      <c r="O111" s="31">
        <f t="shared" si="22"/>
        <v>0</v>
      </c>
      <c r="P111" s="9"/>
      <c r="Q111" s="69" t="str">
        <f t="shared" si="18"/>
        <v/>
      </c>
      <c r="R111" s="9"/>
      <c r="S111" s="44"/>
      <c r="T111" s="9"/>
      <c r="U111" s="40"/>
      <c r="V111" s="41"/>
      <c r="W111" s="43" t="str">
        <f t="shared" si="25"/>
        <v>23h48</v>
      </c>
      <c r="X111" s="2"/>
      <c r="Y111" s="32">
        <f t="shared" si="24"/>
        <v>0</v>
      </c>
      <c r="Z111" s="9"/>
      <c r="AA111" s="69" t="str">
        <f t="shared" si="20"/>
        <v/>
      </c>
      <c r="AB111" s="9"/>
      <c r="AC111" s="49"/>
      <c r="AD111" s="9"/>
      <c r="AE111" s="232">
        <f t="shared" si="23"/>
        <v>0</v>
      </c>
      <c r="AF111" s="9"/>
    </row>
    <row r="112" spans="1:32" ht="20.100000000000001" customHeight="1" thickTop="1" thickBot="1" x14ac:dyDescent="0.3">
      <c r="A112" s="97"/>
      <c r="B112" s="108"/>
      <c r="C112" s="148"/>
      <c r="D112" s="108"/>
      <c r="E112" s="113"/>
      <c r="F112" s="349"/>
      <c r="G112" s="103"/>
      <c r="H112" s="39"/>
      <c r="I112" s="43" t="str">
        <f t="shared" si="15"/>
        <v>22h28</v>
      </c>
      <c r="J112" s="22"/>
      <c r="K112" s="33"/>
      <c r="L112" s="34"/>
      <c r="M112" s="43" t="str">
        <f t="shared" si="16"/>
        <v>11h21</v>
      </c>
      <c r="N112" s="2"/>
      <c r="O112" s="31">
        <f t="shared" si="22"/>
        <v>0</v>
      </c>
      <c r="P112" s="9"/>
      <c r="Q112" s="69" t="str">
        <f t="shared" si="18"/>
        <v/>
      </c>
      <c r="R112" s="9"/>
      <c r="S112" s="44"/>
      <c r="T112" s="9"/>
      <c r="U112" s="40"/>
      <c r="V112" s="41"/>
      <c r="W112" s="43" t="str">
        <f t="shared" si="25"/>
        <v>23h48</v>
      </c>
      <c r="X112" s="2"/>
      <c r="Y112" s="32">
        <f t="shared" si="24"/>
        <v>0</v>
      </c>
      <c r="Z112" s="9"/>
      <c r="AA112" s="69" t="str">
        <f t="shared" si="20"/>
        <v/>
      </c>
      <c r="AB112" s="9"/>
      <c r="AC112" s="49"/>
      <c r="AD112" s="9"/>
      <c r="AE112" s="232">
        <f t="shared" si="23"/>
        <v>0</v>
      </c>
      <c r="AF112" s="9"/>
    </row>
    <row r="113" spans="1:32" ht="20.100000000000001" customHeight="1" thickTop="1" thickBot="1" x14ac:dyDescent="0.3">
      <c r="A113" s="97"/>
      <c r="B113" s="95"/>
      <c r="C113" s="148"/>
      <c r="D113" s="147"/>
      <c r="E113" s="95"/>
      <c r="F113" s="349"/>
      <c r="G113" s="104"/>
      <c r="H113" s="53"/>
      <c r="I113" s="43" t="str">
        <f t="shared" si="15"/>
        <v>22h28</v>
      </c>
      <c r="J113" s="22"/>
      <c r="K113" s="33"/>
      <c r="L113" s="34"/>
      <c r="M113" s="43" t="str">
        <f t="shared" si="16"/>
        <v>11h21</v>
      </c>
      <c r="N113" s="2"/>
      <c r="O113" s="31">
        <f t="shared" si="22"/>
        <v>0</v>
      </c>
      <c r="P113" s="9"/>
      <c r="Q113" s="69" t="str">
        <f t="shared" si="18"/>
        <v/>
      </c>
      <c r="R113" s="9"/>
      <c r="S113" s="44"/>
      <c r="T113" s="9"/>
      <c r="U113" s="40"/>
      <c r="V113" s="41"/>
      <c r="W113" s="43" t="str">
        <f t="shared" si="25"/>
        <v>23h48</v>
      </c>
      <c r="X113" s="2"/>
      <c r="Y113" s="32">
        <f t="shared" si="24"/>
        <v>0</v>
      </c>
      <c r="Z113" s="9"/>
      <c r="AA113" s="69" t="str">
        <f t="shared" si="20"/>
        <v/>
      </c>
      <c r="AB113" s="9"/>
      <c r="AC113" s="49"/>
      <c r="AD113" s="9"/>
      <c r="AE113" s="232">
        <f t="shared" si="23"/>
        <v>0</v>
      </c>
      <c r="AF113" s="9"/>
    </row>
    <row r="114" spans="1:32" ht="20.100000000000001" customHeight="1" thickTop="1" thickBot="1" x14ac:dyDescent="0.3">
      <c r="A114" s="97"/>
      <c r="B114" s="95"/>
      <c r="C114" s="148"/>
      <c r="D114" s="147"/>
      <c r="E114" s="95"/>
      <c r="F114" s="349"/>
      <c r="G114" s="104"/>
      <c r="H114" s="53"/>
      <c r="I114" s="43" t="str">
        <f t="shared" si="15"/>
        <v>22h28</v>
      </c>
      <c r="J114" s="22"/>
      <c r="K114" s="33"/>
      <c r="L114" s="34"/>
      <c r="M114" s="43" t="str">
        <f t="shared" si="16"/>
        <v>11h21</v>
      </c>
      <c r="N114" s="2"/>
      <c r="O114" s="31">
        <f t="shared" si="22"/>
        <v>0</v>
      </c>
      <c r="P114" s="19"/>
      <c r="Q114" s="69" t="str">
        <f t="shared" si="18"/>
        <v/>
      </c>
      <c r="R114" s="19"/>
      <c r="S114" s="44"/>
      <c r="T114" s="19"/>
      <c r="U114" s="40"/>
      <c r="V114" s="41"/>
      <c r="W114" s="43" t="str">
        <f t="shared" si="25"/>
        <v>23h48</v>
      </c>
      <c r="X114" s="2"/>
      <c r="Y114" s="32">
        <f t="shared" si="24"/>
        <v>0</v>
      </c>
      <c r="Z114" s="19"/>
      <c r="AA114" s="69" t="str">
        <f t="shared" si="20"/>
        <v/>
      </c>
      <c r="AB114" s="54"/>
      <c r="AC114" s="49"/>
      <c r="AD114" s="227"/>
      <c r="AE114" s="232">
        <f t="shared" si="23"/>
        <v>0</v>
      </c>
      <c r="AF114" s="54"/>
    </row>
    <row r="115" spans="1:32" ht="20.100000000000001" customHeight="1" thickTop="1" thickBot="1" x14ac:dyDescent="0.3">
      <c r="A115" s="97"/>
      <c r="B115" s="95"/>
      <c r="C115" s="148"/>
      <c r="D115" s="147"/>
      <c r="E115" s="95"/>
      <c r="F115" s="349"/>
      <c r="G115" s="104"/>
      <c r="H115" s="53"/>
      <c r="I115" s="43" t="str">
        <f t="shared" si="15"/>
        <v>22h28</v>
      </c>
      <c r="J115" s="84"/>
      <c r="K115" s="86"/>
      <c r="L115" s="87"/>
      <c r="M115" s="43" t="str">
        <f t="shared" si="16"/>
        <v>11h21</v>
      </c>
      <c r="N115" s="2"/>
      <c r="O115" s="31">
        <f t="shared" si="22"/>
        <v>0</v>
      </c>
      <c r="P115" s="20"/>
      <c r="Q115" s="69" t="str">
        <f t="shared" si="18"/>
        <v/>
      </c>
      <c r="R115" s="20"/>
      <c r="S115" s="44"/>
      <c r="T115" s="20"/>
      <c r="U115" s="115"/>
      <c r="V115" s="116"/>
      <c r="W115" s="70" t="str">
        <f t="shared" si="25"/>
        <v>23h48</v>
      </c>
      <c r="X115" s="2"/>
      <c r="Y115" s="32">
        <f t="shared" si="24"/>
        <v>0</v>
      </c>
      <c r="Z115" s="71"/>
      <c r="AA115" s="69" t="str">
        <f t="shared" si="20"/>
        <v/>
      </c>
      <c r="AB115" s="12"/>
      <c r="AC115" s="2"/>
      <c r="AD115" s="228"/>
      <c r="AE115" s="232">
        <f t="shared" si="23"/>
        <v>0</v>
      </c>
      <c r="AF115" s="12"/>
    </row>
    <row r="116" spans="1:32" x14ac:dyDescent="0.25">
      <c r="A116" s="2"/>
      <c r="B116" s="17"/>
      <c r="C116" s="137"/>
      <c r="D116" s="137"/>
      <c r="E116" s="17"/>
      <c r="F116" s="12"/>
      <c r="G116" s="2"/>
      <c r="H116" s="2"/>
      <c r="I116" s="26"/>
      <c r="J116" s="12"/>
      <c r="K116" s="138"/>
      <c r="L116" s="139"/>
      <c r="M116" s="26"/>
      <c r="N116" s="2"/>
      <c r="O116" s="2"/>
      <c r="P116" s="2"/>
      <c r="Q116" s="58"/>
      <c r="R116" s="2"/>
      <c r="S116" s="2"/>
      <c r="T116" s="2"/>
      <c r="U116" s="140"/>
      <c r="V116" s="139"/>
      <c r="W116" s="141"/>
      <c r="X116" s="12"/>
      <c r="Y116" s="142"/>
      <c r="Z116" s="12"/>
      <c r="AA116" s="142"/>
      <c r="AB116" s="2"/>
      <c r="AC116" s="2"/>
      <c r="AD116" s="2"/>
      <c r="AE116" s="220"/>
      <c r="AF116" s="2"/>
    </row>
    <row r="117" spans="1:32" x14ac:dyDescent="0.25">
      <c r="F117" s="5"/>
      <c r="G117" s="4"/>
      <c r="H117" s="4"/>
      <c r="I117" s="28"/>
      <c r="J117" s="5"/>
      <c r="K117" s="68"/>
      <c r="L117" s="68"/>
      <c r="M117" s="28"/>
      <c r="P117" s="4"/>
      <c r="Q117" s="59"/>
      <c r="R117" s="4"/>
      <c r="T117" s="4"/>
      <c r="U117" s="117"/>
      <c r="V117" s="89"/>
      <c r="W117" s="28"/>
      <c r="Z117" s="4"/>
      <c r="AA117" s="57"/>
      <c r="AB117" s="4"/>
      <c r="AD117" s="4"/>
      <c r="AE117" s="218"/>
      <c r="AF117" s="4"/>
    </row>
    <row r="118" spans="1:32" x14ac:dyDescent="0.25">
      <c r="F118" s="5"/>
      <c r="G118" s="4"/>
      <c r="H118" s="4"/>
      <c r="I118" s="28"/>
      <c r="J118" s="5"/>
      <c r="K118" s="68"/>
      <c r="L118" s="68"/>
      <c r="M118" s="28"/>
      <c r="P118" s="4"/>
      <c r="Q118" s="59"/>
      <c r="R118" s="4"/>
      <c r="T118" s="4"/>
      <c r="U118" s="117"/>
      <c r="V118" s="89"/>
      <c r="W118" s="28"/>
      <c r="Z118" s="4"/>
      <c r="AA118" s="57"/>
      <c r="AB118" s="4"/>
      <c r="AD118" s="4"/>
      <c r="AE118" s="218"/>
      <c r="AF118" s="4"/>
    </row>
    <row r="119" spans="1:32" x14ac:dyDescent="0.25">
      <c r="F119" s="5"/>
      <c r="G119" s="4"/>
      <c r="H119" s="4"/>
      <c r="I119" s="28"/>
      <c r="J119" s="5"/>
      <c r="K119" s="68"/>
      <c r="L119" s="68"/>
      <c r="M119" s="28"/>
      <c r="P119" s="4"/>
      <c r="Q119" s="59"/>
      <c r="R119" s="4"/>
      <c r="T119" s="4"/>
      <c r="U119" s="117"/>
      <c r="V119" s="89"/>
      <c r="W119" s="28"/>
      <c r="Z119" s="4"/>
      <c r="AA119" s="57"/>
      <c r="AB119" s="4"/>
      <c r="AD119" s="4"/>
      <c r="AE119" s="218"/>
      <c r="AF119" s="4"/>
    </row>
    <row r="120" spans="1:32" x14ac:dyDescent="0.25">
      <c r="F120" s="5"/>
      <c r="G120" s="4"/>
      <c r="H120" s="4"/>
      <c r="I120" s="28"/>
      <c r="J120" s="5"/>
      <c r="K120" s="68"/>
      <c r="L120" s="68"/>
      <c r="M120" s="28"/>
      <c r="P120" s="4"/>
      <c r="Q120" s="59"/>
      <c r="R120" s="4"/>
      <c r="T120" s="4"/>
      <c r="U120" s="4"/>
      <c r="V120" s="4"/>
      <c r="W120" s="28"/>
      <c r="Z120" s="4"/>
      <c r="AA120" s="57"/>
      <c r="AB120" s="4"/>
      <c r="AD120" s="4"/>
      <c r="AE120" s="218"/>
      <c r="AF120" s="4"/>
    </row>
    <row r="121" spans="1:32" x14ac:dyDescent="0.25">
      <c r="F121" s="5"/>
      <c r="G121" s="4"/>
      <c r="H121" s="4"/>
      <c r="I121" s="28"/>
      <c r="J121" s="5"/>
      <c r="K121" s="68"/>
      <c r="L121" s="68"/>
      <c r="M121" s="28"/>
      <c r="P121" s="4"/>
      <c r="Q121" s="59"/>
      <c r="R121" s="4"/>
      <c r="T121" s="4"/>
      <c r="U121" s="4"/>
      <c r="V121" s="4"/>
      <c r="W121" s="28"/>
      <c r="Z121" s="4"/>
      <c r="AA121" s="57"/>
      <c r="AB121" s="4"/>
      <c r="AD121" s="4"/>
      <c r="AE121" s="218"/>
      <c r="AF121" s="4"/>
    </row>
    <row r="122" spans="1:32" x14ac:dyDescent="0.25">
      <c r="F122" s="5"/>
      <c r="G122" s="4"/>
      <c r="H122" s="4"/>
      <c r="I122" s="28"/>
      <c r="J122" s="5"/>
      <c r="K122" s="4"/>
      <c r="L122" s="4"/>
      <c r="M122" s="28"/>
      <c r="P122" s="4"/>
      <c r="Q122" s="59"/>
      <c r="R122" s="4"/>
      <c r="T122" s="4"/>
      <c r="U122" s="4"/>
      <c r="V122" s="4"/>
      <c r="W122" s="28"/>
      <c r="Z122" s="4"/>
      <c r="AA122" s="57"/>
      <c r="AB122" s="4"/>
      <c r="AD122" s="4"/>
      <c r="AE122" s="218"/>
      <c r="AF122" s="4"/>
    </row>
    <row r="123" spans="1:32" x14ac:dyDescent="0.25">
      <c r="F123" s="5"/>
      <c r="G123" s="4"/>
      <c r="H123" s="4"/>
      <c r="I123" s="28"/>
      <c r="J123" s="5"/>
      <c r="K123" s="4"/>
      <c r="L123" s="4"/>
      <c r="M123" s="28"/>
      <c r="P123" s="4"/>
      <c r="Q123" s="59"/>
      <c r="R123" s="4"/>
      <c r="T123" s="4"/>
      <c r="U123" s="4"/>
      <c r="V123" s="4"/>
      <c r="W123" s="28"/>
      <c r="Z123" s="4"/>
      <c r="AA123" s="57"/>
      <c r="AB123" s="4"/>
      <c r="AD123" s="4"/>
      <c r="AE123" s="218"/>
      <c r="AF123" s="4"/>
    </row>
    <row r="124" spans="1:32" x14ac:dyDescent="0.25">
      <c r="F124" s="5"/>
      <c r="G124" s="4"/>
      <c r="H124" s="4"/>
      <c r="I124" s="28"/>
      <c r="J124" s="5"/>
      <c r="K124" s="4"/>
      <c r="L124" s="4"/>
      <c r="M124" s="28"/>
      <c r="P124" s="4"/>
      <c r="Q124" s="59"/>
      <c r="R124" s="4"/>
      <c r="T124" s="4"/>
      <c r="U124" s="4"/>
      <c r="V124" s="4"/>
      <c r="W124" s="28"/>
      <c r="Z124" s="4"/>
      <c r="AA124" s="57"/>
      <c r="AB124" s="4"/>
      <c r="AD124" s="4"/>
      <c r="AE124" s="218"/>
      <c r="AF124" s="4"/>
    </row>
    <row r="125" spans="1:32" x14ac:dyDescent="0.25">
      <c r="F125" s="5"/>
      <c r="G125" s="4"/>
      <c r="H125" s="4"/>
      <c r="I125" s="28"/>
      <c r="J125" s="5"/>
      <c r="K125" s="4"/>
      <c r="L125" s="4"/>
      <c r="M125" s="28"/>
      <c r="P125" s="4"/>
      <c r="Q125" s="59"/>
      <c r="R125" s="4"/>
      <c r="T125" s="4"/>
      <c r="U125" s="4"/>
      <c r="V125" s="4"/>
      <c r="W125" s="28"/>
      <c r="Z125" s="4"/>
      <c r="AA125" s="57"/>
      <c r="AB125" s="4"/>
      <c r="AD125" s="4"/>
      <c r="AE125" s="218"/>
      <c r="AF125" s="4"/>
    </row>
    <row r="126" spans="1:32" x14ac:dyDescent="0.25">
      <c r="F126" s="5"/>
      <c r="G126" s="4"/>
      <c r="H126" s="4"/>
      <c r="I126" s="28"/>
      <c r="J126" s="5"/>
      <c r="K126" s="4"/>
      <c r="L126" s="4"/>
      <c r="M126" s="28"/>
      <c r="P126" s="4"/>
      <c r="Q126" s="59"/>
      <c r="R126" s="4"/>
      <c r="T126" s="4"/>
      <c r="U126" s="4"/>
      <c r="V126" s="4"/>
      <c r="W126" s="28"/>
      <c r="Z126" s="4"/>
      <c r="AA126" s="57"/>
      <c r="AB126" s="4"/>
      <c r="AD126" s="4"/>
      <c r="AE126" s="218"/>
      <c r="AF126" s="4"/>
    </row>
    <row r="127" spans="1:32" x14ac:dyDescent="0.25">
      <c r="F127" s="5"/>
      <c r="G127" s="4"/>
      <c r="H127" s="4"/>
      <c r="I127" s="28"/>
      <c r="J127" s="5"/>
      <c r="K127" s="4"/>
      <c r="L127" s="4"/>
      <c r="M127" s="28"/>
      <c r="P127" s="4"/>
      <c r="Q127" s="59"/>
      <c r="R127" s="4"/>
      <c r="T127" s="4"/>
      <c r="U127" s="4"/>
      <c r="V127" s="4"/>
      <c r="W127" s="28"/>
      <c r="Z127" s="4"/>
      <c r="AA127" s="57"/>
      <c r="AB127" s="4"/>
      <c r="AD127" s="4"/>
      <c r="AE127" s="218"/>
      <c r="AF127" s="4"/>
    </row>
    <row r="128" spans="1:32" x14ac:dyDescent="0.25">
      <c r="F128" s="5"/>
      <c r="G128" s="4"/>
      <c r="H128" s="4"/>
      <c r="I128" s="28"/>
      <c r="J128" s="5"/>
      <c r="K128" s="4"/>
      <c r="L128" s="4"/>
      <c r="M128" s="28"/>
      <c r="P128" s="4"/>
      <c r="Q128" s="59"/>
      <c r="R128" s="4"/>
      <c r="T128" s="4"/>
      <c r="U128" s="4"/>
      <c r="V128" s="4"/>
      <c r="W128" s="28"/>
      <c r="Z128" s="4"/>
      <c r="AA128" s="57"/>
      <c r="AB128" s="4"/>
      <c r="AD128" s="4"/>
      <c r="AE128" s="218"/>
      <c r="AF128" s="4"/>
    </row>
    <row r="129" spans="2:32" x14ac:dyDescent="0.25">
      <c r="B129"/>
      <c r="C129"/>
      <c r="D129"/>
      <c r="E129"/>
      <c r="F129" s="5"/>
      <c r="G129" s="4"/>
      <c r="H129" s="4"/>
      <c r="I129" s="28"/>
      <c r="J129" s="5"/>
      <c r="K129" s="4"/>
      <c r="L129" s="4"/>
      <c r="M129" s="28"/>
      <c r="P129" s="4"/>
      <c r="Q129" s="59"/>
      <c r="R129" s="4"/>
      <c r="T129" s="4"/>
      <c r="U129" s="4"/>
      <c r="V129" s="4"/>
      <c r="W129" s="28"/>
      <c r="Z129" s="4"/>
      <c r="AA129" s="57"/>
      <c r="AB129" s="4"/>
      <c r="AD129" s="4"/>
      <c r="AE129" s="218"/>
      <c r="AF129" s="4"/>
    </row>
    <row r="130" spans="2:32" x14ac:dyDescent="0.25">
      <c r="B130"/>
      <c r="C130"/>
      <c r="D130"/>
      <c r="E130"/>
      <c r="F130" s="5"/>
      <c r="G130" s="4"/>
      <c r="H130" s="4"/>
      <c r="I130" s="28"/>
      <c r="J130" s="5"/>
      <c r="K130" s="4"/>
      <c r="L130" s="4"/>
      <c r="M130" s="28"/>
      <c r="P130" s="4"/>
      <c r="Q130" s="59"/>
      <c r="R130" s="4"/>
      <c r="T130" s="4"/>
      <c r="U130" s="4"/>
      <c r="V130" s="4"/>
      <c r="W130" s="28"/>
      <c r="Z130" s="4"/>
      <c r="AA130" s="57"/>
      <c r="AB130" s="4"/>
      <c r="AD130" s="4"/>
      <c r="AE130" s="218"/>
      <c r="AF130" s="4"/>
    </row>
    <row r="131" spans="2:32" x14ac:dyDescent="0.25">
      <c r="B131"/>
      <c r="C131"/>
      <c r="D131"/>
      <c r="E131"/>
      <c r="F131" s="5"/>
      <c r="G131" s="4"/>
      <c r="H131" s="4"/>
      <c r="I131" s="28"/>
      <c r="J131" s="5"/>
      <c r="K131" s="4"/>
      <c r="L131" s="4"/>
      <c r="M131" s="28"/>
      <c r="P131" s="4"/>
      <c r="Q131" s="59"/>
      <c r="R131" s="4"/>
      <c r="T131" s="4"/>
      <c r="U131" s="4"/>
      <c r="V131" s="4"/>
      <c r="W131" s="28"/>
      <c r="Z131" s="4"/>
      <c r="AA131" s="57"/>
      <c r="AB131" s="4"/>
      <c r="AD131" s="4"/>
      <c r="AE131" s="218"/>
      <c r="AF131" s="4"/>
    </row>
    <row r="132" spans="2:32" x14ac:dyDescent="0.25">
      <c r="B132"/>
      <c r="C132"/>
      <c r="D132"/>
      <c r="E132"/>
      <c r="F132" s="5"/>
      <c r="G132" s="4"/>
      <c r="H132" s="4"/>
      <c r="I132" s="28"/>
      <c r="J132" s="5"/>
      <c r="K132" s="4"/>
      <c r="L132" s="4"/>
      <c r="M132" s="28"/>
      <c r="P132" s="4"/>
      <c r="Q132" s="59"/>
      <c r="R132" s="4"/>
      <c r="T132" s="4"/>
      <c r="U132" s="4"/>
      <c r="V132" s="4"/>
      <c r="W132" s="28"/>
      <c r="Z132" s="4"/>
      <c r="AA132" s="57"/>
      <c r="AB132" s="4"/>
      <c r="AD132" s="4"/>
      <c r="AE132" s="218"/>
      <c r="AF132" s="4"/>
    </row>
    <row r="133" spans="2:32" x14ac:dyDescent="0.25">
      <c r="B133"/>
      <c r="C133"/>
      <c r="D133"/>
      <c r="E133"/>
      <c r="F133" s="5"/>
      <c r="G133" s="4"/>
      <c r="H133" s="4"/>
      <c r="I133" s="28"/>
      <c r="J133" s="5"/>
      <c r="K133" s="4"/>
      <c r="L133" s="4"/>
      <c r="M133" s="28"/>
      <c r="P133" s="4"/>
      <c r="Q133" s="59"/>
      <c r="R133" s="4"/>
      <c r="T133" s="4"/>
      <c r="U133" s="4"/>
      <c r="V133" s="4"/>
      <c r="W133" s="28"/>
      <c r="Z133" s="4"/>
      <c r="AA133" s="57"/>
      <c r="AB133" s="4"/>
      <c r="AD133" s="4"/>
      <c r="AE133" s="218"/>
      <c r="AF133" s="4"/>
    </row>
    <row r="134" spans="2:32" x14ac:dyDescent="0.25">
      <c r="B134"/>
      <c r="C134"/>
      <c r="D134"/>
      <c r="E134"/>
      <c r="F134" s="5"/>
      <c r="G134" s="4"/>
      <c r="H134" s="4"/>
      <c r="I134" s="28"/>
      <c r="J134" s="5"/>
      <c r="K134" s="4"/>
      <c r="L134" s="4"/>
      <c r="M134" s="28"/>
      <c r="P134" s="4"/>
      <c r="Q134" s="59"/>
      <c r="R134" s="4"/>
      <c r="T134" s="4"/>
      <c r="U134" s="4"/>
      <c r="V134" s="4"/>
      <c r="W134" s="28"/>
      <c r="Z134" s="4"/>
      <c r="AA134" s="57"/>
      <c r="AB134" s="4"/>
      <c r="AD134" s="4"/>
      <c r="AE134" s="218"/>
      <c r="AF134" s="4"/>
    </row>
    <row r="135" spans="2:32" x14ac:dyDescent="0.25">
      <c r="B135"/>
      <c r="C135"/>
      <c r="D135"/>
      <c r="E135"/>
      <c r="F135" s="5"/>
      <c r="G135" s="4"/>
      <c r="H135" s="4"/>
      <c r="I135" s="28"/>
      <c r="J135" s="5"/>
      <c r="K135" s="4"/>
      <c r="L135" s="4"/>
      <c r="M135" s="28"/>
      <c r="P135" s="4"/>
      <c r="Q135" s="59"/>
      <c r="R135" s="4"/>
      <c r="T135" s="4"/>
      <c r="U135" s="4"/>
      <c r="V135" s="4"/>
      <c r="W135" s="28"/>
      <c r="Z135" s="4"/>
      <c r="AA135" s="57"/>
      <c r="AB135" s="4"/>
      <c r="AD135" s="4"/>
      <c r="AE135" s="218"/>
      <c r="AF135" s="4"/>
    </row>
    <row r="136" spans="2:32" x14ac:dyDescent="0.25">
      <c r="B136"/>
      <c r="C136"/>
      <c r="D136"/>
      <c r="E136"/>
      <c r="F136" s="5"/>
      <c r="G136" s="4"/>
      <c r="H136" s="4"/>
      <c r="I136" s="28"/>
      <c r="J136" s="5"/>
      <c r="K136" s="4"/>
      <c r="L136" s="4"/>
      <c r="M136" s="28"/>
      <c r="P136" s="4"/>
      <c r="Q136" s="59"/>
      <c r="R136" s="4"/>
      <c r="T136" s="4"/>
      <c r="U136" s="4"/>
      <c r="V136" s="4"/>
      <c r="W136" s="28"/>
      <c r="Z136" s="4"/>
      <c r="AA136" s="57"/>
      <c r="AB136" s="4"/>
      <c r="AD136" s="4"/>
      <c r="AE136" s="218"/>
      <c r="AF136" s="4"/>
    </row>
    <row r="137" spans="2:32" x14ac:dyDescent="0.25">
      <c r="B137"/>
      <c r="C137"/>
      <c r="D137"/>
      <c r="E137"/>
      <c r="F137" s="5"/>
      <c r="G137" s="4"/>
      <c r="H137" s="4"/>
      <c r="I137" s="28"/>
      <c r="J137" s="5"/>
      <c r="K137" s="4"/>
      <c r="L137" s="4"/>
      <c r="M137" s="28"/>
      <c r="P137" s="4"/>
      <c r="Q137" s="59"/>
      <c r="R137" s="4"/>
      <c r="T137" s="4"/>
      <c r="U137" s="4"/>
      <c r="V137" s="4"/>
      <c r="W137" s="28"/>
      <c r="Z137" s="4"/>
      <c r="AA137" s="57"/>
      <c r="AB137" s="4"/>
      <c r="AD137" s="4"/>
      <c r="AE137" s="218"/>
      <c r="AF137" s="4"/>
    </row>
    <row r="138" spans="2:32" x14ac:dyDescent="0.25">
      <c r="B138"/>
      <c r="C138"/>
      <c r="D138"/>
      <c r="E138"/>
      <c r="F138" s="5"/>
      <c r="G138" s="4"/>
      <c r="H138" s="4"/>
      <c r="I138" s="28"/>
      <c r="J138" s="5"/>
      <c r="K138" s="4"/>
      <c r="L138" s="4"/>
      <c r="M138" s="28"/>
      <c r="P138" s="4"/>
      <c r="Q138" s="59"/>
      <c r="R138" s="4"/>
      <c r="T138" s="4"/>
      <c r="U138" s="4"/>
      <c r="V138" s="4"/>
      <c r="W138" s="28"/>
      <c r="Z138" s="4"/>
      <c r="AA138" s="57"/>
      <c r="AB138" s="4"/>
      <c r="AD138" s="4"/>
      <c r="AE138" s="218"/>
      <c r="AF138" s="4"/>
    </row>
    <row r="139" spans="2:32" x14ac:dyDescent="0.25">
      <c r="B139"/>
      <c r="C139"/>
      <c r="D139"/>
      <c r="E139"/>
      <c r="F139" s="5"/>
      <c r="G139" s="4"/>
      <c r="H139" s="4"/>
      <c r="I139" s="28"/>
      <c r="J139" s="5"/>
      <c r="K139" s="4"/>
      <c r="L139" s="4"/>
      <c r="M139" s="28"/>
      <c r="P139" s="4"/>
      <c r="Q139" s="59"/>
      <c r="R139" s="4"/>
      <c r="T139" s="4"/>
      <c r="U139" s="4"/>
      <c r="V139" s="4"/>
      <c r="W139" s="28"/>
      <c r="Z139" s="4"/>
      <c r="AA139" s="57"/>
      <c r="AB139" s="4"/>
      <c r="AD139" s="4"/>
      <c r="AE139" s="218"/>
      <c r="AF139" s="4"/>
    </row>
    <row r="140" spans="2:32" x14ac:dyDescent="0.25">
      <c r="B140"/>
      <c r="C140"/>
      <c r="D140"/>
      <c r="E140"/>
      <c r="F140" s="5"/>
      <c r="G140" s="4"/>
      <c r="H140" s="4"/>
      <c r="I140" s="28"/>
      <c r="J140" s="5"/>
      <c r="K140" s="4"/>
      <c r="L140" s="4"/>
      <c r="M140" s="28"/>
      <c r="P140" s="4"/>
      <c r="Q140" s="59"/>
      <c r="R140" s="4"/>
      <c r="T140" s="4"/>
      <c r="U140" s="4"/>
      <c r="V140" s="4"/>
      <c r="W140" s="28"/>
      <c r="Z140" s="4"/>
      <c r="AA140" s="57"/>
      <c r="AB140" s="4"/>
      <c r="AD140" s="4"/>
      <c r="AE140" s="218"/>
      <c r="AF140" s="4"/>
    </row>
    <row r="141" spans="2:32" x14ac:dyDescent="0.25">
      <c r="B141"/>
      <c r="C141"/>
      <c r="D141"/>
      <c r="E141"/>
      <c r="F141" s="5"/>
      <c r="G141" s="4"/>
      <c r="H141" s="4"/>
      <c r="I141" s="28"/>
      <c r="J141" s="5"/>
      <c r="K141" s="4"/>
      <c r="L141" s="4"/>
      <c r="M141" s="28"/>
      <c r="P141" s="4"/>
      <c r="Q141" s="59"/>
      <c r="R141" s="4"/>
      <c r="T141" s="4"/>
      <c r="U141" s="4"/>
      <c r="V141" s="4"/>
      <c r="W141" s="28"/>
      <c r="Z141" s="4"/>
      <c r="AA141" s="57"/>
      <c r="AB141" s="4"/>
      <c r="AD141" s="4"/>
      <c r="AE141" s="218"/>
      <c r="AF141" s="4"/>
    </row>
    <row r="142" spans="2:32" x14ac:dyDescent="0.25">
      <c r="B142"/>
      <c r="C142"/>
      <c r="D142"/>
      <c r="E142"/>
      <c r="F142" s="5"/>
      <c r="G142" s="4"/>
      <c r="H142" s="4"/>
      <c r="I142" s="28"/>
      <c r="J142" s="5"/>
      <c r="K142" s="4"/>
      <c r="L142" s="4"/>
      <c r="M142" s="28"/>
      <c r="P142" s="4"/>
      <c r="Q142" s="59"/>
      <c r="R142" s="4"/>
      <c r="T142" s="4"/>
      <c r="U142" s="4"/>
      <c r="V142" s="4"/>
      <c r="W142" s="28"/>
      <c r="Z142" s="4"/>
      <c r="AA142" s="57"/>
      <c r="AB142" s="4"/>
      <c r="AD142" s="4"/>
      <c r="AE142" s="218"/>
      <c r="AF142" s="4"/>
    </row>
    <row r="143" spans="2:32" x14ac:dyDescent="0.25">
      <c r="B143"/>
      <c r="C143"/>
      <c r="D143"/>
      <c r="E143"/>
      <c r="F143" s="5"/>
      <c r="G143" s="4"/>
      <c r="H143" s="4"/>
      <c r="I143" s="28"/>
      <c r="J143" s="5"/>
      <c r="K143" s="4"/>
      <c r="L143" s="4"/>
      <c r="M143" s="28"/>
      <c r="P143" s="4"/>
      <c r="Q143" s="59"/>
      <c r="R143" s="4"/>
      <c r="T143" s="4"/>
      <c r="U143" s="4"/>
      <c r="V143" s="4"/>
      <c r="W143" s="28"/>
      <c r="Z143" s="4"/>
      <c r="AA143" s="57"/>
      <c r="AB143" s="4"/>
      <c r="AD143" s="4"/>
      <c r="AE143" s="218"/>
      <c r="AF143" s="4"/>
    </row>
    <row r="144" spans="2:32" x14ac:dyDescent="0.25">
      <c r="B144"/>
      <c r="C144"/>
      <c r="D144"/>
      <c r="E144"/>
      <c r="F144" s="5"/>
      <c r="G144" s="4"/>
      <c r="H144" s="4"/>
      <c r="I144" s="28"/>
      <c r="J144" s="5"/>
      <c r="K144" s="4"/>
      <c r="L144" s="4"/>
      <c r="M144" s="28"/>
      <c r="P144" s="4"/>
      <c r="Q144" s="59"/>
      <c r="R144" s="4"/>
      <c r="T144" s="4"/>
      <c r="U144" s="4"/>
      <c r="V144" s="4"/>
      <c r="W144" s="28"/>
      <c r="Z144" s="4"/>
      <c r="AA144" s="57"/>
      <c r="AB144" s="4"/>
      <c r="AD144" s="4"/>
      <c r="AE144" s="218"/>
      <c r="AF144" s="4"/>
    </row>
    <row r="145" spans="2:32" x14ac:dyDescent="0.25">
      <c r="B145"/>
      <c r="C145"/>
      <c r="D145"/>
      <c r="E145"/>
      <c r="F145" s="5"/>
      <c r="G145" s="4"/>
      <c r="H145" s="4"/>
      <c r="I145" s="28"/>
      <c r="J145" s="5"/>
      <c r="K145" s="4"/>
      <c r="L145" s="4"/>
      <c r="M145" s="28"/>
      <c r="P145" s="4"/>
      <c r="Q145" s="59"/>
      <c r="R145" s="4"/>
      <c r="T145" s="4"/>
      <c r="U145" s="4"/>
      <c r="V145" s="4"/>
      <c r="W145" s="28"/>
      <c r="Z145" s="4"/>
      <c r="AA145" s="57"/>
      <c r="AB145" s="4"/>
      <c r="AD145" s="4"/>
      <c r="AE145" s="218"/>
      <c r="AF145" s="4"/>
    </row>
    <row r="146" spans="2:32" x14ac:dyDescent="0.25">
      <c r="B146"/>
      <c r="C146"/>
      <c r="D146"/>
      <c r="E146"/>
      <c r="F146" s="5"/>
      <c r="G146" s="4"/>
      <c r="H146" s="4"/>
      <c r="I146" s="28"/>
      <c r="J146" s="5"/>
      <c r="K146" s="4"/>
      <c r="L146" s="4"/>
      <c r="M146" s="28"/>
      <c r="P146" s="4"/>
      <c r="Q146" s="59"/>
      <c r="R146" s="4"/>
      <c r="T146" s="4"/>
      <c r="U146" s="4"/>
      <c r="V146" s="4"/>
      <c r="W146" s="28"/>
      <c r="Z146" s="4"/>
      <c r="AA146" s="57"/>
      <c r="AB146" s="4"/>
      <c r="AD146" s="4"/>
      <c r="AE146" s="218"/>
      <c r="AF146" s="4"/>
    </row>
    <row r="147" spans="2:32" x14ac:dyDescent="0.25">
      <c r="B147"/>
      <c r="C147"/>
      <c r="D147"/>
      <c r="E147"/>
      <c r="F147" s="5"/>
      <c r="G147" s="4"/>
      <c r="H147" s="4"/>
      <c r="I147" s="28"/>
      <c r="J147" s="5"/>
      <c r="K147" s="4"/>
      <c r="L147" s="4"/>
      <c r="M147" s="28"/>
      <c r="P147" s="4"/>
      <c r="Q147" s="59"/>
      <c r="R147" s="4"/>
      <c r="T147" s="4"/>
      <c r="U147" s="4"/>
      <c r="V147" s="4"/>
      <c r="W147" s="28"/>
      <c r="Z147" s="4"/>
      <c r="AA147" s="57"/>
      <c r="AB147" s="4"/>
      <c r="AD147" s="4"/>
      <c r="AE147" s="218"/>
      <c r="AF147" s="4"/>
    </row>
    <row r="148" spans="2:32" x14ac:dyDescent="0.25">
      <c r="B148"/>
      <c r="C148"/>
      <c r="D148"/>
      <c r="E148"/>
      <c r="F148" s="5"/>
      <c r="G148" s="4"/>
      <c r="H148" s="4"/>
      <c r="I148" s="28"/>
      <c r="J148" s="5"/>
      <c r="K148" s="4"/>
      <c r="L148" s="4"/>
      <c r="M148" s="28"/>
      <c r="P148" s="4"/>
      <c r="Q148" s="59"/>
      <c r="R148" s="4"/>
      <c r="T148" s="4"/>
      <c r="U148" s="4"/>
      <c r="V148" s="4"/>
      <c r="W148" s="28"/>
      <c r="Z148" s="4"/>
      <c r="AA148" s="57"/>
      <c r="AB148" s="4"/>
      <c r="AD148" s="4"/>
      <c r="AE148" s="218"/>
      <c r="AF148" s="4"/>
    </row>
    <row r="149" spans="2:32" x14ac:dyDescent="0.25">
      <c r="B149"/>
      <c r="C149"/>
      <c r="D149"/>
      <c r="E149"/>
      <c r="F149" s="5"/>
      <c r="G149" s="4"/>
      <c r="H149" s="4"/>
      <c r="I149" s="28"/>
      <c r="J149" s="5"/>
      <c r="K149" s="4"/>
      <c r="L149" s="4"/>
      <c r="M149" s="28"/>
      <c r="P149" s="4"/>
      <c r="Q149" s="59"/>
      <c r="R149" s="4"/>
      <c r="T149" s="4"/>
      <c r="U149" s="4"/>
      <c r="V149" s="4"/>
      <c r="W149" s="28"/>
      <c r="Z149" s="4"/>
      <c r="AA149" s="57"/>
      <c r="AB149" s="4"/>
      <c r="AD149" s="4"/>
      <c r="AE149" s="218"/>
      <c r="AF149" s="4"/>
    </row>
    <row r="150" spans="2:32" x14ac:dyDescent="0.25">
      <c r="B150"/>
      <c r="C150"/>
      <c r="D150"/>
      <c r="E150"/>
      <c r="F150" s="5"/>
      <c r="G150" s="4"/>
      <c r="H150" s="4"/>
      <c r="I150" s="28"/>
      <c r="J150" s="5"/>
      <c r="K150" s="4"/>
      <c r="L150" s="4"/>
      <c r="M150" s="28"/>
      <c r="P150" s="4"/>
      <c r="Q150" s="59"/>
      <c r="R150" s="4"/>
      <c r="T150" s="4"/>
      <c r="U150" s="4"/>
      <c r="V150" s="4"/>
      <c r="W150" s="28"/>
      <c r="Z150" s="4"/>
      <c r="AA150" s="57"/>
      <c r="AB150" s="4"/>
      <c r="AD150" s="4"/>
      <c r="AE150" s="218"/>
      <c r="AF150" s="4"/>
    </row>
    <row r="151" spans="2:32" x14ac:dyDescent="0.25">
      <c r="B151"/>
      <c r="C151"/>
      <c r="D151"/>
      <c r="E151"/>
      <c r="F151" s="5"/>
      <c r="G151" s="4"/>
      <c r="I151" s="28"/>
      <c r="J151" s="5"/>
      <c r="K151" s="4"/>
      <c r="L151" s="4"/>
      <c r="M151" s="28"/>
      <c r="P151" s="4"/>
      <c r="Q151" s="59"/>
      <c r="R151" s="4"/>
      <c r="T151" s="4"/>
      <c r="U151" s="4"/>
      <c r="V151" s="4"/>
      <c r="W151" s="28"/>
      <c r="Z151" s="4"/>
      <c r="AA151" s="57"/>
      <c r="AB151" s="4"/>
      <c r="AD151" s="4"/>
      <c r="AE151" s="218"/>
      <c r="AF151" s="4"/>
    </row>
    <row r="152" spans="2:32" x14ac:dyDescent="0.25">
      <c r="B152"/>
      <c r="C152"/>
      <c r="D152"/>
      <c r="E152"/>
      <c r="I152" s="28"/>
      <c r="K152" s="4"/>
      <c r="L152" s="4"/>
      <c r="M152" s="28"/>
      <c r="U152" s="4"/>
      <c r="V152" s="4"/>
      <c r="W152" s="28"/>
    </row>
    <row r="153" spans="2:32" x14ac:dyDescent="0.25">
      <c r="B153"/>
      <c r="C153"/>
      <c r="D153"/>
      <c r="E153"/>
      <c r="I153" s="28"/>
      <c r="K153" s="4"/>
      <c r="L153" s="4"/>
      <c r="M153" s="28"/>
      <c r="U153" s="4"/>
      <c r="V153" s="4"/>
      <c r="W153" s="28"/>
    </row>
    <row r="154" spans="2:32" x14ac:dyDescent="0.25">
      <c r="B154"/>
      <c r="C154"/>
      <c r="D154"/>
      <c r="E154"/>
      <c r="K154" s="4"/>
      <c r="L154" s="4"/>
      <c r="U154" s="4"/>
      <c r="V154" s="4"/>
    </row>
    <row r="155" spans="2:32" x14ac:dyDescent="0.25">
      <c r="B155"/>
      <c r="C155"/>
      <c r="D155"/>
      <c r="E155"/>
      <c r="K155" s="4"/>
      <c r="L155" s="4"/>
      <c r="U155" s="4"/>
      <c r="V155" s="4"/>
    </row>
    <row r="156" spans="2:32" x14ac:dyDescent="0.25">
      <c r="B156"/>
      <c r="C156"/>
      <c r="D156"/>
      <c r="E156"/>
      <c r="K156" s="4"/>
      <c r="L156" s="4"/>
      <c r="U156" s="4"/>
      <c r="V156" s="4"/>
    </row>
    <row r="157" spans="2:32" x14ac:dyDescent="0.25">
      <c r="B157"/>
      <c r="C157"/>
      <c r="D157"/>
      <c r="E157"/>
      <c r="K157" s="4"/>
      <c r="L157" s="4"/>
      <c r="U157" s="4"/>
      <c r="V157" s="4"/>
    </row>
    <row r="158" spans="2:32" x14ac:dyDescent="0.25">
      <c r="B158"/>
      <c r="C158"/>
      <c r="D158"/>
      <c r="E158"/>
      <c r="K158" s="4"/>
      <c r="L158" s="4"/>
      <c r="U158" s="4"/>
      <c r="V158" s="4"/>
    </row>
    <row r="159" spans="2:32" x14ac:dyDescent="0.25">
      <c r="B159"/>
      <c r="C159"/>
      <c r="D159"/>
      <c r="E159"/>
      <c r="K159" s="4"/>
      <c r="L159" s="4"/>
      <c r="U159" s="4"/>
      <c r="V159" s="4"/>
    </row>
    <row r="160" spans="2:32" x14ac:dyDescent="0.25">
      <c r="B160"/>
      <c r="C160"/>
      <c r="D160"/>
      <c r="E160"/>
      <c r="K160" s="4"/>
      <c r="L160" s="4"/>
      <c r="U160" s="4"/>
      <c r="V160" s="4"/>
    </row>
    <row r="161" spans="2:27" x14ac:dyDescent="0.25">
      <c r="B161"/>
      <c r="C161"/>
      <c r="D161"/>
      <c r="E161"/>
      <c r="F161"/>
      <c r="I161"/>
      <c r="K161" s="4"/>
      <c r="L161" s="4"/>
      <c r="U161" s="4"/>
      <c r="V161" s="4"/>
    </row>
    <row r="162" spans="2:27" x14ac:dyDescent="0.25">
      <c r="B162"/>
      <c r="C162"/>
      <c r="D162"/>
      <c r="E162"/>
      <c r="F162"/>
      <c r="I162"/>
      <c r="J162"/>
      <c r="K162" s="4"/>
      <c r="L162" s="4"/>
      <c r="U162" s="4"/>
      <c r="V162" s="4"/>
      <c r="W162"/>
      <c r="Y162"/>
    </row>
    <row r="163" spans="2:27" x14ac:dyDescent="0.25">
      <c r="B163"/>
      <c r="C163"/>
      <c r="D163"/>
      <c r="E163"/>
      <c r="F163"/>
      <c r="I163"/>
      <c r="J163"/>
      <c r="K163" s="4"/>
      <c r="L163" s="4"/>
      <c r="U163" s="4"/>
      <c r="V163" s="4"/>
      <c r="W163"/>
      <c r="Y163"/>
    </row>
    <row r="164" spans="2:27" x14ac:dyDescent="0.25">
      <c r="B164"/>
      <c r="C164"/>
      <c r="D164"/>
      <c r="E164"/>
      <c r="F164"/>
      <c r="I164"/>
      <c r="J164"/>
      <c r="U164" s="4"/>
      <c r="V164" s="4"/>
      <c r="W164"/>
      <c r="Y164"/>
    </row>
    <row r="165" spans="2:27" x14ac:dyDescent="0.25">
      <c r="B165"/>
      <c r="C165"/>
      <c r="D165"/>
      <c r="E165"/>
      <c r="F165"/>
      <c r="I165"/>
      <c r="J165"/>
      <c r="U165" s="4"/>
      <c r="W165"/>
      <c r="Y165"/>
      <c r="AA165"/>
    </row>
    <row r="166" spans="2:27" x14ac:dyDescent="0.25">
      <c r="B166"/>
      <c r="C166"/>
      <c r="D166"/>
      <c r="E166"/>
      <c r="F166"/>
      <c r="I166"/>
      <c r="J166"/>
      <c r="U166" s="4"/>
      <c r="W166"/>
      <c r="Y166"/>
      <c r="AA166"/>
    </row>
    <row r="167" spans="2:27" x14ac:dyDescent="0.25">
      <c r="B167"/>
      <c r="C167"/>
      <c r="D167"/>
      <c r="E167"/>
      <c r="F167"/>
      <c r="I167"/>
      <c r="J167"/>
      <c r="U167" s="4"/>
      <c r="W167"/>
      <c r="Y167"/>
      <c r="AA167"/>
    </row>
    <row r="168" spans="2:27" x14ac:dyDescent="0.25">
      <c r="B168"/>
      <c r="C168"/>
      <c r="D168"/>
      <c r="E168"/>
      <c r="F168"/>
      <c r="I168"/>
      <c r="J168"/>
      <c r="U168" s="4"/>
      <c r="W168"/>
      <c r="Y168"/>
      <c r="AA168"/>
    </row>
    <row r="169" spans="2:27" x14ac:dyDescent="0.25">
      <c r="B169"/>
      <c r="C169"/>
      <c r="D169"/>
      <c r="E169"/>
      <c r="F169"/>
      <c r="I169"/>
      <c r="J169"/>
      <c r="U169" s="4"/>
      <c r="W169"/>
      <c r="Y169"/>
      <c r="AA169"/>
    </row>
    <row r="170" spans="2:27" x14ac:dyDescent="0.25">
      <c r="B170"/>
      <c r="C170"/>
      <c r="D170"/>
      <c r="E170"/>
      <c r="F170"/>
      <c r="I170"/>
      <c r="J170"/>
      <c r="W170"/>
      <c r="Y170"/>
      <c r="AA170"/>
    </row>
    <row r="171" spans="2:27" x14ac:dyDescent="0.25">
      <c r="B171"/>
      <c r="C171"/>
      <c r="D171"/>
      <c r="E171"/>
      <c r="F171"/>
      <c r="I171"/>
      <c r="J171"/>
      <c r="W171"/>
      <c r="Y171"/>
      <c r="AA171"/>
    </row>
    <row r="172" spans="2:27" x14ac:dyDescent="0.25">
      <c r="B172"/>
      <c r="C172"/>
      <c r="D172"/>
      <c r="E172"/>
      <c r="F172"/>
      <c r="I172"/>
      <c r="J172"/>
      <c r="W172"/>
      <c r="Y172"/>
      <c r="AA172"/>
    </row>
    <row r="173" spans="2:27" x14ac:dyDescent="0.25">
      <c r="B173"/>
      <c r="C173"/>
      <c r="D173"/>
      <c r="E173"/>
      <c r="F173"/>
      <c r="I173"/>
      <c r="J173"/>
      <c r="W173"/>
      <c r="Y173"/>
      <c r="AA173"/>
    </row>
    <row r="174" spans="2:27" x14ac:dyDescent="0.25">
      <c r="B174"/>
      <c r="C174"/>
      <c r="D174"/>
      <c r="E174"/>
      <c r="F174"/>
      <c r="I174"/>
      <c r="J174"/>
      <c r="W174"/>
      <c r="Y174"/>
      <c r="AA174"/>
    </row>
    <row r="175" spans="2:27" x14ac:dyDescent="0.25">
      <c r="B175"/>
      <c r="C175"/>
      <c r="D175"/>
      <c r="E175"/>
      <c r="F175"/>
      <c r="I175"/>
      <c r="J175"/>
      <c r="W175"/>
      <c r="Y175"/>
      <c r="AA175"/>
    </row>
    <row r="176" spans="2:27" x14ac:dyDescent="0.25">
      <c r="B176"/>
      <c r="C176"/>
      <c r="D176"/>
      <c r="E176"/>
      <c r="F176"/>
      <c r="I176"/>
      <c r="J176"/>
      <c r="W176"/>
      <c r="Y176"/>
      <c r="AA176"/>
    </row>
    <row r="177" spans="2:27" x14ac:dyDescent="0.25">
      <c r="B177"/>
      <c r="C177"/>
      <c r="D177"/>
      <c r="E177"/>
      <c r="F177"/>
      <c r="I177"/>
      <c r="J177"/>
      <c r="W177"/>
      <c r="Y177"/>
      <c r="AA177"/>
    </row>
    <row r="178" spans="2:27" x14ac:dyDescent="0.25">
      <c r="B178"/>
      <c r="C178"/>
      <c r="D178"/>
      <c r="E178"/>
      <c r="F178"/>
      <c r="I178"/>
      <c r="J178"/>
      <c r="W178"/>
      <c r="Y178"/>
      <c r="AA178"/>
    </row>
    <row r="179" spans="2:27" x14ac:dyDescent="0.25">
      <c r="B179"/>
      <c r="C179"/>
      <c r="D179"/>
      <c r="E179"/>
      <c r="F179"/>
      <c r="I179"/>
      <c r="J179"/>
      <c r="W179"/>
      <c r="Y179"/>
      <c r="AA179"/>
    </row>
    <row r="180" spans="2:27" x14ac:dyDescent="0.25">
      <c r="B180"/>
      <c r="C180"/>
      <c r="D180"/>
      <c r="E180"/>
      <c r="F180"/>
      <c r="I180"/>
      <c r="J180"/>
      <c r="W180"/>
      <c r="Y180"/>
      <c r="AA180"/>
    </row>
    <row r="181" spans="2:27" x14ac:dyDescent="0.25">
      <c r="B181"/>
      <c r="C181"/>
      <c r="D181"/>
      <c r="E181"/>
      <c r="F181"/>
      <c r="I181"/>
      <c r="J181"/>
      <c r="W181"/>
      <c r="Y181"/>
      <c r="AA181"/>
    </row>
    <row r="182" spans="2:27" x14ac:dyDescent="0.25">
      <c r="B182"/>
      <c r="C182"/>
      <c r="D182"/>
      <c r="E182"/>
      <c r="F182"/>
      <c r="I182"/>
      <c r="J182"/>
      <c r="W182"/>
      <c r="Y182"/>
      <c r="AA182"/>
    </row>
    <row r="183" spans="2:27" x14ac:dyDescent="0.25">
      <c r="B183"/>
      <c r="C183"/>
      <c r="D183"/>
      <c r="E183"/>
      <c r="F183"/>
      <c r="I183"/>
      <c r="J183"/>
      <c r="W183"/>
      <c r="Y183"/>
      <c r="AA183"/>
    </row>
    <row r="184" spans="2:27" x14ac:dyDescent="0.25">
      <c r="B184"/>
      <c r="C184"/>
      <c r="D184"/>
      <c r="E184"/>
      <c r="F184"/>
      <c r="I184"/>
      <c r="J184"/>
      <c r="W184"/>
      <c r="Y184"/>
      <c r="AA184"/>
    </row>
    <row r="185" spans="2:27" x14ac:dyDescent="0.25">
      <c r="B185"/>
      <c r="C185"/>
      <c r="D185"/>
      <c r="E185"/>
      <c r="F185"/>
      <c r="I185"/>
      <c r="J185"/>
      <c r="W185"/>
      <c r="Y185"/>
      <c r="AA185"/>
    </row>
    <row r="186" spans="2:27" x14ac:dyDescent="0.25">
      <c r="B186"/>
      <c r="C186"/>
      <c r="D186"/>
      <c r="E186"/>
      <c r="F186"/>
      <c r="I186"/>
      <c r="J186"/>
      <c r="W186"/>
      <c r="Y186"/>
      <c r="AA186"/>
    </row>
    <row r="187" spans="2:27" x14ac:dyDescent="0.25">
      <c r="B187"/>
      <c r="C187"/>
      <c r="D187"/>
      <c r="E187"/>
      <c r="F187"/>
      <c r="I187"/>
      <c r="J187"/>
      <c r="W187"/>
      <c r="Y187"/>
      <c r="AA187"/>
    </row>
    <row r="188" spans="2:27" x14ac:dyDescent="0.25">
      <c r="B188"/>
      <c r="C188"/>
      <c r="D188"/>
      <c r="E188"/>
      <c r="F188"/>
      <c r="I188"/>
      <c r="J188"/>
      <c r="W188"/>
      <c r="Y188"/>
      <c r="AA188"/>
    </row>
    <row r="189" spans="2:27" x14ac:dyDescent="0.25">
      <c r="B189"/>
      <c r="C189"/>
      <c r="D189"/>
      <c r="E189"/>
      <c r="F189"/>
      <c r="I189"/>
      <c r="J189"/>
      <c r="W189"/>
      <c r="Y189"/>
      <c r="AA189"/>
    </row>
    <row r="190" spans="2:27" x14ac:dyDescent="0.25">
      <c r="B190"/>
      <c r="C190"/>
      <c r="D190"/>
      <c r="E190"/>
      <c r="F190"/>
      <c r="I190"/>
      <c r="J190"/>
      <c r="W190"/>
      <c r="Y190"/>
      <c r="AA190"/>
    </row>
    <row r="191" spans="2:27" x14ac:dyDescent="0.25">
      <c r="B191"/>
      <c r="C191"/>
      <c r="D191"/>
      <c r="E191"/>
      <c r="F191"/>
      <c r="I191"/>
      <c r="J191"/>
      <c r="W191"/>
      <c r="Y191"/>
      <c r="AA191"/>
    </row>
    <row r="192" spans="2:27" x14ac:dyDescent="0.25">
      <c r="B192"/>
      <c r="C192"/>
      <c r="D192"/>
      <c r="E192"/>
      <c r="F192"/>
      <c r="I192"/>
      <c r="J192"/>
      <c r="W192"/>
      <c r="Y192"/>
      <c r="AA192"/>
    </row>
    <row r="193" spans="2:27" x14ac:dyDescent="0.25">
      <c r="B193"/>
      <c r="C193"/>
      <c r="D193"/>
      <c r="E193"/>
      <c r="F193"/>
      <c r="I193"/>
      <c r="J193"/>
      <c r="W193"/>
      <c r="Y193"/>
      <c r="AA193"/>
    </row>
    <row r="194" spans="2:27" x14ac:dyDescent="0.25">
      <c r="B194"/>
      <c r="C194"/>
      <c r="D194"/>
      <c r="E194"/>
      <c r="F194"/>
      <c r="I194"/>
      <c r="J194"/>
      <c r="W194"/>
      <c r="Y194"/>
      <c r="AA194"/>
    </row>
    <row r="195" spans="2:27" x14ac:dyDescent="0.25">
      <c r="B195"/>
      <c r="C195"/>
      <c r="D195"/>
      <c r="E195"/>
      <c r="F195"/>
      <c r="I195"/>
      <c r="J195"/>
      <c r="W195"/>
      <c r="Y195"/>
      <c r="AA195"/>
    </row>
    <row r="196" spans="2:27" x14ac:dyDescent="0.25">
      <c r="B196"/>
      <c r="C196"/>
      <c r="D196"/>
      <c r="E196"/>
      <c r="F196"/>
      <c r="I196"/>
      <c r="J196"/>
      <c r="W196"/>
      <c r="Y196"/>
      <c r="AA196"/>
    </row>
    <row r="197" spans="2:27" x14ac:dyDescent="0.25">
      <c r="B197"/>
      <c r="C197"/>
      <c r="D197"/>
      <c r="E197"/>
      <c r="F197"/>
      <c r="I197"/>
      <c r="J197"/>
      <c r="W197"/>
      <c r="Y197"/>
      <c r="AA197"/>
    </row>
    <row r="198" spans="2:27" x14ac:dyDescent="0.25">
      <c r="B198"/>
      <c r="C198"/>
      <c r="D198"/>
      <c r="E198"/>
      <c r="F198"/>
      <c r="I198"/>
      <c r="J198"/>
      <c r="W198"/>
      <c r="Y198"/>
      <c r="AA198"/>
    </row>
    <row r="199" spans="2:27" x14ac:dyDescent="0.25">
      <c r="B199"/>
      <c r="C199"/>
      <c r="D199"/>
      <c r="E199"/>
      <c r="F199"/>
      <c r="I199"/>
      <c r="J199"/>
      <c r="W199"/>
      <c r="Y199"/>
      <c r="AA199"/>
    </row>
    <row r="200" spans="2:27" x14ac:dyDescent="0.25">
      <c r="B200"/>
      <c r="C200"/>
      <c r="D200"/>
      <c r="E200"/>
      <c r="F200"/>
      <c r="I200"/>
      <c r="J200"/>
      <c r="W200"/>
      <c r="Y200"/>
      <c r="AA200"/>
    </row>
    <row r="201" spans="2:27" x14ac:dyDescent="0.25">
      <c r="B201"/>
      <c r="C201"/>
      <c r="D201"/>
      <c r="E201"/>
      <c r="F201"/>
      <c r="I201"/>
      <c r="J201"/>
      <c r="W201"/>
      <c r="Y201"/>
      <c r="AA201"/>
    </row>
    <row r="202" spans="2:27" x14ac:dyDescent="0.25">
      <c r="B202"/>
      <c r="C202"/>
      <c r="D202"/>
      <c r="E202"/>
      <c r="F202"/>
      <c r="I202"/>
      <c r="J202"/>
      <c r="W202"/>
      <c r="Y202"/>
      <c r="AA202"/>
    </row>
    <row r="203" spans="2:27" x14ac:dyDescent="0.25">
      <c r="B203"/>
      <c r="C203"/>
      <c r="D203"/>
      <c r="E203"/>
      <c r="F203"/>
      <c r="I203"/>
      <c r="J203"/>
      <c r="W203"/>
      <c r="Y203"/>
      <c r="AA203"/>
    </row>
    <row r="204" spans="2:27" x14ac:dyDescent="0.25">
      <c r="B204"/>
      <c r="C204"/>
      <c r="D204"/>
      <c r="E204"/>
      <c r="F204"/>
      <c r="I204"/>
      <c r="J204"/>
      <c r="W204"/>
      <c r="Y204"/>
      <c r="AA204"/>
    </row>
    <row r="205" spans="2:27" x14ac:dyDescent="0.25">
      <c r="B205"/>
      <c r="C205"/>
      <c r="D205"/>
      <c r="E205"/>
      <c r="F205"/>
      <c r="I205"/>
      <c r="J205"/>
      <c r="W205"/>
      <c r="Y205"/>
      <c r="AA205"/>
    </row>
    <row r="206" spans="2:27" x14ac:dyDescent="0.25">
      <c r="B206"/>
      <c r="C206"/>
      <c r="D206"/>
      <c r="E206"/>
      <c r="F206"/>
      <c r="I206"/>
      <c r="J206"/>
      <c r="W206"/>
      <c r="Y206"/>
      <c r="AA206"/>
    </row>
    <row r="207" spans="2:27" x14ac:dyDescent="0.25">
      <c r="B207"/>
      <c r="C207"/>
      <c r="D207"/>
      <c r="E207"/>
      <c r="F207"/>
      <c r="I207"/>
      <c r="J207"/>
      <c r="W207"/>
      <c r="Y207"/>
      <c r="AA207"/>
    </row>
    <row r="208" spans="2:27" x14ac:dyDescent="0.25">
      <c r="B208"/>
      <c r="C208"/>
      <c r="D208"/>
      <c r="E208"/>
      <c r="F208"/>
      <c r="I208"/>
      <c r="J208"/>
      <c r="W208"/>
      <c r="Y208"/>
      <c r="AA208"/>
    </row>
    <row r="209" spans="2:27" x14ac:dyDescent="0.25">
      <c r="B209"/>
      <c r="C209"/>
      <c r="D209"/>
      <c r="E209"/>
      <c r="F209"/>
      <c r="I209"/>
      <c r="J209"/>
      <c r="W209"/>
      <c r="Y209"/>
      <c r="AA209"/>
    </row>
    <row r="210" spans="2:27" x14ac:dyDescent="0.25">
      <c r="B210"/>
      <c r="C210"/>
      <c r="D210"/>
      <c r="E210"/>
      <c r="F210"/>
      <c r="I210"/>
      <c r="J210"/>
      <c r="W210"/>
      <c r="Y210"/>
      <c r="AA210"/>
    </row>
    <row r="211" spans="2:27" x14ac:dyDescent="0.25">
      <c r="B211"/>
      <c r="C211"/>
      <c r="D211"/>
      <c r="E211"/>
      <c r="F211"/>
      <c r="I211"/>
      <c r="J211"/>
      <c r="W211"/>
      <c r="Y211"/>
      <c r="AA211"/>
    </row>
    <row r="212" spans="2:27" x14ac:dyDescent="0.25">
      <c r="B212"/>
      <c r="C212"/>
      <c r="D212"/>
      <c r="E212"/>
      <c r="F212"/>
      <c r="I212"/>
      <c r="J212"/>
      <c r="W212"/>
      <c r="Y212"/>
      <c r="AA212"/>
    </row>
    <row r="213" spans="2:27" x14ac:dyDescent="0.25">
      <c r="B213"/>
      <c r="C213"/>
      <c r="D213"/>
      <c r="E213"/>
      <c r="F213"/>
      <c r="I213"/>
      <c r="J213"/>
      <c r="W213"/>
      <c r="Y213"/>
      <c r="AA213"/>
    </row>
    <row r="214" spans="2:27" x14ac:dyDescent="0.25">
      <c r="B214"/>
      <c r="C214"/>
      <c r="D214"/>
      <c r="E214"/>
      <c r="F214"/>
      <c r="I214"/>
      <c r="J214"/>
      <c r="W214"/>
      <c r="Y214"/>
      <c r="AA214"/>
    </row>
    <row r="215" spans="2:27" x14ac:dyDescent="0.25">
      <c r="B215"/>
      <c r="C215"/>
      <c r="D215"/>
      <c r="E215"/>
      <c r="F215"/>
      <c r="I215"/>
      <c r="J215"/>
      <c r="W215"/>
      <c r="Y215"/>
      <c r="AA215"/>
    </row>
    <row r="216" spans="2:27" x14ac:dyDescent="0.25">
      <c r="B216"/>
      <c r="C216"/>
      <c r="D216"/>
      <c r="E216"/>
      <c r="F216"/>
      <c r="I216"/>
      <c r="J216"/>
      <c r="W216"/>
      <c r="Y216"/>
      <c r="AA216"/>
    </row>
    <row r="217" spans="2:27" x14ac:dyDescent="0.25">
      <c r="B217"/>
      <c r="C217"/>
      <c r="D217"/>
      <c r="E217"/>
      <c r="F217"/>
      <c r="I217"/>
      <c r="J217"/>
      <c r="W217"/>
      <c r="Y217"/>
      <c r="AA217"/>
    </row>
    <row r="218" spans="2:27" x14ac:dyDescent="0.25">
      <c r="B218"/>
      <c r="C218"/>
      <c r="D218"/>
      <c r="E218"/>
      <c r="F218"/>
      <c r="I218"/>
      <c r="J218"/>
      <c r="W218"/>
      <c r="Y218"/>
      <c r="AA218"/>
    </row>
    <row r="219" spans="2:27" x14ac:dyDescent="0.25">
      <c r="B219"/>
      <c r="C219"/>
      <c r="D219"/>
      <c r="E219"/>
      <c r="F219"/>
      <c r="I219"/>
      <c r="J219"/>
      <c r="W219"/>
      <c r="Y219"/>
      <c r="AA219"/>
    </row>
    <row r="220" spans="2:27" x14ac:dyDescent="0.25">
      <c r="B220"/>
      <c r="C220"/>
      <c r="D220"/>
      <c r="E220"/>
      <c r="F220"/>
      <c r="I220"/>
      <c r="J220"/>
      <c r="W220"/>
      <c r="Y220"/>
      <c r="AA220"/>
    </row>
    <row r="221" spans="2:27" x14ac:dyDescent="0.25">
      <c r="B221"/>
      <c r="C221"/>
      <c r="D221"/>
      <c r="E221"/>
      <c r="F221"/>
      <c r="I221"/>
      <c r="J221"/>
      <c r="W221"/>
      <c r="Y221"/>
      <c r="AA221"/>
    </row>
    <row r="222" spans="2:27" x14ac:dyDescent="0.25">
      <c r="B222"/>
      <c r="C222"/>
      <c r="D222"/>
      <c r="E222"/>
      <c r="F222"/>
      <c r="I222"/>
      <c r="J222"/>
      <c r="W222"/>
      <c r="Y222"/>
      <c r="AA222"/>
    </row>
    <row r="223" spans="2:27" x14ac:dyDescent="0.25">
      <c r="B223"/>
      <c r="C223"/>
      <c r="D223"/>
      <c r="E223"/>
      <c r="F223"/>
      <c r="I223"/>
      <c r="J223"/>
      <c r="W223"/>
      <c r="Y223"/>
      <c r="AA223"/>
    </row>
    <row r="224" spans="2:27" x14ac:dyDescent="0.25">
      <c r="B224"/>
      <c r="C224"/>
      <c r="D224"/>
      <c r="E224"/>
      <c r="F224"/>
      <c r="I224"/>
      <c r="J224"/>
      <c r="W224"/>
      <c r="Y224"/>
      <c r="AA224"/>
    </row>
    <row r="225" spans="2:27" x14ac:dyDescent="0.25">
      <c r="B225"/>
      <c r="C225"/>
      <c r="D225"/>
      <c r="E225"/>
      <c r="F225"/>
      <c r="I225"/>
      <c r="J225"/>
      <c r="W225"/>
      <c r="Y225"/>
      <c r="AA225"/>
    </row>
    <row r="226" spans="2:27" x14ac:dyDescent="0.25">
      <c r="B226"/>
      <c r="C226"/>
      <c r="D226"/>
      <c r="E226"/>
      <c r="F226"/>
      <c r="I226"/>
      <c r="J226"/>
      <c r="W226"/>
      <c r="Y226"/>
      <c r="AA226"/>
    </row>
    <row r="227" spans="2:27" x14ac:dyDescent="0.25">
      <c r="B227"/>
      <c r="C227"/>
      <c r="D227"/>
      <c r="E227"/>
      <c r="F227"/>
      <c r="I227"/>
      <c r="J227"/>
      <c r="W227"/>
      <c r="Y227"/>
      <c r="AA227"/>
    </row>
    <row r="228" spans="2:27" x14ac:dyDescent="0.25">
      <c r="B228"/>
      <c r="C228"/>
      <c r="D228"/>
      <c r="E228"/>
      <c r="F228"/>
      <c r="I228"/>
      <c r="J228"/>
      <c r="W228"/>
      <c r="Y228"/>
      <c r="AA228"/>
    </row>
    <row r="229" spans="2:27" x14ac:dyDescent="0.25">
      <c r="B229"/>
      <c r="C229"/>
      <c r="D229"/>
      <c r="E229"/>
      <c r="F229"/>
      <c r="I229"/>
      <c r="J229"/>
      <c r="W229"/>
      <c r="Y229"/>
      <c r="AA229"/>
    </row>
    <row r="230" spans="2:27" x14ac:dyDescent="0.25">
      <c r="B230"/>
      <c r="C230"/>
      <c r="D230"/>
      <c r="E230"/>
      <c r="F230"/>
      <c r="I230"/>
      <c r="J230"/>
      <c r="W230"/>
      <c r="Y230"/>
      <c r="AA230"/>
    </row>
    <row r="231" spans="2:27" x14ac:dyDescent="0.25">
      <c r="B231"/>
      <c r="C231"/>
      <c r="D231"/>
      <c r="E231"/>
      <c r="F231"/>
      <c r="I231"/>
      <c r="J231"/>
      <c r="W231"/>
      <c r="Y231"/>
      <c r="AA231"/>
    </row>
    <row r="232" spans="2:27" x14ac:dyDescent="0.25">
      <c r="B232"/>
      <c r="C232"/>
      <c r="D232"/>
      <c r="E232"/>
      <c r="F232"/>
      <c r="I232"/>
      <c r="W232"/>
      <c r="Y232"/>
      <c r="AA232"/>
    </row>
    <row r="233" spans="2:27" x14ac:dyDescent="0.25">
      <c r="B233"/>
      <c r="C233"/>
      <c r="D233"/>
      <c r="E233"/>
      <c r="F233"/>
      <c r="I233"/>
      <c r="W233"/>
      <c r="Y233"/>
      <c r="AA233"/>
    </row>
    <row r="234" spans="2:27" x14ac:dyDescent="0.25">
      <c r="B234"/>
      <c r="C234"/>
      <c r="D234"/>
      <c r="E234"/>
      <c r="F234"/>
      <c r="I234"/>
      <c r="W234"/>
      <c r="Y234"/>
      <c r="AA234"/>
    </row>
    <row r="235" spans="2:27" x14ac:dyDescent="0.25">
      <c r="B235"/>
      <c r="C235"/>
      <c r="D235"/>
      <c r="E235"/>
      <c r="F235"/>
      <c r="I235"/>
      <c r="W235"/>
      <c r="Y235"/>
      <c r="AA235"/>
    </row>
    <row r="236" spans="2:27" x14ac:dyDescent="0.25">
      <c r="B236"/>
      <c r="C236"/>
      <c r="D236"/>
      <c r="E236"/>
      <c r="F236"/>
      <c r="I236"/>
      <c r="W236"/>
      <c r="Y236"/>
      <c r="AA236"/>
    </row>
    <row r="237" spans="2:27" x14ac:dyDescent="0.25">
      <c r="B237"/>
      <c r="C237"/>
      <c r="D237"/>
      <c r="E237"/>
      <c r="F237"/>
      <c r="I237"/>
      <c r="AA237"/>
    </row>
    <row r="238" spans="2:27" x14ac:dyDescent="0.25">
      <c r="B238"/>
      <c r="C238"/>
      <c r="D238"/>
      <c r="E238"/>
      <c r="F238"/>
      <c r="I238"/>
      <c r="AA238"/>
    </row>
    <row r="239" spans="2:27" x14ac:dyDescent="0.25">
      <c r="B239"/>
      <c r="C239"/>
      <c r="D239"/>
      <c r="E239"/>
      <c r="F239"/>
      <c r="I239"/>
      <c r="AA239"/>
    </row>
    <row r="240" spans="2:27" x14ac:dyDescent="0.25">
      <c r="B240"/>
      <c r="C240"/>
      <c r="D240"/>
      <c r="E240"/>
      <c r="F240"/>
      <c r="I240"/>
      <c r="AA240"/>
    </row>
    <row r="241" spans="2:27" x14ac:dyDescent="0.25">
      <c r="B241"/>
      <c r="C241"/>
      <c r="D241"/>
      <c r="E241"/>
      <c r="F241"/>
      <c r="AA241"/>
    </row>
    <row r="242" spans="2:27" x14ac:dyDescent="0.25">
      <c r="B242"/>
      <c r="C242"/>
      <c r="D242"/>
      <c r="E242"/>
      <c r="F242"/>
      <c r="AA242"/>
    </row>
    <row r="243" spans="2:27" x14ac:dyDescent="0.25">
      <c r="B243"/>
      <c r="C243"/>
      <c r="D243"/>
      <c r="E243"/>
      <c r="F243"/>
      <c r="AA243"/>
    </row>
    <row r="244" spans="2:27" x14ac:dyDescent="0.25">
      <c r="B244"/>
      <c r="C244"/>
      <c r="D244"/>
      <c r="E244"/>
      <c r="F244"/>
      <c r="AA244"/>
    </row>
    <row r="245" spans="2:27" x14ac:dyDescent="0.25">
      <c r="B245"/>
      <c r="C245"/>
      <c r="D245"/>
      <c r="E245"/>
      <c r="F245"/>
      <c r="I245"/>
      <c r="J245"/>
      <c r="M245"/>
      <c r="Q245"/>
      <c r="S245"/>
      <c r="W245"/>
      <c r="Y245"/>
      <c r="AA245"/>
    </row>
    <row r="246" spans="2:27" x14ac:dyDescent="0.25">
      <c r="B246"/>
      <c r="C246"/>
      <c r="D246"/>
      <c r="E246"/>
      <c r="F246"/>
      <c r="I246"/>
      <c r="J246"/>
      <c r="M246"/>
      <c r="Q246"/>
      <c r="S246"/>
      <c r="W246"/>
      <c r="Y246"/>
      <c r="AA246"/>
    </row>
    <row r="247" spans="2:27" x14ac:dyDescent="0.25">
      <c r="B247"/>
      <c r="C247"/>
      <c r="D247"/>
      <c r="E247"/>
      <c r="F247"/>
      <c r="I247"/>
      <c r="J247"/>
      <c r="M247"/>
      <c r="Q247"/>
      <c r="S247"/>
      <c r="W247"/>
      <c r="Y247"/>
      <c r="AA247"/>
    </row>
    <row r="248" spans="2:27" x14ac:dyDescent="0.25">
      <c r="B248"/>
      <c r="C248"/>
      <c r="D248"/>
      <c r="E248"/>
      <c r="F248"/>
      <c r="I248"/>
      <c r="J248"/>
      <c r="M248"/>
      <c r="Q248"/>
      <c r="S248"/>
      <c r="W248"/>
      <c r="Y248"/>
      <c r="AA248"/>
    </row>
    <row r="249" spans="2:27" x14ac:dyDescent="0.25">
      <c r="B249"/>
      <c r="C249"/>
      <c r="D249"/>
      <c r="E249"/>
      <c r="F249"/>
      <c r="I249"/>
      <c r="J249"/>
      <c r="M249"/>
      <c r="Q249"/>
      <c r="S249"/>
      <c r="W249"/>
      <c r="Y249"/>
      <c r="AA249"/>
    </row>
    <row r="250" spans="2:27" x14ac:dyDescent="0.25">
      <c r="B250"/>
      <c r="C250"/>
      <c r="D250"/>
      <c r="E250"/>
      <c r="F250"/>
      <c r="I250"/>
      <c r="J250"/>
      <c r="M250"/>
      <c r="Q250"/>
      <c r="S250"/>
      <c r="W250"/>
      <c r="Y250"/>
      <c r="AA250"/>
    </row>
  </sheetData>
  <sortState ref="U12:V92">
    <sortCondition ref="U11"/>
  </sortState>
  <mergeCells count="23">
    <mergeCell ref="F11:F115"/>
    <mergeCell ref="S12:S14"/>
    <mergeCell ref="AC12:AC14"/>
    <mergeCell ref="S16:S36"/>
    <mergeCell ref="AC16:AC18"/>
    <mergeCell ref="AC20:AC22"/>
    <mergeCell ref="B8:E8"/>
    <mergeCell ref="G10:H10"/>
    <mergeCell ref="K10:L10"/>
    <mergeCell ref="U10:V10"/>
    <mergeCell ref="G8:AF8"/>
    <mergeCell ref="F7:F9"/>
    <mergeCell ref="B2:E6"/>
    <mergeCell ref="G2:AC2"/>
    <mergeCell ref="G4:I4"/>
    <mergeCell ref="K4:M4"/>
    <mergeCell ref="O4:S6"/>
    <mergeCell ref="U4:W4"/>
    <mergeCell ref="Y4:AC4"/>
    <mergeCell ref="H6:I6"/>
    <mergeCell ref="L6:M6"/>
    <mergeCell ref="U6:V6"/>
    <mergeCell ref="Y6:AC6"/>
  </mergeCells>
  <conditionalFormatting sqref="O12:O115">
    <cfRule type="cellIs" dxfId="118" priority="24" operator="greaterThan">
      <formula>0</formula>
    </cfRule>
    <cfRule type="cellIs" dxfId="117" priority="27" operator="lessThan">
      <formula>0</formula>
    </cfRule>
    <cfRule type="cellIs" dxfId="116" priority="28" operator="equal">
      <formula>0</formula>
    </cfRule>
  </conditionalFormatting>
  <conditionalFormatting sqref="Y12:Y63">
    <cfRule type="cellIs" dxfId="115" priority="23" operator="greaterThan">
      <formula>0</formula>
    </cfRule>
    <cfRule type="cellIs" dxfId="114" priority="25" operator="equal">
      <formula>0</formula>
    </cfRule>
    <cfRule type="cellIs" dxfId="113" priority="26" operator="lessThan">
      <formula>0</formula>
    </cfRule>
  </conditionalFormatting>
  <conditionalFormatting sqref="S38">
    <cfRule type="containsText" dxfId="112" priority="22" operator="containsText" text="En positif">
      <formula>NOT(ISERROR(SEARCH("En positif",S38)))</formula>
    </cfRule>
  </conditionalFormatting>
  <conditionalFormatting sqref="S39">
    <cfRule type="containsText" dxfId="111" priority="21" operator="containsText" text="Egal">
      <formula>NOT(ISERROR(SEARCH("Egal",S39)))</formula>
    </cfRule>
  </conditionalFormatting>
  <conditionalFormatting sqref="S40">
    <cfRule type="cellIs" dxfId="110" priority="20" operator="equal">
      <formula>"En inferieur"</formula>
    </cfRule>
  </conditionalFormatting>
  <conditionalFormatting sqref="J6">
    <cfRule type="cellIs" dxfId="109" priority="19" operator="lessThan">
      <formula>"."</formula>
    </cfRule>
  </conditionalFormatting>
  <conditionalFormatting sqref="B2">
    <cfRule type="containsText" dxfId="108" priority="18" operator="containsText" text="CHAINE TDC ">
      <formula>NOT(ISERROR(SEARCH("CHAINE TDC ",B2)))</formula>
    </cfRule>
  </conditionalFormatting>
  <conditionalFormatting sqref="F10:F115 F1:F7">
    <cfRule type="containsText" dxfId="107" priority="17" operator="containsText" text=" ">
      <formula>NOT(ISERROR(SEARCH(" ",F1)))</formula>
    </cfRule>
  </conditionalFormatting>
  <conditionalFormatting sqref="C12:D112">
    <cfRule type="containsText" dxfId="106" priority="12" operator="containsText" text="2-PASSEUR HAUT">
      <formula>NOT(ISERROR(SEARCH("2-PASSEUR HAUT",C12)))</formula>
    </cfRule>
    <cfRule type="containsText" dxfId="105" priority="13" operator="containsText" text="3-PASSEUR MIDDLE">
      <formula>NOT(ISERROR(SEARCH("3-PASSEUR MIDDLE",C12)))</formula>
    </cfRule>
    <cfRule type="containsText" dxfId="104" priority="14" operator="containsText" text="4-PASSEUR BAS">
      <formula>NOT(ISERROR(SEARCH("4-PASSEUR BAS",C12)))</formula>
    </cfRule>
    <cfRule type="containsText" dxfId="103" priority="15" operator="containsText" text="5-CHASSEUR">
      <formula>NOT(ISERROR(SEARCH("5-CHASSEUR",C12)))</formula>
    </cfRule>
    <cfRule type="containsText" dxfId="102" priority="16" operator="containsText" text="1-GRENIER">
      <formula>NOT(ISERROR(SEARCH("1-GRENIER",C12)))</formula>
    </cfRule>
  </conditionalFormatting>
  <conditionalFormatting sqref="Y64:Y89">
    <cfRule type="cellIs" dxfId="101" priority="9" operator="greaterThan">
      <formula>0</formula>
    </cfRule>
    <cfRule type="cellIs" dxfId="100" priority="10" operator="equal">
      <formula>0</formula>
    </cfRule>
    <cfRule type="cellIs" dxfId="99" priority="11" operator="lessThan">
      <formula>0</formula>
    </cfRule>
  </conditionalFormatting>
  <conditionalFormatting sqref="Y90:Y115">
    <cfRule type="cellIs" dxfId="98" priority="6" operator="greaterThan">
      <formula>0</formula>
    </cfRule>
    <cfRule type="cellIs" dxfId="97" priority="7" operator="equal">
      <formula>0</formula>
    </cfRule>
    <cfRule type="cellIs" dxfId="96" priority="8" operator="lessThan">
      <formula>0</formula>
    </cfRule>
  </conditionalFormatting>
  <conditionalFormatting sqref="G8">
    <cfRule type="containsText" dxfId="95" priority="4" operator="containsText" text=" ">
      <formula>NOT(ISERROR(SEARCH(" ",G8)))</formula>
    </cfRule>
  </conditionalFormatting>
  <conditionalFormatting sqref="AG8">
    <cfRule type="containsText" dxfId="94" priority="3" operator="containsText" text=" ">
      <formula>NOT(ISERROR(SEARCH(" ",AG8)))</formula>
    </cfRule>
  </conditionalFormatting>
  <conditionalFormatting sqref="B8">
    <cfRule type="containsText" dxfId="93" priority="2" operator="containsText" text=" ">
      <formula>NOT(ISERROR(SEARCH(" ",B8)))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0"/>
  <sheetViews>
    <sheetView tabSelected="1" topLeftCell="A54" workbookViewId="0">
      <selection activeCell="G22" sqref="G22"/>
    </sheetView>
  </sheetViews>
  <sheetFormatPr baseColWidth="10" defaultRowHeight="15" x14ac:dyDescent="0.25"/>
  <cols>
    <col min="1" max="1" width="1.7109375" customWidth="1"/>
    <col min="2" max="2" width="20.7109375" style="14" customWidth="1"/>
    <col min="3" max="3" width="4.85546875" style="112" customWidth="1"/>
    <col min="4" max="4" width="19" style="112" customWidth="1"/>
    <col min="5" max="5" width="8.42578125" style="14" customWidth="1"/>
    <col min="6" max="6" width="1.7109375" style="1" customWidth="1"/>
    <col min="7" max="7" width="24.7109375" customWidth="1"/>
    <col min="9" max="9" width="9" style="29" customWidth="1"/>
    <col min="10" max="10" width="1.7109375" style="1" customWidth="1"/>
    <col min="11" max="11" width="24.7109375" customWidth="1"/>
    <col min="13" max="13" width="9" style="29" customWidth="1"/>
    <col min="14" max="14" width="1.7109375" customWidth="1"/>
    <col min="15" max="15" width="11.42578125" customWidth="1"/>
    <col min="16" max="16" width="1.7109375" customWidth="1"/>
    <col min="17" max="17" width="12.5703125" style="60" customWidth="1"/>
    <col min="18" max="18" width="2.7109375" customWidth="1"/>
    <col min="19" max="19" width="29.7109375" style="4" customWidth="1"/>
    <col min="20" max="20" width="1.7109375" customWidth="1"/>
    <col min="21" max="21" width="22.7109375" customWidth="1"/>
    <col min="23" max="23" width="9" style="29" customWidth="1"/>
    <col min="24" max="24" width="1.7109375" customWidth="1"/>
    <col min="25" max="25" width="11.42578125" style="14"/>
    <col min="26" max="26" width="1.7109375" customWidth="1"/>
    <col min="27" max="27" width="15.5703125" style="14" customWidth="1"/>
    <col min="28" max="28" width="1.7109375" customWidth="1"/>
    <col min="29" max="29" width="29.7109375" customWidth="1"/>
    <col min="30" max="30" width="1.7109375" customWidth="1"/>
    <col min="31" max="31" width="12.42578125" style="233" customWidth="1"/>
    <col min="32" max="32" width="1.7109375" customWidth="1"/>
    <col min="33" max="33" width="16.5703125" customWidth="1"/>
    <col min="34" max="34" width="2.7109375" customWidth="1"/>
  </cols>
  <sheetData>
    <row r="1" spans="1:34" x14ac:dyDescent="0.25">
      <c r="A1" s="97"/>
      <c r="B1" s="106"/>
      <c r="C1" s="109"/>
      <c r="D1" s="109"/>
      <c r="E1" s="106"/>
      <c r="F1" s="12" t="s">
        <v>118</v>
      </c>
      <c r="G1" s="2"/>
      <c r="H1" s="2"/>
      <c r="I1" s="26"/>
      <c r="J1" s="12"/>
      <c r="K1" s="2"/>
      <c r="L1" s="2"/>
      <c r="M1" s="26"/>
      <c r="N1" s="2"/>
      <c r="O1" s="2"/>
      <c r="P1" s="2"/>
      <c r="Q1" s="58"/>
      <c r="R1" s="2"/>
      <c r="S1" s="2"/>
      <c r="T1" s="2"/>
      <c r="U1" s="2"/>
      <c r="V1" s="2"/>
      <c r="W1" s="26"/>
      <c r="X1" s="2"/>
      <c r="Y1" s="17"/>
      <c r="Z1" s="2"/>
      <c r="AA1" s="17"/>
      <c r="AB1" s="2"/>
      <c r="AC1" s="2"/>
      <c r="AD1" s="2"/>
      <c r="AE1" s="220"/>
      <c r="AF1" s="2"/>
      <c r="AH1" s="4"/>
    </row>
    <row r="2" spans="1:34" ht="38.25" customHeight="1" x14ac:dyDescent="0.65">
      <c r="A2" s="97"/>
      <c r="B2" s="365" t="s">
        <v>117</v>
      </c>
      <c r="C2" s="365"/>
      <c r="D2" s="365"/>
      <c r="E2" s="365"/>
      <c r="F2" s="12" t="s">
        <v>118</v>
      </c>
      <c r="G2" s="362" t="s">
        <v>177</v>
      </c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2"/>
      <c r="AE2" s="220"/>
      <c r="AF2" s="2"/>
      <c r="AH2" s="215"/>
    </row>
    <row r="3" spans="1:34" x14ac:dyDescent="0.25">
      <c r="A3" s="97"/>
      <c r="B3" s="365"/>
      <c r="C3" s="365"/>
      <c r="D3" s="365"/>
      <c r="E3" s="365"/>
      <c r="F3" s="12" t="s">
        <v>118</v>
      </c>
      <c r="G3" s="2"/>
      <c r="H3" s="2"/>
      <c r="I3" s="26"/>
      <c r="J3" s="12"/>
      <c r="K3" s="2"/>
      <c r="L3" s="2"/>
      <c r="M3" s="26"/>
      <c r="N3" s="2"/>
      <c r="O3" s="2"/>
      <c r="P3" s="2"/>
      <c r="Q3" s="58"/>
      <c r="R3" s="2"/>
      <c r="S3" s="2"/>
      <c r="T3" s="2"/>
      <c r="U3" s="2"/>
      <c r="V3" s="2"/>
      <c r="W3" s="26"/>
      <c r="X3" s="2"/>
      <c r="Y3" s="17"/>
      <c r="Z3" s="2"/>
      <c r="AA3" s="17"/>
      <c r="AB3" s="2"/>
      <c r="AC3" s="2"/>
      <c r="AD3" s="2"/>
      <c r="AE3" s="220"/>
      <c r="AF3" s="2"/>
      <c r="AH3" s="4"/>
    </row>
    <row r="4" spans="1:34" ht="15" customHeight="1" x14ac:dyDescent="0.25">
      <c r="A4" s="97"/>
      <c r="B4" s="365"/>
      <c r="C4" s="365"/>
      <c r="D4" s="365"/>
      <c r="E4" s="365"/>
      <c r="F4" s="12" t="s">
        <v>118</v>
      </c>
      <c r="G4" s="318" t="s">
        <v>109</v>
      </c>
      <c r="H4" s="318"/>
      <c r="I4" s="318"/>
      <c r="J4" s="12"/>
      <c r="K4" s="318" t="s">
        <v>109</v>
      </c>
      <c r="L4" s="318"/>
      <c r="M4" s="318"/>
      <c r="N4" s="2"/>
      <c r="O4" s="363" t="s">
        <v>137</v>
      </c>
      <c r="P4" s="363"/>
      <c r="Q4" s="363"/>
      <c r="R4" s="363"/>
      <c r="S4" s="363"/>
      <c r="T4" s="2"/>
      <c r="U4" s="318" t="s">
        <v>109</v>
      </c>
      <c r="V4" s="318"/>
      <c r="W4" s="318"/>
      <c r="X4" s="2"/>
      <c r="Y4" s="350" t="s">
        <v>162</v>
      </c>
      <c r="Z4" s="351"/>
      <c r="AA4" s="351"/>
      <c r="AB4" s="351"/>
      <c r="AC4" s="352"/>
      <c r="AD4" s="2"/>
      <c r="AE4" s="110" t="s">
        <v>173</v>
      </c>
      <c r="AF4" s="2"/>
      <c r="AH4" s="4"/>
    </row>
    <row r="5" spans="1:34" ht="10.5" customHeight="1" thickBot="1" x14ac:dyDescent="0.3">
      <c r="A5" s="97"/>
      <c r="B5" s="365"/>
      <c r="C5" s="365"/>
      <c r="D5" s="365"/>
      <c r="E5" s="365"/>
      <c r="F5" s="12" t="s">
        <v>118</v>
      </c>
      <c r="G5" s="64"/>
      <c r="H5" s="64"/>
      <c r="I5" s="64"/>
      <c r="J5" s="64"/>
      <c r="K5" s="64"/>
      <c r="L5" s="64"/>
      <c r="M5" s="64"/>
      <c r="N5" s="64"/>
      <c r="O5" s="363"/>
      <c r="P5" s="363"/>
      <c r="Q5" s="363"/>
      <c r="R5" s="363"/>
      <c r="S5" s="363"/>
      <c r="T5" s="64"/>
      <c r="U5" s="64"/>
      <c r="V5" s="64"/>
      <c r="W5" s="64"/>
      <c r="X5" s="64"/>
      <c r="Y5" s="118"/>
      <c r="Z5" s="119"/>
      <c r="AA5" s="120"/>
      <c r="AB5" s="120"/>
      <c r="AC5" s="121"/>
      <c r="AD5" s="2"/>
      <c r="AE5" s="220"/>
      <c r="AF5" s="2"/>
      <c r="AH5" s="4"/>
    </row>
    <row r="6" spans="1:34" ht="49.5" customHeight="1" thickTop="1" thickBot="1" x14ac:dyDescent="0.3">
      <c r="A6" s="97"/>
      <c r="B6" s="365"/>
      <c r="C6" s="365"/>
      <c r="D6" s="365"/>
      <c r="E6" s="365"/>
      <c r="F6" s="12" t="s">
        <v>118</v>
      </c>
      <c r="G6" s="144">
        <f>SUM(H12:H115)</f>
        <v>21915649</v>
      </c>
      <c r="H6" s="320" t="s">
        <v>108</v>
      </c>
      <c r="I6" s="320"/>
      <c r="J6" s="64"/>
      <c r="K6" s="143">
        <f>SUM(L12:L96)</f>
        <v>22075065</v>
      </c>
      <c r="L6" s="347" t="s">
        <v>108</v>
      </c>
      <c r="M6" s="347"/>
      <c r="N6" s="65"/>
      <c r="O6" s="363"/>
      <c r="P6" s="363"/>
      <c r="Q6" s="363"/>
      <c r="R6" s="363"/>
      <c r="S6" s="363"/>
      <c r="T6" s="66"/>
      <c r="U6" s="344">
        <f>SUM(V12:V100)</f>
        <v>22130935</v>
      </c>
      <c r="V6" s="344"/>
      <c r="W6" s="81" t="s">
        <v>108</v>
      </c>
      <c r="X6" s="64"/>
      <c r="Y6" s="353" t="str">
        <f>IF(AC20=0,"=stable=",IF(AC20&gt;0,"+positif+",IF(AC20&lt;0,"-négatif-")))</f>
        <v>+positif+</v>
      </c>
      <c r="Z6" s="354"/>
      <c r="AA6" s="354"/>
      <c r="AB6" s="354"/>
      <c r="AC6" s="355"/>
      <c r="AD6" s="2"/>
      <c r="AE6" s="404">
        <f>((U6-G6)/U6)*100</f>
        <v>0.97278312009863122</v>
      </c>
      <c r="AF6" s="2"/>
      <c r="AH6" s="4"/>
    </row>
    <row r="7" spans="1:34" ht="10.5" customHeight="1" thickTop="1" x14ac:dyDescent="0.25">
      <c r="A7" s="97"/>
      <c r="B7" s="106"/>
      <c r="C7" s="109"/>
      <c r="D7" s="109"/>
      <c r="E7" s="106"/>
      <c r="F7" s="369" t="s">
        <v>118</v>
      </c>
      <c r="G7" s="75"/>
      <c r="H7" s="75"/>
      <c r="I7" s="75"/>
      <c r="J7" s="64"/>
      <c r="K7" s="75"/>
      <c r="L7" s="75"/>
      <c r="M7" s="75"/>
      <c r="N7" s="65"/>
      <c r="O7" s="76"/>
      <c r="P7" s="76"/>
      <c r="Q7" s="76"/>
      <c r="R7" s="76"/>
      <c r="S7" s="76"/>
      <c r="T7" s="66"/>
      <c r="U7" s="75"/>
      <c r="V7" s="75"/>
      <c r="W7" s="75"/>
      <c r="X7" s="64"/>
      <c r="Y7" s="122"/>
      <c r="Z7" s="76"/>
      <c r="AA7" s="122"/>
      <c r="AB7" s="76"/>
      <c r="AC7" s="76"/>
      <c r="AD7" s="2"/>
      <c r="AE7" s="220"/>
      <c r="AF7" s="2"/>
      <c r="AH7" s="4"/>
    </row>
    <row r="8" spans="1:34" s="4" customFormat="1" ht="15.75" customHeight="1" x14ac:dyDescent="0.25">
      <c r="A8" s="206" t="s">
        <v>118</v>
      </c>
      <c r="B8" s="304" t="s">
        <v>118</v>
      </c>
      <c r="C8" s="304"/>
      <c r="D8" s="304"/>
      <c r="E8" s="304"/>
      <c r="F8" s="369"/>
      <c r="G8" s="343" t="s">
        <v>118</v>
      </c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</row>
    <row r="9" spans="1:34" ht="9" customHeight="1" thickBot="1" x14ac:dyDescent="0.3">
      <c r="A9" s="97"/>
      <c r="B9" s="106"/>
      <c r="C9" s="106"/>
      <c r="D9" s="106"/>
      <c r="E9" s="109"/>
      <c r="F9" s="369"/>
      <c r="G9" s="2"/>
      <c r="H9" s="2"/>
      <c r="I9" s="26"/>
      <c r="J9" s="12"/>
      <c r="K9" s="2"/>
      <c r="L9" s="2"/>
      <c r="M9" s="26"/>
      <c r="N9" s="2"/>
      <c r="O9" s="2"/>
      <c r="P9" s="2"/>
      <c r="Q9" s="58"/>
      <c r="R9" s="2"/>
      <c r="S9" s="2"/>
      <c r="T9" s="66"/>
      <c r="U9" s="2"/>
      <c r="V9" s="2"/>
      <c r="W9" s="26"/>
      <c r="X9" s="2"/>
      <c r="Y9" s="17"/>
      <c r="Z9" s="2"/>
      <c r="AA9" s="17"/>
      <c r="AB9" s="2"/>
      <c r="AC9" s="2"/>
      <c r="AD9" s="2"/>
      <c r="AE9" s="220"/>
      <c r="AF9" s="2"/>
      <c r="AH9" s="4"/>
    </row>
    <row r="10" spans="1:34" s="1" customFormat="1" ht="52.5" customHeight="1" thickTop="1" thickBot="1" x14ac:dyDescent="0.3">
      <c r="A10" s="96"/>
      <c r="B10" s="98" t="s">
        <v>115</v>
      </c>
      <c r="C10" s="187" t="s">
        <v>140</v>
      </c>
      <c r="D10" s="188" t="s">
        <v>116</v>
      </c>
      <c r="E10" s="105" t="s">
        <v>120</v>
      </c>
      <c r="F10" s="217" t="s">
        <v>118</v>
      </c>
      <c r="G10" s="334" t="s">
        <v>80</v>
      </c>
      <c r="H10" s="335"/>
      <c r="I10" s="30" t="s">
        <v>87</v>
      </c>
      <c r="J10" s="217"/>
      <c r="K10" s="336" t="s">
        <v>139</v>
      </c>
      <c r="L10" s="337"/>
      <c r="M10" s="30" t="s">
        <v>87</v>
      </c>
      <c r="N10" s="217"/>
      <c r="O10" s="6" t="s">
        <v>165</v>
      </c>
      <c r="P10" s="8"/>
      <c r="Q10" s="56" t="s">
        <v>95</v>
      </c>
      <c r="R10" s="8"/>
      <c r="S10" s="85" t="s">
        <v>152</v>
      </c>
      <c r="T10" s="8"/>
      <c r="U10" s="338" t="s">
        <v>131</v>
      </c>
      <c r="V10" s="339"/>
      <c r="W10" s="30" t="s">
        <v>87</v>
      </c>
      <c r="X10" s="12"/>
      <c r="Y10" s="13" t="s">
        <v>82</v>
      </c>
      <c r="Z10" s="8"/>
      <c r="AA10" s="56" t="s">
        <v>95</v>
      </c>
      <c r="AB10" s="8"/>
      <c r="AC10" s="24" t="s">
        <v>151</v>
      </c>
      <c r="AD10" s="8"/>
      <c r="AE10" s="226" t="s">
        <v>166</v>
      </c>
      <c r="AF10" s="225"/>
      <c r="AG10" s="125"/>
      <c r="AH10" s="216"/>
    </row>
    <row r="11" spans="1:34" s="1" customFormat="1" ht="13.5" customHeight="1" thickTop="1" thickBot="1" x14ac:dyDescent="0.3">
      <c r="A11" s="96"/>
      <c r="B11" s="142"/>
      <c r="C11" s="142"/>
      <c r="D11" s="142"/>
      <c r="E11" s="194"/>
      <c r="F11" s="349" t="s">
        <v>118</v>
      </c>
      <c r="G11" s="217"/>
      <c r="H11" s="217"/>
      <c r="I11" s="27"/>
      <c r="J11" s="217"/>
      <c r="K11" s="217"/>
      <c r="L11" s="217"/>
      <c r="M11" s="27"/>
      <c r="N11" s="217"/>
      <c r="O11" s="7"/>
      <c r="P11" s="8"/>
      <c r="Q11" s="55"/>
      <c r="R11" s="8"/>
      <c r="S11" s="15"/>
      <c r="T11" s="8"/>
      <c r="U11" s="217"/>
      <c r="V11" s="217"/>
      <c r="W11" s="27"/>
      <c r="X11" s="12"/>
      <c r="Y11" s="7"/>
      <c r="Z11" s="8"/>
      <c r="AA11" s="217"/>
      <c r="AB11" s="8"/>
      <c r="AC11" s="16"/>
      <c r="AD11" s="8"/>
      <c r="AE11" s="217"/>
      <c r="AF11" s="8"/>
      <c r="AH11" s="212"/>
    </row>
    <row r="12" spans="1:34" ht="20.100000000000001" customHeight="1" thickTop="1" thickBot="1" x14ac:dyDescent="0.3">
      <c r="A12" s="97"/>
      <c r="B12" s="151" t="s">
        <v>72</v>
      </c>
      <c r="C12" s="195">
        <v>1</v>
      </c>
      <c r="D12" s="189" t="s">
        <v>145</v>
      </c>
      <c r="E12" s="152" t="s">
        <v>122</v>
      </c>
      <c r="F12" s="349"/>
      <c r="G12" s="99" t="str">
        <f>'01-11'!U12</f>
        <v>6gale</v>
      </c>
      <c r="H12" s="99">
        <f>'01-11'!V12</f>
        <v>146171</v>
      </c>
      <c r="I12" s="99" t="str">
        <f>'01-11'!W12</f>
        <v>23h48</v>
      </c>
      <c r="J12" s="23"/>
      <c r="K12" s="90" t="s">
        <v>1</v>
      </c>
      <c r="L12" s="34">
        <v>113742</v>
      </c>
      <c r="M12" s="42" t="s">
        <v>174</v>
      </c>
      <c r="N12" s="2"/>
      <c r="O12" s="31">
        <f t="shared" ref="O12" si="0">L12-H12</f>
        <v>-32429</v>
      </c>
      <c r="P12" s="9"/>
      <c r="Q12" s="69" t="str">
        <f>IF(O12&lt;-100000,"explique moi!","")</f>
        <v/>
      </c>
      <c r="R12" s="9"/>
      <c r="S12" s="370">
        <f>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+O108+O109+O110+O111+O112+O113+O114+O115</f>
        <v>159416</v>
      </c>
      <c r="T12" s="9"/>
      <c r="U12" s="92" t="s">
        <v>1</v>
      </c>
      <c r="V12" s="62">
        <v>79318</v>
      </c>
      <c r="W12" s="42" t="s">
        <v>182</v>
      </c>
      <c r="X12" s="2"/>
      <c r="Y12" s="32">
        <f t="shared" ref="Y12" si="1">V12-L12</f>
        <v>-34424</v>
      </c>
      <c r="Z12" s="9"/>
      <c r="AA12" s="69" t="str">
        <f>IF(Y12&lt;-100000,"explique moi!","")</f>
        <v/>
      </c>
      <c r="AB12" s="9"/>
      <c r="AC12" s="373">
        <f>Y12+Y13+Y14+Y15+Y16+Y17+Y18+Y19+Y20+Y21+Y22+Y23+Y24+Y25+Y26+Y27+Y28+Y29+Y30+Y31+Y32+Y33+Y34+Y35+Y36+Y37+Y38+Y39+Y40+Y41+Y42+Y43+Y44+Y45+Y46+Y47+Y48+Y49+Y50+Y51+Y52+Y53+Y54+Y55+Y56+Y57+Y58+Y59+Y60+Y61+Y62+Y63+Y64+Y65+Y66+Y67+Y68+Y69+Y70+Y71+Y72+Y73+Y74+Y75+Y76+Y77+Y78+Y79+Y80+Y81+Y82+Y83+Y84+Y85+Y86+Y87+Y88+Y89+Y90+Y91+Y92+Y93+Y94+Y95+Y96+Y97+Y98+Y99+Y100+Y101+Y102+Y103+Y104+Y105+Y106+Y107+Y108+Y109+Y110+Y111+Y112+Y113+Y114+Y115</f>
        <v>55870</v>
      </c>
      <c r="AD12" s="9"/>
      <c r="AE12" s="232">
        <f t="shared" ref="AE12:AE43" si="2">V12-H12</f>
        <v>-66853</v>
      </c>
      <c r="AF12" s="9"/>
      <c r="AH12" s="212"/>
    </row>
    <row r="13" spans="1:34" ht="20.100000000000001" customHeight="1" thickTop="1" thickBot="1" x14ac:dyDescent="0.3">
      <c r="A13" s="97"/>
      <c r="B13" s="153" t="s">
        <v>19</v>
      </c>
      <c r="C13" s="196">
        <v>2</v>
      </c>
      <c r="D13" s="190" t="s">
        <v>145</v>
      </c>
      <c r="E13" s="154" t="s">
        <v>122</v>
      </c>
      <c r="F13" s="349"/>
      <c r="G13" s="99" t="str">
        <f>'01-11'!U13</f>
        <v>7ace</v>
      </c>
      <c r="H13" s="99">
        <f>'01-11'!V13</f>
        <v>381027</v>
      </c>
      <c r="I13" s="99" t="str">
        <f>'01-11'!W13</f>
        <v>23h48</v>
      </c>
      <c r="J13" s="22"/>
      <c r="K13" s="90" t="s">
        <v>2</v>
      </c>
      <c r="L13" s="34">
        <v>432709</v>
      </c>
      <c r="M13" s="43" t="str">
        <f>M$12</f>
        <v>12h55</v>
      </c>
      <c r="N13" s="2"/>
      <c r="O13" s="31">
        <f t="shared" ref="O13:O44" si="3">L13-H13</f>
        <v>51682</v>
      </c>
      <c r="P13" s="9"/>
      <c r="Q13" s="69" t="str">
        <f t="shared" ref="Q13:Q76" si="4">IF(O13&lt;-100000,"explique moi!","")</f>
        <v/>
      </c>
      <c r="R13" s="9"/>
      <c r="S13" s="371"/>
      <c r="T13" s="9"/>
      <c r="U13" s="92" t="s">
        <v>2</v>
      </c>
      <c r="V13" s="62">
        <v>386598</v>
      </c>
      <c r="W13" s="43" t="str">
        <f>W$12</f>
        <v>20h10</v>
      </c>
      <c r="X13" s="2"/>
      <c r="Y13" s="32">
        <f t="shared" ref="Y13:Y44" si="5">V13-L13</f>
        <v>-46111</v>
      </c>
      <c r="Z13" s="9"/>
      <c r="AA13" s="69" t="str">
        <f t="shared" ref="AA13:AA76" si="6">IF(Y13&lt;-100000,"explique moi!","")</f>
        <v/>
      </c>
      <c r="AB13" s="9"/>
      <c r="AC13" s="374"/>
      <c r="AD13" s="9"/>
      <c r="AE13" s="232">
        <f t="shared" si="2"/>
        <v>5571</v>
      </c>
      <c r="AF13" s="9"/>
      <c r="AH13" s="5"/>
    </row>
    <row r="14" spans="1:34" ht="20.100000000000001" customHeight="1" thickTop="1" thickBot="1" x14ac:dyDescent="0.3">
      <c r="A14" s="97"/>
      <c r="B14" s="153" t="s">
        <v>14</v>
      </c>
      <c r="C14" s="196"/>
      <c r="D14" s="190" t="s">
        <v>146</v>
      </c>
      <c r="E14" s="154" t="s">
        <v>122</v>
      </c>
      <c r="F14" s="349"/>
      <c r="G14" s="99" t="str">
        <f>'01-11'!U14</f>
        <v>adraste</v>
      </c>
      <c r="H14" s="99">
        <f>'01-11'!V14</f>
        <v>173013</v>
      </c>
      <c r="I14" s="99" t="str">
        <f>'01-11'!W14</f>
        <v>23h48</v>
      </c>
      <c r="J14" s="22"/>
      <c r="K14" s="90" t="s">
        <v>3</v>
      </c>
      <c r="L14" s="34">
        <v>173013</v>
      </c>
      <c r="M14" s="43" t="str">
        <f t="shared" ref="M14:M77" si="7">M13</f>
        <v>12h55</v>
      </c>
      <c r="N14" s="2"/>
      <c r="O14" s="31">
        <f t="shared" si="3"/>
        <v>0</v>
      </c>
      <c r="P14" s="9"/>
      <c r="Q14" s="69" t="str">
        <f t="shared" si="4"/>
        <v/>
      </c>
      <c r="R14" s="9"/>
      <c r="S14" s="372"/>
      <c r="T14" s="9"/>
      <c r="U14" s="93" t="s">
        <v>3</v>
      </c>
      <c r="V14" s="62">
        <v>173013</v>
      </c>
      <c r="W14" s="43" t="str">
        <f t="shared" ref="W14:W45" si="8">W13</f>
        <v>20h10</v>
      </c>
      <c r="X14" s="2"/>
      <c r="Y14" s="32">
        <f t="shared" si="5"/>
        <v>0</v>
      </c>
      <c r="Z14" s="9"/>
      <c r="AA14" s="69" t="str">
        <f t="shared" si="6"/>
        <v/>
      </c>
      <c r="AB14" s="9"/>
      <c r="AC14" s="375"/>
      <c r="AD14" s="9"/>
      <c r="AE14" s="232">
        <f t="shared" si="2"/>
        <v>0</v>
      </c>
      <c r="AF14" s="9"/>
      <c r="AH14" s="5"/>
    </row>
    <row r="15" spans="1:34" ht="20.100000000000001" customHeight="1" thickTop="1" thickBot="1" x14ac:dyDescent="0.3">
      <c r="A15" s="97"/>
      <c r="B15" s="153" t="s">
        <v>70</v>
      </c>
      <c r="C15" s="196"/>
      <c r="D15" s="190" t="s">
        <v>146</v>
      </c>
      <c r="E15" s="154" t="s">
        <v>122</v>
      </c>
      <c r="F15" s="349"/>
      <c r="G15" s="99" t="str">
        <f>'01-11'!U15</f>
        <v>Alcapone</v>
      </c>
      <c r="H15" s="99">
        <f>'01-11'!V15</f>
        <v>129269</v>
      </c>
      <c r="I15" s="99" t="str">
        <f>'01-11'!W15</f>
        <v>23h48</v>
      </c>
      <c r="J15" s="22"/>
      <c r="K15" s="90" t="s">
        <v>4</v>
      </c>
      <c r="L15" s="34">
        <v>103416</v>
      </c>
      <c r="M15" s="43" t="str">
        <f t="shared" si="7"/>
        <v>12h55</v>
      </c>
      <c r="N15" s="2"/>
      <c r="O15" s="31">
        <f t="shared" si="3"/>
        <v>-25853</v>
      </c>
      <c r="P15" s="9"/>
      <c r="Q15" s="69" t="str">
        <f t="shared" si="4"/>
        <v/>
      </c>
      <c r="R15" s="9"/>
      <c r="S15" s="9"/>
      <c r="T15" s="9"/>
      <c r="U15" s="93" t="s">
        <v>4</v>
      </c>
      <c r="V15" s="62">
        <v>103416</v>
      </c>
      <c r="W15" s="43" t="str">
        <f t="shared" si="8"/>
        <v>20h10</v>
      </c>
      <c r="X15" s="2"/>
      <c r="Y15" s="32">
        <f t="shared" si="5"/>
        <v>0</v>
      </c>
      <c r="Z15" s="9"/>
      <c r="AA15" s="69" t="str">
        <f t="shared" si="6"/>
        <v/>
      </c>
      <c r="AB15" s="9"/>
      <c r="AC15" s="2"/>
      <c r="AD15" s="9"/>
      <c r="AE15" s="232">
        <f t="shared" si="2"/>
        <v>-25853</v>
      </c>
      <c r="AF15" s="9"/>
      <c r="AH15" s="1"/>
    </row>
    <row r="16" spans="1:34" ht="20.100000000000001" customHeight="1" thickTop="1" thickBot="1" x14ac:dyDescent="0.3">
      <c r="A16" s="97"/>
      <c r="B16" s="153" t="s">
        <v>7</v>
      </c>
      <c r="C16" s="196"/>
      <c r="D16" s="190" t="s">
        <v>147</v>
      </c>
      <c r="E16" s="154" t="s">
        <v>122</v>
      </c>
      <c r="F16" s="349"/>
      <c r="G16" s="99" t="str">
        <f>'01-11'!U16</f>
        <v>alpin</v>
      </c>
      <c r="H16" s="99">
        <f>'01-11'!V16</f>
        <v>1541550</v>
      </c>
      <c r="I16" s="99" t="str">
        <f>'01-11'!W16</f>
        <v>23h48</v>
      </c>
      <c r="J16" s="22"/>
      <c r="K16" s="90" t="s">
        <v>5</v>
      </c>
      <c r="L16" s="34">
        <v>1430354</v>
      </c>
      <c r="M16" s="43" t="str">
        <f t="shared" si="7"/>
        <v>12h55</v>
      </c>
      <c r="N16" s="2"/>
      <c r="O16" s="31">
        <f t="shared" si="3"/>
        <v>-111196</v>
      </c>
      <c r="P16" s="9"/>
      <c r="Q16" s="69" t="str">
        <f t="shared" si="4"/>
        <v>explique moi!</v>
      </c>
      <c r="R16" s="9"/>
      <c r="S16" s="359" t="s">
        <v>112</v>
      </c>
      <c r="T16" s="9"/>
      <c r="U16" s="93" t="s">
        <v>5</v>
      </c>
      <c r="V16" s="41">
        <v>1430354</v>
      </c>
      <c r="W16" s="43" t="str">
        <f t="shared" si="8"/>
        <v>20h10</v>
      </c>
      <c r="X16" s="2"/>
      <c r="Y16" s="32">
        <f t="shared" si="5"/>
        <v>0</v>
      </c>
      <c r="Z16" s="49"/>
      <c r="AA16" s="69" t="str">
        <f t="shared" si="6"/>
        <v/>
      </c>
      <c r="AB16" s="49"/>
      <c r="AC16" s="376" t="s">
        <v>92</v>
      </c>
      <c r="AD16" s="9"/>
      <c r="AE16" s="232">
        <f t="shared" si="2"/>
        <v>-111196</v>
      </c>
      <c r="AF16" s="9"/>
      <c r="AH16" s="1"/>
    </row>
    <row r="17" spans="1:34" ht="20.100000000000001" customHeight="1" thickTop="1" thickBot="1" x14ac:dyDescent="0.3">
      <c r="A17" s="97"/>
      <c r="B17" s="153" t="s">
        <v>39</v>
      </c>
      <c r="C17" s="196"/>
      <c r="D17" s="190" t="s">
        <v>147</v>
      </c>
      <c r="E17" s="154" t="s">
        <v>122</v>
      </c>
      <c r="F17" s="349"/>
      <c r="G17" s="99" t="str">
        <f>'01-11'!U17</f>
        <v>Annihilator</v>
      </c>
      <c r="H17" s="99">
        <f>'01-11'!V17</f>
        <v>51613</v>
      </c>
      <c r="I17" s="99" t="str">
        <f>'01-11'!W17</f>
        <v>23h48</v>
      </c>
      <c r="J17" s="22"/>
      <c r="K17" s="90" t="s">
        <v>6</v>
      </c>
      <c r="L17" s="34">
        <v>76032</v>
      </c>
      <c r="M17" s="43" t="str">
        <f t="shared" si="7"/>
        <v>12h55</v>
      </c>
      <c r="N17" s="2"/>
      <c r="O17" s="31">
        <f t="shared" si="3"/>
        <v>24419</v>
      </c>
      <c r="P17" s="9"/>
      <c r="Q17" s="69" t="str">
        <f t="shared" si="4"/>
        <v/>
      </c>
      <c r="R17" s="9"/>
      <c r="S17" s="360"/>
      <c r="T17" s="9"/>
      <c r="U17" s="93" t="s">
        <v>6</v>
      </c>
      <c r="V17" s="41">
        <v>37762</v>
      </c>
      <c r="W17" s="43" t="str">
        <f t="shared" si="8"/>
        <v>20h10</v>
      </c>
      <c r="X17" s="2"/>
      <c r="Y17" s="32">
        <f t="shared" si="5"/>
        <v>-38270</v>
      </c>
      <c r="Z17" s="9"/>
      <c r="AA17" s="69" t="str">
        <f t="shared" si="6"/>
        <v/>
      </c>
      <c r="AB17" s="9"/>
      <c r="AC17" s="376"/>
      <c r="AD17" s="9"/>
      <c r="AE17" s="232">
        <f t="shared" si="2"/>
        <v>-13851</v>
      </c>
      <c r="AF17" s="9"/>
      <c r="AH17" s="1"/>
    </row>
    <row r="18" spans="1:34" ht="20.100000000000001" customHeight="1" thickTop="1" thickBot="1" x14ac:dyDescent="0.3">
      <c r="A18" s="97"/>
      <c r="B18" s="153" t="s">
        <v>34</v>
      </c>
      <c r="C18" s="196"/>
      <c r="D18" s="190" t="s">
        <v>148</v>
      </c>
      <c r="E18" s="154" t="s">
        <v>122</v>
      </c>
      <c r="F18" s="349"/>
      <c r="G18" s="99" t="str">
        <f>'01-11'!U18</f>
        <v>antinua</v>
      </c>
      <c r="H18" s="99">
        <f>'01-11'!V18</f>
        <v>132608</v>
      </c>
      <c r="I18" s="99" t="str">
        <f>'01-11'!W18</f>
        <v>23h48</v>
      </c>
      <c r="J18" s="22"/>
      <c r="K18" s="90" t="s">
        <v>7</v>
      </c>
      <c r="L18" s="34">
        <v>110133</v>
      </c>
      <c r="M18" s="43" t="str">
        <f t="shared" si="7"/>
        <v>12h55</v>
      </c>
      <c r="N18" s="2"/>
      <c r="O18" s="31">
        <f t="shared" si="3"/>
        <v>-22475</v>
      </c>
      <c r="P18" s="9"/>
      <c r="Q18" s="69" t="str">
        <f t="shared" si="4"/>
        <v/>
      </c>
      <c r="R18" s="9"/>
      <c r="S18" s="360"/>
      <c r="T18" s="9"/>
      <c r="U18" s="93" t="s">
        <v>7</v>
      </c>
      <c r="V18" s="62">
        <v>80650</v>
      </c>
      <c r="W18" s="43" t="str">
        <f t="shared" si="8"/>
        <v>20h10</v>
      </c>
      <c r="X18" s="2"/>
      <c r="Y18" s="32">
        <f t="shared" si="5"/>
        <v>-29483</v>
      </c>
      <c r="Z18" s="9"/>
      <c r="AA18" s="69" t="str">
        <f t="shared" si="6"/>
        <v/>
      </c>
      <c r="AB18" s="9"/>
      <c r="AC18" s="376"/>
      <c r="AD18" s="9"/>
      <c r="AE18" s="232">
        <f t="shared" si="2"/>
        <v>-51958</v>
      </c>
      <c r="AF18" s="9"/>
      <c r="AH18" s="1"/>
    </row>
    <row r="19" spans="1:34" ht="20.100000000000001" customHeight="1" thickTop="1" thickBot="1" x14ac:dyDescent="0.3">
      <c r="A19" s="97"/>
      <c r="B19" s="153" t="s">
        <v>60</v>
      </c>
      <c r="C19" s="196"/>
      <c r="D19" s="190" t="s">
        <v>148</v>
      </c>
      <c r="E19" s="154" t="s">
        <v>122</v>
      </c>
      <c r="F19" s="349"/>
      <c r="G19" s="99" t="str">
        <f>'01-11'!U19</f>
        <v>artemusgordon</v>
      </c>
      <c r="H19" s="99">
        <f>'01-11'!V19</f>
        <v>294534</v>
      </c>
      <c r="I19" s="99" t="str">
        <f>'01-11'!W19</f>
        <v>23h48</v>
      </c>
      <c r="J19" s="22"/>
      <c r="K19" s="90" t="s">
        <v>8</v>
      </c>
      <c r="L19" s="34">
        <v>387688</v>
      </c>
      <c r="M19" s="43" t="str">
        <f t="shared" si="7"/>
        <v>12h55</v>
      </c>
      <c r="N19" s="2"/>
      <c r="O19" s="31">
        <f t="shared" si="3"/>
        <v>93154</v>
      </c>
      <c r="P19" s="9"/>
      <c r="Q19" s="69" t="str">
        <f t="shared" si="4"/>
        <v/>
      </c>
      <c r="R19" s="9"/>
      <c r="S19" s="360"/>
      <c r="T19" s="9"/>
      <c r="U19" s="93" t="s">
        <v>8</v>
      </c>
      <c r="V19" s="41">
        <v>324312</v>
      </c>
      <c r="W19" s="43" t="str">
        <f t="shared" si="8"/>
        <v>20h10</v>
      </c>
      <c r="X19" s="2"/>
      <c r="Y19" s="32">
        <f t="shared" si="5"/>
        <v>-63376</v>
      </c>
      <c r="Z19" s="9"/>
      <c r="AA19" s="69" t="str">
        <f t="shared" si="6"/>
        <v/>
      </c>
      <c r="AB19" s="9"/>
      <c r="AC19" s="49"/>
      <c r="AD19" s="9"/>
      <c r="AE19" s="232">
        <f t="shared" si="2"/>
        <v>29778</v>
      </c>
      <c r="AF19" s="9"/>
      <c r="AH19" s="1"/>
    </row>
    <row r="20" spans="1:34" ht="20.100000000000001" customHeight="1" thickTop="1" thickBot="1" x14ac:dyDescent="0.3">
      <c r="A20" s="97"/>
      <c r="B20" s="153" t="s">
        <v>67</v>
      </c>
      <c r="C20" s="196"/>
      <c r="D20" s="190" t="s">
        <v>148</v>
      </c>
      <c r="E20" s="154" t="s">
        <v>122</v>
      </c>
      <c r="F20" s="349"/>
      <c r="G20" s="99" t="str">
        <f>'01-11'!U20</f>
        <v>asterixx</v>
      </c>
      <c r="H20" s="99">
        <f>'01-11'!V20</f>
        <v>7330</v>
      </c>
      <c r="I20" s="99" t="str">
        <f>'01-11'!W20</f>
        <v>23h48</v>
      </c>
      <c r="J20" s="22"/>
      <c r="K20" s="90" t="s">
        <v>9</v>
      </c>
      <c r="L20" s="34">
        <v>7330</v>
      </c>
      <c r="M20" s="43" t="str">
        <f t="shared" si="7"/>
        <v>12h55</v>
      </c>
      <c r="N20" s="2"/>
      <c r="O20" s="31">
        <f t="shared" si="3"/>
        <v>0</v>
      </c>
      <c r="P20" s="9"/>
      <c r="Q20" s="69" t="str">
        <f t="shared" si="4"/>
        <v/>
      </c>
      <c r="R20" s="9"/>
      <c r="S20" s="360"/>
      <c r="T20" s="9"/>
      <c r="U20" s="93" t="s">
        <v>9</v>
      </c>
      <c r="V20" s="41">
        <v>7330</v>
      </c>
      <c r="W20" s="43" t="str">
        <f t="shared" si="8"/>
        <v>20h10</v>
      </c>
      <c r="X20" s="2"/>
      <c r="Y20" s="32">
        <f t="shared" si="5"/>
        <v>0</v>
      </c>
      <c r="Z20" s="49"/>
      <c r="AA20" s="69" t="str">
        <f t="shared" si="6"/>
        <v/>
      </c>
      <c r="AB20" s="49"/>
      <c r="AC20" s="377">
        <f>S12+AC12</f>
        <v>215286</v>
      </c>
      <c r="AD20" s="9"/>
      <c r="AE20" s="232">
        <f t="shared" si="2"/>
        <v>0</v>
      </c>
      <c r="AF20" s="9"/>
      <c r="AH20" s="1"/>
    </row>
    <row r="21" spans="1:34" ht="20.100000000000001" customHeight="1" thickTop="1" thickBot="1" x14ac:dyDescent="0.3">
      <c r="A21" s="97"/>
      <c r="B21" s="153" t="s">
        <v>75</v>
      </c>
      <c r="C21" s="196"/>
      <c r="D21" s="190" t="s">
        <v>148</v>
      </c>
      <c r="E21" s="154" t="s">
        <v>122</v>
      </c>
      <c r="F21" s="349"/>
      <c r="G21" s="99" t="str">
        <f>'01-11'!U21</f>
        <v>AupaBO</v>
      </c>
      <c r="H21" s="99">
        <f>'01-11'!V21</f>
        <v>65538</v>
      </c>
      <c r="I21" s="99" t="str">
        <f>'01-11'!W21</f>
        <v>23h48</v>
      </c>
      <c r="J21" s="22"/>
      <c r="K21" s="90" t="s">
        <v>10</v>
      </c>
      <c r="L21" s="34">
        <v>43536</v>
      </c>
      <c r="M21" s="43" t="str">
        <f t="shared" si="7"/>
        <v>12h55</v>
      </c>
      <c r="N21" s="2"/>
      <c r="O21" s="31">
        <f t="shared" si="3"/>
        <v>-22002</v>
      </c>
      <c r="P21" s="9"/>
      <c r="Q21" s="69" t="str">
        <f t="shared" si="4"/>
        <v/>
      </c>
      <c r="R21" s="9"/>
      <c r="S21" s="360"/>
      <c r="T21" s="9"/>
      <c r="U21" s="93" t="s">
        <v>10</v>
      </c>
      <c r="V21" s="41">
        <v>20298</v>
      </c>
      <c r="W21" s="43" t="str">
        <f t="shared" si="8"/>
        <v>20h10</v>
      </c>
      <c r="X21" s="2"/>
      <c r="Y21" s="32">
        <f t="shared" si="5"/>
        <v>-23238</v>
      </c>
      <c r="Z21" s="9"/>
      <c r="AA21" s="69" t="str">
        <f t="shared" si="6"/>
        <v/>
      </c>
      <c r="AB21" s="9"/>
      <c r="AC21" s="377"/>
      <c r="AD21" s="9"/>
      <c r="AE21" s="232">
        <f t="shared" si="2"/>
        <v>-45240</v>
      </c>
      <c r="AF21" s="9"/>
      <c r="AH21" s="1"/>
    </row>
    <row r="22" spans="1:34" ht="20.100000000000001" customHeight="1" thickTop="1" thickBot="1" x14ac:dyDescent="0.3">
      <c r="A22" s="97"/>
      <c r="B22" s="153" t="s">
        <v>10</v>
      </c>
      <c r="C22" s="196"/>
      <c r="D22" s="190" t="s">
        <v>149</v>
      </c>
      <c r="E22" s="154" t="s">
        <v>122</v>
      </c>
      <c r="F22" s="349"/>
      <c r="G22" s="99" t="str">
        <f>'01-11'!U22</f>
        <v>benrich4rd</v>
      </c>
      <c r="H22" s="99">
        <f>'01-11'!V22</f>
        <v>20813</v>
      </c>
      <c r="I22" s="99" t="str">
        <f>'01-11'!W22</f>
        <v>23h48</v>
      </c>
      <c r="J22" s="22"/>
      <c r="K22" s="90" t="s">
        <v>11</v>
      </c>
      <c r="L22" s="34">
        <v>51475</v>
      </c>
      <c r="M22" s="43" t="str">
        <f t="shared" si="7"/>
        <v>12h55</v>
      </c>
      <c r="N22" s="2"/>
      <c r="O22" s="31">
        <f t="shared" si="3"/>
        <v>30662</v>
      </c>
      <c r="P22" s="9"/>
      <c r="Q22" s="69" t="str">
        <f t="shared" si="4"/>
        <v/>
      </c>
      <c r="R22" s="9"/>
      <c r="S22" s="360"/>
      <c r="T22" s="9"/>
      <c r="U22" s="92" t="s">
        <v>11</v>
      </c>
      <c r="V22" s="41">
        <v>61793</v>
      </c>
      <c r="W22" s="43" t="str">
        <f t="shared" si="8"/>
        <v>20h10</v>
      </c>
      <c r="X22" s="2"/>
      <c r="Y22" s="32">
        <f t="shared" si="5"/>
        <v>10318</v>
      </c>
      <c r="Z22" s="9"/>
      <c r="AA22" s="69" t="str">
        <f t="shared" si="6"/>
        <v/>
      </c>
      <c r="AB22" s="9"/>
      <c r="AC22" s="377"/>
      <c r="AD22" s="9"/>
      <c r="AE22" s="232">
        <f t="shared" si="2"/>
        <v>40980</v>
      </c>
      <c r="AF22" s="9"/>
      <c r="AH22" s="1"/>
    </row>
    <row r="23" spans="1:34" ht="20.100000000000001" customHeight="1" thickTop="1" thickBot="1" x14ac:dyDescent="0.3">
      <c r="A23" s="97"/>
      <c r="B23" s="153" t="s">
        <v>15</v>
      </c>
      <c r="C23" s="196"/>
      <c r="D23" s="190" t="s">
        <v>149</v>
      </c>
      <c r="E23" s="154" t="s">
        <v>122</v>
      </c>
      <c r="F23" s="349"/>
      <c r="G23" s="99" t="str">
        <f>'01-11'!U23</f>
        <v>bib59</v>
      </c>
      <c r="H23" s="99">
        <f>'01-11'!V23</f>
        <v>209311</v>
      </c>
      <c r="I23" s="99" t="str">
        <f>'01-11'!W23</f>
        <v>23h48</v>
      </c>
      <c r="J23" s="22"/>
      <c r="K23" s="90" t="s">
        <v>12</v>
      </c>
      <c r="L23" s="34">
        <v>147449</v>
      </c>
      <c r="M23" s="43" t="str">
        <f t="shared" si="7"/>
        <v>12h55</v>
      </c>
      <c r="N23" s="2"/>
      <c r="O23" s="31">
        <f t="shared" si="3"/>
        <v>-61862</v>
      </c>
      <c r="P23" s="9"/>
      <c r="Q23" s="69" t="str">
        <f t="shared" si="4"/>
        <v/>
      </c>
      <c r="R23" s="9"/>
      <c r="S23" s="360"/>
      <c r="T23" s="9"/>
      <c r="U23" s="93" t="s">
        <v>12</v>
      </c>
      <c r="V23" s="41">
        <v>46339</v>
      </c>
      <c r="W23" s="43" t="str">
        <f t="shared" si="8"/>
        <v>20h10</v>
      </c>
      <c r="X23" s="2"/>
      <c r="Y23" s="32">
        <f t="shared" si="5"/>
        <v>-101110</v>
      </c>
      <c r="Z23" s="9"/>
      <c r="AA23" s="69" t="str">
        <f t="shared" si="6"/>
        <v>explique moi!</v>
      </c>
      <c r="AB23" s="9"/>
      <c r="AC23" s="49"/>
      <c r="AD23" s="9"/>
      <c r="AE23" s="232">
        <f t="shared" si="2"/>
        <v>-162972</v>
      </c>
      <c r="AF23" s="9"/>
      <c r="AH23" s="1"/>
    </row>
    <row r="24" spans="1:34" ht="20.100000000000001" customHeight="1" thickTop="1" thickBot="1" x14ac:dyDescent="0.3">
      <c r="A24" s="97"/>
      <c r="B24" s="153" t="s">
        <v>43</v>
      </c>
      <c r="C24" s="196"/>
      <c r="D24" s="190" t="s">
        <v>149</v>
      </c>
      <c r="E24" s="154" t="s">
        <v>122</v>
      </c>
      <c r="F24" s="349"/>
      <c r="G24" s="99" t="str">
        <f>'01-11'!U24</f>
        <v>bladerunner</v>
      </c>
      <c r="H24" s="99">
        <f>'01-11'!V24</f>
        <v>114549</v>
      </c>
      <c r="I24" s="99" t="str">
        <f>'01-11'!W24</f>
        <v>23h48</v>
      </c>
      <c r="J24" s="22"/>
      <c r="K24" s="90" t="s">
        <v>13</v>
      </c>
      <c r="L24" s="34">
        <v>30372</v>
      </c>
      <c r="M24" s="43" t="str">
        <f t="shared" si="7"/>
        <v>12h55</v>
      </c>
      <c r="N24" s="2"/>
      <c r="O24" s="31">
        <f t="shared" si="3"/>
        <v>-84177</v>
      </c>
      <c r="P24" s="9"/>
      <c r="Q24" s="69" t="str">
        <f t="shared" si="4"/>
        <v/>
      </c>
      <c r="R24" s="9"/>
      <c r="S24" s="360"/>
      <c r="T24" s="9"/>
      <c r="U24" s="92" t="s">
        <v>13</v>
      </c>
      <c r="V24" s="41">
        <v>95372</v>
      </c>
      <c r="W24" s="43" t="str">
        <f t="shared" si="8"/>
        <v>20h10</v>
      </c>
      <c r="X24" s="2"/>
      <c r="Y24" s="32">
        <f t="shared" si="5"/>
        <v>65000</v>
      </c>
      <c r="Z24" s="9"/>
      <c r="AA24" s="69" t="str">
        <f t="shared" si="6"/>
        <v/>
      </c>
      <c r="AB24" s="9"/>
      <c r="AC24" s="49"/>
      <c r="AD24" s="9"/>
      <c r="AE24" s="232">
        <f t="shared" si="2"/>
        <v>-19177</v>
      </c>
      <c r="AF24" s="9"/>
      <c r="AH24" s="1"/>
    </row>
    <row r="25" spans="1:34" ht="20.100000000000001" customHeight="1" thickTop="1" thickBot="1" x14ac:dyDescent="0.3">
      <c r="A25" s="97"/>
      <c r="B25" s="153" t="s">
        <v>65</v>
      </c>
      <c r="C25" s="196"/>
      <c r="D25" s="190" t="s">
        <v>149</v>
      </c>
      <c r="E25" s="154" t="s">
        <v>122</v>
      </c>
      <c r="F25" s="349"/>
      <c r="G25" s="99" t="str">
        <f>'01-11'!U25</f>
        <v>Buggol</v>
      </c>
      <c r="H25" s="99">
        <f>'01-11'!V25</f>
        <v>166976</v>
      </c>
      <c r="I25" s="99" t="str">
        <f>'01-11'!W25</f>
        <v>23h48</v>
      </c>
      <c r="J25" s="22"/>
      <c r="K25" s="90" t="s">
        <v>14</v>
      </c>
      <c r="L25" s="34">
        <v>249667</v>
      </c>
      <c r="M25" s="43" t="str">
        <f t="shared" si="7"/>
        <v>12h55</v>
      </c>
      <c r="N25" s="2"/>
      <c r="O25" s="31">
        <f t="shared" si="3"/>
        <v>82691</v>
      </c>
      <c r="P25" s="9"/>
      <c r="Q25" s="69" t="str">
        <f t="shared" si="4"/>
        <v/>
      </c>
      <c r="R25" s="9"/>
      <c r="S25" s="360"/>
      <c r="T25" s="9"/>
      <c r="U25" s="93" t="s">
        <v>14</v>
      </c>
      <c r="V25" s="41">
        <v>230256</v>
      </c>
      <c r="W25" s="43" t="str">
        <f t="shared" si="8"/>
        <v>20h10</v>
      </c>
      <c r="X25" s="2"/>
      <c r="Y25" s="32">
        <f t="shared" si="5"/>
        <v>-19411</v>
      </c>
      <c r="Z25" s="9"/>
      <c r="AA25" s="69" t="str">
        <f t="shared" si="6"/>
        <v/>
      </c>
      <c r="AB25" s="9"/>
      <c r="AC25" s="49"/>
      <c r="AD25" s="9"/>
      <c r="AE25" s="232">
        <f t="shared" si="2"/>
        <v>63280</v>
      </c>
      <c r="AF25" s="9"/>
      <c r="AH25" s="1"/>
    </row>
    <row r="26" spans="1:34" ht="20.100000000000001" customHeight="1" thickTop="1" thickBot="1" x14ac:dyDescent="0.3">
      <c r="A26" s="97"/>
      <c r="B26" s="153" t="s">
        <v>73</v>
      </c>
      <c r="C26" s="196"/>
      <c r="D26" s="190" t="s">
        <v>149</v>
      </c>
      <c r="E26" s="154" t="s">
        <v>122</v>
      </c>
      <c r="F26" s="349"/>
      <c r="G26" s="99" t="str">
        <f>'01-11'!U26</f>
        <v>chloe</v>
      </c>
      <c r="H26" s="99">
        <f>'01-11'!V26</f>
        <v>25979</v>
      </c>
      <c r="I26" s="99" t="str">
        <f>'01-11'!W26</f>
        <v>23h48</v>
      </c>
      <c r="J26" s="22"/>
      <c r="K26" s="90" t="s">
        <v>15</v>
      </c>
      <c r="L26" s="34">
        <v>31759</v>
      </c>
      <c r="M26" s="43" t="str">
        <f t="shared" si="7"/>
        <v>12h55</v>
      </c>
      <c r="N26" s="2"/>
      <c r="O26" s="31">
        <f t="shared" si="3"/>
        <v>5780</v>
      </c>
      <c r="P26" s="9"/>
      <c r="Q26" s="69" t="str">
        <f t="shared" si="4"/>
        <v/>
      </c>
      <c r="R26" s="9"/>
      <c r="S26" s="360"/>
      <c r="T26" s="9"/>
      <c r="U26" s="93" t="s">
        <v>15</v>
      </c>
      <c r="V26" s="62">
        <v>12278</v>
      </c>
      <c r="W26" s="43" t="str">
        <f t="shared" si="8"/>
        <v>20h10</v>
      </c>
      <c r="X26" s="2"/>
      <c r="Y26" s="32">
        <f t="shared" si="5"/>
        <v>-19481</v>
      </c>
      <c r="Z26" s="9"/>
      <c r="AA26" s="69" t="str">
        <f t="shared" si="6"/>
        <v/>
      </c>
      <c r="AB26" s="9"/>
      <c r="AC26" s="49"/>
      <c r="AD26" s="9"/>
      <c r="AE26" s="232">
        <f t="shared" si="2"/>
        <v>-13701</v>
      </c>
      <c r="AF26" s="9"/>
      <c r="AH26" s="1"/>
    </row>
    <row r="27" spans="1:34" ht="20.100000000000001" customHeight="1" thickTop="1" thickBot="1" x14ac:dyDescent="0.3">
      <c r="A27" s="97"/>
      <c r="B27" s="153" t="s">
        <v>83</v>
      </c>
      <c r="C27" s="196"/>
      <c r="D27" s="190" t="s">
        <v>180</v>
      </c>
      <c r="E27" s="154" t="s">
        <v>122</v>
      </c>
      <c r="F27" s="349"/>
      <c r="G27" s="99" t="str">
        <f>'01-11'!U27</f>
        <v>coltinus</v>
      </c>
      <c r="H27" s="99">
        <f>'01-11'!V27</f>
        <v>27025</v>
      </c>
      <c r="I27" s="99" t="str">
        <f>'01-11'!W27</f>
        <v>23h48</v>
      </c>
      <c r="J27" s="22"/>
      <c r="K27" s="90" t="s">
        <v>16</v>
      </c>
      <c r="L27" s="34">
        <v>46607</v>
      </c>
      <c r="M27" s="43" t="str">
        <f t="shared" si="7"/>
        <v>12h55</v>
      </c>
      <c r="N27" s="2"/>
      <c r="O27" s="31">
        <f t="shared" si="3"/>
        <v>19582</v>
      </c>
      <c r="P27" s="9"/>
      <c r="Q27" s="69" t="str">
        <f t="shared" si="4"/>
        <v/>
      </c>
      <c r="R27" s="9"/>
      <c r="S27" s="360"/>
      <c r="T27" s="9"/>
      <c r="U27" s="93" t="s">
        <v>16</v>
      </c>
      <c r="V27" s="41">
        <v>84548</v>
      </c>
      <c r="W27" s="43" t="str">
        <f t="shared" si="8"/>
        <v>20h10</v>
      </c>
      <c r="X27" s="2"/>
      <c r="Y27" s="32">
        <f t="shared" si="5"/>
        <v>37941</v>
      </c>
      <c r="Z27" s="9"/>
      <c r="AA27" s="69" t="str">
        <f t="shared" si="6"/>
        <v/>
      </c>
      <c r="AB27" s="9"/>
      <c r="AC27" s="49"/>
      <c r="AD27" s="9"/>
      <c r="AE27" s="232">
        <f t="shared" si="2"/>
        <v>57523</v>
      </c>
      <c r="AF27" s="9"/>
      <c r="AH27" s="1"/>
    </row>
    <row r="28" spans="1:34" ht="20.100000000000001" customHeight="1" thickTop="1" thickBot="1" x14ac:dyDescent="0.3">
      <c r="A28" s="97"/>
      <c r="B28" s="284" t="s">
        <v>59</v>
      </c>
      <c r="C28" s="285"/>
      <c r="D28" s="286" t="s">
        <v>180</v>
      </c>
      <c r="E28" s="287" t="s">
        <v>122</v>
      </c>
      <c r="F28" s="349"/>
      <c r="G28" s="99" t="str">
        <f>'01-11'!U28</f>
        <v>Crisdu13</v>
      </c>
      <c r="H28" s="99">
        <f>'01-11'!V28</f>
        <v>2500</v>
      </c>
      <c r="I28" s="99" t="str">
        <f>'01-11'!W28</f>
        <v>23h48</v>
      </c>
      <c r="J28" s="22"/>
      <c r="K28" s="90" t="s">
        <v>17</v>
      </c>
      <c r="L28" s="34">
        <v>2500</v>
      </c>
      <c r="M28" s="43" t="str">
        <f t="shared" si="7"/>
        <v>12h55</v>
      </c>
      <c r="N28" s="2"/>
      <c r="O28" s="31">
        <f t="shared" si="3"/>
        <v>0</v>
      </c>
      <c r="P28" s="9"/>
      <c r="Q28" s="69" t="str">
        <f t="shared" si="4"/>
        <v/>
      </c>
      <c r="R28" s="9"/>
      <c r="S28" s="360"/>
      <c r="T28" s="9"/>
      <c r="U28" s="93" t="s">
        <v>17</v>
      </c>
      <c r="V28" s="41">
        <v>2500</v>
      </c>
      <c r="W28" s="43" t="str">
        <f t="shared" si="8"/>
        <v>20h10</v>
      </c>
      <c r="X28" s="2"/>
      <c r="Y28" s="32">
        <f t="shared" si="5"/>
        <v>0</v>
      </c>
      <c r="Z28" s="9"/>
      <c r="AA28" s="69" t="str">
        <f t="shared" si="6"/>
        <v/>
      </c>
      <c r="AB28" s="9"/>
      <c r="AC28" s="49"/>
      <c r="AD28" s="9"/>
      <c r="AE28" s="232">
        <f t="shared" si="2"/>
        <v>0</v>
      </c>
      <c r="AF28" s="9"/>
      <c r="AH28" s="1"/>
    </row>
    <row r="29" spans="1:34" ht="20.100000000000001" customHeight="1" thickTop="1" thickBot="1" x14ac:dyDescent="0.3">
      <c r="A29" s="97"/>
      <c r="B29" s="157" t="s">
        <v>20</v>
      </c>
      <c r="C29" s="195"/>
      <c r="D29" s="189" t="s">
        <v>145</v>
      </c>
      <c r="E29" s="291" t="s">
        <v>141</v>
      </c>
      <c r="F29" s="349"/>
      <c r="G29" s="99" t="str">
        <f>'01-11'!U29</f>
        <v>Dgeo</v>
      </c>
      <c r="H29" s="99">
        <f>'01-11'!V29</f>
        <v>37144</v>
      </c>
      <c r="I29" s="99" t="str">
        <f>'01-11'!W29</f>
        <v>23h48</v>
      </c>
      <c r="J29" s="22"/>
      <c r="K29" s="90" t="s">
        <v>18</v>
      </c>
      <c r="L29" s="34">
        <v>39086</v>
      </c>
      <c r="M29" s="43" t="str">
        <f t="shared" si="7"/>
        <v>12h55</v>
      </c>
      <c r="N29" s="2"/>
      <c r="O29" s="31">
        <f t="shared" si="3"/>
        <v>1942</v>
      </c>
      <c r="P29" s="9"/>
      <c r="Q29" s="69" t="str">
        <f t="shared" si="4"/>
        <v/>
      </c>
      <c r="R29" s="9"/>
      <c r="S29" s="360"/>
      <c r="T29" s="9"/>
      <c r="U29" s="92" t="s">
        <v>18</v>
      </c>
      <c r="V29" s="62">
        <v>41572</v>
      </c>
      <c r="W29" s="43" t="str">
        <f t="shared" si="8"/>
        <v>20h10</v>
      </c>
      <c r="X29" s="2"/>
      <c r="Y29" s="32">
        <f t="shared" si="5"/>
        <v>2486</v>
      </c>
      <c r="Z29" s="9"/>
      <c r="AA29" s="69" t="str">
        <f t="shared" si="6"/>
        <v/>
      </c>
      <c r="AB29" s="9"/>
      <c r="AC29" s="49"/>
      <c r="AD29" s="9"/>
      <c r="AE29" s="232">
        <f t="shared" si="2"/>
        <v>4428</v>
      </c>
      <c r="AF29" s="9"/>
      <c r="AH29" s="1"/>
    </row>
    <row r="30" spans="1:34" ht="20.100000000000001" customHeight="1" thickTop="1" thickBot="1" x14ac:dyDescent="0.3">
      <c r="A30" s="97"/>
      <c r="B30" s="288" t="s">
        <v>27</v>
      </c>
      <c r="C30" s="192"/>
      <c r="D30" s="289" t="s">
        <v>146</v>
      </c>
      <c r="E30" s="290" t="s">
        <v>141</v>
      </c>
      <c r="F30" s="349"/>
      <c r="G30" s="99" t="str">
        <f>'01-11'!U30</f>
        <v>ecthelion</v>
      </c>
      <c r="H30" s="99">
        <f>'01-11'!V30</f>
        <v>1104726</v>
      </c>
      <c r="I30" s="99" t="str">
        <f>'01-11'!W30</f>
        <v>23h48</v>
      </c>
      <c r="J30" s="22"/>
      <c r="K30" s="90" t="s">
        <v>19</v>
      </c>
      <c r="L30" s="34">
        <v>976992</v>
      </c>
      <c r="M30" s="43" t="str">
        <f t="shared" si="7"/>
        <v>12h55</v>
      </c>
      <c r="N30" s="2"/>
      <c r="O30" s="31">
        <f t="shared" si="3"/>
        <v>-127734</v>
      </c>
      <c r="P30" s="9"/>
      <c r="Q30" s="69" t="str">
        <f t="shared" si="4"/>
        <v>explique moi!</v>
      </c>
      <c r="R30" s="9"/>
      <c r="S30" s="360"/>
      <c r="T30" s="9"/>
      <c r="U30" s="93" t="s">
        <v>19</v>
      </c>
      <c r="V30" s="41">
        <v>976992</v>
      </c>
      <c r="W30" s="43" t="str">
        <f t="shared" si="8"/>
        <v>20h10</v>
      </c>
      <c r="X30" s="2"/>
      <c r="Y30" s="32">
        <f t="shared" si="5"/>
        <v>0</v>
      </c>
      <c r="Z30" s="9"/>
      <c r="AA30" s="69" t="str">
        <f t="shared" si="6"/>
        <v/>
      </c>
      <c r="AB30" s="9"/>
      <c r="AC30" s="49"/>
      <c r="AD30" s="9"/>
      <c r="AE30" s="232">
        <f t="shared" si="2"/>
        <v>-127734</v>
      </c>
      <c r="AF30" s="9"/>
      <c r="AH30" s="1"/>
    </row>
    <row r="31" spans="1:34" ht="20.100000000000001" customHeight="1" thickTop="1" thickBot="1" x14ac:dyDescent="0.3">
      <c r="A31" s="97"/>
      <c r="B31" s="159" t="s">
        <v>50</v>
      </c>
      <c r="C31" s="196"/>
      <c r="D31" s="190" t="s">
        <v>146</v>
      </c>
      <c r="E31" s="160" t="s">
        <v>141</v>
      </c>
      <c r="F31" s="349"/>
      <c r="G31" s="99" t="str">
        <f>'01-11'!U31</f>
        <v>elermi</v>
      </c>
      <c r="H31" s="99">
        <f>'01-11'!V31</f>
        <v>1141480</v>
      </c>
      <c r="I31" s="99" t="str">
        <f>'01-11'!W31</f>
        <v>23h48</v>
      </c>
      <c r="J31" s="22"/>
      <c r="K31" s="90" t="s">
        <v>20</v>
      </c>
      <c r="L31" s="34">
        <v>1266953</v>
      </c>
      <c r="M31" s="43" t="str">
        <f t="shared" si="7"/>
        <v>12h55</v>
      </c>
      <c r="N31" s="2"/>
      <c r="O31" s="31">
        <f t="shared" si="3"/>
        <v>125473</v>
      </c>
      <c r="P31" s="9"/>
      <c r="Q31" s="69" t="str">
        <f t="shared" si="4"/>
        <v/>
      </c>
      <c r="R31" s="9"/>
      <c r="S31" s="360"/>
      <c r="T31" s="9"/>
      <c r="U31" s="93" t="s">
        <v>20</v>
      </c>
      <c r="V31" s="41">
        <v>1333900</v>
      </c>
      <c r="W31" s="43" t="str">
        <f t="shared" si="8"/>
        <v>20h10</v>
      </c>
      <c r="X31" s="2"/>
      <c r="Y31" s="32">
        <f t="shared" si="5"/>
        <v>66947</v>
      </c>
      <c r="Z31" s="9"/>
      <c r="AA31" s="69" t="str">
        <f t="shared" si="6"/>
        <v/>
      </c>
      <c r="AB31" s="9"/>
      <c r="AC31" s="49"/>
      <c r="AD31" s="9"/>
      <c r="AE31" s="232">
        <f t="shared" si="2"/>
        <v>192420</v>
      </c>
      <c r="AF31" s="9"/>
      <c r="AH31" s="1"/>
    </row>
    <row r="32" spans="1:34" ht="20.100000000000001" customHeight="1" thickTop="1" thickBot="1" x14ac:dyDescent="0.3">
      <c r="A32" s="97"/>
      <c r="B32" s="159" t="s">
        <v>37</v>
      </c>
      <c r="C32" s="196"/>
      <c r="D32" s="190" t="s">
        <v>147</v>
      </c>
      <c r="E32" s="160" t="s">
        <v>141</v>
      </c>
      <c r="F32" s="349"/>
      <c r="G32" s="99" t="str">
        <f>'01-11'!U32</f>
        <v>Eliot</v>
      </c>
      <c r="H32" s="99">
        <f>'01-11'!V32</f>
        <v>644409</v>
      </c>
      <c r="I32" s="99" t="str">
        <f>'01-11'!W32</f>
        <v>23h48</v>
      </c>
      <c r="J32" s="22"/>
      <c r="K32" s="90" t="s">
        <v>21</v>
      </c>
      <c r="L32" s="34">
        <v>410333</v>
      </c>
      <c r="M32" s="43" t="str">
        <f t="shared" si="7"/>
        <v>12h55</v>
      </c>
      <c r="N32" s="2"/>
      <c r="O32" s="31">
        <f t="shared" si="3"/>
        <v>-234076</v>
      </c>
      <c r="P32" s="9"/>
      <c r="Q32" s="69" t="str">
        <f t="shared" si="4"/>
        <v>explique moi!</v>
      </c>
      <c r="R32" s="9"/>
      <c r="S32" s="360"/>
      <c r="T32" s="9"/>
      <c r="U32" s="92" t="s">
        <v>21</v>
      </c>
      <c r="V32" s="41">
        <v>478876</v>
      </c>
      <c r="W32" s="43" t="str">
        <f t="shared" si="8"/>
        <v>20h10</v>
      </c>
      <c r="X32" s="2"/>
      <c r="Y32" s="32">
        <f t="shared" si="5"/>
        <v>68543</v>
      </c>
      <c r="Z32" s="9"/>
      <c r="AA32" s="69" t="str">
        <f t="shared" si="6"/>
        <v/>
      </c>
      <c r="AB32" s="9"/>
      <c r="AC32" s="49"/>
      <c r="AD32" s="9"/>
      <c r="AE32" s="232">
        <f t="shared" si="2"/>
        <v>-165533</v>
      </c>
      <c r="AF32" s="9"/>
      <c r="AH32" s="1"/>
    </row>
    <row r="33" spans="1:34" ht="20.100000000000001" customHeight="1" thickTop="1" thickBot="1" x14ac:dyDescent="0.3">
      <c r="A33" s="97"/>
      <c r="B33" s="159" t="s">
        <v>40</v>
      </c>
      <c r="C33" s="196"/>
      <c r="D33" s="190" t="s">
        <v>147</v>
      </c>
      <c r="E33" s="160" t="s">
        <v>141</v>
      </c>
      <c r="F33" s="349"/>
      <c r="G33" s="99" t="str">
        <f>'01-11'!U33</f>
        <v>Equinox</v>
      </c>
      <c r="H33" s="99">
        <f>'01-11'!V33</f>
        <v>370615</v>
      </c>
      <c r="I33" s="99" t="str">
        <f>'01-11'!W33</f>
        <v>23h48</v>
      </c>
      <c r="J33" s="22"/>
      <c r="K33" s="90" t="s">
        <v>22</v>
      </c>
      <c r="L33" s="34">
        <v>400615</v>
      </c>
      <c r="M33" s="43" t="str">
        <f t="shared" si="7"/>
        <v>12h55</v>
      </c>
      <c r="N33" s="2"/>
      <c r="O33" s="31">
        <f t="shared" si="3"/>
        <v>30000</v>
      </c>
      <c r="P33" s="9"/>
      <c r="Q33" s="69" t="str">
        <f t="shared" si="4"/>
        <v/>
      </c>
      <c r="R33" s="9"/>
      <c r="S33" s="360"/>
      <c r="T33" s="9"/>
      <c r="U33" s="93" t="s">
        <v>22</v>
      </c>
      <c r="V33" s="41">
        <v>400615</v>
      </c>
      <c r="W33" s="43" t="str">
        <f t="shared" si="8"/>
        <v>20h10</v>
      </c>
      <c r="X33" s="2"/>
      <c r="Y33" s="32">
        <f t="shared" si="5"/>
        <v>0</v>
      </c>
      <c r="Z33" s="9"/>
      <c r="AA33" s="69" t="str">
        <f t="shared" si="6"/>
        <v/>
      </c>
      <c r="AB33" s="9"/>
      <c r="AC33" s="49"/>
      <c r="AD33" s="9"/>
      <c r="AE33" s="232">
        <f t="shared" si="2"/>
        <v>30000</v>
      </c>
      <c r="AF33" s="9"/>
      <c r="AH33" s="1"/>
    </row>
    <row r="34" spans="1:34" ht="20.100000000000001" customHeight="1" thickTop="1" thickBot="1" x14ac:dyDescent="0.3">
      <c r="A34" s="97"/>
      <c r="B34" s="159" t="s">
        <v>23</v>
      </c>
      <c r="C34" s="196"/>
      <c r="D34" s="190" t="s">
        <v>148</v>
      </c>
      <c r="E34" s="160" t="s">
        <v>141</v>
      </c>
      <c r="F34" s="349"/>
      <c r="G34" s="99" t="str">
        <f>'01-11'!U34</f>
        <v>Eshana</v>
      </c>
      <c r="H34" s="99">
        <f>'01-11'!V34</f>
        <v>152749</v>
      </c>
      <c r="I34" s="99" t="str">
        <f>'01-11'!W34</f>
        <v>23h48</v>
      </c>
      <c r="J34" s="22"/>
      <c r="K34" s="90" t="s">
        <v>93</v>
      </c>
      <c r="L34" s="34">
        <v>152749</v>
      </c>
      <c r="M34" s="43" t="str">
        <f t="shared" si="7"/>
        <v>12h55</v>
      </c>
      <c r="N34" s="2"/>
      <c r="O34" s="31">
        <f t="shared" si="3"/>
        <v>0</v>
      </c>
      <c r="P34" s="9"/>
      <c r="Q34" s="69" t="str">
        <f t="shared" si="4"/>
        <v/>
      </c>
      <c r="R34" s="9"/>
      <c r="S34" s="360"/>
      <c r="T34" s="9"/>
      <c r="U34" s="92" t="s">
        <v>93</v>
      </c>
      <c r="V34" s="62">
        <v>152749</v>
      </c>
      <c r="W34" s="43" t="str">
        <f t="shared" si="8"/>
        <v>20h10</v>
      </c>
      <c r="X34" s="2"/>
      <c r="Y34" s="32">
        <f t="shared" si="5"/>
        <v>0</v>
      </c>
      <c r="Z34" s="9"/>
      <c r="AA34" s="69" t="str">
        <f t="shared" si="6"/>
        <v/>
      </c>
      <c r="AB34" s="9"/>
      <c r="AC34" s="49"/>
      <c r="AD34" s="9"/>
      <c r="AE34" s="232">
        <f t="shared" si="2"/>
        <v>0</v>
      </c>
      <c r="AF34" s="9"/>
      <c r="AH34" s="1"/>
    </row>
    <row r="35" spans="1:34" ht="20.100000000000001" customHeight="1" thickTop="1" thickBot="1" x14ac:dyDescent="0.3">
      <c r="A35" s="97"/>
      <c r="B35" s="159" t="s">
        <v>86</v>
      </c>
      <c r="C35" s="196"/>
      <c r="D35" s="190" t="s">
        <v>148</v>
      </c>
      <c r="E35" s="160" t="s">
        <v>141</v>
      </c>
      <c r="F35" s="349"/>
      <c r="G35" s="99" t="str">
        <f>'01-11'!U35</f>
        <v>etmg</v>
      </c>
      <c r="H35" s="99">
        <f>'01-11'!V35</f>
        <v>361058</v>
      </c>
      <c r="I35" s="99" t="str">
        <f>'01-11'!W35</f>
        <v>23h48</v>
      </c>
      <c r="J35" s="22"/>
      <c r="K35" s="90" t="s">
        <v>23</v>
      </c>
      <c r="L35" s="34">
        <v>354254</v>
      </c>
      <c r="M35" s="43" t="str">
        <f t="shared" si="7"/>
        <v>12h55</v>
      </c>
      <c r="N35" s="2"/>
      <c r="O35" s="31">
        <f t="shared" si="3"/>
        <v>-6804</v>
      </c>
      <c r="P35" s="9"/>
      <c r="Q35" s="69" t="str">
        <f t="shared" si="4"/>
        <v/>
      </c>
      <c r="R35" s="9"/>
      <c r="S35" s="360"/>
      <c r="T35" s="9"/>
      <c r="U35" s="93" t="s">
        <v>23</v>
      </c>
      <c r="V35" s="62">
        <v>390846</v>
      </c>
      <c r="W35" s="43" t="str">
        <f t="shared" si="8"/>
        <v>20h10</v>
      </c>
      <c r="X35" s="2"/>
      <c r="Y35" s="32">
        <f t="shared" si="5"/>
        <v>36592</v>
      </c>
      <c r="Z35" s="9"/>
      <c r="AA35" s="69" t="str">
        <f t="shared" si="6"/>
        <v/>
      </c>
      <c r="AB35" s="9"/>
      <c r="AC35" s="49"/>
      <c r="AD35" s="9"/>
      <c r="AE35" s="232">
        <f t="shared" si="2"/>
        <v>29788</v>
      </c>
      <c r="AF35" s="9"/>
      <c r="AH35" s="1"/>
    </row>
    <row r="36" spans="1:34" ht="20.100000000000001" customHeight="1" thickTop="1" thickBot="1" x14ac:dyDescent="0.3">
      <c r="A36" s="97"/>
      <c r="B36" s="159" t="s">
        <v>12</v>
      </c>
      <c r="C36" s="196"/>
      <c r="D36" s="190" t="s">
        <v>149</v>
      </c>
      <c r="E36" s="160" t="s">
        <v>141</v>
      </c>
      <c r="F36" s="349"/>
      <c r="G36" s="99" t="str">
        <f>'01-11'!U36</f>
        <v>fitzchevalerie</v>
      </c>
      <c r="H36" s="99">
        <f>'01-11'!V36</f>
        <v>16256</v>
      </c>
      <c r="I36" s="99" t="str">
        <f>'01-11'!W36</f>
        <v>23h48</v>
      </c>
      <c r="J36" s="22"/>
      <c r="K36" s="90" t="s">
        <v>83</v>
      </c>
      <c r="L36" s="34">
        <v>108341</v>
      </c>
      <c r="M36" s="43" t="str">
        <f t="shared" si="7"/>
        <v>12h55</v>
      </c>
      <c r="N36" s="2"/>
      <c r="O36" s="31">
        <f t="shared" si="3"/>
        <v>92085</v>
      </c>
      <c r="P36" s="9"/>
      <c r="Q36" s="69" t="str">
        <f t="shared" si="4"/>
        <v/>
      </c>
      <c r="R36" s="9"/>
      <c r="S36" s="361"/>
      <c r="T36" s="9"/>
      <c r="U36" s="92" t="s">
        <v>83</v>
      </c>
      <c r="V36" s="62">
        <v>49805</v>
      </c>
      <c r="W36" s="43" t="str">
        <f t="shared" si="8"/>
        <v>20h10</v>
      </c>
      <c r="X36" s="2"/>
      <c r="Y36" s="32">
        <f t="shared" si="5"/>
        <v>-58536</v>
      </c>
      <c r="Z36" s="9"/>
      <c r="AA36" s="69" t="str">
        <f t="shared" si="6"/>
        <v/>
      </c>
      <c r="AB36" s="9"/>
      <c r="AC36" s="49"/>
      <c r="AD36" s="9"/>
      <c r="AE36" s="232">
        <f t="shared" si="2"/>
        <v>33549</v>
      </c>
      <c r="AF36" s="9"/>
      <c r="AH36" s="1"/>
    </row>
    <row r="37" spans="1:34" ht="20.100000000000001" customHeight="1" thickTop="1" thickBot="1" x14ac:dyDescent="0.3">
      <c r="A37" s="97"/>
      <c r="B37" s="159" t="s">
        <v>33</v>
      </c>
      <c r="C37" s="196"/>
      <c r="D37" s="190" t="s">
        <v>149</v>
      </c>
      <c r="E37" s="160" t="s">
        <v>141</v>
      </c>
      <c r="F37" s="349"/>
      <c r="G37" s="99" t="str">
        <f>'01-11'!U37</f>
        <v>francotigre22</v>
      </c>
      <c r="H37" s="99">
        <f>'01-11'!V37</f>
        <v>151163</v>
      </c>
      <c r="I37" s="99" t="str">
        <f>'01-11'!W37</f>
        <v>23h48</v>
      </c>
      <c r="J37" s="22"/>
      <c r="K37" s="90" t="s">
        <v>24</v>
      </c>
      <c r="L37" s="34">
        <v>151163</v>
      </c>
      <c r="M37" s="43" t="str">
        <f t="shared" si="7"/>
        <v>12h55</v>
      </c>
      <c r="N37" s="2"/>
      <c r="O37" s="31">
        <f t="shared" si="3"/>
        <v>0</v>
      </c>
      <c r="P37" s="9"/>
      <c r="Q37" s="69" t="str">
        <f t="shared" si="4"/>
        <v/>
      </c>
      <c r="R37" s="9"/>
      <c r="S37" s="46"/>
      <c r="T37" s="9"/>
      <c r="U37" s="93" t="s">
        <v>24</v>
      </c>
      <c r="V37" s="62">
        <v>151163</v>
      </c>
      <c r="W37" s="43" t="str">
        <f t="shared" si="8"/>
        <v>20h10</v>
      </c>
      <c r="X37" s="2"/>
      <c r="Y37" s="32">
        <f t="shared" si="5"/>
        <v>0</v>
      </c>
      <c r="Z37" s="9"/>
      <c r="AA37" s="69" t="str">
        <f t="shared" si="6"/>
        <v/>
      </c>
      <c r="AB37" s="9"/>
      <c r="AC37" s="49"/>
      <c r="AD37" s="9"/>
      <c r="AE37" s="232">
        <f t="shared" si="2"/>
        <v>0</v>
      </c>
      <c r="AF37" s="9"/>
      <c r="AH37" s="1"/>
    </row>
    <row r="38" spans="1:34" ht="20.100000000000001" customHeight="1" thickTop="1" thickBot="1" x14ac:dyDescent="0.3">
      <c r="A38" s="97"/>
      <c r="B38" s="159" t="s">
        <v>78</v>
      </c>
      <c r="C38" s="196"/>
      <c r="D38" s="190" t="s">
        <v>149</v>
      </c>
      <c r="E38" s="160" t="s">
        <v>141</v>
      </c>
      <c r="F38" s="349"/>
      <c r="G38" s="99" t="str">
        <f>'01-11'!U38</f>
        <v>g0llum</v>
      </c>
      <c r="H38" s="99">
        <f>'01-11'!V38</f>
        <v>36480</v>
      </c>
      <c r="I38" s="99" t="str">
        <f>'01-11'!W38</f>
        <v>23h48</v>
      </c>
      <c r="J38" s="22"/>
      <c r="K38" s="90" t="s">
        <v>25</v>
      </c>
      <c r="L38" s="34">
        <v>76865</v>
      </c>
      <c r="M38" s="43" t="str">
        <f t="shared" si="7"/>
        <v>12h55</v>
      </c>
      <c r="N38" s="2"/>
      <c r="O38" s="31">
        <f t="shared" si="3"/>
        <v>40385</v>
      </c>
      <c r="P38" s="9"/>
      <c r="Q38" s="69" t="str">
        <f t="shared" si="4"/>
        <v/>
      </c>
      <c r="R38" s="9"/>
      <c r="S38" s="48" t="s">
        <v>89</v>
      </c>
      <c r="T38" s="9"/>
      <c r="U38" s="92" t="s">
        <v>25</v>
      </c>
      <c r="V38" s="62">
        <v>61169</v>
      </c>
      <c r="W38" s="43" t="str">
        <f t="shared" si="8"/>
        <v>20h10</v>
      </c>
      <c r="X38" s="2"/>
      <c r="Y38" s="32">
        <f t="shared" si="5"/>
        <v>-15696</v>
      </c>
      <c r="Z38" s="9"/>
      <c r="AA38" s="69" t="str">
        <f t="shared" si="6"/>
        <v/>
      </c>
      <c r="AB38" s="9"/>
      <c r="AC38" s="49"/>
      <c r="AD38" s="9"/>
      <c r="AE38" s="232">
        <f t="shared" si="2"/>
        <v>24689</v>
      </c>
      <c r="AF38" s="9"/>
      <c r="AH38" s="1"/>
    </row>
    <row r="39" spans="1:34" ht="20.100000000000001" customHeight="1" thickTop="1" thickBot="1" x14ac:dyDescent="0.3">
      <c r="A39" s="97"/>
      <c r="B39" s="292" t="s">
        <v>9</v>
      </c>
      <c r="C39" s="197"/>
      <c r="D39" s="191" t="s">
        <v>180</v>
      </c>
      <c r="E39" s="162" t="s">
        <v>141</v>
      </c>
      <c r="F39" s="349"/>
      <c r="G39" s="99" t="str">
        <f>'01-11'!U39</f>
        <v>Giddum</v>
      </c>
      <c r="H39" s="99">
        <f>'01-11'!V39</f>
        <v>79368</v>
      </c>
      <c r="I39" s="99" t="str">
        <f>'01-11'!W39</f>
        <v>23h48</v>
      </c>
      <c r="J39" s="22"/>
      <c r="K39" s="90" t="s">
        <v>26</v>
      </c>
      <c r="L39" s="34">
        <v>63495</v>
      </c>
      <c r="M39" s="43" t="str">
        <f t="shared" si="7"/>
        <v>12h55</v>
      </c>
      <c r="N39" s="2"/>
      <c r="O39" s="31">
        <f t="shared" si="3"/>
        <v>-15873</v>
      </c>
      <c r="P39" s="9"/>
      <c r="Q39" s="69" t="str">
        <f t="shared" si="4"/>
        <v/>
      </c>
      <c r="R39" s="9"/>
      <c r="S39" s="48" t="s">
        <v>91</v>
      </c>
      <c r="T39" s="9"/>
      <c r="U39" s="93" t="s">
        <v>26</v>
      </c>
      <c r="V39" s="41">
        <v>103495</v>
      </c>
      <c r="W39" s="43" t="str">
        <f t="shared" si="8"/>
        <v>20h10</v>
      </c>
      <c r="X39" s="2"/>
      <c r="Y39" s="32">
        <f t="shared" si="5"/>
        <v>40000</v>
      </c>
      <c r="Z39" s="9"/>
      <c r="AA39" s="69" t="str">
        <f t="shared" si="6"/>
        <v/>
      </c>
      <c r="AB39" s="9"/>
      <c r="AC39" s="49"/>
      <c r="AD39" s="9"/>
      <c r="AE39" s="232">
        <f t="shared" si="2"/>
        <v>24127</v>
      </c>
      <c r="AF39" s="9"/>
      <c r="AH39" s="1"/>
    </row>
    <row r="40" spans="1:34" ht="20.100000000000001" customHeight="1" thickTop="1" thickBot="1" x14ac:dyDescent="0.3">
      <c r="A40" s="97"/>
      <c r="B40" s="163" t="s">
        <v>47</v>
      </c>
      <c r="C40" s="195"/>
      <c r="D40" s="189" t="s">
        <v>145</v>
      </c>
      <c r="E40" s="164" t="s">
        <v>127</v>
      </c>
      <c r="F40" s="349"/>
      <c r="G40" s="99" t="str">
        <f>'01-11'!U40</f>
        <v>gragou1er</v>
      </c>
      <c r="H40" s="99">
        <f>'01-11'!V40</f>
        <v>710943</v>
      </c>
      <c r="I40" s="99" t="str">
        <f>'01-11'!W40</f>
        <v>23h48</v>
      </c>
      <c r="J40" s="22"/>
      <c r="K40" s="90" t="s">
        <v>27</v>
      </c>
      <c r="L40" s="34">
        <v>658567</v>
      </c>
      <c r="M40" s="43" t="str">
        <f t="shared" si="7"/>
        <v>12h55</v>
      </c>
      <c r="N40" s="2"/>
      <c r="O40" s="31">
        <f t="shared" si="3"/>
        <v>-52376</v>
      </c>
      <c r="P40" s="9"/>
      <c r="Q40" s="69" t="str">
        <f t="shared" si="4"/>
        <v/>
      </c>
      <c r="R40" s="9"/>
      <c r="S40" s="91" t="s">
        <v>90</v>
      </c>
      <c r="T40" s="9"/>
      <c r="U40" s="93" t="s">
        <v>27</v>
      </c>
      <c r="V40" s="62">
        <v>591620</v>
      </c>
      <c r="W40" s="43" t="str">
        <f t="shared" si="8"/>
        <v>20h10</v>
      </c>
      <c r="X40" s="2"/>
      <c r="Y40" s="32">
        <f t="shared" si="5"/>
        <v>-66947</v>
      </c>
      <c r="Z40" s="9"/>
      <c r="AA40" s="69" t="str">
        <f t="shared" si="6"/>
        <v/>
      </c>
      <c r="AB40" s="9"/>
      <c r="AC40" s="49"/>
      <c r="AD40" s="9"/>
      <c r="AE40" s="232">
        <f t="shared" si="2"/>
        <v>-119323</v>
      </c>
      <c r="AF40" s="9"/>
      <c r="AH40" s="1"/>
    </row>
    <row r="41" spans="1:34" ht="20.100000000000001" customHeight="1" thickTop="1" thickBot="1" x14ac:dyDescent="0.3">
      <c r="A41" s="97"/>
      <c r="B41" s="165" t="s">
        <v>28</v>
      </c>
      <c r="C41" s="196"/>
      <c r="D41" s="190" t="s">
        <v>146</v>
      </c>
      <c r="E41" s="166" t="s">
        <v>127</v>
      </c>
      <c r="F41" s="349"/>
      <c r="G41" s="99" t="str">
        <f>'01-11'!U41</f>
        <v>Grimalkin</v>
      </c>
      <c r="H41" s="99">
        <f>'01-11'!V41</f>
        <v>894334</v>
      </c>
      <c r="I41" s="99" t="str">
        <f>'01-11'!W41</f>
        <v>23h48</v>
      </c>
      <c r="J41" s="22"/>
      <c r="K41" s="90" t="s">
        <v>28</v>
      </c>
      <c r="L41" s="34">
        <v>1128410</v>
      </c>
      <c r="M41" s="43" t="str">
        <f t="shared" si="7"/>
        <v>12h55</v>
      </c>
      <c r="N41" s="2"/>
      <c r="O41" s="31">
        <f t="shared" si="3"/>
        <v>234076</v>
      </c>
      <c r="P41" s="9"/>
      <c r="Q41" s="69" t="str">
        <f t="shared" si="4"/>
        <v/>
      </c>
      <c r="R41" s="9"/>
      <c r="S41" s="135" t="s">
        <v>114</v>
      </c>
      <c r="T41" s="9"/>
      <c r="U41" s="92" t="s">
        <v>28</v>
      </c>
      <c r="V41" s="41">
        <v>1015460</v>
      </c>
      <c r="W41" s="43" t="str">
        <f t="shared" si="8"/>
        <v>20h10</v>
      </c>
      <c r="X41" s="2"/>
      <c r="Y41" s="32">
        <f t="shared" si="5"/>
        <v>-112950</v>
      </c>
      <c r="Z41" s="9"/>
      <c r="AA41" s="69" t="str">
        <f t="shared" si="6"/>
        <v>explique moi!</v>
      </c>
      <c r="AB41" s="9"/>
      <c r="AC41" s="49"/>
      <c r="AD41" s="9"/>
      <c r="AE41" s="232">
        <f t="shared" si="2"/>
        <v>121126</v>
      </c>
      <c r="AF41" s="9"/>
      <c r="AH41" s="1"/>
    </row>
    <row r="42" spans="1:34" ht="20.100000000000001" customHeight="1" thickTop="1" thickBot="1" x14ac:dyDescent="0.3">
      <c r="A42" s="97"/>
      <c r="B42" s="165" t="s">
        <v>29</v>
      </c>
      <c r="C42" s="196"/>
      <c r="D42" s="190" t="s">
        <v>146</v>
      </c>
      <c r="E42" s="166" t="s">
        <v>127</v>
      </c>
      <c r="F42" s="349"/>
      <c r="G42" s="99" t="str">
        <f>'01-11'!U42</f>
        <v>guigui73</v>
      </c>
      <c r="H42" s="99">
        <f>'01-11'!V42</f>
        <v>668318</v>
      </c>
      <c r="I42" s="99" t="str">
        <f>'01-11'!W42</f>
        <v>23h48</v>
      </c>
      <c r="J42" s="22"/>
      <c r="K42" s="90" t="s">
        <v>29</v>
      </c>
      <c r="L42" s="34">
        <v>668318</v>
      </c>
      <c r="M42" s="43" t="str">
        <f t="shared" si="7"/>
        <v>12h55</v>
      </c>
      <c r="N42" s="2"/>
      <c r="O42" s="31">
        <f t="shared" si="3"/>
        <v>0</v>
      </c>
      <c r="P42" s="9"/>
      <c r="Q42" s="69" t="str">
        <f t="shared" si="4"/>
        <v/>
      </c>
      <c r="R42" s="9"/>
      <c r="S42" s="47"/>
      <c r="T42" s="9"/>
      <c r="U42" s="93" t="s">
        <v>29</v>
      </c>
      <c r="V42" s="62">
        <v>708318</v>
      </c>
      <c r="W42" s="43" t="str">
        <f t="shared" si="8"/>
        <v>20h10</v>
      </c>
      <c r="X42" s="2"/>
      <c r="Y42" s="32">
        <f t="shared" si="5"/>
        <v>40000</v>
      </c>
      <c r="Z42" s="9"/>
      <c r="AA42" s="69" t="str">
        <f t="shared" si="6"/>
        <v/>
      </c>
      <c r="AB42" s="9"/>
      <c r="AC42" s="49"/>
      <c r="AD42" s="9"/>
      <c r="AE42" s="232">
        <f t="shared" si="2"/>
        <v>40000</v>
      </c>
      <c r="AF42" s="9"/>
      <c r="AH42" s="5"/>
    </row>
    <row r="43" spans="1:34" ht="20.100000000000001" customHeight="1" thickTop="1" thickBot="1" x14ac:dyDescent="0.3">
      <c r="A43" s="97"/>
      <c r="B43" s="165" t="s">
        <v>21</v>
      </c>
      <c r="C43" s="196"/>
      <c r="D43" s="190" t="s">
        <v>147</v>
      </c>
      <c r="E43" s="166" t="s">
        <v>127</v>
      </c>
      <c r="F43" s="349"/>
      <c r="G43" s="99" t="str">
        <f>'01-11'!U43</f>
        <v>half</v>
      </c>
      <c r="H43" s="99">
        <f>'01-11'!V43</f>
        <v>74610</v>
      </c>
      <c r="I43" s="99" t="str">
        <f>'01-11'!W43</f>
        <v>23h48</v>
      </c>
      <c r="J43" s="22"/>
      <c r="K43" s="90" t="s">
        <v>30</v>
      </c>
      <c r="L43" s="34">
        <v>32644</v>
      </c>
      <c r="M43" s="43" t="str">
        <f t="shared" si="7"/>
        <v>12h55</v>
      </c>
      <c r="N43" s="2"/>
      <c r="O43" s="31">
        <f t="shared" si="3"/>
        <v>-41966</v>
      </c>
      <c r="P43" s="9"/>
      <c r="Q43" s="69" t="str">
        <f t="shared" si="4"/>
        <v/>
      </c>
      <c r="R43" s="9"/>
      <c r="S43" s="45"/>
      <c r="T43" s="9"/>
      <c r="U43" s="93" t="s">
        <v>30</v>
      </c>
      <c r="V43" s="62">
        <v>58745</v>
      </c>
      <c r="W43" s="43" t="str">
        <f t="shared" si="8"/>
        <v>20h10</v>
      </c>
      <c r="X43" s="2"/>
      <c r="Y43" s="32">
        <f t="shared" si="5"/>
        <v>26101</v>
      </c>
      <c r="Z43" s="9"/>
      <c r="AA43" s="69" t="str">
        <f t="shared" si="6"/>
        <v/>
      </c>
      <c r="AB43" s="9"/>
      <c r="AC43" s="49"/>
      <c r="AD43" s="9"/>
      <c r="AE43" s="232">
        <f t="shared" si="2"/>
        <v>-15865</v>
      </c>
      <c r="AF43" s="9"/>
      <c r="AH43" s="5"/>
    </row>
    <row r="44" spans="1:34" ht="20.100000000000001" customHeight="1" thickTop="1" thickBot="1" x14ac:dyDescent="0.3">
      <c r="A44" s="97"/>
      <c r="B44" s="165" t="s">
        <v>48</v>
      </c>
      <c r="C44" s="196"/>
      <c r="D44" s="190" t="s">
        <v>147</v>
      </c>
      <c r="E44" s="166" t="s">
        <v>127</v>
      </c>
      <c r="F44" s="349"/>
      <c r="G44" s="99" t="str">
        <f>'01-11'!U44</f>
        <v>Hurin</v>
      </c>
      <c r="H44" s="99">
        <f>'01-11'!V44</f>
        <v>303582</v>
      </c>
      <c r="I44" s="99" t="str">
        <f>'01-11'!W44</f>
        <v>23h48</v>
      </c>
      <c r="J44" s="22"/>
      <c r="K44" s="90" t="s">
        <v>32</v>
      </c>
      <c r="L44" s="34">
        <v>252696</v>
      </c>
      <c r="M44" s="43" t="str">
        <f t="shared" si="7"/>
        <v>12h55</v>
      </c>
      <c r="N44" s="2"/>
      <c r="O44" s="31">
        <f t="shared" si="3"/>
        <v>-50886</v>
      </c>
      <c r="P44" s="9"/>
      <c r="Q44" s="69" t="str">
        <f t="shared" si="4"/>
        <v/>
      </c>
      <c r="R44" s="9"/>
      <c r="S44" s="45"/>
      <c r="T44" s="9"/>
      <c r="U44" s="93" t="s">
        <v>32</v>
      </c>
      <c r="V44" s="62">
        <v>218121</v>
      </c>
      <c r="W44" s="43" t="str">
        <f t="shared" si="8"/>
        <v>20h10</v>
      </c>
      <c r="X44" s="2"/>
      <c r="Y44" s="32">
        <f t="shared" si="5"/>
        <v>-34575</v>
      </c>
      <c r="Z44" s="9"/>
      <c r="AA44" s="69" t="str">
        <f t="shared" si="6"/>
        <v/>
      </c>
      <c r="AB44" s="9"/>
      <c r="AC44" s="49"/>
      <c r="AD44" s="9"/>
      <c r="AE44" s="232">
        <f t="shared" ref="AE44:AE75" si="9">V44-H44</f>
        <v>-85461</v>
      </c>
      <c r="AF44" s="9"/>
      <c r="AH44" s="4"/>
    </row>
    <row r="45" spans="1:34" ht="20.100000000000001" customHeight="1" thickTop="1" thickBot="1" x14ac:dyDescent="0.3">
      <c r="A45" s="97"/>
      <c r="B45" s="165" t="s">
        <v>79</v>
      </c>
      <c r="C45" s="196"/>
      <c r="D45" s="190" t="s">
        <v>147</v>
      </c>
      <c r="E45" s="166" t="s">
        <v>127</v>
      </c>
      <c r="F45" s="349"/>
      <c r="G45" s="99" t="str">
        <f>'01-11'!U45</f>
        <v>IlikeFood</v>
      </c>
      <c r="H45" s="99">
        <f>'01-11'!V45</f>
        <v>18252</v>
      </c>
      <c r="I45" s="99" t="str">
        <f>'01-11'!W45</f>
        <v>23h48</v>
      </c>
      <c r="J45" s="22"/>
      <c r="K45" s="90" t="s">
        <v>34</v>
      </c>
      <c r="L45" s="34">
        <v>11539</v>
      </c>
      <c r="M45" s="43" t="str">
        <f t="shared" si="7"/>
        <v>12h55</v>
      </c>
      <c r="N45" s="2"/>
      <c r="O45" s="31">
        <f t="shared" ref="O45:O76" si="10">L45-H45</f>
        <v>-6713</v>
      </c>
      <c r="P45" s="9"/>
      <c r="Q45" s="69" t="str">
        <f t="shared" si="4"/>
        <v/>
      </c>
      <c r="R45" s="9"/>
      <c r="S45" s="45"/>
      <c r="T45" s="9"/>
      <c r="U45" s="92" t="s">
        <v>34</v>
      </c>
      <c r="V45" s="62">
        <v>11539</v>
      </c>
      <c r="W45" s="43" t="str">
        <f t="shared" si="8"/>
        <v>20h10</v>
      </c>
      <c r="X45" s="2"/>
      <c r="Y45" s="32">
        <f t="shared" ref="Y45:Y76" si="11">V45-L45</f>
        <v>0</v>
      </c>
      <c r="Z45" s="9"/>
      <c r="AA45" s="69" t="str">
        <f t="shared" si="6"/>
        <v/>
      </c>
      <c r="AB45" s="9"/>
      <c r="AC45" s="49"/>
      <c r="AD45" s="9"/>
      <c r="AE45" s="232">
        <f t="shared" si="9"/>
        <v>-6713</v>
      </c>
      <c r="AF45" s="9"/>
      <c r="AH45" s="4"/>
    </row>
    <row r="46" spans="1:34" ht="20.100000000000001" customHeight="1" thickTop="1" thickBot="1" x14ac:dyDescent="0.3">
      <c r="A46" s="97"/>
      <c r="B46" s="165" t="s">
        <v>4</v>
      </c>
      <c r="C46" s="196"/>
      <c r="D46" s="190" t="s">
        <v>148</v>
      </c>
      <c r="E46" s="166" t="s">
        <v>127</v>
      </c>
      <c r="F46" s="349"/>
      <c r="G46" s="99" t="str">
        <f>'01-11'!U46</f>
        <v>i-sork</v>
      </c>
      <c r="H46" s="99">
        <f>'01-11'!V46</f>
        <v>30284</v>
      </c>
      <c r="I46" s="99" t="str">
        <f>'01-11'!W46</f>
        <v>23h48</v>
      </c>
      <c r="J46" s="22"/>
      <c r="K46" s="90" t="s">
        <v>33</v>
      </c>
      <c r="L46" s="34">
        <v>13840</v>
      </c>
      <c r="M46" s="43" t="str">
        <f t="shared" si="7"/>
        <v>12h55</v>
      </c>
      <c r="N46" s="2"/>
      <c r="O46" s="31">
        <f t="shared" si="10"/>
        <v>-16444</v>
      </c>
      <c r="P46" s="9"/>
      <c r="Q46" s="69" t="str">
        <f t="shared" si="4"/>
        <v/>
      </c>
      <c r="R46" s="9"/>
      <c r="S46" s="44"/>
      <c r="T46" s="9"/>
      <c r="U46" s="93" t="s">
        <v>33</v>
      </c>
      <c r="V46" s="62">
        <v>68310</v>
      </c>
      <c r="W46" s="43" t="str">
        <f t="shared" ref="W46:W77" si="12">W45</f>
        <v>20h10</v>
      </c>
      <c r="X46" s="2"/>
      <c r="Y46" s="32">
        <f t="shared" si="11"/>
        <v>54470</v>
      </c>
      <c r="Z46" s="9"/>
      <c r="AA46" s="69" t="str">
        <f t="shared" si="6"/>
        <v/>
      </c>
      <c r="AB46" s="9"/>
      <c r="AC46" s="49"/>
      <c r="AD46" s="9"/>
      <c r="AE46" s="232">
        <f t="shared" si="9"/>
        <v>38026</v>
      </c>
      <c r="AF46" s="9"/>
      <c r="AH46" s="4"/>
    </row>
    <row r="47" spans="1:34" ht="20.100000000000001" customHeight="1" thickTop="1" thickBot="1" x14ac:dyDescent="0.3">
      <c r="A47" s="97"/>
      <c r="B47" s="165" t="s">
        <v>24</v>
      </c>
      <c r="C47" s="196"/>
      <c r="D47" s="190" t="s">
        <v>148</v>
      </c>
      <c r="E47" s="166" t="s">
        <v>127</v>
      </c>
      <c r="F47" s="349"/>
      <c r="G47" s="99" t="str">
        <f>'01-11'!U47</f>
        <v>-JaH-</v>
      </c>
      <c r="H47" s="99">
        <f>'01-11'!V47</f>
        <v>215144</v>
      </c>
      <c r="I47" s="99" t="str">
        <f>'01-11'!W47</f>
        <v>23h48</v>
      </c>
      <c r="J47" s="22"/>
      <c r="K47" s="90" t="s">
        <v>170</v>
      </c>
      <c r="L47" s="34">
        <v>215144</v>
      </c>
      <c r="M47" s="43" t="str">
        <f t="shared" si="7"/>
        <v>12h55</v>
      </c>
      <c r="N47" s="2"/>
      <c r="O47" s="31">
        <f t="shared" si="10"/>
        <v>0</v>
      </c>
      <c r="P47" s="9"/>
      <c r="Q47" s="69" t="str">
        <f t="shared" si="4"/>
        <v/>
      </c>
      <c r="R47" s="9"/>
      <c r="S47" s="44"/>
      <c r="T47" s="9"/>
      <c r="U47" s="93" t="s">
        <v>0</v>
      </c>
      <c r="V47" s="41">
        <v>166795</v>
      </c>
      <c r="W47" s="43" t="str">
        <f t="shared" si="12"/>
        <v>20h10</v>
      </c>
      <c r="X47" s="2"/>
      <c r="Y47" s="32">
        <f t="shared" si="11"/>
        <v>-48349</v>
      </c>
      <c r="Z47" s="9"/>
      <c r="AA47" s="69" t="str">
        <f t="shared" si="6"/>
        <v/>
      </c>
      <c r="AB47" s="9"/>
      <c r="AC47" s="49"/>
      <c r="AD47" s="9"/>
      <c r="AE47" s="232">
        <f t="shared" si="9"/>
        <v>-48349</v>
      </c>
      <c r="AF47" s="9"/>
      <c r="AH47" s="4"/>
    </row>
    <row r="48" spans="1:34" ht="20.100000000000001" customHeight="1" thickTop="1" thickBot="1" x14ac:dyDescent="0.3">
      <c r="A48" s="97"/>
      <c r="B48" s="165" t="s">
        <v>36</v>
      </c>
      <c r="C48" s="196"/>
      <c r="D48" s="190" t="s">
        <v>148</v>
      </c>
      <c r="E48" s="166" t="s">
        <v>127</v>
      </c>
      <c r="F48" s="349"/>
      <c r="G48" s="99" t="str">
        <f>'01-11'!U48</f>
        <v>kaka</v>
      </c>
      <c r="H48" s="99">
        <f>'01-11'!V48</f>
        <v>125511</v>
      </c>
      <c r="I48" s="99" t="str">
        <f>'01-11'!W48</f>
        <v>23h48</v>
      </c>
      <c r="J48" s="22"/>
      <c r="K48" s="90" t="s">
        <v>35</v>
      </c>
      <c r="L48" s="34">
        <v>73230</v>
      </c>
      <c r="M48" s="43" t="str">
        <f t="shared" si="7"/>
        <v>12h55</v>
      </c>
      <c r="N48" s="2"/>
      <c r="O48" s="31">
        <f t="shared" si="10"/>
        <v>-52281</v>
      </c>
      <c r="P48" s="9"/>
      <c r="Q48" s="69" t="str">
        <f t="shared" si="4"/>
        <v/>
      </c>
      <c r="R48" s="9"/>
      <c r="S48" s="44"/>
      <c r="T48" s="9"/>
      <c r="U48" s="93" t="s">
        <v>35</v>
      </c>
      <c r="V48" s="62">
        <v>78230</v>
      </c>
      <c r="W48" s="43" t="str">
        <f t="shared" si="12"/>
        <v>20h10</v>
      </c>
      <c r="X48" s="2"/>
      <c r="Y48" s="32">
        <f t="shared" si="11"/>
        <v>5000</v>
      </c>
      <c r="Z48" s="9"/>
      <c r="AA48" s="69" t="str">
        <f t="shared" si="6"/>
        <v/>
      </c>
      <c r="AB48" s="9"/>
      <c r="AC48" s="49"/>
      <c r="AD48" s="9"/>
      <c r="AE48" s="232">
        <f t="shared" si="9"/>
        <v>-47281</v>
      </c>
      <c r="AF48" s="9"/>
      <c r="AH48" s="4"/>
    </row>
    <row r="49" spans="1:34" ht="20.100000000000001" customHeight="1" thickTop="1" thickBot="1" x14ac:dyDescent="0.3">
      <c r="A49" s="97"/>
      <c r="B49" s="165" t="s">
        <v>58</v>
      </c>
      <c r="C49" s="196"/>
      <c r="D49" s="190" t="s">
        <v>148</v>
      </c>
      <c r="E49" s="166" t="s">
        <v>127</v>
      </c>
      <c r="F49" s="349"/>
      <c r="G49" s="99" t="str">
        <f>'01-11'!U49</f>
        <v>kashim</v>
      </c>
      <c r="H49" s="99">
        <f>'01-11'!V49</f>
        <v>384712</v>
      </c>
      <c r="I49" s="99" t="str">
        <f>'01-11'!W49</f>
        <v>23h48</v>
      </c>
      <c r="J49" s="22"/>
      <c r="K49" s="90" t="s">
        <v>84</v>
      </c>
      <c r="L49" s="34">
        <v>384712</v>
      </c>
      <c r="M49" s="43" t="str">
        <f t="shared" si="7"/>
        <v>12h55</v>
      </c>
      <c r="N49" s="2"/>
      <c r="O49" s="31">
        <f t="shared" si="10"/>
        <v>0</v>
      </c>
      <c r="P49" s="9"/>
      <c r="Q49" s="69" t="str">
        <f t="shared" si="4"/>
        <v/>
      </c>
      <c r="R49" s="9"/>
      <c r="S49" s="44"/>
      <c r="T49" s="9"/>
      <c r="U49" s="93" t="s">
        <v>84</v>
      </c>
      <c r="V49" s="62">
        <v>384712</v>
      </c>
      <c r="W49" s="43" t="str">
        <f t="shared" si="12"/>
        <v>20h10</v>
      </c>
      <c r="X49" s="2"/>
      <c r="Y49" s="32">
        <f t="shared" si="11"/>
        <v>0</v>
      </c>
      <c r="Z49" s="9"/>
      <c r="AA49" s="69" t="str">
        <f t="shared" si="6"/>
        <v/>
      </c>
      <c r="AB49" s="9"/>
      <c r="AC49" s="49"/>
      <c r="AD49" s="9"/>
      <c r="AE49" s="232">
        <f t="shared" si="9"/>
        <v>0</v>
      </c>
      <c r="AF49" s="9"/>
      <c r="AH49" s="4"/>
    </row>
    <row r="50" spans="1:34" ht="20.100000000000001" customHeight="1" thickTop="1" thickBot="1" x14ac:dyDescent="0.3">
      <c r="A50" s="97"/>
      <c r="B50" s="165" t="s">
        <v>13</v>
      </c>
      <c r="C50" s="196"/>
      <c r="D50" s="190" t="s">
        <v>149</v>
      </c>
      <c r="E50" s="166" t="s">
        <v>127</v>
      </c>
      <c r="F50" s="349"/>
      <c r="G50" s="99" t="str">
        <f>'01-11'!U50</f>
        <v>Kelderoth</v>
      </c>
      <c r="H50" s="99">
        <f>'01-11'!V50</f>
        <v>117036</v>
      </c>
      <c r="I50" s="99" t="str">
        <f>'01-11'!W50</f>
        <v>23h48</v>
      </c>
      <c r="J50" s="22"/>
      <c r="K50" s="90" t="s">
        <v>36</v>
      </c>
      <c r="L50" s="34">
        <v>157436</v>
      </c>
      <c r="M50" s="43" t="str">
        <f t="shared" si="7"/>
        <v>12h55</v>
      </c>
      <c r="N50" s="2"/>
      <c r="O50" s="31">
        <f t="shared" si="10"/>
        <v>40400</v>
      </c>
      <c r="P50" s="9"/>
      <c r="Q50" s="69" t="str">
        <f t="shared" si="4"/>
        <v/>
      </c>
      <c r="R50" s="9"/>
      <c r="S50" s="44"/>
      <c r="T50" s="9"/>
      <c r="U50" s="92" t="s">
        <v>36</v>
      </c>
      <c r="V50" s="41">
        <v>157437</v>
      </c>
      <c r="W50" s="43" t="str">
        <f t="shared" si="12"/>
        <v>20h10</v>
      </c>
      <c r="X50" s="2"/>
      <c r="Y50" s="32">
        <f t="shared" si="11"/>
        <v>1</v>
      </c>
      <c r="Z50" s="9"/>
      <c r="AA50" s="69" t="str">
        <f t="shared" si="6"/>
        <v/>
      </c>
      <c r="AB50" s="9"/>
      <c r="AC50" s="49"/>
      <c r="AD50" s="9"/>
      <c r="AE50" s="232">
        <f t="shared" si="9"/>
        <v>40401</v>
      </c>
      <c r="AF50" s="9"/>
      <c r="AH50" s="4"/>
    </row>
    <row r="51" spans="1:34" ht="20.100000000000001" customHeight="1" thickTop="1" thickBot="1" x14ac:dyDescent="0.3">
      <c r="A51" s="97"/>
      <c r="B51" s="165" t="s">
        <v>26</v>
      </c>
      <c r="C51" s="196"/>
      <c r="D51" s="190" t="s">
        <v>149</v>
      </c>
      <c r="E51" s="166" t="s">
        <v>127</v>
      </c>
      <c r="F51" s="349"/>
      <c r="G51" s="99" t="str">
        <f>'01-11'!U51</f>
        <v>kero06</v>
      </c>
      <c r="H51" s="99">
        <f>'01-11'!V51</f>
        <v>30369</v>
      </c>
      <c r="I51" s="99" t="str">
        <f>'01-11'!W51</f>
        <v>23h48</v>
      </c>
      <c r="J51" s="22"/>
      <c r="K51" s="90" t="s">
        <v>37</v>
      </c>
      <c r="L51" s="34">
        <v>43503</v>
      </c>
      <c r="M51" s="43" t="str">
        <f t="shared" si="7"/>
        <v>12h55</v>
      </c>
      <c r="N51" s="2"/>
      <c r="O51" s="31">
        <f t="shared" si="10"/>
        <v>13134</v>
      </c>
      <c r="P51" s="9"/>
      <c r="Q51" s="69" t="str">
        <f t="shared" si="4"/>
        <v/>
      </c>
      <c r="R51" s="9"/>
      <c r="S51" s="44"/>
      <c r="T51" s="9"/>
      <c r="U51" s="93" t="s">
        <v>37</v>
      </c>
      <c r="V51" s="62">
        <v>28869</v>
      </c>
      <c r="W51" s="43" t="str">
        <f t="shared" si="12"/>
        <v>20h10</v>
      </c>
      <c r="X51" s="2"/>
      <c r="Y51" s="32">
        <f t="shared" si="11"/>
        <v>-14634</v>
      </c>
      <c r="Z51" s="9"/>
      <c r="AA51" s="69" t="str">
        <f t="shared" si="6"/>
        <v/>
      </c>
      <c r="AB51" s="9"/>
      <c r="AC51" s="49"/>
      <c r="AD51" s="9"/>
      <c r="AE51" s="232">
        <f t="shared" si="9"/>
        <v>-1500</v>
      </c>
      <c r="AF51" s="9"/>
      <c r="AH51" s="4"/>
    </row>
    <row r="52" spans="1:34" ht="20.100000000000001" customHeight="1" thickTop="1" thickBot="1" x14ac:dyDescent="0.3">
      <c r="A52" s="97"/>
      <c r="B52" s="165" t="s">
        <v>42</v>
      </c>
      <c r="C52" s="196"/>
      <c r="D52" s="190" t="s">
        <v>149</v>
      </c>
      <c r="E52" s="166" t="s">
        <v>127</v>
      </c>
      <c r="F52" s="349"/>
      <c r="G52" s="99" t="str">
        <f>'01-11'!U52</f>
        <v>kikouk</v>
      </c>
      <c r="H52" s="99">
        <f>'01-11'!V52</f>
        <v>43698</v>
      </c>
      <c r="I52" s="99" t="str">
        <f>'01-11'!W52</f>
        <v>23h48</v>
      </c>
      <c r="J52" s="22"/>
      <c r="K52" s="90" t="s">
        <v>38</v>
      </c>
      <c r="L52" s="34">
        <v>321509</v>
      </c>
      <c r="M52" s="43" t="str">
        <f t="shared" si="7"/>
        <v>12h55</v>
      </c>
      <c r="N52" s="2"/>
      <c r="O52" s="31">
        <f t="shared" si="10"/>
        <v>277811</v>
      </c>
      <c r="P52" s="9"/>
      <c r="Q52" s="69" t="str">
        <f t="shared" si="4"/>
        <v/>
      </c>
      <c r="R52" s="9"/>
      <c r="S52" s="44"/>
      <c r="T52" s="9"/>
      <c r="U52" s="93" t="s">
        <v>38</v>
      </c>
      <c r="V52" s="41">
        <v>321509</v>
      </c>
      <c r="W52" s="43" t="str">
        <f t="shared" si="12"/>
        <v>20h10</v>
      </c>
      <c r="X52" s="2"/>
      <c r="Y52" s="32">
        <f t="shared" si="11"/>
        <v>0</v>
      </c>
      <c r="Z52" s="9"/>
      <c r="AA52" s="69" t="str">
        <f t="shared" si="6"/>
        <v/>
      </c>
      <c r="AB52" s="9"/>
      <c r="AC52" s="49"/>
      <c r="AD52" s="9"/>
      <c r="AE52" s="232">
        <f t="shared" si="9"/>
        <v>277811</v>
      </c>
      <c r="AF52" s="9"/>
      <c r="AH52" s="4"/>
    </row>
    <row r="53" spans="1:34" ht="20.100000000000001" customHeight="1" thickTop="1" thickBot="1" x14ac:dyDescent="0.3">
      <c r="A53" s="97"/>
      <c r="B53" s="165" t="s">
        <v>49</v>
      </c>
      <c r="C53" s="196"/>
      <c r="D53" s="190" t="s">
        <v>149</v>
      </c>
      <c r="E53" s="166" t="s">
        <v>127</v>
      </c>
      <c r="F53" s="349"/>
      <c r="G53" s="99" t="str">
        <f>'01-11'!U53</f>
        <v>Laaw</v>
      </c>
      <c r="H53" s="99">
        <f>'01-11'!V53</f>
        <v>30174</v>
      </c>
      <c r="I53" s="99" t="str">
        <f>'01-11'!W53</f>
        <v>23h48</v>
      </c>
      <c r="J53" s="22"/>
      <c r="K53" s="90" t="s">
        <v>39</v>
      </c>
      <c r="L53" s="34">
        <v>24140</v>
      </c>
      <c r="M53" s="43" t="str">
        <f t="shared" si="7"/>
        <v>12h55</v>
      </c>
      <c r="N53" s="2"/>
      <c r="O53" s="31">
        <f t="shared" si="10"/>
        <v>-6034</v>
      </c>
      <c r="P53" s="9"/>
      <c r="Q53" s="69" t="str">
        <f t="shared" si="4"/>
        <v/>
      </c>
      <c r="R53" s="9"/>
      <c r="S53" s="44"/>
      <c r="T53" s="9"/>
      <c r="U53" s="93" t="s">
        <v>39</v>
      </c>
      <c r="V53" s="62">
        <v>31374</v>
      </c>
      <c r="W53" s="43" t="str">
        <f t="shared" si="12"/>
        <v>20h10</v>
      </c>
      <c r="X53" s="2"/>
      <c r="Y53" s="32">
        <f t="shared" si="11"/>
        <v>7234</v>
      </c>
      <c r="Z53" s="9"/>
      <c r="AA53" s="69" t="str">
        <f t="shared" si="6"/>
        <v/>
      </c>
      <c r="AB53" s="9"/>
      <c r="AC53" s="49"/>
      <c r="AD53" s="9"/>
      <c r="AE53" s="232">
        <f t="shared" si="9"/>
        <v>1200</v>
      </c>
      <c r="AF53" s="9"/>
      <c r="AH53" s="4"/>
    </row>
    <row r="54" spans="1:34" ht="20.100000000000001" customHeight="1" thickTop="1" thickBot="1" x14ac:dyDescent="0.3">
      <c r="A54" s="97"/>
      <c r="B54" s="165" t="s">
        <v>93</v>
      </c>
      <c r="C54" s="196"/>
      <c r="D54" s="190" t="s">
        <v>180</v>
      </c>
      <c r="E54" s="166" t="s">
        <v>127</v>
      </c>
      <c r="F54" s="349"/>
      <c r="G54" s="99" t="str">
        <f>'01-11'!U54</f>
        <v>Le-rital</v>
      </c>
      <c r="H54" s="99">
        <f>'01-11'!V54</f>
        <v>13403</v>
      </c>
      <c r="I54" s="99" t="str">
        <f>'01-11'!W54</f>
        <v>23h48</v>
      </c>
      <c r="J54" s="22"/>
      <c r="K54" s="90" t="s">
        <v>40</v>
      </c>
      <c r="L54" s="34">
        <v>10723</v>
      </c>
      <c r="M54" s="43" t="str">
        <f t="shared" si="7"/>
        <v>12h55</v>
      </c>
      <c r="N54" s="2"/>
      <c r="O54" s="31">
        <f t="shared" si="10"/>
        <v>-2680</v>
      </c>
      <c r="P54" s="9"/>
      <c r="Q54" s="69" t="str">
        <f t="shared" si="4"/>
        <v/>
      </c>
      <c r="R54" s="9"/>
      <c r="S54" s="44"/>
      <c r="T54" s="9"/>
      <c r="U54" s="93" t="s">
        <v>40</v>
      </c>
      <c r="V54" s="62">
        <v>6864</v>
      </c>
      <c r="W54" s="43" t="str">
        <f t="shared" si="12"/>
        <v>20h10</v>
      </c>
      <c r="X54" s="2"/>
      <c r="Y54" s="32">
        <f t="shared" si="11"/>
        <v>-3859</v>
      </c>
      <c r="Z54" s="9"/>
      <c r="AA54" s="69" t="str">
        <f t="shared" si="6"/>
        <v/>
      </c>
      <c r="AB54" s="9"/>
      <c r="AC54" s="49"/>
      <c r="AD54" s="9"/>
      <c r="AE54" s="232">
        <f t="shared" si="9"/>
        <v>-6539</v>
      </c>
      <c r="AF54" s="9"/>
      <c r="AH54" s="4"/>
    </row>
    <row r="55" spans="1:34" ht="20.100000000000001" customHeight="1" thickTop="1" thickBot="1" x14ac:dyDescent="0.3">
      <c r="A55" s="97"/>
      <c r="B55" s="167" t="s">
        <v>74</v>
      </c>
      <c r="C55" s="197"/>
      <c r="D55" s="191" t="s">
        <v>180</v>
      </c>
      <c r="E55" s="168" t="s">
        <v>127</v>
      </c>
      <c r="F55" s="349"/>
      <c r="G55" s="99" t="str">
        <f>'01-11'!U55</f>
        <v>lexa2</v>
      </c>
      <c r="H55" s="99">
        <f>'01-11'!V55</f>
        <v>14993</v>
      </c>
      <c r="I55" s="99" t="str">
        <f>'01-11'!W55</f>
        <v>23h48</v>
      </c>
      <c r="J55" s="22"/>
      <c r="K55" s="90" t="s">
        <v>41</v>
      </c>
      <c r="L55" s="34">
        <v>14993</v>
      </c>
      <c r="M55" s="43" t="str">
        <f t="shared" si="7"/>
        <v>12h55</v>
      </c>
      <c r="N55" s="2"/>
      <c r="O55" s="31">
        <f t="shared" si="10"/>
        <v>0</v>
      </c>
      <c r="P55" s="9"/>
      <c r="Q55" s="69" t="str">
        <f t="shared" si="4"/>
        <v/>
      </c>
      <c r="R55" s="9"/>
      <c r="S55" s="44"/>
      <c r="T55" s="9"/>
      <c r="U55" s="93" t="s">
        <v>41</v>
      </c>
      <c r="V55" s="62">
        <v>11995</v>
      </c>
      <c r="W55" s="43" t="str">
        <f t="shared" si="12"/>
        <v>20h10</v>
      </c>
      <c r="X55" s="2"/>
      <c r="Y55" s="32">
        <f t="shared" si="11"/>
        <v>-2998</v>
      </c>
      <c r="Z55" s="9"/>
      <c r="AA55" s="69" t="str">
        <f t="shared" si="6"/>
        <v/>
      </c>
      <c r="AB55" s="9"/>
      <c r="AC55" s="49"/>
      <c r="AD55" s="9"/>
      <c r="AE55" s="232">
        <f t="shared" si="9"/>
        <v>-2998</v>
      </c>
      <c r="AF55" s="9"/>
      <c r="AH55" s="4"/>
    </row>
    <row r="56" spans="1:34" ht="20.100000000000001" customHeight="1" thickTop="1" thickBot="1" x14ac:dyDescent="0.3">
      <c r="A56" s="97"/>
      <c r="B56" s="169" t="s">
        <v>44</v>
      </c>
      <c r="C56" s="195"/>
      <c r="D56" s="189" t="s">
        <v>145</v>
      </c>
      <c r="E56" s="170" t="s">
        <v>142</v>
      </c>
      <c r="F56" s="349"/>
      <c r="G56" s="99" t="str">
        <f>'01-11'!U56</f>
        <v>Lolth</v>
      </c>
      <c r="H56" s="99">
        <f>'01-11'!V56</f>
        <v>114447</v>
      </c>
      <c r="I56" s="99" t="str">
        <f>'01-11'!W56</f>
        <v>23h48</v>
      </c>
      <c r="J56" s="22"/>
      <c r="K56" s="90" t="s">
        <v>42</v>
      </c>
      <c r="L56" s="34">
        <v>95982</v>
      </c>
      <c r="M56" s="43" t="str">
        <f t="shared" si="7"/>
        <v>12h55</v>
      </c>
      <c r="N56" s="2"/>
      <c r="O56" s="31">
        <f t="shared" si="10"/>
        <v>-18465</v>
      </c>
      <c r="P56" s="9"/>
      <c r="Q56" s="69" t="str">
        <f t="shared" si="4"/>
        <v/>
      </c>
      <c r="R56" s="9"/>
      <c r="S56" s="44"/>
      <c r="T56" s="9"/>
      <c r="U56" s="93" t="s">
        <v>42</v>
      </c>
      <c r="V56" s="41">
        <v>95982</v>
      </c>
      <c r="W56" s="43" t="str">
        <f t="shared" si="12"/>
        <v>20h10</v>
      </c>
      <c r="X56" s="2"/>
      <c r="Y56" s="32">
        <f t="shared" si="11"/>
        <v>0</v>
      </c>
      <c r="Z56" s="9"/>
      <c r="AA56" s="69" t="str">
        <f t="shared" si="6"/>
        <v/>
      </c>
      <c r="AB56" s="9"/>
      <c r="AC56" s="49"/>
      <c r="AD56" s="9"/>
      <c r="AE56" s="232">
        <f t="shared" si="9"/>
        <v>-18465</v>
      </c>
      <c r="AF56" s="9"/>
      <c r="AH56" s="4"/>
    </row>
    <row r="57" spans="1:34" ht="20.100000000000001" customHeight="1" thickTop="1" thickBot="1" x14ac:dyDescent="0.3">
      <c r="A57" s="97"/>
      <c r="B57" s="171" t="s">
        <v>30</v>
      </c>
      <c r="C57" s="196">
        <v>1</v>
      </c>
      <c r="D57" s="190" t="s">
        <v>146</v>
      </c>
      <c r="E57" s="172" t="s">
        <v>142</v>
      </c>
      <c r="F57" s="349"/>
      <c r="G57" s="99" t="str">
        <f>'01-11'!U57</f>
        <v>lotto16</v>
      </c>
      <c r="H57" s="99">
        <f>'01-11'!V57</f>
        <v>11251</v>
      </c>
      <c r="I57" s="99" t="str">
        <f>'01-11'!W57</f>
        <v>23h48</v>
      </c>
      <c r="J57" s="22"/>
      <c r="K57" s="90" t="s">
        <v>85</v>
      </c>
      <c r="L57" s="34">
        <v>11251</v>
      </c>
      <c r="M57" s="43" t="str">
        <f t="shared" si="7"/>
        <v>12h55</v>
      </c>
      <c r="N57" s="2"/>
      <c r="O57" s="31">
        <f t="shared" si="10"/>
        <v>0</v>
      </c>
      <c r="P57" s="9"/>
      <c r="Q57" s="69" t="str">
        <f t="shared" si="4"/>
        <v/>
      </c>
      <c r="R57" s="9"/>
      <c r="S57" s="44"/>
      <c r="T57" s="9"/>
      <c r="U57" s="93" t="s">
        <v>85</v>
      </c>
      <c r="V57" s="62">
        <v>9001</v>
      </c>
      <c r="W57" s="43" t="str">
        <f t="shared" si="12"/>
        <v>20h10</v>
      </c>
      <c r="X57" s="2"/>
      <c r="Y57" s="32">
        <f t="shared" si="11"/>
        <v>-2250</v>
      </c>
      <c r="Z57" s="9"/>
      <c r="AA57" s="69" t="str">
        <f t="shared" si="6"/>
        <v/>
      </c>
      <c r="AB57" s="9"/>
      <c r="AC57" s="49"/>
      <c r="AD57" s="9"/>
      <c r="AE57" s="232">
        <f t="shared" si="9"/>
        <v>-2250</v>
      </c>
      <c r="AF57" s="9"/>
      <c r="AH57" s="4"/>
    </row>
    <row r="58" spans="1:34" ht="20.100000000000001" customHeight="1" thickTop="1" thickBot="1" x14ac:dyDescent="0.3">
      <c r="A58" s="97"/>
      <c r="B58" s="171" t="s">
        <v>17</v>
      </c>
      <c r="C58" s="196">
        <v>2</v>
      </c>
      <c r="D58" s="190" t="s">
        <v>146</v>
      </c>
      <c r="E58" s="172" t="s">
        <v>142</v>
      </c>
      <c r="F58" s="349"/>
      <c r="G58" s="99" t="str">
        <f>'01-11'!U58</f>
        <v>magaly</v>
      </c>
      <c r="H58" s="99">
        <f>'01-11'!V58</f>
        <v>63748</v>
      </c>
      <c r="I58" s="99" t="str">
        <f>'01-11'!W58</f>
        <v>23h48</v>
      </c>
      <c r="J58" s="22"/>
      <c r="K58" s="90" t="s">
        <v>43</v>
      </c>
      <c r="L58" s="34">
        <v>166866</v>
      </c>
      <c r="M58" s="43" t="str">
        <f t="shared" si="7"/>
        <v>12h55</v>
      </c>
      <c r="N58" s="2"/>
      <c r="O58" s="31">
        <f t="shared" si="10"/>
        <v>103118</v>
      </c>
      <c r="P58" s="9"/>
      <c r="Q58" s="69" t="str">
        <f t="shared" si="4"/>
        <v/>
      </c>
      <c r="R58" s="9"/>
      <c r="S58" s="44"/>
      <c r="T58" s="9"/>
      <c r="U58" s="93" t="s">
        <v>43</v>
      </c>
      <c r="V58" s="62">
        <v>119701</v>
      </c>
      <c r="W58" s="43" t="str">
        <f t="shared" si="12"/>
        <v>20h10</v>
      </c>
      <c r="X58" s="2"/>
      <c r="Y58" s="32">
        <f t="shared" si="11"/>
        <v>-47165</v>
      </c>
      <c r="Z58" s="9"/>
      <c r="AA58" s="69" t="str">
        <f t="shared" si="6"/>
        <v/>
      </c>
      <c r="AB58" s="9"/>
      <c r="AC58" s="49"/>
      <c r="AD58" s="9"/>
      <c r="AE58" s="232">
        <f t="shared" si="9"/>
        <v>55953</v>
      </c>
      <c r="AF58" s="9"/>
      <c r="AH58" s="4"/>
    </row>
    <row r="59" spans="1:34" ht="20.100000000000001" customHeight="1" thickTop="1" thickBot="1" x14ac:dyDescent="0.3">
      <c r="A59" s="97"/>
      <c r="B59" s="171" t="s">
        <v>8</v>
      </c>
      <c r="C59" s="196">
        <v>3</v>
      </c>
      <c r="D59" s="190" t="s">
        <v>146</v>
      </c>
      <c r="E59" s="172" t="s">
        <v>142</v>
      </c>
      <c r="F59" s="349"/>
      <c r="G59" s="99" t="str">
        <f>'01-11'!U59</f>
        <v>Marvouk</v>
      </c>
      <c r="H59" s="99">
        <f>'01-11'!V59</f>
        <v>3003043</v>
      </c>
      <c r="I59" s="99" t="str">
        <f>'01-11'!W59</f>
        <v>23h48</v>
      </c>
      <c r="J59" s="22"/>
      <c r="K59" s="90" t="s">
        <v>44</v>
      </c>
      <c r="L59" s="34">
        <v>3114239</v>
      </c>
      <c r="M59" s="43" t="str">
        <f t="shared" si="7"/>
        <v>12h55</v>
      </c>
      <c r="N59" s="2"/>
      <c r="O59" s="31">
        <f t="shared" si="10"/>
        <v>111196</v>
      </c>
      <c r="P59" s="9"/>
      <c r="Q59" s="69" t="str">
        <f t="shared" si="4"/>
        <v/>
      </c>
      <c r="R59" s="9"/>
      <c r="S59" s="44"/>
      <c r="T59" s="9"/>
      <c r="U59" s="93" t="s">
        <v>44</v>
      </c>
      <c r="V59" s="62">
        <v>3114239</v>
      </c>
      <c r="W59" s="43" t="str">
        <f t="shared" si="12"/>
        <v>20h10</v>
      </c>
      <c r="X59" s="2"/>
      <c r="Y59" s="32">
        <f t="shared" si="11"/>
        <v>0</v>
      </c>
      <c r="Z59" s="9"/>
      <c r="AA59" s="69" t="str">
        <f t="shared" si="6"/>
        <v/>
      </c>
      <c r="AB59" s="9"/>
      <c r="AC59" s="49"/>
      <c r="AD59" s="9"/>
      <c r="AE59" s="232">
        <f t="shared" si="9"/>
        <v>111196</v>
      </c>
      <c r="AF59" s="9"/>
      <c r="AH59" s="4"/>
    </row>
    <row r="60" spans="1:34" ht="20.100000000000001" customHeight="1" thickTop="1" thickBot="1" x14ac:dyDescent="0.3">
      <c r="A60" s="97"/>
      <c r="B60" s="171" t="s">
        <v>62</v>
      </c>
      <c r="C60" s="196">
        <v>4</v>
      </c>
      <c r="D60" s="190" t="s">
        <v>146</v>
      </c>
      <c r="E60" s="172" t="s">
        <v>142</v>
      </c>
      <c r="F60" s="349"/>
      <c r="G60" s="99" t="str">
        <f>'01-11'!U60</f>
        <v>maurice</v>
      </c>
      <c r="H60" s="99">
        <f>'01-11'!V60</f>
        <v>928877</v>
      </c>
      <c r="I60" s="99" t="str">
        <f>'01-11'!W60</f>
        <v>23h48</v>
      </c>
      <c r="J60" s="22"/>
      <c r="K60" s="90" t="s">
        <v>45</v>
      </c>
      <c r="L60" s="34">
        <v>928877</v>
      </c>
      <c r="M60" s="43" t="str">
        <f t="shared" si="7"/>
        <v>12h55</v>
      </c>
      <c r="N60" s="2"/>
      <c r="O60" s="31">
        <f t="shared" si="10"/>
        <v>0</v>
      </c>
      <c r="P60" s="9"/>
      <c r="Q60" s="69" t="str">
        <f t="shared" si="4"/>
        <v/>
      </c>
      <c r="R60" s="9"/>
      <c r="S60" s="44"/>
      <c r="T60" s="9"/>
      <c r="U60" s="93" t="s">
        <v>45</v>
      </c>
      <c r="V60" s="62">
        <v>928877</v>
      </c>
      <c r="W60" s="43" t="str">
        <f t="shared" si="12"/>
        <v>20h10</v>
      </c>
      <c r="X60" s="2"/>
      <c r="Y60" s="32">
        <f t="shared" si="11"/>
        <v>0</v>
      </c>
      <c r="Z60" s="9"/>
      <c r="AA60" s="69" t="str">
        <f t="shared" si="6"/>
        <v/>
      </c>
      <c r="AB60" s="9"/>
      <c r="AC60" s="49"/>
      <c r="AD60" s="9"/>
      <c r="AE60" s="232">
        <f t="shared" si="9"/>
        <v>0</v>
      </c>
      <c r="AF60" s="9"/>
      <c r="AH60" s="4"/>
    </row>
    <row r="61" spans="1:34" ht="20.100000000000001" customHeight="1" thickTop="1" thickBot="1" x14ac:dyDescent="0.3">
      <c r="A61" s="97"/>
      <c r="B61" s="171" t="s">
        <v>5</v>
      </c>
      <c r="C61" s="196">
        <v>5</v>
      </c>
      <c r="D61" s="190" t="s">
        <v>146</v>
      </c>
      <c r="E61" s="172" t="s">
        <v>142</v>
      </c>
      <c r="F61" s="349"/>
      <c r="G61" s="99" t="str">
        <f>'01-11'!U61</f>
        <v>messorbarbare</v>
      </c>
      <c r="H61" s="99">
        <f>'01-11'!V61</f>
        <v>334037</v>
      </c>
      <c r="I61" s="99" t="str">
        <f>'01-11'!W61</f>
        <v>23h48</v>
      </c>
      <c r="J61" s="22"/>
      <c r="K61" s="90" t="s">
        <v>46</v>
      </c>
      <c r="L61" s="34">
        <v>95916</v>
      </c>
      <c r="M61" s="43" t="str">
        <f t="shared" si="7"/>
        <v>12h55</v>
      </c>
      <c r="N61" s="2"/>
      <c r="O61" s="31">
        <f t="shared" si="10"/>
        <v>-238121</v>
      </c>
      <c r="P61" s="9"/>
      <c r="Q61" s="69" t="str">
        <f t="shared" si="4"/>
        <v>explique moi!</v>
      </c>
      <c r="R61" s="9"/>
      <c r="S61" s="44"/>
      <c r="T61" s="9"/>
      <c r="U61" s="92" t="s">
        <v>46</v>
      </c>
      <c r="V61" s="41">
        <v>90947</v>
      </c>
      <c r="W61" s="43" t="str">
        <f t="shared" si="12"/>
        <v>20h10</v>
      </c>
      <c r="X61" s="2"/>
      <c r="Y61" s="32">
        <f t="shared" si="11"/>
        <v>-4969</v>
      </c>
      <c r="Z61" s="9"/>
      <c r="AA61" s="69" t="str">
        <f t="shared" si="6"/>
        <v/>
      </c>
      <c r="AB61" s="9"/>
      <c r="AC61" s="49"/>
      <c r="AD61" s="9"/>
      <c r="AE61" s="232">
        <f t="shared" si="9"/>
        <v>-243090</v>
      </c>
      <c r="AF61" s="9"/>
      <c r="AH61" s="4"/>
    </row>
    <row r="62" spans="1:34" ht="20.100000000000001" customHeight="1" thickTop="1" thickBot="1" x14ac:dyDescent="0.3">
      <c r="A62" s="97"/>
      <c r="B62" s="171" t="s">
        <v>64</v>
      </c>
      <c r="C62" s="196"/>
      <c r="D62" s="190" t="s">
        <v>147</v>
      </c>
      <c r="E62" s="172" t="s">
        <v>142</v>
      </c>
      <c r="F62" s="349"/>
      <c r="G62" s="99" t="str">
        <f>'01-11'!U62</f>
        <v>mima</v>
      </c>
      <c r="H62" s="99">
        <f>'01-11'!V62</f>
        <v>1437633</v>
      </c>
      <c r="I62" s="99" t="str">
        <f>'01-11'!W62</f>
        <v>23h48</v>
      </c>
      <c r="J62" s="22"/>
      <c r="K62" s="90" t="s">
        <v>47</v>
      </c>
      <c r="L62" s="34">
        <v>1437633</v>
      </c>
      <c r="M62" s="43" t="str">
        <f t="shared" si="7"/>
        <v>12h55</v>
      </c>
      <c r="N62" s="2"/>
      <c r="O62" s="31">
        <f t="shared" si="10"/>
        <v>0</v>
      </c>
      <c r="P62" s="9"/>
      <c r="Q62" s="69" t="str">
        <f t="shared" si="4"/>
        <v/>
      </c>
      <c r="R62" s="9"/>
      <c r="S62" s="44"/>
      <c r="T62" s="9"/>
      <c r="U62" s="92" t="s">
        <v>47</v>
      </c>
      <c r="V62" s="62">
        <v>1550583</v>
      </c>
      <c r="W62" s="43" t="str">
        <f t="shared" si="12"/>
        <v>20h10</v>
      </c>
      <c r="X62" s="2"/>
      <c r="Y62" s="32">
        <f t="shared" si="11"/>
        <v>112950</v>
      </c>
      <c r="Z62" s="9"/>
      <c r="AA62" s="69" t="str">
        <f t="shared" si="6"/>
        <v/>
      </c>
      <c r="AB62" s="9"/>
      <c r="AC62" s="49"/>
      <c r="AD62" s="9"/>
      <c r="AE62" s="232">
        <f t="shared" si="9"/>
        <v>112950</v>
      </c>
      <c r="AF62" s="9"/>
      <c r="AH62" s="4"/>
    </row>
    <row r="63" spans="1:34" ht="20.100000000000001" customHeight="1" thickTop="1" thickBot="1" x14ac:dyDescent="0.3">
      <c r="A63" s="97"/>
      <c r="B63" s="171" t="s">
        <v>1</v>
      </c>
      <c r="C63" s="196"/>
      <c r="D63" s="190" t="s">
        <v>148</v>
      </c>
      <c r="E63" s="172" t="s">
        <v>142</v>
      </c>
      <c r="F63" s="349"/>
      <c r="G63" s="99" t="str">
        <f>'01-11'!U63</f>
        <v>muon</v>
      </c>
      <c r="H63" s="99">
        <f>'01-11'!V63</f>
        <v>234332</v>
      </c>
      <c r="I63" s="99" t="str">
        <f>'01-11'!W63</f>
        <v>23h48</v>
      </c>
      <c r="J63" s="22"/>
      <c r="K63" s="90" t="s">
        <v>48</v>
      </c>
      <c r="L63" s="34">
        <v>234332</v>
      </c>
      <c r="M63" s="43" t="str">
        <f t="shared" si="7"/>
        <v>12h55</v>
      </c>
      <c r="N63" s="2"/>
      <c r="O63" s="31">
        <f t="shared" si="10"/>
        <v>0</v>
      </c>
      <c r="P63" s="9"/>
      <c r="Q63" s="69" t="str">
        <f t="shared" si="4"/>
        <v/>
      </c>
      <c r="R63" s="9"/>
      <c r="S63" s="44"/>
      <c r="T63" s="9"/>
      <c r="U63" s="93" t="s">
        <v>48</v>
      </c>
      <c r="V63" s="41">
        <v>174138</v>
      </c>
      <c r="W63" s="43" t="str">
        <f t="shared" si="12"/>
        <v>20h10</v>
      </c>
      <c r="X63" s="2"/>
      <c r="Y63" s="32">
        <f t="shared" si="11"/>
        <v>-60194</v>
      </c>
      <c r="Z63" s="9"/>
      <c r="AA63" s="69" t="str">
        <f t="shared" si="6"/>
        <v/>
      </c>
      <c r="AB63" s="9"/>
      <c r="AC63" s="49"/>
      <c r="AD63" s="9"/>
      <c r="AE63" s="232">
        <f t="shared" si="9"/>
        <v>-60194</v>
      </c>
      <c r="AF63" s="9"/>
      <c r="AH63" s="4"/>
    </row>
    <row r="64" spans="1:34" ht="20.100000000000001" customHeight="1" thickTop="1" thickBot="1" x14ac:dyDescent="0.3">
      <c r="A64" s="97"/>
      <c r="B64" s="171" t="s">
        <v>2</v>
      </c>
      <c r="C64" s="196"/>
      <c r="D64" s="190" t="s">
        <v>149</v>
      </c>
      <c r="E64" s="172" t="s">
        <v>142</v>
      </c>
      <c r="F64" s="349"/>
      <c r="G64" s="99" t="str">
        <f>'01-11'!U64</f>
        <v>Natanx</v>
      </c>
      <c r="H64" s="99">
        <f>'01-11'!V64</f>
        <v>13508</v>
      </c>
      <c r="I64" s="99" t="str">
        <f>'01-11'!W64</f>
        <v>23h48</v>
      </c>
      <c r="J64" s="22"/>
      <c r="K64" s="90" t="s">
        <v>49</v>
      </c>
      <c r="L64" s="34">
        <v>10807</v>
      </c>
      <c r="M64" s="43" t="str">
        <f t="shared" si="7"/>
        <v>12h55</v>
      </c>
      <c r="N64" s="2"/>
      <c r="O64" s="31">
        <f t="shared" si="10"/>
        <v>-2701</v>
      </c>
      <c r="P64" s="9"/>
      <c r="Q64" s="69" t="str">
        <f t="shared" si="4"/>
        <v/>
      </c>
      <c r="R64" s="9"/>
      <c r="S64" s="44"/>
      <c r="T64" s="9"/>
      <c r="U64" s="93" t="s">
        <v>49</v>
      </c>
      <c r="V64" s="62">
        <v>10807</v>
      </c>
      <c r="W64" s="43" t="str">
        <f t="shared" si="12"/>
        <v>20h10</v>
      </c>
      <c r="X64" s="2"/>
      <c r="Y64" s="32">
        <f t="shared" si="11"/>
        <v>0</v>
      </c>
      <c r="Z64" s="9"/>
      <c r="AA64" s="69" t="str">
        <f t="shared" si="6"/>
        <v/>
      </c>
      <c r="AB64" s="9"/>
      <c r="AC64" s="49"/>
      <c r="AD64" s="9"/>
      <c r="AE64" s="232">
        <f t="shared" si="9"/>
        <v>-2701</v>
      </c>
      <c r="AF64" s="9"/>
      <c r="AH64" s="4"/>
    </row>
    <row r="65" spans="1:34" ht="20.100000000000001" customHeight="1" thickTop="1" thickBot="1" x14ac:dyDescent="0.3">
      <c r="A65" s="97"/>
      <c r="B65" s="171" t="s">
        <v>6</v>
      </c>
      <c r="C65" s="196"/>
      <c r="D65" s="190" t="s">
        <v>149</v>
      </c>
      <c r="E65" s="172" t="s">
        <v>142</v>
      </c>
      <c r="F65" s="349"/>
      <c r="G65" s="99" t="str">
        <f>'01-11'!U65</f>
        <v>NIMEO</v>
      </c>
      <c r="H65" s="99">
        <f>'01-11'!V65</f>
        <v>111006</v>
      </c>
      <c r="I65" s="99" t="str">
        <f>'01-11'!W65</f>
        <v>23h48</v>
      </c>
      <c r="J65" s="22"/>
      <c r="K65" s="90" t="s">
        <v>50</v>
      </c>
      <c r="L65" s="34">
        <v>111006</v>
      </c>
      <c r="M65" s="43" t="str">
        <f t="shared" si="7"/>
        <v>12h55</v>
      </c>
      <c r="N65" s="2"/>
      <c r="O65" s="31">
        <f t="shared" si="10"/>
        <v>0</v>
      </c>
      <c r="P65" s="9"/>
      <c r="Q65" s="69" t="str">
        <f t="shared" si="4"/>
        <v/>
      </c>
      <c r="R65" s="9"/>
      <c r="S65" s="44"/>
      <c r="T65" s="9"/>
      <c r="U65" s="92" t="s">
        <v>50</v>
      </c>
      <c r="V65" s="62">
        <v>146368</v>
      </c>
      <c r="W65" s="43" t="str">
        <f t="shared" si="12"/>
        <v>20h10</v>
      </c>
      <c r="X65" s="2"/>
      <c r="Y65" s="32">
        <f t="shared" si="11"/>
        <v>35362</v>
      </c>
      <c r="Z65" s="9"/>
      <c r="AA65" s="69" t="str">
        <f t="shared" si="6"/>
        <v/>
      </c>
      <c r="AB65" s="9"/>
      <c r="AC65" s="49"/>
      <c r="AD65" s="9"/>
      <c r="AE65" s="232">
        <f t="shared" si="9"/>
        <v>35362</v>
      </c>
      <c r="AF65" s="9"/>
      <c r="AH65" s="4"/>
    </row>
    <row r="66" spans="1:34" ht="20.100000000000001" customHeight="1" thickTop="1" thickBot="1" x14ac:dyDescent="0.3">
      <c r="A66" s="97"/>
      <c r="B66" s="171" t="s">
        <v>32</v>
      </c>
      <c r="C66" s="196"/>
      <c r="D66" s="190" t="s">
        <v>149</v>
      </c>
      <c r="E66" s="172" t="s">
        <v>142</v>
      </c>
      <c r="F66" s="349"/>
      <c r="G66" s="99" t="str">
        <f>'01-11'!U66</f>
        <v>Ninoune</v>
      </c>
      <c r="H66" s="99">
        <f>'01-11'!V66</f>
        <v>44543</v>
      </c>
      <c r="I66" s="99" t="str">
        <f>'01-11'!W66</f>
        <v>23h48</v>
      </c>
      <c r="J66" s="22"/>
      <c r="K66" s="90" t="s">
        <v>51</v>
      </c>
      <c r="L66" s="34">
        <v>79899</v>
      </c>
      <c r="M66" s="43" t="str">
        <f t="shared" si="7"/>
        <v>12h55</v>
      </c>
      <c r="N66" s="2"/>
      <c r="O66" s="31">
        <f t="shared" si="10"/>
        <v>35356</v>
      </c>
      <c r="P66" s="9"/>
      <c r="Q66" s="69" t="str">
        <f t="shared" si="4"/>
        <v/>
      </c>
      <c r="R66" s="9"/>
      <c r="S66" s="44"/>
      <c r="T66" s="9"/>
      <c r="U66" s="93" t="s">
        <v>51</v>
      </c>
      <c r="V66" s="62">
        <v>49228</v>
      </c>
      <c r="W66" s="43" t="str">
        <f t="shared" si="12"/>
        <v>20h10</v>
      </c>
      <c r="X66" s="2"/>
      <c r="Y66" s="32">
        <f t="shared" si="11"/>
        <v>-30671</v>
      </c>
      <c r="Z66" s="9"/>
      <c r="AA66" s="69" t="str">
        <f t="shared" si="6"/>
        <v/>
      </c>
      <c r="AB66" s="9"/>
      <c r="AC66" s="49"/>
      <c r="AD66" s="9"/>
      <c r="AE66" s="232">
        <f t="shared" si="9"/>
        <v>4685</v>
      </c>
      <c r="AF66" s="9"/>
      <c r="AH66" s="4"/>
    </row>
    <row r="67" spans="1:34" ht="20.100000000000001" customHeight="1" thickTop="1" thickBot="1" x14ac:dyDescent="0.3">
      <c r="A67" s="97"/>
      <c r="B67" s="171" t="s">
        <v>53</v>
      </c>
      <c r="C67" s="196"/>
      <c r="D67" s="190" t="s">
        <v>149</v>
      </c>
      <c r="E67" s="172" t="s">
        <v>142</v>
      </c>
      <c r="F67" s="349"/>
      <c r="G67" s="99" t="str">
        <f>'01-11'!U67</f>
        <v>obelix</v>
      </c>
      <c r="H67" s="99">
        <f>'01-11'!V67</f>
        <v>140771</v>
      </c>
      <c r="I67" s="99" t="str">
        <f>'01-11'!W67</f>
        <v>23h48</v>
      </c>
      <c r="J67" s="22"/>
      <c r="K67" s="90" t="s">
        <v>86</v>
      </c>
      <c r="L67" s="34">
        <v>140771</v>
      </c>
      <c r="M67" s="43" t="str">
        <f t="shared" si="7"/>
        <v>12h55</v>
      </c>
      <c r="N67" s="2"/>
      <c r="O67" s="31">
        <f t="shared" si="10"/>
        <v>0</v>
      </c>
      <c r="P67" s="9"/>
      <c r="Q67" s="69" t="str">
        <f t="shared" si="4"/>
        <v/>
      </c>
      <c r="R67" s="9"/>
      <c r="S67" s="44"/>
      <c r="T67" s="9"/>
      <c r="U67" s="93" t="s">
        <v>86</v>
      </c>
      <c r="V67" s="62">
        <v>140771</v>
      </c>
      <c r="W67" s="43" t="str">
        <f t="shared" si="12"/>
        <v>20h10</v>
      </c>
      <c r="X67" s="2"/>
      <c r="Y67" s="32">
        <f t="shared" si="11"/>
        <v>0</v>
      </c>
      <c r="Z67" s="9"/>
      <c r="AA67" s="69" t="str">
        <f t="shared" si="6"/>
        <v/>
      </c>
      <c r="AB67" s="9"/>
      <c r="AC67" s="49"/>
      <c r="AD67" s="9"/>
      <c r="AE67" s="232">
        <f t="shared" si="9"/>
        <v>0</v>
      </c>
      <c r="AF67" s="9"/>
      <c r="AH67" s="4"/>
    </row>
    <row r="68" spans="1:34" ht="20.100000000000001" customHeight="1" thickTop="1" thickBot="1" x14ac:dyDescent="0.3">
      <c r="A68" s="97"/>
      <c r="B68" s="173" t="s">
        <v>85</v>
      </c>
      <c r="C68" s="197"/>
      <c r="D68" s="191" t="s">
        <v>180</v>
      </c>
      <c r="E68" s="174" t="s">
        <v>142</v>
      </c>
      <c r="F68" s="349"/>
      <c r="G68" s="99" t="str">
        <f>'01-11'!U68</f>
        <v>patanbaz</v>
      </c>
      <c r="H68" s="99">
        <f>'01-11'!V68</f>
        <v>171579</v>
      </c>
      <c r="I68" s="99" t="str">
        <f>'01-11'!W68</f>
        <v>23h48</v>
      </c>
      <c r="J68" s="22"/>
      <c r="K68" s="90" t="s">
        <v>53</v>
      </c>
      <c r="L68" s="34">
        <v>104931</v>
      </c>
      <c r="M68" s="43" t="str">
        <f t="shared" si="7"/>
        <v>12h55</v>
      </c>
      <c r="N68" s="2"/>
      <c r="O68" s="31">
        <f t="shared" si="10"/>
        <v>-66648</v>
      </c>
      <c r="P68" s="9"/>
      <c r="Q68" s="69" t="str">
        <f t="shared" si="4"/>
        <v/>
      </c>
      <c r="R68" s="9"/>
      <c r="S68" s="44"/>
      <c r="T68" s="9"/>
      <c r="U68" s="93" t="s">
        <v>53</v>
      </c>
      <c r="V68" s="62">
        <v>77833</v>
      </c>
      <c r="W68" s="43" t="str">
        <f t="shared" si="12"/>
        <v>20h10</v>
      </c>
      <c r="X68" s="2"/>
      <c r="Y68" s="32">
        <f t="shared" si="11"/>
        <v>-27098</v>
      </c>
      <c r="Z68" s="9"/>
      <c r="AA68" s="69" t="str">
        <f t="shared" si="6"/>
        <v/>
      </c>
      <c r="AB68" s="9"/>
      <c r="AC68" s="49"/>
      <c r="AD68" s="9"/>
      <c r="AE68" s="232">
        <f t="shared" si="9"/>
        <v>-93746</v>
      </c>
      <c r="AF68" s="9"/>
      <c r="AH68" s="4"/>
    </row>
    <row r="69" spans="1:34" ht="20.100000000000001" customHeight="1" thickTop="1" thickBot="1" x14ac:dyDescent="0.3">
      <c r="A69" s="97"/>
      <c r="B69" s="175" t="s">
        <v>45</v>
      </c>
      <c r="C69" s="195">
        <v>1</v>
      </c>
      <c r="D69" s="189" t="s">
        <v>145</v>
      </c>
      <c r="E69" s="176" t="s">
        <v>143</v>
      </c>
      <c r="F69" s="349"/>
      <c r="G69" s="99" t="str">
        <f>'01-11'!U69</f>
        <v>PetitPoney</v>
      </c>
      <c r="H69" s="99">
        <f>'01-11'!V69</f>
        <v>11184</v>
      </c>
      <c r="I69" s="99" t="str">
        <f>'01-11'!W69</f>
        <v>23h48</v>
      </c>
      <c r="J69" s="22"/>
      <c r="K69" s="90" t="s">
        <v>54</v>
      </c>
      <c r="L69" s="34">
        <v>11184</v>
      </c>
      <c r="M69" s="43" t="str">
        <f t="shared" si="7"/>
        <v>12h55</v>
      </c>
      <c r="N69" s="2"/>
      <c r="O69" s="31">
        <f t="shared" si="10"/>
        <v>0</v>
      </c>
      <c r="P69" s="9"/>
      <c r="Q69" s="69" t="str">
        <f t="shared" si="4"/>
        <v/>
      </c>
      <c r="R69" s="9"/>
      <c r="S69" s="44"/>
      <c r="T69" s="9"/>
      <c r="U69" s="92" t="s">
        <v>54</v>
      </c>
      <c r="V69" s="41">
        <v>27089</v>
      </c>
      <c r="W69" s="43" t="str">
        <f t="shared" si="12"/>
        <v>20h10</v>
      </c>
      <c r="X69" s="2"/>
      <c r="Y69" s="32">
        <f t="shared" si="11"/>
        <v>15905</v>
      </c>
      <c r="Z69" s="9"/>
      <c r="AA69" s="69" t="str">
        <f t="shared" si="6"/>
        <v/>
      </c>
      <c r="AB69" s="9"/>
      <c r="AC69" s="49"/>
      <c r="AD69" s="9"/>
      <c r="AE69" s="232">
        <f t="shared" si="9"/>
        <v>15905</v>
      </c>
      <c r="AF69" s="9"/>
      <c r="AH69" s="4"/>
    </row>
    <row r="70" spans="1:34" ht="20.100000000000001" customHeight="1" thickTop="1" thickBot="1" x14ac:dyDescent="0.3">
      <c r="A70" s="97"/>
      <c r="B70" s="177" t="s">
        <v>84</v>
      </c>
      <c r="C70" s="196">
        <v>2</v>
      </c>
      <c r="D70" s="190" t="s">
        <v>145</v>
      </c>
      <c r="E70" s="178" t="s">
        <v>143</v>
      </c>
      <c r="F70" s="349"/>
      <c r="G70" s="99" t="str">
        <f>'01-11'!U70</f>
        <v>piew</v>
      </c>
      <c r="H70" s="99">
        <f>'01-11'!V70</f>
        <v>48206</v>
      </c>
      <c r="I70" s="99" t="str">
        <f>'01-11'!W70</f>
        <v>23h48</v>
      </c>
      <c r="J70" s="22"/>
      <c r="K70" s="90" t="s">
        <v>55</v>
      </c>
      <c r="L70" s="34">
        <v>85644</v>
      </c>
      <c r="M70" s="43" t="str">
        <f t="shared" si="7"/>
        <v>12h55</v>
      </c>
      <c r="N70" s="2"/>
      <c r="O70" s="31">
        <f t="shared" si="10"/>
        <v>37438</v>
      </c>
      <c r="P70" s="9"/>
      <c r="Q70" s="69" t="str">
        <f t="shared" si="4"/>
        <v/>
      </c>
      <c r="R70" s="9"/>
      <c r="S70" s="44"/>
      <c r="T70" s="9"/>
      <c r="U70" s="93" t="s">
        <v>55</v>
      </c>
      <c r="V70" s="62">
        <v>119765</v>
      </c>
      <c r="W70" s="43" t="str">
        <f t="shared" si="12"/>
        <v>20h10</v>
      </c>
      <c r="X70" s="2"/>
      <c r="Y70" s="32">
        <f t="shared" si="11"/>
        <v>34121</v>
      </c>
      <c r="Z70" s="9"/>
      <c r="AA70" s="69" t="str">
        <f t="shared" si="6"/>
        <v/>
      </c>
      <c r="AB70" s="9"/>
      <c r="AC70" s="49"/>
      <c r="AD70" s="9"/>
      <c r="AE70" s="232">
        <f t="shared" si="9"/>
        <v>71559</v>
      </c>
      <c r="AF70" s="9"/>
      <c r="AH70" s="4"/>
    </row>
    <row r="71" spans="1:34" ht="20.100000000000001" customHeight="1" thickTop="1" thickBot="1" x14ac:dyDescent="0.3">
      <c r="A71" s="97"/>
      <c r="B71" s="177" t="s">
        <v>54</v>
      </c>
      <c r="C71" s="196">
        <v>3</v>
      </c>
      <c r="D71" s="190" t="s">
        <v>145</v>
      </c>
      <c r="E71" s="178" t="s">
        <v>143</v>
      </c>
      <c r="F71" s="349"/>
      <c r="G71" s="99" t="str">
        <f>'01-11'!U71</f>
        <v>Pololamagouille</v>
      </c>
      <c r="H71" s="99">
        <f>'01-11'!V71</f>
        <v>13978</v>
      </c>
      <c r="I71" s="99" t="str">
        <f>'01-11'!W71</f>
        <v>23h48</v>
      </c>
      <c r="J71" s="22"/>
      <c r="K71" s="90" t="s">
        <v>57</v>
      </c>
      <c r="L71" s="34">
        <v>13978</v>
      </c>
      <c r="M71" s="43" t="str">
        <f t="shared" si="7"/>
        <v>12h55</v>
      </c>
      <c r="N71" s="2"/>
      <c r="O71" s="31">
        <f t="shared" si="10"/>
        <v>0</v>
      </c>
      <c r="P71" s="9"/>
      <c r="Q71" s="69" t="str">
        <f t="shared" si="4"/>
        <v/>
      </c>
      <c r="R71" s="9"/>
      <c r="S71" s="44"/>
      <c r="T71" s="9"/>
      <c r="U71" s="93" t="s">
        <v>57</v>
      </c>
      <c r="V71" s="62">
        <v>11183</v>
      </c>
      <c r="W71" s="43" t="str">
        <f t="shared" si="12"/>
        <v>20h10</v>
      </c>
      <c r="X71" s="2"/>
      <c r="Y71" s="32">
        <f t="shared" si="11"/>
        <v>-2795</v>
      </c>
      <c r="Z71" s="9"/>
      <c r="AA71" s="69" t="str">
        <f t="shared" si="6"/>
        <v/>
      </c>
      <c r="AB71" s="9"/>
      <c r="AC71" s="49"/>
      <c r="AD71" s="9"/>
      <c r="AE71" s="232">
        <f t="shared" si="9"/>
        <v>-2795</v>
      </c>
      <c r="AF71" s="9"/>
      <c r="AH71" s="4"/>
    </row>
    <row r="72" spans="1:34" ht="20.100000000000001" customHeight="1" thickTop="1" thickBot="1" x14ac:dyDescent="0.3">
      <c r="A72" s="97"/>
      <c r="B72" s="177" t="s">
        <v>41</v>
      </c>
      <c r="C72" s="196"/>
      <c r="D72" s="190" t="s">
        <v>146</v>
      </c>
      <c r="E72" s="178" t="s">
        <v>143</v>
      </c>
      <c r="F72" s="349"/>
      <c r="G72" s="99" t="str">
        <f>'01-11'!U72</f>
        <v>popol</v>
      </c>
      <c r="H72" s="99">
        <f>'01-11'!V72</f>
        <v>16042</v>
      </c>
      <c r="I72" s="99" t="str">
        <f>'01-11'!W72</f>
        <v>23h48</v>
      </c>
      <c r="J72" s="22"/>
      <c r="K72" s="90" t="s">
        <v>58</v>
      </c>
      <c r="L72" s="34">
        <v>14625</v>
      </c>
      <c r="M72" s="43" t="str">
        <f t="shared" si="7"/>
        <v>12h55</v>
      </c>
      <c r="N72" s="2"/>
      <c r="O72" s="31">
        <f t="shared" si="10"/>
        <v>-1417</v>
      </c>
      <c r="P72" s="9"/>
      <c r="Q72" s="69" t="str">
        <f t="shared" si="4"/>
        <v/>
      </c>
      <c r="R72" s="9"/>
      <c r="S72" s="44"/>
      <c r="T72" s="9"/>
      <c r="U72" s="93" t="s">
        <v>58</v>
      </c>
      <c r="V72" s="41">
        <v>14625</v>
      </c>
      <c r="W72" s="43" t="str">
        <f t="shared" si="12"/>
        <v>20h10</v>
      </c>
      <c r="X72" s="2"/>
      <c r="Y72" s="32">
        <f t="shared" si="11"/>
        <v>0</v>
      </c>
      <c r="Z72" s="9"/>
      <c r="AA72" s="69" t="str">
        <f t="shared" si="6"/>
        <v/>
      </c>
      <c r="AB72" s="9"/>
      <c r="AC72" s="49"/>
      <c r="AD72" s="9"/>
      <c r="AE72" s="232">
        <f t="shared" si="9"/>
        <v>-1417</v>
      </c>
      <c r="AF72" s="9"/>
      <c r="AH72" s="4"/>
    </row>
    <row r="73" spans="1:34" ht="20.100000000000001" customHeight="1" thickTop="1" thickBot="1" x14ac:dyDescent="0.3">
      <c r="A73" s="97"/>
      <c r="B73" s="177" t="s">
        <v>69</v>
      </c>
      <c r="C73" s="196"/>
      <c r="D73" s="190" t="s">
        <v>146</v>
      </c>
      <c r="E73" s="178" t="s">
        <v>143</v>
      </c>
      <c r="F73" s="349"/>
      <c r="G73" s="99" t="str">
        <f>'01-11'!U73</f>
        <v>popote</v>
      </c>
      <c r="H73" s="99">
        <f>'01-11'!V73</f>
        <v>90192</v>
      </c>
      <c r="I73" s="99" t="str">
        <f>'01-11'!W73</f>
        <v>23h48</v>
      </c>
      <c r="J73" s="22"/>
      <c r="K73" s="90" t="s">
        <v>59</v>
      </c>
      <c r="L73" s="34">
        <v>49880</v>
      </c>
      <c r="M73" s="43" t="str">
        <f t="shared" si="7"/>
        <v>12h55</v>
      </c>
      <c r="N73" s="2"/>
      <c r="O73" s="31">
        <f t="shared" si="10"/>
        <v>-40312</v>
      </c>
      <c r="P73" s="9"/>
      <c r="Q73" s="69" t="str">
        <f t="shared" si="4"/>
        <v/>
      </c>
      <c r="R73" s="9"/>
      <c r="S73" s="44"/>
      <c r="T73" s="9"/>
      <c r="U73" s="93" t="s">
        <v>59</v>
      </c>
      <c r="V73" s="62">
        <v>25540</v>
      </c>
      <c r="W73" s="43" t="str">
        <f t="shared" si="12"/>
        <v>20h10</v>
      </c>
      <c r="X73" s="2"/>
      <c r="Y73" s="32">
        <f t="shared" si="11"/>
        <v>-24340</v>
      </c>
      <c r="Z73" s="9"/>
      <c r="AA73" s="69" t="str">
        <f t="shared" si="6"/>
        <v/>
      </c>
      <c r="AB73" s="9"/>
      <c r="AC73" s="49"/>
      <c r="AD73" s="9"/>
      <c r="AE73" s="232">
        <f t="shared" si="9"/>
        <v>-64652</v>
      </c>
      <c r="AF73" s="9"/>
      <c r="AH73" s="4"/>
    </row>
    <row r="74" spans="1:34" ht="20.100000000000001" customHeight="1" thickTop="1" thickBot="1" x14ac:dyDescent="0.3">
      <c r="A74" s="97"/>
      <c r="B74" s="177" t="s">
        <v>25</v>
      </c>
      <c r="C74" s="196"/>
      <c r="D74" s="190" t="s">
        <v>147</v>
      </c>
      <c r="E74" s="178" t="s">
        <v>143</v>
      </c>
      <c r="F74" s="349"/>
      <c r="G74" s="99" t="str">
        <f>'01-11'!U74</f>
        <v>Purple_Pachyderm</v>
      </c>
      <c r="H74" s="99">
        <f>'01-11'!V74</f>
        <v>110868</v>
      </c>
      <c r="I74" s="99" t="str">
        <f>'01-11'!W74</f>
        <v>23h48</v>
      </c>
      <c r="J74" s="22"/>
      <c r="K74" s="90" t="s">
        <v>60</v>
      </c>
      <c r="L74" s="34">
        <v>119892</v>
      </c>
      <c r="M74" s="43" t="str">
        <f t="shared" si="7"/>
        <v>12h55</v>
      </c>
      <c r="N74" s="2"/>
      <c r="O74" s="31">
        <f t="shared" si="10"/>
        <v>9024</v>
      </c>
      <c r="P74" s="9"/>
      <c r="Q74" s="69" t="str">
        <f t="shared" si="4"/>
        <v/>
      </c>
      <c r="R74" s="9"/>
      <c r="S74" s="44"/>
      <c r="T74" s="9"/>
      <c r="U74" s="93" t="s">
        <v>60</v>
      </c>
      <c r="V74" s="41">
        <v>26671</v>
      </c>
      <c r="W74" s="43" t="str">
        <f t="shared" si="12"/>
        <v>20h10</v>
      </c>
      <c r="X74" s="2"/>
      <c r="Y74" s="32">
        <f t="shared" si="11"/>
        <v>-93221</v>
      </c>
      <c r="Z74" s="9"/>
      <c r="AA74" s="69" t="str">
        <f t="shared" si="6"/>
        <v/>
      </c>
      <c r="AB74" s="9"/>
      <c r="AC74" s="49"/>
      <c r="AD74" s="9"/>
      <c r="AE74" s="232">
        <f t="shared" si="9"/>
        <v>-84197</v>
      </c>
      <c r="AF74" s="9"/>
      <c r="AH74" s="4"/>
    </row>
    <row r="75" spans="1:34" ht="20.100000000000001" customHeight="1" thickTop="1" thickBot="1" x14ac:dyDescent="0.3">
      <c r="A75" s="97"/>
      <c r="B75" s="177" t="s">
        <v>38</v>
      </c>
      <c r="C75" s="196"/>
      <c r="D75" s="190" t="s">
        <v>147</v>
      </c>
      <c r="E75" s="178" t="s">
        <v>143</v>
      </c>
      <c r="F75" s="349"/>
      <c r="G75" s="99" t="str">
        <f>'01-11'!U75</f>
        <v>quentinou38</v>
      </c>
      <c r="H75" s="99">
        <f>'01-11'!V75</f>
        <v>15000</v>
      </c>
      <c r="I75" s="99" t="str">
        <f>'01-11'!W75</f>
        <v>23h48</v>
      </c>
      <c r="J75" s="22"/>
      <c r="K75" s="90" t="s">
        <v>61</v>
      </c>
      <c r="L75" s="34">
        <v>20426</v>
      </c>
      <c r="M75" s="43" t="str">
        <f t="shared" si="7"/>
        <v>12h55</v>
      </c>
      <c r="N75" s="2"/>
      <c r="O75" s="31">
        <f t="shared" si="10"/>
        <v>5426</v>
      </c>
      <c r="P75" s="9"/>
      <c r="Q75" s="69" t="str">
        <f t="shared" si="4"/>
        <v/>
      </c>
      <c r="R75" s="9"/>
      <c r="S75" s="44"/>
      <c r="T75" s="9"/>
      <c r="U75" s="93" t="s">
        <v>61</v>
      </c>
      <c r="V75" s="62">
        <v>24176</v>
      </c>
      <c r="W75" s="43" t="str">
        <f t="shared" si="12"/>
        <v>20h10</v>
      </c>
      <c r="X75" s="2"/>
      <c r="Y75" s="32">
        <f t="shared" si="11"/>
        <v>3750</v>
      </c>
      <c r="Z75" s="9"/>
      <c r="AA75" s="69" t="str">
        <f t="shared" si="6"/>
        <v/>
      </c>
      <c r="AB75" s="9"/>
      <c r="AC75" s="49"/>
      <c r="AD75" s="9"/>
      <c r="AE75" s="232">
        <f t="shared" si="9"/>
        <v>9176</v>
      </c>
      <c r="AF75" s="9"/>
      <c r="AH75" s="4"/>
    </row>
    <row r="76" spans="1:34" ht="20.100000000000001" customHeight="1" thickTop="1" thickBot="1" x14ac:dyDescent="0.3">
      <c r="A76" s="97"/>
      <c r="B76" s="177" t="s">
        <v>68</v>
      </c>
      <c r="C76" s="196"/>
      <c r="D76" s="190" t="s">
        <v>147</v>
      </c>
      <c r="E76" s="178" t="s">
        <v>143</v>
      </c>
      <c r="F76" s="349"/>
      <c r="G76" s="99" t="str">
        <f>'01-11'!U76</f>
        <v>Riritus</v>
      </c>
      <c r="H76" s="99">
        <f>'01-11'!V76</f>
        <v>566255</v>
      </c>
      <c r="I76" s="99" t="str">
        <f>'01-11'!W76</f>
        <v>23h48</v>
      </c>
      <c r="J76" s="22"/>
      <c r="K76" s="90" t="s">
        <v>62</v>
      </c>
      <c r="L76" s="34">
        <v>636280</v>
      </c>
      <c r="M76" s="43" t="str">
        <f t="shared" si="7"/>
        <v>12h55</v>
      </c>
      <c r="N76" s="2"/>
      <c r="O76" s="31">
        <f t="shared" si="10"/>
        <v>70025</v>
      </c>
      <c r="P76" s="9"/>
      <c r="Q76" s="69" t="str">
        <f t="shared" si="4"/>
        <v/>
      </c>
      <c r="R76" s="9"/>
      <c r="S76" s="44"/>
      <c r="T76" s="9"/>
      <c r="U76" s="93" t="s">
        <v>62</v>
      </c>
      <c r="V76" s="62">
        <v>855430</v>
      </c>
      <c r="W76" s="43" t="str">
        <f t="shared" si="12"/>
        <v>20h10</v>
      </c>
      <c r="X76" s="2"/>
      <c r="Y76" s="32">
        <f t="shared" si="11"/>
        <v>219150</v>
      </c>
      <c r="Z76" s="9"/>
      <c r="AA76" s="69" t="str">
        <f t="shared" si="6"/>
        <v/>
      </c>
      <c r="AB76" s="9"/>
      <c r="AC76" s="49"/>
      <c r="AD76" s="9"/>
      <c r="AE76" s="232">
        <f t="shared" ref="AE76:AE107" si="13">V76-H76</f>
        <v>289175</v>
      </c>
      <c r="AF76" s="9"/>
      <c r="AH76" s="4"/>
    </row>
    <row r="77" spans="1:34" ht="20.100000000000001" customHeight="1" thickTop="1" thickBot="1" x14ac:dyDescent="0.3">
      <c r="A77" s="97"/>
      <c r="B77" s="177" t="s">
        <v>46</v>
      </c>
      <c r="C77" s="196"/>
      <c r="D77" s="190" t="s">
        <v>148</v>
      </c>
      <c r="E77" s="178" t="s">
        <v>143</v>
      </c>
      <c r="F77" s="349"/>
      <c r="G77" s="99" t="str">
        <f>'01-11'!U77</f>
        <v>romton</v>
      </c>
      <c r="H77" s="99">
        <f>'01-11'!V77</f>
        <v>34356</v>
      </c>
      <c r="I77" s="99" t="str">
        <f>'01-11'!W77</f>
        <v>23h48</v>
      </c>
      <c r="J77" s="22"/>
      <c r="K77" s="90" t="s">
        <v>63</v>
      </c>
      <c r="L77" s="34">
        <v>53612</v>
      </c>
      <c r="M77" s="43" t="str">
        <f t="shared" si="7"/>
        <v>12h55</v>
      </c>
      <c r="N77" s="2"/>
      <c r="O77" s="31">
        <f t="shared" ref="O77:O107" si="14">L77-H77</f>
        <v>19256</v>
      </c>
      <c r="P77" s="9"/>
      <c r="Q77" s="69" t="str">
        <f t="shared" ref="Q77:Q115" si="15">IF(O77&lt;-100000,"explique moi!","")</f>
        <v/>
      </c>
      <c r="R77" s="9"/>
      <c r="S77" s="44"/>
      <c r="T77" s="9"/>
      <c r="U77" s="92" t="s">
        <v>63</v>
      </c>
      <c r="V77" s="62">
        <v>37158</v>
      </c>
      <c r="W77" s="43" t="str">
        <f t="shared" si="12"/>
        <v>20h10</v>
      </c>
      <c r="X77" s="2"/>
      <c r="Y77" s="32">
        <f t="shared" ref="Y77:Y108" si="16">V77-L77</f>
        <v>-16454</v>
      </c>
      <c r="Z77" s="9"/>
      <c r="AA77" s="69" t="str">
        <f t="shared" ref="AA77:AA115" si="17">IF(Y77&lt;-100000,"explique moi!","")</f>
        <v/>
      </c>
      <c r="AB77" s="9"/>
      <c r="AC77" s="49"/>
      <c r="AD77" s="9"/>
      <c r="AE77" s="232">
        <f t="shared" si="13"/>
        <v>2802</v>
      </c>
      <c r="AF77" s="9"/>
      <c r="AH77" s="4"/>
    </row>
    <row r="78" spans="1:34" ht="20.100000000000001" customHeight="1" thickTop="1" thickBot="1" x14ac:dyDescent="0.3">
      <c r="A78" s="97"/>
      <c r="B78" s="177" t="s">
        <v>63</v>
      </c>
      <c r="C78" s="196"/>
      <c r="D78" s="190" t="s">
        <v>148</v>
      </c>
      <c r="E78" s="178" t="s">
        <v>143</v>
      </c>
      <c r="F78" s="349"/>
      <c r="G78" s="99" t="str">
        <f>'01-11'!U78</f>
        <v>ryuuk</v>
      </c>
      <c r="H78" s="99">
        <f>'01-11'!V78</f>
        <v>56539</v>
      </c>
      <c r="I78" s="99" t="str">
        <f>'01-11'!W78</f>
        <v>23h48</v>
      </c>
      <c r="J78" s="22"/>
      <c r="K78" s="90" t="s">
        <v>64</v>
      </c>
      <c r="L78" s="34">
        <v>24405</v>
      </c>
      <c r="M78" s="43" t="str">
        <f t="shared" ref="M78:M115" si="18">M77</f>
        <v>12h55</v>
      </c>
      <c r="N78" s="2"/>
      <c r="O78" s="31">
        <f t="shared" si="14"/>
        <v>-32134</v>
      </c>
      <c r="P78" s="9"/>
      <c r="Q78" s="69" t="str">
        <f t="shared" si="15"/>
        <v/>
      </c>
      <c r="R78" s="9"/>
      <c r="S78" s="44"/>
      <c r="T78" s="9"/>
      <c r="U78" s="93" t="s">
        <v>64</v>
      </c>
      <c r="V78" s="62">
        <v>27485</v>
      </c>
      <c r="W78" s="43" t="str">
        <f t="shared" ref="W78:W109" si="19">W77</f>
        <v>20h10</v>
      </c>
      <c r="X78" s="2"/>
      <c r="Y78" s="32">
        <f t="shared" si="16"/>
        <v>3080</v>
      </c>
      <c r="Z78" s="9"/>
      <c r="AA78" s="69" t="str">
        <f t="shared" si="17"/>
        <v/>
      </c>
      <c r="AB78" s="9"/>
      <c r="AC78" s="49"/>
      <c r="AD78" s="9"/>
      <c r="AE78" s="232">
        <f t="shared" si="13"/>
        <v>-29054</v>
      </c>
      <c r="AF78" s="9"/>
      <c r="AH78" s="4"/>
    </row>
    <row r="79" spans="1:34" ht="20.100000000000001" customHeight="1" thickTop="1" thickBot="1" x14ac:dyDescent="0.3">
      <c r="A79" s="97"/>
      <c r="B79" s="177" t="s">
        <v>66</v>
      </c>
      <c r="C79" s="196"/>
      <c r="D79" s="190" t="s">
        <v>148</v>
      </c>
      <c r="E79" s="178" t="s">
        <v>143</v>
      </c>
      <c r="F79" s="349"/>
      <c r="G79" s="99" t="str">
        <f>'01-11'!U79</f>
        <v>Smoki</v>
      </c>
      <c r="H79" s="99">
        <f>'01-11'!V79</f>
        <v>180227</v>
      </c>
      <c r="I79" s="99" t="str">
        <f>'01-11'!W79</f>
        <v>23h48</v>
      </c>
      <c r="J79" s="22"/>
      <c r="K79" s="90" t="s">
        <v>65</v>
      </c>
      <c r="L79" s="34">
        <v>71984</v>
      </c>
      <c r="M79" s="43" t="str">
        <f t="shared" si="18"/>
        <v>12h55</v>
      </c>
      <c r="N79" s="2"/>
      <c r="O79" s="31">
        <f t="shared" si="14"/>
        <v>-108243</v>
      </c>
      <c r="P79" s="9"/>
      <c r="Q79" s="69" t="str">
        <f t="shared" si="15"/>
        <v>explique moi!</v>
      </c>
      <c r="R79" s="9"/>
      <c r="S79" s="44"/>
      <c r="T79" s="9"/>
      <c r="U79" s="92" t="s">
        <v>65</v>
      </c>
      <c r="V79" s="62">
        <v>60956</v>
      </c>
      <c r="W79" s="43" t="str">
        <f t="shared" si="19"/>
        <v>20h10</v>
      </c>
      <c r="X79" s="2"/>
      <c r="Y79" s="32">
        <f t="shared" si="16"/>
        <v>-11028</v>
      </c>
      <c r="Z79" s="9"/>
      <c r="AA79" s="69" t="str">
        <f t="shared" si="17"/>
        <v/>
      </c>
      <c r="AB79" s="9"/>
      <c r="AC79" s="49"/>
      <c r="AD79" s="9"/>
      <c r="AE79" s="232">
        <f t="shared" si="13"/>
        <v>-119271</v>
      </c>
      <c r="AF79" s="9"/>
      <c r="AH79" s="4"/>
    </row>
    <row r="80" spans="1:34" ht="20.100000000000001" customHeight="1" thickTop="1" thickBot="1" x14ac:dyDescent="0.3">
      <c r="A80" s="97"/>
      <c r="B80" s="177" t="s">
        <v>18</v>
      </c>
      <c r="C80" s="196"/>
      <c r="D80" s="190" t="s">
        <v>149</v>
      </c>
      <c r="E80" s="178" t="s">
        <v>143</v>
      </c>
      <c r="F80" s="349"/>
      <c r="G80" s="99" t="str">
        <f>'01-11'!U80</f>
        <v>St.M</v>
      </c>
      <c r="H80" s="99">
        <f>'01-11'!V80</f>
        <v>25792</v>
      </c>
      <c r="I80" s="99" t="str">
        <f>'01-11'!W80</f>
        <v>23h48</v>
      </c>
      <c r="J80" s="22"/>
      <c r="K80" s="90" t="s">
        <v>66</v>
      </c>
      <c r="L80" s="34">
        <v>23008</v>
      </c>
      <c r="M80" s="43" t="str">
        <f t="shared" si="18"/>
        <v>12h55</v>
      </c>
      <c r="N80" s="2"/>
      <c r="O80" s="31">
        <f t="shared" si="14"/>
        <v>-2784</v>
      </c>
      <c r="P80" s="9"/>
      <c r="Q80" s="69" t="str">
        <f t="shared" si="15"/>
        <v/>
      </c>
      <c r="R80" s="9"/>
      <c r="S80" s="44"/>
      <c r="T80" s="9"/>
      <c r="U80" s="93" t="s">
        <v>66</v>
      </c>
      <c r="V80" s="62">
        <v>11781</v>
      </c>
      <c r="W80" s="43" t="str">
        <f t="shared" si="19"/>
        <v>20h10</v>
      </c>
      <c r="X80" s="2"/>
      <c r="Y80" s="32">
        <f t="shared" si="16"/>
        <v>-11227</v>
      </c>
      <c r="Z80" s="9"/>
      <c r="AA80" s="69" t="str">
        <f t="shared" si="17"/>
        <v/>
      </c>
      <c r="AB80" s="9"/>
      <c r="AC80" s="49"/>
      <c r="AD80" s="9"/>
      <c r="AE80" s="232">
        <f t="shared" si="13"/>
        <v>-14011</v>
      </c>
      <c r="AF80" s="9"/>
      <c r="AH80" s="4"/>
    </row>
    <row r="81" spans="1:34" ht="20.100000000000001" customHeight="1" thickTop="1" thickBot="1" x14ac:dyDescent="0.3">
      <c r="A81" s="97"/>
      <c r="B81" s="177" t="s">
        <v>51</v>
      </c>
      <c r="C81" s="196"/>
      <c r="D81" s="190" t="s">
        <v>149</v>
      </c>
      <c r="E81" s="178" t="s">
        <v>143</v>
      </c>
      <c r="F81" s="349"/>
      <c r="G81" s="99" t="str">
        <f>'01-11'!U81</f>
        <v>Struf</v>
      </c>
      <c r="H81" s="99">
        <f>'01-11'!V81</f>
        <v>39001</v>
      </c>
      <c r="I81" s="99" t="str">
        <f>'01-11'!W81</f>
        <v>23h48</v>
      </c>
      <c r="J81" s="22"/>
      <c r="K81" s="90" t="s">
        <v>67</v>
      </c>
      <c r="L81" s="34">
        <v>31202</v>
      </c>
      <c r="M81" s="43" t="str">
        <f t="shared" si="18"/>
        <v>12h55</v>
      </c>
      <c r="N81" s="2"/>
      <c r="O81" s="31">
        <f t="shared" si="14"/>
        <v>-7799</v>
      </c>
      <c r="P81" s="9"/>
      <c r="Q81" s="69" t="str">
        <f t="shared" si="15"/>
        <v/>
      </c>
      <c r="R81" s="9"/>
      <c r="S81" s="44"/>
      <c r="T81" s="9"/>
      <c r="U81" s="93" t="s">
        <v>67</v>
      </c>
      <c r="V81" s="41">
        <v>18797</v>
      </c>
      <c r="W81" s="43" t="str">
        <f t="shared" si="19"/>
        <v>20h10</v>
      </c>
      <c r="X81" s="2"/>
      <c r="Y81" s="32">
        <f t="shared" si="16"/>
        <v>-12405</v>
      </c>
      <c r="Z81" s="9"/>
      <c r="AA81" s="69" t="str">
        <f t="shared" si="17"/>
        <v/>
      </c>
      <c r="AB81" s="9"/>
      <c r="AC81" s="49"/>
      <c r="AD81" s="9"/>
      <c r="AE81" s="232">
        <f t="shared" si="13"/>
        <v>-20204</v>
      </c>
      <c r="AF81" s="9"/>
      <c r="AH81" s="4"/>
    </row>
    <row r="82" spans="1:34" ht="20.100000000000001" customHeight="1" thickTop="1" thickBot="1" x14ac:dyDescent="0.3">
      <c r="A82" s="97"/>
      <c r="B82" s="177" t="s">
        <v>77</v>
      </c>
      <c r="C82" s="196"/>
      <c r="D82" s="190" t="s">
        <v>149</v>
      </c>
      <c r="E82" s="178" t="s">
        <v>143</v>
      </c>
      <c r="F82" s="349"/>
      <c r="G82" s="99" t="str">
        <f>'01-11'!U82</f>
        <v>theodu33160</v>
      </c>
      <c r="H82" s="99">
        <f>'01-11'!V82</f>
        <v>23798</v>
      </c>
      <c r="I82" s="99" t="str">
        <f>'01-11'!W82</f>
        <v>23h48</v>
      </c>
      <c r="J82" s="22"/>
      <c r="K82" s="90" t="s">
        <v>68</v>
      </c>
      <c r="L82" s="34">
        <v>32140</v>
      </c>
      <c r="M82" s="43" t="str">
        <f t="shared" si="18"/>
        <v>12h55</v>
      </c>
      <c r="N82" s="2"/>
      <c r="O82" s="31">
        <f t="shared" si="14"/>
        <v>8342</v>
      </c>
      <c r="P82" s="9"/>
      <c r="Q82" s="69" t="str">
        <f t="shared" si="15"/>
        <v/>
      </c>
      <c r="R82" s="9"/>
      <c r="S82" s="44"/>
      <c r="T82" s="9"/>
      <c r="U82" s="92" t="s">
        <v>68</v>
      </c>
      <c r="V82" s="41">
        <v>27128</v>
      </c>
      <c r="W82" s="43" t="str">
        <f t="shared" si="19"/>
        <v>20h10</v>
      </c>
      <c r="X82" s="2"/>
      <c r="Y82" s="32">
        <f t="shared" si="16"/>
        <v>-5012</v>
      </c>
      <c r="Z82" s="9"/>
      <c r="AA82" s="69" t="str">
        <f t="shared" si="17"/>
        <v/>
      </c>
      <c r="AB82" s="9"/>
      <c r="AC82" s="49"/>
      <c r="AD82" s="9"/>
      <c r="AE82" s="232">
        <f t="shared" si="13"/>
        <v>3330</v>
      </c>
      <c r="AF82" s="9"/>
      <c r="AH82" s="4"/>
    </row>
    <row r="83" spans="1:34" ht="20.100000000000001" customHeight="1" thickTop="1" thickBot="1" x14ac:dyDescent="0.3">
      <c r="A83" s="97"/>
      <c r="B83" s="177" t="s">
        <v>11</v>
      </c>
      <c r="C83" s="196"/>
      <c r="D83" s="190" t="s">
        <v>180</v>
      </c>
      <c r="E83" s="178" t="s">
        <v>143</v>
      </c>
      <c r="F83" s="349"/>
      <c r="G83" s="99" t="str">
        <f>'01-11'!U83</f>
        <v>tom78</v>
      </c>
      <c r="H83" s="99">
        <f>'01-11'!V83</f>
        <v>121152</v>
      </c>
      <c r="I83" s="99" t="str">
        <f>'01-11'!W83</f>
        <v>23h48</v>
      </c>
      <c r="J83" s="22"/>
      <c r="K83" s="90" t="s">
        <v>69</v>
      </c>
      <c r="L83" s="34">
        <v>121152</v>
      </c>
      <c r="M83" s="43" t="str">
        <f t="shared" si="18"/>
        <v>12h55</v>
      </c>
      <c r="N83" s="2"/>
      <c r="O83" s="31">
        <f t="shared" si="14"/>
        <v>0</v>
      </c>
      <c r="P83" s="9"/>
      <c r="Q83" s="69" t="str">
        <f t="shared" si="15"/>
        <v/>
      </c>
      <c r="R83" s="9"/>
      <c r="S83" s="44"/>
      <c r="T83" s="9"/>
      <c r="U83" s="93" t="s">
        <v>69</v>
      </c>
      <c r="V83" s="62">
        <v>147437</v>
      </c>
      <c r="W83" s="43" t="str">
        <f t="shared" si="19"/>
        <v>20h10</v>
      </c>
      <c r="X83" s="2"/>
      <c r="Y83" s="32">
        <f t="shared" si="16"/>
        <v>26285</v>
      </c>
      <c r="Z83" s="9"/>
      <c r="AA83" s="69" t="str">
        <f t="shared" si="17"/>
        <v/>
      </c>
      <c r="AB83" s="9"/>
      <c r="AC83" s="49"/>
      <c r="AD83" s="9"/>
      <c r="AE83" s="232">
        <f t="shared" si="13"/>
        <v>26285</v>
      </c>
      <c r="AF83" s="9"/>
      <c r="AH83" s="4"/>
    </row>
    <row r="84" spans="1:34" ht="20.100000000000001" customHeight="1" thickTop="1" thickBot="1" x14ac:dyDescent="0.3">
      <c r="A84" s="97"/>
      <c r="B84" s="179" t="s">
        <v>16</v>
      </c>
      <c r="C84" s="197"/>
      <c r="D84" s="191" t="s">
        <v>180</v>
      </c>
      <c r="E84" s="180" t="s">
        <v>143</v>
      </c>
      <c r="F84" s="349"/>
      <c r="G84" s="99" t="str">
        <f>'01-11'!U84</f>
        <v>uzuma</v>
      </c>
      <c r="H84" s="99">
        <f>'01-11'!V84</f>
        <v>462436</v>
      </c>
      <c r="I84" s="99" t="str">
        <f>'01-11'!W84</f>
        <v>23h48</v>
      </c>
      <c r="J84" s="22"/>
      <c r="K84" s="90" t="s">
        <v>70</v>
      </c>
      <c r="L84" s="34">
        <v>462436</v>
      </c>
      <c r="M84" s="43" t="str">
        <f t="shared" si="18"/>
        <v>12h55</v>
      </c>
      <c r="N84" s="2"/>
      <c r="O84" s="31">
        <f t="shared" si="14"/>
        <v>0</v>
      </c>
      <c r="P84" s="9"/>
      <c r="Q84" s="69" t="str">
        <f t="shared" si="15"/>
        <v/>
      </c>
      <c r="R84" s="9"/>
      <c r="S84" s="44"/>
      <c r="T84" s="9"/>
      <c r="U84" s="93" t="s">
        <v>70</v>
      </c>
      <c r="V84" s="62">
        <v>537637</v>
      </c>
      <c r="W84" s="43" t="str">
        <f t="shared" si="19"/>
        <v>20h10</v>
      </c>
      <c r="X84" s="2"/>
      <c r="Y84" s="32">
        <f t="shared" si="16"/>
        <v>75201</v>
      </c>
      <c r="Z84" s="9"/>
      <c r="AA84" s="69" t="str">
        <f t="shared" si="17"/>
        <v/>
      </c>
      <c r="AB84" s="9"/>
      <c r="AC84" s="49"/>
      <c r="AD84" s="9"/>
      <c r="AE84" s="232">
        <f t="shared" si="13"/>
        <v>75201</v>
      </c>
      <c r="AF84" s="9"/>
      <c r="AH84" s="4"/>
    </row>
    <row r="85" spans="1:34" ht="20.100000000000001" customHeight="1" thickTop="1" thickBot="1" x14ac:dyDescent="0.3">
      <c r="A85" s="97"/>
      <c r="B85" s="181" t="s">
        <v>22</v>
      </c>
      <c r="C85" s="195"/>
      <c r="D85" s="189" t="s">
        <v>145</v>
      </c>
      <c r="E85" s="182" t="s">
        <v>144</v>
      </c>
      <c r="F85" s="349"/>
      <c r="G85" s="99" t="str">
        <f>'01-11'!U85</f>
        <v>VinZ7090</v>
      </c>
      <c r="H85" s="99">
        <f>'01-11'!V85</f>
        <v>81253</v>
      </c>
      <c r="I85" s="99" t="str">
        <f>'01-11'!W85</f>
        <v>23h48</v>
      </c>
      <c r="J85" s="22"/>
      <c r="K85" s="90" t="s">
        <v>71</v>
      </c>
      <c r="L85" s="34">
        <v>54479</v>
      </c>
      <c r="M85" s="43" t="str">
        <f t="shared" si="18"/>
        <v>12h55</v>
      </c>
      <c r="N85" s="2"/>
      <c r="O85" s="31">
        <f t="shared" si="14"/>
        <v>-26774</v>
      </c>
      <c r="P85" s="9"/>
      <c r="Q85" s="69" t="str">
        <f t="shared" si="15"/>
        <v/>
      </c>
      <c r="R85" s="9"/>
      <c r="S85" s="44"/>
      <c r="T85" s="9"/>
      <c r="U85" s="93" t="s">
        <v>71</v>
      </c>
      <c r="V85" s="62">
        <v>52367</v>
      </c>
      <c r="W85" s="43" t="str">
        <f t="shared" si="19"/>
        <v>20h10</v>
      </c>
      <c r="X85" s="2"/>
      <c r="Y85" s="32">
        <f t="shared" si="16"/>
        <v>-2112</v>
      </c>
      <c r="Z85" s="9"/>
      <c r="AA85" s="69" t="str">
        <f t="shared" si="17"/>
        <v/>
      </c>
      <c r="AB85" s="9"/>
      <c r="AC85" s="49"/>
      <c r="AD85" s="9"/>
      <c r="AE85" s="232">
        <f t="shared" si="13"/>
        <v>-28886</v>
      </c>
      <c r="AF85" s="9"/>
      <c r="AH85" s="4"/>
    </row>
    <row r="86" spans="1:34" ht="20.100000000000001" customHeight="1" thickTop="1" thickBot="1" x14ac:dyDescent="0.3">
      <c r="A86" s="97"/>
      <c r="B86" s="183" t="s">
        <v>3</v>
      </c>
      <c r="C86" s="196"/>
      <c r="D86" s="190" t="s">
        <v>146</v>
      </c>
      <c r="E86" s="184" t="s">
        <v>144</v>
      </c>
      <c r="F86" s="349"/>
      <c r="G86" s="99" t="str">
        <f>'01-11'!U86</f>
        <v>winnyangelus</v>
      </c>
      <c r="H86" s="99">
        <f>'01-11'!V86</f>
        <v>1826250</v>
      </c>
      <c r="I86" s="99" t="str">
        <f>'01-11'!W86</f>
        <v>23h48</v>
      </c>
      <c r="J86" s="22"/>
      <c r="K86" s="90" t="s">
        <v>72</v>
      </c>
      <c r="L86" s="34">
        <v>1953984</v>
      </c>
      <c r="M86" s="43" t="str">
        <f t="shared" si="18"/>
        <v>12h55</v>
      </c>
      <c r="N86" s="2"/>
      <c r="O86" s="31">
        <f t="shared" si="14"/>
        <v>127734</v>
      </c>
      <c r="P86" s="9"/>
      <c r="Q86" s="69" t="str">
        <f t="shared" si="15"/>
        <v/>
      </c>
      <c r="R86" s="9"/>
      <c r="S86" s="44"/>
      <c r="T86" s="9"/>
      <c r="U86" s="92" t="s">
        <v>72</v>
      </c>
      <c r="V86" s="62">
        <v>1953984</v>
      </c>
      <c r="W86" s="43" t="str">
        <f t="shared" si="19"/>
        <v>20h10</v>
      </c>
      <c r="X86" s="2"/>
      <c r="Y86" s="32">
        <f t="shared" si="16"/>
        <v>0</v>
      </c>
      <c r="Z86" s="9"/>
      <c r="AA86" s="69" t="str">
        <f t="shared" si="17"/>
        <v/>
      </c>
      <c r="AB86" s="9"/>
      <c r="AC86" s="49"/>
      <c r="AD86" s="9"/>
      <c r="AE86" s="232">
        <f t="shared" si="13"/>
        <v>127734</v>
      </c>
      <c r="AF86" s="9"/>
      <c r="AH86" s="4"/>
    </row>
    <row r="87" spans="1:34" ht="20.100000000000001" customHeight="1" thickTop="1" thickBot="1" x14ac:dyDescent="0.3">
      <c r="A87" s="97"/>
      <c r="B87" s="183" t="s">
        <v>35</v>
      </c>
      <c r="C87" s="196"/>
      <c r="D87" s="190" t="s">
        <v>147</v>
      </c>
      <c r="E87" s="184" t="s">
        <v>144</v>
      </c>
      <c r="F87" s="349"/>
      <c r="G87" s="99" t="str">
        <f>'01-11'!U87</f>
        <v>Wolftoes</v>
      </c>
      <c r="H87" s="99">
        <f>'01-11'!V87</f>
        <v>17525</v>
      </c>
      <c r="I87" s="99" t="str">
        <f>'01-11'!W87</f>
        <v>23h48</v>
      </c>
      <c r="J87" s="22"/>
      <c r="K87" s="90" t="s">
        <v>73</v>
      </c>
      <c r="L87" s="34">
        <v>20936</v>
      </c>
      <c r="M87" s="43" t="str">
        <f t="shared" si="18"/>
        <v>12h55</v>
      </c>
      <c r="N87" s="2"/>
      <c r="O87" s="31">
        <f t="shared" si="14"/>
        <v>3411</v>
      </c>
      <c r="P87" s="9"/>
      <c r="Q87" s="69" t="str">
        <f t="shared" si="15"/>
        <v/>
      </c>
      <c r="R87" s="9"/>
      <c r="S87" s="44"/>
      <c r="T87" s="9"/>
      <c r="U87" s="93" t="s">
        <v>73</v>
      </c>
      <c r="V87" s="62">
        <v>33491</v>
      </c>
      <c r="W87" s="43" t="str">
        <f t="shared" si="19"/>
        <v>20h10</v>
      </c>
      <c r="X87" s="2"/>
      <c r="Y87" s="32">
        <f t="shared" si="16"/>
        <v>12555</v>
      </c>
      <c r="Z87" s="9"/>
      <c r="AA87" s="69" t="str">
        <f t="shared" si="17"/>
        <v/>
      </c>
      <c r="AB87" s="9"/>
      <c r="AC87" s="49"/>
      <c r="AD87" s="9"/>
      <c r="AE87" s="232">
        <f t="shared" si="13"/>
        <v>15966</v>
      </c>
      <c r="AF87" s="9"/>
      <c r="AH87" s="4"/>
    </row>
    <row r="88" spans="1:34" ht="20.100000000000001" customHeight="1" thickTop="1" thickBot="1" x14ac:dyDescent="0.3">
      <c r="A88" s="97"/>
      <c r="B88" s="183" t="s">
        <v>55</v>
      </c>
      <c r="C88" s="196"/>
      <c r="D88" s="190" t="s">
        <v>148</v>
      </c>
      <c r="E88" s="184" t="s">
        <v>144</v>
      </c>
      <c r="F88" s="349"/>
      <c r="G88" s="99" t="str">
        <f>'01-11'!U88</f>
        <v>Woodi_S</v>
      </c>
      <c r="H88" s="99">
        <f>'01-11'!V88</f>
        <v>48471</v>
      </c>
      <c r="I88" s="99" t="str">
        <f>'01-11'!W88</f>
        <v>23h48</v>
      </c>
      <c r="J88" s="22"/>
      <c r="K88" s="90" t="s">
        <v>74</v>
      </c>
      <c r="L88" s="34">
        <v>15884</v>
      </c>
      <c r="M88" s="43" t="str">
        <f t="shared" si="18"/>
        <v>12h55</v>
      </c>
      <c r="N88" s="2"/>
      <c r="O88" s="31">
        <f t="shared" si="14"/>
        <v>-32587</v>
      </c>
      <c r="P88" s="9"/>
      <c r="Q88" s="69" t="str">
        <f t="shared" si="15"/>
        <v/>
      </c>
      <c r="R88" s="9"/>
      <c r="S88" s="44"/>
      <c r="T88" s="9"/>
      <c r="U88" s="92" t="s">
        <v>74</v>
      </c>
      <c r="V88" s="62">
        <v>15884</v>
      </c>
      <c r="W88" s="43" t="str">
        <f t="shared" si="19"/>
        <v>20h10</v>
      </c>
      <c r="X88" s="2"/>
      <c r="Y88" s="32">
        <f t="shared" si="16"/>
        <v>0</v>
      </c>
      <c r="Z88" s="9"/>
      <c r="AA88" s="69" t="str">
        <f t="shared" si="17"/>
        <v/>
      </c>
      <c r="AB88" s="9"/>
      <c r="AC88" s="49"/>
      <c r="AD88" s="9"/>
      <c r="AE88" s="232">
        <f t="shared" si="13"/>
        <v>-32587</v>
      </c>
      <c r="AF88" s="9"/>
      <c r="AH88" s="4"/>
    </row>
    <row r="89" spans="1:34" ht="20.100000000000001" customHeight="1" thickTop="1" thickBot="1" x14ac:dyDescent="0.3">
      <c r="A89" s="97"/>
      <c r="B89" s="185" t="s">
        <v>71</v>
      </c>
      <c r="C89" s="197"/>
      <c r="D89" s="191" t="s">
        <v>149</v>
      </c>
      <c r="E89" s="186" t="s">
        <v>144</v>
      </c>
      <c r="F89" s="349"/>
      <c r="G89" s="99" t="str">
        <f>'01-11'!U89</f>
        <v>xcriyoda</v>
      </c>
      <c r="H89" s="99">
        <f>'01-11'!V89</f>
        <v>13154</v>
      </c>
      <c r="I89" s="99" t="str">
        <f>'01-11'!W89</f>
        <v>23h48</v>
      </c>
      <c r="J89" s="22"/>
      <c r="K89" s="90" t="s">
        <v>75</v>
      </c>
      <c r="L89" s="34">
        <v>19365</v>
      </c>
      <c r="M89" s="43" t="str">
        <f t="shared" si="18"/>
        <v>12h55</v>
      </c>
      <c r="N89" s="2"/>
      <c r="O89" s="31">
        <f t="shared" si="14"/>
        <v>6211</v>
      </c>
      <c r="P89" s="9"/>
      <c r="Q89" s="69" t="str">
        <f t="shared" si="15"/>
        <v/>
      </c>
      <c r="R89" s="9"/>
      <c r="S89" s="44"/>
      <c r="T89" s="9"/>
      <c r="U89" s="93" t="s">
        <v>75</v>
      </c>
      <c r="V89" s="62">
        <v>146724</v>
      </c>
      <c r="W89" s="43" t="str">
        <f t="shared" si="19"/>
        <v>20h10</v>
      </c>
      <c r="X89" s="2"/>
      <c r="Y89" s="32">
        <f t="shared" si="16"/>
        <v>127359</v>
      </c>
      <c r="Z89" s="9"/>
      <c r="AA89" s="69" t="str">
        <f t="shared" si="17"/>
        <v/>
      </c>
      <c r="AB89" s="9"/>
      <c r="AC89" s="49"/>
      <c r="AD89" s="9"/>
      <c r="AE89" s="232">
        <f t="shared" si="13"/>
        <v>133570</v>
      </c>
      <c r="AF89" s="9"/>
      <c r="AH89" s="4"/>
    </row>
    <row r="90" spans="1:34" ht="20.100000000000001" customHeight="1" thickTop="1" thickBot="1" x14ac:dyDescent="0.3">
      <c r="A90" s="97"/>
      <c r="B90" s="149" t="s">
        <v>0</v>
      </c>
      <c r="C90" s="192"/>
      <c r="D90" s="193" t="s">
        <v>126</v>
      </c>
      <c r="E90" s="150"/>
      <c r="F90" s="349"/>
      <c r="G90" s="99" t="str">
        <f>'01-11'!U90</f>
        <v>Zarmi</v>
      </c>
      <c r="H90" s="99">
        <f>'01-11'!V90</f>
        <v>12683</v>
      </c>
      <c r="I90" s="99" t="str">
        <f>'01-11'!W90</f>
        <v>23h48</v>
      </c>
      <c r="J90" s="22"/>
      <c r="K90" s="90" t="s">
        <v>77</v>
      </c>
      <c r="L90" s="34">
        <v>8118</v>
      </c>
      <c r="M90" s="43" t="str">
        <f t="shared" si="18"/>
        <v>12h55</v>
      </c>
      <c r="N90" s="2"/>
      <c r="O90" s="31">
        <f t="shared" si="14"/>
        <v>-4565</v>
      </c>
      <c r="P90" s="9"/>
      <c r="Q90" s="69" t="str">
        <f t="shared" si="15"/>
        <v/>
      </c>
      <c r="R90" s="9"/>
      <c r="S90" s="44"/>
      <c r="T90" s="9"/>
      <c r="U90" s="93" t="s">
        <v>77</v>
      </c>
      <c r="V90" s="41">
        <v>8118</v>
      </c>
      <c r="W90" s="43" t="str">
        <f t="shared" si="19"/>
        <v>20h10</v>
      </c>
      <c r="X90" s="2"/>
      <c r="Y90" s="32">
        <f t="shared" si="16"/>
        <v>0</v>
      </c>
      <c r="Z90" s="9"/>
      <c r="AA90" s="69" t="str">
        <f t="shared" si="17"/>
        <v/>
      </c>
      <c r="AB90" s="9"/>
      <c r="AC90" s="49"/>
      <c r="AD90" s="9"/>
      <c r="AE90" s="232">
        <f t="shared" si="13"/>
        <v>-4565</v>
      </c>
      <c r="AF90" s="9"/>
      <c r="AH90" s="4"/>
    </row>
    <row r="91" spans="1:34" ht="20.100000000000001" customHeight="1" thickTop="1" thickBot="1" x14ac:dyDescent="0.3">
      <c r="A91" s="97"/>
      <c r="B91" s="108" t="s">
        <v>57</v>
      </c>
      <c r="C91" s="196"/>
      <c r="D91" s="198" t="s">
        <v>126</v>
      </c>
      <c r="E91" s="113"/>
      <c r="F91" s="349"/>
      <c r="G91" s="99" t="str">
        <f>'01-11'!U91</f>
        <v>zaroc</v>
      </c>
      <c r="H91" s="99">
        <f>'01-11'!V91</f>
        <v>28870</v>
      </c>
      <c r="I91" s="99" t="str">
        <f>'01-11'!W91</f>
        <v>23h48</v>
      </c>
      <c r="J91" s="22"/>
      <c r="K91" s="90" t="s">
        <v>78</v>
      </c>
      <c r="L91" s="34">
        <v>24884</v>
      </c>
      <c r="M91" s="43" t="str">
        <f t="shared" si="18"/>
        <v>12h55</v>
      </c>
      <c r="N91" s="2"/>
      <c r="O91" s="31">
        <f t="shared" si="14"/>
        <v>-3986</v>
      </c>
      <c r="P91" s="9"/>
      <c r="Q91" s="69" t="str">
        <f t="shared" si="15"/>
        <v/>
      </c>
      <c r="R91" s="9"/>
      <c r="S91" s="44"/>
      <c r="T91" s="9"/>
      <c r="U91" s="92" t="s">
        <v>78</v>
      </c>
      <c r="V91" s="62">
        <v>38792</v>
      </c>
      <c r="W91" s="43" t="str">
        <f t="shared" si="19"/>
        <v>20h10</v>
      </c>
      <c r="X91" s="2"/>
      <c r="Y91" s="32">
        <f t="shared" si="16"/>
        <v>13908</v>
      </c>
      <c r="Z91" s="9"/>
      <c r="AA91" s="69" t="str">
        <f t="shared" si="17"/>
        <v/>
      </c>
      <c r="AB91" s="9"/>
      <c r="AC91" s="49"/>
      <c r="AD91" s="9"/>
      <c r="AE91" s="232">
        <f t="shared" si="13"/>
        <v>9922</v>
      </c>
      <c r="AF91" s="9"/>
      <c r="AH91" s="4"/>
    </row>
    <row r="92" spans="1:34" ht="20.100000000000001" customHeight="1" thickTop="1" thickBot="1" x14ac:dyDescent="0.3">
      <c r="A92" s="97"/>
      <c r="B92" s="108" t="s">
        <v>61</v>
      </c>
      <c r="C92" s="196"/>
      <c r="D92" s="198" t="s">
        <v>126</v>
      </c>
      <c r="E92" s="113"/>
      <c r="F92" s="349"/>
      <c r="G92" s="99" t="str">
        <f>'01-11'!U92</f>
        <v>Zeus</v>
      </c>
      <c r="H92" s="99">
        <f>'01-11'!V92</f>
        <v>203025</v>
      </c>
      <c r="I92" s="99" t="str">
        <f>'01-11'!W92</f>
        <v>23h48</v>
      </c>
      <c r="J92" s="22"/>
      <c r="K92" s="90" t="s">
        <v>79</v>
      </c>
      <c r="L92" s="34">
        <v>223025</v>
      </c>
      <c r="M92" s="43" t="str">
        <f t="shared" si="18"/>
        <v>12h55</v>
      </c>
      <c r="N92" s="2"/>
      <c r="O92" s="31">
        <f t="shared" si="14"/>
        <v>20000</v>
      </c>
      <c r="P92" s="9"/>
      <c r="Q92" s="69" t="str">
        <f t="shared" si="15"/>
        <v/>
      </c>
      <c r="R92" s="9"/>
      <c r="S92" s="44"/>
      <c r="T92" s="9"/>
      <c r="U92" s="93" t="s">
        <v>79</v>
      </c>
      <c r="V92" s="41">
        <v>223025</v>
      </c>
      <c r="W92" s="43" t="str">
        <f t="shared" si="19"/>
        <v>20h10</v>
      </c>
      <c r="X92" s="2"/>
      <c r="Y92" s="32">
        <f t="shared" si="16"/>
        <v>0</v>
      </c>
      <c r="Z92" s="9"/>
      <c r="AA92" s="69" t="str">
        <f t="shared" si="17"/>
        <v/>
      </c>
      <c r="AB92" s="9"/>
      <c r="AC92" s="49"/>
      <c r="AD92" s="9"/>
      <c r="AE92" s="232">
        <f t="shared" si="13"/>
        <v>20000</v>
      </c>
      <c r="AF92" s="9"/>
      <c r="AH92" s="4"/>
    </row>
    <row r="93" spans="1:34" ht="20.100000000000001" customHeight="1" thickTop="1" thickBot="1" x14ac:dyDescent="0.3">
      <c r="A93" s="97"/>
      <c r="B93" s="108"/>
      <c r="C93" s="148"/>
      <c r="D93" s="108"/>
      <c r="E93" s="113"/>
      <c r="F93" s="349"/>
      <c r="G93" s="99">
        <f>'01-11'!U93</f>
        <v>0</v>
      </c>
      <c r="H93" s="99">
        <f>'01-11'!V93</f>
        <v>0</v>
      </c>
      <c r="I93" s="99" t="str">
        <f>'01-11'!W93</f>
        <v>23h48</v>
      </c>
      <c r="J93" s="22"/>
      <c r="K93" s="90"/>
      <c r="L93" s="34"/>
      <c r="M93" s="43" t="str">
        <f t="shared" si="18"/>
        <v>12h55</v>
      </c>
      <c r="N93" s="2"/>
      <c r="O93" s="31">
        <f t="shared" si="14"/>
        <v>0</v>
      </c>
      <c r="P93" s="9"/>
      <c r="Q93" s="69" t="str">
        <f t="shared" si="15"/>
        <v/>
      </c>
      <c r="R93" s="9"/>
      <c r="S93" s="44"/>
      <c r="T93" s="9"/>
      <c r="U93" s="92"/>
      <c r="V93" s="62"/>
      <c r="W93" s="43" t="str">
        <f t="shared" si="19"/>
        <v>20h10</v>
      </c>
      <c r="X93" s="2"/>
      <c r="Y93" s="32">
        <f t="shared" si="16"/>
        <v>0</v>
      </c>
      <c r="Z93" s="9"/>
      <c r="AA93" s="69" t="str">
        <f t="shared" si="17"/>
        <v/>
      </c>
      <c r="AB93" s="9"/>
      <c r="AC93" s="49"/>
      <c r="AD93" s="9"/>
      <c r="AE93" s="232">
        <f t="shared" si="13"/>
        <v>0</v>
      </c>
      <c r="AF93" s="9"/>
      <c r="AH93" s="4"/>
    </row>
    <row r="94" spans="1:34" ht="20.100000000000001" customHeight="1" thickTop="1" thickBot="1" x14ac:dyDescent="0.3">
      <c r="A94" s="97"/>
      <c r="B94" s="108"/>
      <c r="C94" s="148"/>
      <c r="D94" s="108"/>
      <c r="E94" s="113"/>
      <c r="F94" s="349"/>
      <c r="G94" s="99">
        <f>'01-11'!U94</f>
        <v>0</v>
      </c>
      <c r="H94" s="99">
        <f>'01-11'!V94</f>
        <v>0</v>
      </c>
      <c r="I94" s="99" t="str">
        <f>'01-11'!W94</f>
        <v>23h48</v>
      </c>
      <c r="J94" s="22"/>
      <c r="K94" s="90"/>
      <c r="L94" s="34"/>
      <c r="M94" s="43" t="str">
        <f t="shared" si="18"/>
        <v>12h55</v>
      </c>
      <c r="N94" s="2"/>
      <c r="O94" s="31">
        <f t="shared" si="14"/>
        <v>0</v>
      </c>
      <c r="P94" s="9"/>
      <c r="Q94" s="69" t="str">
        <f t="shared" si="15"/>
        <v/>
      </c>
      <c r="R94" s="9"/>
      <c r="S94" s="44"/>
      <c r="T94" s="9"/>
      <c r="U94" s="92"/>
      <c r="V94" s="41"/>
      <c r="W94" s="43" t="str">
        <f t="shared" si="19"/>
        <v>20h10</v>
      </c>
      <c r="X94" s="2"/>
      <c r="Y94" s="32">
        <f t="shared" si="16"/>
        <v>0</v>
      </c>
      <c r="Z94" s="9"/>
      <c r="AA94" s="69" t="str">
        <f t="shared" si="17"/>
        <v/>
      </c>
      <c r="AB94" s="9"/>
      <c r="AC94" s="49"/>
      <c r="AD94" s="9"/>
      <c r="AE94" s="232">
        <f t="shared" si="13"/>
        <v>0</v>
      </c>
      <c r="AF94" s="9"/>
      <c r="AH94" s="4"/>
    </row>
    <row r="95" spans="1:34" ht="20.100000000000001" customHeight="1" thickTop="1" thickBot="1" x14ac:dyDescent="0.3">
      <c r="A95" s="97"/>
      <c r="B95" s="108"/>
      <c r="C95" s="148"/>
      <c r="D95" s="108"/>
      <c r="E95" s="113"/>
      <c r="F95" s="349"/>
      <c r="G95" s="99">
        <f>'01-11'!U95</f>
        <v>0</v>
      </c>
      <c r="H95" s="99">
        <f>'01-11'!V95</f>
        <v>0</v>
      </c>
      <c r="I95" s="99" t="str">
        <f>'01-11'!W95</f>
        <v>23h48</v>
      </c>
      <c r="J95" s="22"/>
      <c r="K95" s="90"/>
      <c r="L95" s="34"/>
      <c r="M95" s="43" t="str">
        <f t="shared" si="18"/>
        <v>12h55</v>
      </c>
      <c r="N95" s="2"/>
      <c r="O95" s="31">
        <f t="shared" si="14"/>
        <v>0</v>
      </c>
      <c r="P95" s="9"/>
      <c r="Q95" s="69" t="str">
        <f t="shared" si="15"/>
        <v/>
      </c>
      <c r="R95" s="9"/>
      <c r="S95" s="44"/>
      <c r="T95" s="9"/>
      <c r="U95" s="92"/>
      <c r="V95" s="41"/>
      <c r="W95" s="43" t="str">
        <f t="shared" si="19"/>
        <v>20h10</v>
      </c>
      <c r="X95" s="2"/>
      <c r="Y95" s="32">
        <f t="shared" si="16"/>
        <v>0</v>
      </c>
      <c r="Z95" s="9"/>
      <c r="AA95" s="69" t="str">
        <f t="shared" si="17"/>
        <v/>
      </c>
      <c r="AB95" s="9"/>
      <c r="AC95" s="49"/>
      <c r="AD95" s="9"/>
      <c r="AE95" s="232">
        <f t="shared" si="13"/>
        <v>0</v>
      </c>
      <c r="AF95" s="9"/>
      <c r="AH95" s="4"/>
    </row>
    <row r="96" spans="1:34" ht="20.100000000000001" customHeight="1" thickTop="1" thickBot="1" x14ac:dyDescent="0.3">
      <c r="A96" s="97"/>
      <c r="B96" s="108"/>
      <c r="C96" s="148"/>
      <c r="D96" s="108"/>
      <c r="E96" s="113"/>
      <c r="F96" s="349"/>
      <c r="G96" s="99">
        <f>'01-11'!U96</f>
        <v>0</v>
      </c>
      <c r="H96" s="99">
        <f>'01-11'!V96</f>
        <v>0</v>
      </c>
      <c r="I96" s="99" t="str">
        <f>'01-11'!W96</f>
        <v>23h48</v>
      </c>
      <c r="J96" s="22"/>
      <c r="K96" s="90"/>
      <c r="L96" s="34"/>
      <c r="M96" s="43" t="str">
        <f t="shared" si="18"/>
        <v>12h55</v>
      </c>
      <c r="N96" s="2"/>
      <c r="O96" s="31">
        <f t="shared" si="14"/>
        <v>0</v>
      </c>
      <c r="P96" s="9"/>
      <c r="Q96" s="69" t="str">
        <f t="shared" si="15"/>
        <v/>
      </c>
      <c r="R96" s="9"/>
      <c r="S96" s="44"/>
      <c r="T96" s="9"/>
      <c r="U96" s="92"/>
      <c r="V96" s="41"/>
      <c r="W96" s="43" t="str">
        <f t="shared" si="19"/>
        <v>20h10</v>
      </c>
      <c r="X96" s="2"/>
      <c r="Y96" s="32">
        <f t="shared" si="16"/>
        <v>0</v>
      </c>
      <c r="Z96" s="9"/>
      <c r="AA96" s="69" t="str">
        <f t="shared" si="17"/>
        <v/>
      </c>
      <c r="AB96" s="9"/>
      <c r="AC96" s="49"/>
      <c r="AD96" s="9"/>
      <c r="AE96" s="232">
        <f t="shared" si="13"/>
        <v>0</v>
      </c>
      <c r="AF96" s="9"/>
      <c r="AH96" s="4"/>
    </row>
    <row r="97" spans="1:32" ht="20.100000000000001" customHeight="1" thickTop="1" thickBot="1" x14ac:dyDescent="0.3">
      <c r="A97" s="97"/>
      <c r="B97" s="108"/>
      <c r="C97" s="148"/>
      <c r="D97" s="108"/>
      <c r="E97" s="113"/>
      <c r="F97" s="349"/>
      <c r="G97" s="99">
        <f>'01-11'!U97</f>
        <v>0</v>
      </c>
      <c r="H97" s="99">
        <f>'01-11'!V97</f>
        <v>0</v>
      </c>
      <c r="I97" s="99" t="str">
        <f>'01-11'!W97</f>
        <v>23h48</v>
      </c>
      <c r="J97" s="22"/>
      <c r="K97" s="90"/>
      <c r="L97" s="34"/>
      <c r="M97" s="43" t="str">
        <f t="shared" si="18"/>
        <v>12h55</v>
      </c>
      <c r="N97" s="2"/>
      <c r="O97" s="31">
        <f t="shared" si="14"/>
        <v>0</v>
      </c>
      <c r="P97" s="9"/>
      <c r="Q97" s="69" t="str">
        <f t="shared" si="15"/>
        <v/>
      </c>
      <c r="R97" s="9"/>
      <c r="S97" s="44"/>
      <c r="T97" s="9"/>
      <c r="U97" s="92"/>
      <c r="V97" s="41"/>
      <c r="W97" s="43" t="str">
        <f t="shared" si="19"/>
        <v>20h10</v>
      </c>
      <c r="X97" s="2"/>
      <c r="Y97" s="32">
        <f t="shared" si="16"/>
        <v>0</v>
      </c>
      <c r="Z97" s="9"/>
      <c r="AA97" s="69" t="str">
        <f t="shared" si="17"/>
        <v/>
      </c>
      <c r="AB97" s="9"/>
      <c r="AC97" s="49"/>
      <c r="AD97" s="9"/>
      <c r="AE97" s="232">
        <f t="shared" si="13"/>
        <v>0</v>
      </c>
      <c r="AF97" s="9"/>
    </row>
    <row r="98" spans="1:32" ht="20.100000000000001" customHeight="1" thickTop="1" thickBot="1" x14ac:dyDescent="0.3">
      <c r="A98" s="97"/>
      <c r="B98" s="108"/>
      <c r="C98" s="148"/>
      <c r="D98" s="108"/>
      <c r="E98" s="113"/>
      <c r="F98" s="349"/>
      <c r="G98" s="99">
        <f>'01-11'!U98</f>
        <v>0</v>
      </c>
      <c r="H98" s="99">
        <f>'01-11'!V98</f>
        <v>0</v>
      </c>
      <c r="I98" s="99" t="str">
        <f>'01-11'!W98</f>
        <v>23h48</v>
      </c>
      <c r="J98" s="22"/>
      <c r="K98" s="90"/>
      <c r="L98" s="34"/>
      <c r="M98" s="43" t="str">
        <f t="shared" si="18"/>
        <v>12h55</v>
      </c>
      <c r="N98" s="2"/>
      <c r="O98" s="31">
        <f t="shared" si="14"/>
        <v>0</v>
      </c>
      <c r="P98" s="9"/>
      <c r="Q98" s="69" t="str">
        <f t="shared" si="15"/>
        <v/>
      </c>
      <c r="R98" s="9"/>
      <c r="S98" s="44"/>
      <c r="T98" s="9"/>
      <c r="U98" s="92"/>
      <c r="V98" s="62"/>
      <c r="W98" s="43" t="str">
        <f t="shared" si="19"/>
        <v>20h10</v>
      </c>
      <c r="X98" s="2"/>
      <c r="Y98" s="32">
        <f t="shared" si="16"/>
        <v>0</v>
      </c>
      <c r="Z98" s="9"/>
      <c r="AA98" s="69" t="str">
        <f t="shared" si="17"/>
        <v/>
      </c>
      <c r="AB98" s="9"/>
      <c r="AC98" s="49"/>
      <c r="AD98" s="9"/>
      <c r="AE98" s="232">
        <f t="shared" si="13"/>
        <v>0</v>
      </c>
      <c r="AF98" s="9"/>
    </row>
    <row r="99" spans="1:32" ht="20.100000000000001" customHeight="1" thickTop="1" thickBot="1" x14ac:dyDescent="0.3">
      <c r="A99" s="97"/>
      <c r="B99" s="108"/>
      <c r="C99" s="148"/>
      <c r="D99" s="108"/>
      <c r="E99" s="113"/>
      <c r="F99" s="349"/>
      <c r="G99" s="99">
        <f>'01-11'!U99</f>
        <v>0</v>
      </c>
      <c r="H99" s="99">
        <f>'01-11'!V99</f>
        <v>0</v>
      </c>
      <c r="I99" s="99" t="str">
        <f>'01-11'!W99</f>
        <v>23h48</v>
      </c>
      <c r="J99" s="22"/>
      <c r="K99" s="90"/>
      <c r="L99" s="34"/>
      <c r="M99" s="43" t="str">
        <f t="shared" si="18"/>
        <v>12h55</v>
      </c>
      <c r="N99" s="2"/>
      <c r="O99" s="31">
        <f t="shared" si="14"/>
        <v>0</v>
      </c>
      <c r="P99" s="9"/>
      <c r="Q99" s="69" t="str">
        <f t="shared" si="15"/>
        <v/>
      </c>
      <c r="R99" s="9"/>
      <c r="S99" s="44"/>
      <c r="T99" s="9"/>
      <c r="U99" s="92"/>
      <c r="V99" s="62"/>
      <c r="W99" s="43" t="str">
        <f t="shared" si="19"/>
        <v>20h10</v>
      </c>
      <c r="X99" s="2"/>
      <c r="Y99" s="32">
        <f t="shared" si="16"/>
        <v>0</v>
      </c>
      <c r="Z99" s="9"/>
      <c r="AA99" s="69" t="str">
        <f t="shared" si="17"/>
        <v/>
      </c>
      <c r="AB99" s="9"/>
      <c r="AC99" s="49"/>
      <c r="AD99" s="9"/>
      <c r="AE99" s="232">
        <f t="shared" si="13"/>
        <v>0</v>
      </c>
      <c r="AF99" s="9"/>
    </row>
    <row r="100" spans="1:32" ht="20.100000000000001" customHeight="1" thickTop="1" thickBot="1" x14ac:dyDescent="0.3">
      <c r="A100" s="97"/>
      <c r="B100" s="108"/>
      <c r="C100" s="148"/>
      <c r="D100" s="108"/>
      <c r="E100" s="113"/>
      <c r="F100" s="349"/>
      <c r="G100" s="99">
        <f>'01-11'!U100</f>
        <v>0</v>
      </c>
      <c r="H100" s="99">
        <f>'01-11'!V100</f>
        <v>0</v>
      </c>
      <c r="I100" s="99" t="str">
        <f>'01-11'!W100</f>
        <v>23h48</v>
      </c>
      <c r="J100" s="22"/>
      <c r="K100" s="90"/>
      <c r="L100" s="34"/>
      <c r="M100" s="43" t="str">
        <f t="shared" si="18"/>
        <v>12h55</v>
      </c>
      <c r="N100" s="2"/>
      <c r="O100" s="31">
        <f t="shared" si="14"/>
        <v>0</v>
      </c>
      <c r="P100" s="9"/>
      <c r="Q100" s="69" t="str">
        <f t="shared" si="15"/>
        <v/>
      </c>
      <c r="R100" s="9"/>
      <c r="S100" s="44"/>
      <c r="T100" s="9"/>
      <c r="U100" s="92"/>
      <c r="V100" s="62"/>
      <c r="W100" s="43" t="str">
        <f t="shared" si="19"/>
        <v>20h10</v>
      </c>
      <c r="X100" s="2"/>
      <c r="Y100" s="32">
        <f t="shared" si="16"/>
        <v>0</v>
      </c>
      <c r="Z100" s="9"/>
      <c r="AA100" s="69" t="str">
        <f t="shared" si="17"/>
        <v/>
      </c>
      <c r="AB100" s="9"/>
      <c r="AC100" s="49"/>
      <c r="AD100" s="9"/>
      <c r="AE100" s="232">
        <f t="shared" si="13"/>
        <v>0</v>
      </c>
      <c r="AF100" s="9"/>
    </row>
    <row r="101" spans="1:32" ht="20.100000000000001" customHeight="1" thickTop="1" thickBot="1" x14ac:dyDescent="0.3">
      <c r="A101" s="97"/>
      <c r="B101" s="108"/>
      <c r="C101" s="148"/>
      <c r="D101" s="108"/>
      <c r="E101" s="113"/>
      <c r="F101" s="349"/>
      <c r="G101" s="99">
        <f>'01-11'!U101</f>
        <v>0</v>
      </c>
      <c r="H101" s="99">
        <f>'01-11'!V101</f>
        <v>0</v>
      </c>
      <c r="I101" s="99" t="str">
        <f>'01-11'!W101</f>
        <v>23h48</v>
      </c>
      <c r="J101" s="22"/>
      <c r="K101" s="90"/>
      <c r="L101" s="34"/>
      <c r="M101" s="43" t="str">
        <f t="shared" si="18"/>
        <v>12h55</v>
      </c>
      <c r="N101" s="2"/>
      <c r="O101" s="31">
        <f t="shared" si="14"/>
        <v>0</v>
      </c>
      <c r="P101" s="9"/>
      <c r="Q101" s="69" t="str">
        <f t="shared" si="15"/>
        <v/>
      </c>
      <c r="R101" s="9"/>
      <c r="S101" s="44"/>
      <c r="T101" s="9"/>
      <c r="U101" s="92"/>
      <c r="V101" s="62"/>
      <c r="W101" s="43" t="str">
        <f t="shared" si="19"/>
        <v>20h10</v>
      </c>
      <c r="X101" s="2"/>
      <c r="Y101" s="32">
        <f t="shared" si="16"/>
        <v>0</v>
      </c>
      <c r="Z101" s="9"/>
      <c r="AA101" s="69" t="str">
        <f t="shared" si="17"/>
        <v/>
      </c>
      <c r="AB101" s="9"/>
      <c r="AC101" s="49"/>
      <c r="AD101" s="9"/>
      <c r="AE101" s="232">
        <f t="shared" si="13"/>
        <v>0</v>
      </c>
      <c r="AF101" s="9"/>
    </row>
    <row r="102" spans="1:32" ht="20.100000000000001" customHeight="1" thickTop="1" thickBot="1" x14ac:dyDescent="0.3">
      <c r="A102" s="97"/>
      <c r="B102" s="108"/>
      <c r="C102" s="148"/>
      <c r="D102" s="108"/>
      <c r="E102" s="113"/>
      <c r="F102" s="349"/>
      <c r="G102" s="99">
        <f>'01-11'!U102</f>
        <v>0</v>
      </c>
      <c r="H102" s="99">
        <f>'01-11'!V102</f>
        <v>0</v>
      </c>
      <c r="I102" s="99" t="str">
        <f>'01-11'!W102</f>
        <v>23h48</v>
      </c>
      <c r="J102" s="22"/>
      <c r="K102" s="33"/>
      <c r="L102" s="34"/>
      <c r="M102" s="43" t="str">
        <f t="shared" si="18"/>
        <v>12h55</v>
      </c>
      <c r="N102" s="2"/>
      <c r="O102" s="31">
        <f t="shared" si="14"/>
        <v>0</v>
      </c>
      <c r="P102" s="9"/>
      <c r="Q102" s="69" t="str">
        <f t="shared" si="15"/>
        <v/>
      </c>
      <c r="R102" s="9"/>
      <c r="S102" s="44"/>
      <c r="T102" s="9"/>
      <c r="U102" s="92"/>
      <c r="V102" s="62"/>
      <c r="W102" s="43" t="str">
        <f t="shared" si="19"/>
        <v>20h10</v>
      </c>
      <c r="X102" s="2"/>
      <c r="Y102" s="32">
        <f t="shared" si="16"/>
        <v>0</v>
      </c>
      <c r="Z102" s="9"/>
      <c r="AA102" s="69" t="str">
        <f t="shared" si="17"/>
        <v/>
      </c>
      <c r="AB102" s="9"/>
      <c r="AC102" s="49"/>
      <c r="AD102" s="9"/>
      <c r="AE102" s="232">
        <f t="shared" si="13"/>
        <v>0</v>
      </c>
      <c r="AF102" s="9"/>
    </row>
    <row r="103" spans="1:32" ht="20.100000000000001" customHeight="1" thickTop="1" thickBot="1" x14ac:dyDescent="0.3">
      <c r="A103" s="97"/>
      <c r="B103" s="108"/>
      <c r="C103" s="148"/>
      <c r="D103" s="108"/>
      <c r="E103" s="113"/>
      <c r="F103" s="349"/>
      <c r="G103" s="99">
        <f>'01-11'!U103</f>
        <v>0</v>
      </c>
      <c r="H103" s="99">
        <f>'01-11'!V103</f>
        <v>0</v>
      </c>
      <c r="I103" s="99" t="str">
        <f>'01-11'!W103</f>
        <v>23h48</v>
      </c>
      <c r="J103" s="22"/>
      <c r="K103" s="33"/>
      <c r="L103" s="34"/>
      <c r="M103" s="43" t="str">
        <f t="shared" si="18"/>
        <v>12h55</v>
      </c>
      <c r="N103" s="2"/>
      <c r="O103" s="31">
        <f t="shared" si="14"/>
        <v>0</v>
      </c>
      <c r="P103" s="9"/>
      <c r="Q103" s="69" t="str">
        <f t="shared" si="15"/>
        <v/>
      </c>
      <c r="R103" s="9"/>
      <c r="S103" s="44"/>
      <c r="T103" s="9"/>
      <c r="U103" s="92"/>
      <c r="V103" s="62"/>
      <c r="W103" s="43" t="str">
        <f t="shared" si="19"/>
        <v>20h10</v>
      </c>
      <c r="X103" s="2"/>
      <c r="Y103" s="32">
        <f t="shared" si="16"/>
        <v>0</v>
      </c>
      <c r="Z103" s="9"/>
      <c r="AA103" s="69" t="str">
        <f t="shared" si="17"/>
        <v/>
      </c>
      <c r="AB103" s="9"/>
      <c r="AC103" s="49"/>
      <c r="AD103" s="9"/>
      <c r="AE103" s="232">
        <f t="shared" si="13"/>
        <v>0</v>
      </c>
      <c r="AF103" s="9"/>
    </row>
    <row r="104" spans="1:32" ht="20.100000000000001" customHeight="1" thickTop="1" thickBot="1" x14ac:dyDescent="0.3">
      <c r="A104" s="97"/>
      <c r="B104" s="108"/>
      <c r="C104" s="148"/>
      <c r="D104" s="108"/>
      <c r="E104" s="113"/>
      <c r="F104" s="349"/>
      <c r="G104" s="99">
        <f>'01-11'!U104</f>
        <v>0</v>
      </c>
      <c r="H104" s="99">
        <f>'01-11'!V104</f>
        <v>0</v>
      </c>
      <c r="I104" s="99" t="str">
        <f>'01-11'!W104</f>
        <v>23h48</v>
      </c>
      <c r="J104" s="22"/>
      <c r="K104" s="33"/>
      <c r="L104" s="34"/>
      <c r="M104" s="43" t="str">
        <f t="shared" si="18"/>
        <v>12h55</v>
      </c>
      <c r="N104" s="2"/>
      <c r="O104" s="31">
        <f t="shared" si="14"/>
        <v>0</v>
      </c>
      <c r="P104" s="9"/>
      <c r="Q104" s="69" t="str">
        <f t="shared" si="15"/>
        <v/>
      </c>
      <c r="R104" s="9"/>
      <c r="S104" s="44"/>
      <c r="T104" s="9"/>
      <c r="U104" s="92"/>
      <c r="V104" s="41"/>
      <c r="W104" s="43" t="str">
        <f t="shared" si="19"/>
        <v>20h10</v>
      </c>
      <c r="X104" s="2"/>
      <c r="Y104" s="32">
        <f t="shared" si="16"/>
        <v>0</v>
      </c>
      <c r="Z104" s="9"/>
      <c r="AA104" s="69" t="str">
        <f t="shared" si="17"/>
        <v/>
      </c>
      <c r="AB104" s="9"/>
      <c r="AC104" s="49"/>
      <c r="AD104" s="9"/>
      <c r="AE104" s="232">
        <f t="shared" si="13"/>
        <v>0</v>
      </c>
      <c r="AF104" s="9"/>
    </row>
    <row r="105" spans="1:32" ht="20.100000000000001" customHeight="1" thickTop="1" thickBot="1" x14ac:dyDescent="0.3">
      <c r="A105" s="97"/>
      <c r="B105" s="108"/>
      <c r="C105" s="148"/>
      <c r="D105" s="108"/>
      <c r="E105" s="113"/>
      <c r="F105" s="349"/>
      <c r="G105" s="99">
        <f>'01-11'!U105</f>
        <v>0</v>
      </c>
      <c r="H105" s="99">
        <f>'01-11'!V105</f>
        <v>0</v>
      </c>
      <c r="I105" s="99" t="str">
        <f>'01-11'!W105</f>
        <v>23h48</v>
      </c>
      <c r="J105" s="22"/>
      <c r="K105" s="33"/>
      <c r="L105" s="34"/>
      <c r="M105" s="43" t="str">
        <f t="shared" si="18"/>
        <v>12h55</v>
      </c>
      <c r="N105" s="2"/>
      <c r="O105" s="31">
        <f t="shared" si="14"/>
        <v>0</v>
      </c>
      <c r="P105" s="9"/>
      <c r="Q105" s="69" t="str">
        <f t="shared" si="15"/>
        <v/>
      </c>
      <c r="R105" s="9"/>
      <c r="S105" s="44"/>
      <c r="T105" s="9"/>
      <c r="U105" s="92"/>
      <c r="V105" s="41"/>
      <c r="W105" s="43" t="str">
        <f t="shared" si="19"/>
        <v>20h10</v>
      </c>
      <c r="X105" s="2"/>
      <c r="Y105" s="32">
        <f t="shared" si="16"/>
        <v>0</v>
      </c>
      <c r="Z105" s="9"/>
      <c r="AA105" s="69" t="str">
        <f t="shared" si="17"/>
        <v/>
      </c>
      <c r="AB105" s="9"/>
      <c r="AC105" s="49"/>
      <c r="AD105" s="9"/>
      <c r="AE105" s="232">
        <f t="shared" si="13"/>
        <v>0</v>
      </c>
      <c r="AF105" s="9"/>
    </row>
    <row r="106" spans="1:32" ht="20.100000000000001" customHeight="1" thickTop="1" thickBot="1" x14ac:dyDescent="0.3">
      <c r="A106" s="97"/>
      <c r="B106" s="108"/>
      <c r="C106" s="148"/>
      <c r="D106" s="108"/>
      <c r="E106" s="113"/>
      <c r="F106" s="349"/>
      <c r="G106" s="99">
        <f>'01-11'!U106</f>
        <v>0</v>
      </c>
      <c r="H106" s="99">
        <f>'01-11'!V106</f>
        <v>0</v>
      </c>
      <c r="I106" s="99" t="str">
        <f>'01-11'!W106</f>
        <v>23h48</v>
      </c>
      <c r="J106" s="22"/>
      <c r="K106" s="33"/>
      <c r="L106" s="34"/>
      <c r="M106" s="43" t="str">
        <f t="shared" si="18"/>
        <v>12h55</v>
      </c>
      <c r="N106" s="2"/>
      <c r="O106" s="31">
        <f t="shared" si="14"/>
        <v>0</v>
      </c>
      <c r="P106" s="9"/>
      <c r="Q106" s="69" t="str">
        <f t="shared" si="15"/>
        <v/>
      </c>
      <c r="R106" s="9"/>
      <c r="S106" s="44"/>
      <c r="T106" s="9"/>
      <c r="U106" s="92"/>
      <c r="V106" s="41"/>
      <c r="W106" s="43" t="str">
        <f t="shared" si="19"/>
        <v>20h10</v>
      </c>
      <c r="X106" s="2"/>
      <c r="Y106" s="32">
        <f t="shared" si="16"/>
        <v>0</v>
      </c>
      <c r="Z106" s="9"/>
      <c r="AA106" s="69" t="str">
        <f t="shared" si="17"/>
        <v/>
      </c>
      <c r="AB106" s="9"/>
      <c r="AC106" s="49"/>
      <c r="AD106" s="9"/>
      <c r="AE106" s="232">
        <f t="shared" si="13"/>
        <v>0</v>
      </c>
      <c r="AF106" s="9"/>
    </row>
    <row r="107" spans="1:32" ht="20.100000000000001" customHeight="1" thickTop="1" thickBot="1" x14ac:dyDescent="0.3">
      <c r="A107" s="97"/>
      <c r="B107" s="108"/>
      <c r="C107" s="148"/>
      <c r="D107" s="108"/>
      <c r="E107" s="113"/>
      <c r="F107" s="349"/>
      <c r="G107" s="99">
        <f>'01-11'!U107</f>
        <v>0</v>
      </c>
      <c r="H107" s="99">
        <f>'01-11'!V107</f>
        <v>0</v>
      </c>
      <c r="I107" s="99" t="str">
        <f>'01-11'!W107</f>
        <v>23h48</v>
      </c>
      <c r="J107" s="22"/>
      <c r="K107" s="33"/>
      <c r="L107" s="34"/>
      <c r="M107" s="43" t="str">
        <f t="shared" si="18"/>
        <v>12h55</v>
      </c>
      <c r="N107" s="2"/>
      <c r="O107" s="31">
        <f t="shared" si="14"/>
        <v>0</v>
      </c>
      <c r="P107" s="9"/>
      <c r="Q107" s="69" t="str">
        <f t="shared" si="15"/>
        <v/>
      </c>
      <c r="R107" s="9"/>
      <c r="S107" s="44"/>
      <c r="T107" s="9"/>
      <c r="U107" s="92"/>
      <c r="V107" s="41"/>
      <c r="W107" s="43" t="str">
        <f t="shared" si="19"/>
        <v>20h10</v>
      </c>
      <c r="X107" s="2"/>
      <c r="Y107" s="32">
        <f t="shared" si="16"/>
        <v>0</v>
      </c>
      <c r="Z107" s="9"/>
      <c r="AA107" s="69" t="str">
        <f t="shared" si="17"/>
        <v/>
      </c>
      <c r="AB107" s="9"/>
      <c r="AC107" s="49"/>
      <c r="AD107" s="9"/>
      <c r="AE107" s="232">
        <f t="shared" si="13"/>
        <v>0</v>
      </c>
      <c r="AF107" s="9"/>
    </row>
    <row r="108" spans="1:32" ht="20.100000000000001" customHeight="1" thickTop="1" thickBot="1" x14ac:dyDescent="0.3">
      <c r="A108" s="97"/>
      <c r="B108" s="108"/>
      <c r="C108" s="148"/>
      <c r="D108" s="108"/>
      <c r="E108" s="113"/>
      <c r="F108" s="349"/>
      <c r="G108" s="99">
        <f>'01-11'!U108</f>
        <v>0</v>
      </c>
      <c r="H108" s="99">
        <f>'01-11'!V108</f>
        <v>0</v>
      </c>
      <c r="I108" s="99" t="str">
        <f>'01-11'!W108</f>
        <v>23h48</v>
      </c>
      <c r="J108" s="22"/>
      <c r="K108" s="33"/>
      <c r="L108" s="34"/>
      <c r="M108" s="43" t="str">
        <f t="shared" si="18"/>
        <v>12h55</v>
      </c>
      <c r="N108" s="2"/>
      <c r="O108" s="31">
        <f t="shared" ref="O108:O115" si="20">L114-H108</f>
        <v>0</v>
      </c>
      <c r="P108" s="9"/>
      <c r="Q108" s="69" t="str">
        <f t="shared" si="15"/>
        <v/>
      </c>
      <c r="R108" s="9"/>
      <c r="S108" s="44"/>
      <c r="T108" s="9"/>
      <c r="U108" s="40"/>
      <c r="V108" s="41"/>
      <c r="W108" s="43" t="str">
        <f t="shared" si="19"/>
        <v>20h10</v>
      </c>
      <c r="X108" s="2"/>
      <c r="Y108" s="32">
        <f t="shared" si="16"/>
        <v>0</v>
      </c>
      <c r="Z108" s="9"/>
      <c r="AA108" s="69" t="str">
        <f t="shared" si="17"/>
        <v/>
      </c>
      <c r="AB108" s="9"/>
      <c r="AC108" s="49"/>
      <c r="AD108" s="9"/>
      <c r="AE108" s="232">
        <f t="shared" ref="AE108:AE115" si="21">V108-H108</f>
        <v>0</v>
      </c>
      <c r="AF108" s="9"/>
    </row>
    <row r="109" spans="1:32" ht="20.100000000000001" customHeight="1" thickTop="1" thickBot="1" x14ac:dyDescent="0.3">
      <c r="A109" s="97"/>
      <c r="B109" s="108"/>
      <c r="C109" s="148"/>
      <c r="D109" s="108"/>
      <c r="E109" s="113"/>
      <c r="F109" s="349"/>
      <c r="G109" s="99">
        <f>'01-11'!U109</f>
        <v>0</v>
      </c>
      <c r="H109" s="99">
        <f>'01-11'!V109</f>
        <v>0</v>
      </c>
      <c r="I109" s="99" t="str">
        <f>'01-11'!W109</f>
        <v>23h48</v>
      </c>
      <c r="J109" s="22"/>
      <c r="K109" s="33"/>
      <c r="L109" s="34"/>
      <c r="M109" s="43" t="str">
        <f t="shared" si="18"/>
        <v>12h55</v>
      </c>
      <c r="N109" s="2"/>
      <c r="O109" s="31">
        <f t="shared" si="20"/>
        <v>0</v>
      </c>
      <c r="P109" s="9"/>
      <c r="Q109" s="69" t="str">
        <f t="shared" si="15"/>
        <v/>
      </c>
      <c r="R109" s="9"/>
      <c r="S109" s="44"/>
      <c r="T109" s="9"/>
      <c r="U109" s="40"/>
      <c r="V109" s="41"/>
      <c r="W109" s="43" t="str">
        <f t="shared" si="19"/>
        <v>20h10</v>
      </c>
      <c r="X109" s="2"/>
      <c r="Y109" s="32">
        <f t="shared" ref="Y109:Y115" si="22">V109-L109</f>
        <v>0</v>
      </c>
      <c r="Z109" s="9"/>
      <c r="AA109" s="69" t="str">
        <f t="shared" si="17"/>
        <v/>
      </c>
      <c r="AB109" s="9"/>
      <c r="AC109" s="49"/>
      <c r="AD109" s="9"/>
      <c r="AE109" s="232">
        <f t="shared" si="21"/>
        <v>0</v>
      </c>
      <c r="AF109" s="9"/>
    </row>
    <row r="110" spans="1:32" ht="20.100000000000001" customHeight="1" thickTop="1" thickBot="1" x14ac:dyDescent="0.3">
      <c r="A110" s="97"/>
      <c r="B110" s="108"/>
      <c r="C110" s="148"/>
      <c r="D110" s="108"/>
      <c r="E110" s="113"/>
      <c r="F110" s="349"/>
      <c r="G110" s="99">
        <f>'01-11'!U110</f>
        <v>0</v>
      </c>
      <c r="H110" s="99">
        <f>'01-11'!V110</f>
        <v>0</v>
      </c>
      <c r="I110" s="99" t="str">
        <f>'01-11'!W110</f>
        <v>23h48</v>
      </c>
      <c r="J110" s="22"/>
      <c r="K110" s="33"/>
      <c r="L110" s="34"/>
      <c r="M110" s="43" t="str">
        <f t="shared" si="18"/>
        <v>12h55</v>
      </c>
      <c r="N110" s="2"/>
      <c r="O110" s="31">
        <f t="shared" si="20"/>
        <v>0</v>
      </c>
      <c r="P110" s="9"/>
      <c r="Q110" s="69" t="str">
        <f t="shared" si="15"/>
        <v/>
      </c>
      <c r="R110" s="9"/>
      <c r="S110" s="44"/>
      <c r="T110" s="9"/>
      <c r="U110" s="40"/>
      <c r="V110" s="41"/>
      <c r="W110" s="43" t="str">
        <f t="shared" ref="W110:W115" si="23">W109</f>
        <v>20h10</v>
      </c>
      <c r="X110" s="2"/>
      <c r="Y110" s="32">
        <f t="shared" si="22"/>
        <v>0</v>
      </c>
      <c r="Z110" s="9"/>
      <c r="AA110" s="69" t="str">
        <f t="shared" si="17"/>
        <v/>
      </c>
      <c r="AB110" s="9"/>
      <c r="AC110" s="49"/>
      <c r="AD110" s="9"/>
      <c r="AE110" s="232">
        <f t="shared" si="21"/>
        <v>0</v>
      </c>
      <c r="AF110" s="9"/>
    </row>
    <row r="111" spans="1:32" ht="20.100000000000001" customHeight="1" thickTop="1" thickBot="1" x14ac:dyDescent="0.3">
      <c r="A111" s="97"/>
      <c r="B111" s="108"/>
      <c r="C111" s="148"/>
      <c r="D111" s="108"/>
      <c r="E111" s="113"/>
      <c r="F111" s="349"/>
      <c r="G111" s="99">
        <f>'01-11'!U111</f>
        <v>0</v>
      </c>
      <c r="H111" s="99">
        <f>'01-11'!V111</f>
        <v>0</v>
      </c>
      <c r="I111" s="99" t="str">
        <f>'01-11'!W111</f>
        <v>23h48</v>
      </c>
      <c r="J111" s="22"/>
      <c r="K111" s="33"/>
      <c r="L111" s="34"/>
      <c r="M111" s="43" t="str">
        <f t="shared" si="18"/>
        <v>12h55</v>
      </c>
      <c r="N111" s="2"/>
      <c r="O111" s="31">
        <f t="shared" si="20"/>
        <v>0</v>
      </c>
      <c r="P111" s="9"/>
      <c r="Q111" s="69" t="str">
        <f t="shared" si="15"/>
        <v/>
      </c>
      <c r="R111" s="9"/>
      <c r="S111" s="44"/>
      <c r="T111" s="9"/>
      <c r="U111" s="40"/>
      <c r="V111" s="41"/>
      <c r="W111" s="43" t="str">
        <f t="shared" si="23"/>
        <v>20h10</v>
      </c>
      <c r="X111" s="2"/>
      <c r="Y111" s="32">
        <f t="shared" si="22"/>
        <v>0</v>
      </c>
      <c r="Z111" s="9"/>
      <c r="AA111" s="69" t="str">
        <f t="shared" si="17"/>
        <v/>
      </c>
      <c r="AB111" s="9"/>
      <c r="AC111" s="49"/>
      <c r="AD111" s="9"/>
      <c r="AE111" s="232">
        <f t="shared" si="21"/>
        <v>0</v>
      </c>
      <c r="AF111" s="9"/>
    </row>
    <row r="112" spans="1:32" ht="20.100000000000001" customHeight="1" thickTop="1" thickBot="1" x14ac:dyDescent="0.3">
      <c r="A112" s="97"/>
      <c r="B112" s="108"/>
      <c r="C112" s="148"/>
      <c r="D112" s="108"/>
      <c r="E112" s="113"/>
      <c r="F112" s="349"/>
      <c r="G112" s="99">
        <f>'01-11'!U112</f>
        <v>0</v>
      </c>
      <c r="H112" s="99">
        <f>'01-11'!V112</f>
        <v>0</v>
      </c>
      <c r="I112" s="99" t="str">
        <f>'01-11'!W112</f>
        <v>23h48</v>
      </c>
      <c r="J112" s="22"/>
      <c r="K112" s="33"/>
      <c r="L112" s="34"/>
      <c r="M112" s="43" t="str">
        <f t="shared" si="18"/>
        <v>12h55</v>
      </c>
      <c r="N112" s="2"/>
      <c r="O112" s="31">
        <f t="shared" si="20"/>
        <v>0</v>
      </c>
      <c r="P112" s="9"/>
      <c r="Q112" s="69" t="str">
        <f t="shared" si="15"/>
        <v/>
      </c>
      <c r="R112" s="9"/>
      <c r="S112" s="44"/>
      <c r="T112" s="9"/>
      <c r="U112" s="40"/>
      <c r="V112" s="41"/>
      <c r="W112" s="43" t="str">
        <f t="shared" si="23"/>
        <v>20h10</v>
      </c>
      <c r="X112" s="2"/>
      <c r="Y112" s="32">
        <f t="shared" si="22"/>
        <v>0</v>
      </c>
      <c r="Z112" s="9"/>
      <c r="AA112" s="69" t="str">
        <f t="shared" si="17"/>
        <v/>
      </c>
      <c r="AB112" s="9"/>
      <c r="AC112" s="49"/>
      <c r="AD112" s="9"/>
      <c r="AE112" s="232">
        <f t="shared" si="21"/>
        <v>0</v>
      </c>
      <c r="AF112" s="9"/>
    </row>
    <row r="113" spans="1:32" ht="20.100000000000001" customHeight="1" thickTop="1" thickBot="1" x14ac:dyDescent="0.3">
      <c r="A113" s="97"/>
      <c r="B113" s="95"/>
      <c r="C113" s="148"/>
      <c r="D113" s="147"/>
      <c r="E113" s="95"/>
      <c r="F113" s="349"/>
      <c r="G113" s="99">
        <f>'01-11'!U113</f>
        <v>0</v>
      </c>
      <c r="H113" s="99">
        <f>'01-11'!V113</f>
        <v>0</v>
      </c>
      <c r="I113" s="99" t="str">
        <f>'01-11'!W113</f>
        <v>23h48</v>
      </c>
      <c r="J113" s="22"/>
      <c r="K113" s="33"/>
      <c r="L113" s="34"/>
      <c r="M113" s="43" t="str">
        <f t="shared" si="18"/>
        <v>12h55</v>
      </c>
      <c r="N113" s="2"/>
      <c r="O113" s="31">
        <f t="shared" si="20"/>
        <v>0</v>
      </c>
      <c r="P113" s="9"/>
      <c r="Q113" s="69" t="str">
        <f t="shared" si="15"/>
        <v/>
      </c>
      <c r="R113" s="9"/>
      <c r="S113" s="44"/>
      <c r="T113" s="9"/>
      <c r="U113" s="40"/>
      <c r="V113" s="41"/>
      <c r="W113" s="43" t="str">
        <f t="shared" si="23"/>
        <v>20h10</v>
      </c>
      <c r="X113" s="2"/>
      <c r="Y113" s="32">
        <f t="shared" si="22"/>
        <v>0</v>
      </c>
      <c r="Z113" s="9"/>
      <c r="AA113" s="69" t="str">
        <f t="shared" si="17"/>
        <v/>
      </c>
      <c r="AB113" s="9"/>
      <c r="AC113" s="49"/>
      <c r="AD113" s="9"/>
      <c r="AE113" s="232">
        <f t="shared" si="21"/>
        <v>0</v>
      </c>
      <c r="AF113" s="9"/>
    </row>
    <row r="114" spans="1:32" ht="20.100000000000001" customHeight="1" thickTop="1" thickBot="1" x14ac:dyDescent="0.3">
      <c r="A114" s="97"/>
      <c r="B114" s="95"/>
      <c r="C114" s="148"/>
      <c r="D114" s="147"/>
      <c r="E114" s="95"/>
      <c r="F114" s="349"/>
      <c r="G114" s="99">
        <f>'01-11'!U114</f>
        <v>0</v>
      </c>
      <c r="H114" s="99">
        <f>'01-11'!V114</f>
        <v>0</v>
      </c>
      <c r="I114" s="99" t="str">
        <f>'01-11'!W114</f>
        <v>23h48</v>
      </c>
      <c r="J114" s="22"/>
      <c r="K114" s="33"/>
      <c r="L114" s="34"/>
      <c r="M114" s="43" t="str">
        <f t="shared" si="18"/>
        <v>12h55</v>
      </c>
      <c r="N114" s="2"/>
      <c r="O114" s="31">
        <f t="shared" si="20"/>
        <v>0</v>
      </c>
      <c r="P114" s="19"/>
      <c r="Q114" s="69" t="str">
        <f t="shared" si="15"/>
        <v/>
      </c>
      <c r="R114" s="19"/>
      <c r="S114" s="44"/>
      <c r="T114" s="19"/>
      <c r="U114" s="40"/>
      <c r="V114" s="41"/>
      <c r="W114" s="43" t="str">
        <f t="shared" si="23"/>
        <v>20h10</v>
      </c>
      <c r="X114" s="2"/>
      <c r="Y114" s="32">
        <f t="shared" si="22"/>
        <v>0</v>
      </c>
      <c r="Z114" s="19"/>
      <c r="AA114" s="69" t="str">
        <f t="shared" si="17"/>
        <v/>
      </c>
      <c r="AB114" s="54"/>
      <c r="AC114" s="49"/>
      <c r="AD114" s="227"/>
      <c r="AE114" s="232">
        <f t="shared" si="21"/>
        <v>0</v>
      </c>
      <c r="AF114" s="54"/>
    </row>
    <row r="115" spans="1:32" ht="20.100000000000001" customHeight="1" thickTop="1" thickBot="1" x14ac:dyDescent="0.3">
      <c r="A115" s="97"/>
      <c r="B115" s="95"/>
      <c r="C115" s="148"/>
      <c r="D115" s="147"/>
      <c r="E115" s="95"/>
      <c r="F115" s="349"/>
      <c r="G115" s="99">
        <f>'01-11'!U115</f>
        <v>0</v>
      </c>
      <c r="H115" s="99">
        <f>'01-11'!V115</f>
        <v>0</v>
      </c>
      <c r="I115" s="99" t="str">
        <f>'01-11'!W115</f>
        <v>23h48</v>
      </c>
      <c r="J115" s="84"/>
      <c r="K115" s="86"/>
      <c r="L115" s="87"/>
      <c r="M115" s="43" t="str">
        <f t="shared" si="18"/>
        <v>12h55</v>
      </c>
      <c r="N115" s="2"/>
      <c r="O115" s="31">
        <f t="shared" si="20"/>
        <v>0</v>
      </c>
      <c r="P115" s="20"/>
      <c r="Q115" s="69" t="str">
        <f t="shared" si="15"/>
        <v/>
      </c>
      <c r="R115" s="20"/>
      <c r="S115" s="44"/>
      <c r="T115" s="20"/>
      <c r="U115" s="115"/>
      <c r="V115" s="116"/>
      <c r="W115" s="70" t="str">
        <f t="shared" si="23"/>
        <v>20h10</v>
      </c>
      <c r="X115" s="2"/>
      <c r="Y115" s="32">
        <f t="shared" si="22"/>
        <v>0</v>
      </c>
      <c r="Z115" s="71"/>
      <c r="AA115" s="69" t="str">
        <f t="shared" si="17"/>
        <v/>
      </c>
      <c r="AB115" s="12"/>
      <c r="AC115" s="2"/>
      <c r="AD115" s="228"/>
      <c r="AE115" s="232">
        <f t="shared" si="21"/>
        <v>0</v>
      </c>
      <c r="AF115" s="12"/>
    </row>
    <row r="116" spans="1:32" x14ac:dyDescent="0.25">
      <c r="A116" s="2"/>
      <c r="B116" s="17"/>
      <c r="C116" s="137"/>
      <c r="D116" s="137"/>
      <c r="E116" s="17"/>
      <c r="F116" s="12"/>
      <c r="G116" s="2"/>
      <c r="H116" s="2"/>
      <c r="I116" s="26"/>
      <c r="J116" s="12"/>
      <c r="K116" s="138"/>
      <c r="L116" s="139"/>
      <c r="M116" s="26"/>
      <c r="N116" s="2"/>
      <c r="O116" s="2"/>
      <c r="P116" s="2"/>
      <c r="Q116" s="58"/>
      <c r="R116" s="2"/>
      <c r="S116" s="2"/>
      <c r="T116" s="2"/>
      <c r="U116" s="140"/>
      <c r="V116" s="139"/>
      <c r="W116" s="141"/>
      <c r="X116" s="12"/>
      <c r="Y116" s="142"/>
      <c r="Z116" s="12"/>
      <c r="AA116" s="142"/>
      <c r="AB116" s="2"/>
      <c r="AC116" s="2"/>
      <c r="AD116" s="2"/>
      <c r="AE116" s="220"/>
      <c r="AF116" s="2"/>
    </row>
    <row r="117" spans="1:32" x14ac:dyDescent="0.25">
      <c r="F117" s="5"/>
      <c r="G117" s="4"/>
      <c r="H117" s="4"/>
      <c r="I117" s="28"/>
      <c r="J117" s="5"/>
      <c r="K117" s="68"/>
      <c r="L117" s="68"/>
      <c r="M117" s="28"/>
      <c r="P117" s="4"/>
      <c r="Q117" s="59"/>
      <c r="R117" s="4"/>
      <c r="T117" s="4"/>
      <c r="U117" s="117"/>
      <c r="V117" s="89"/>
      <c r="W117" s="28"/>
      <c r="Z117" s="4"/>
      <c r="AA117" s="57"/>
      <c r="AB117" s="4"/>
      <c r="AD117" s="4"/>
      <c r="AE117" s="218"/>
      <c r="AF117" s="4"/>
    </row>
    <row r="118" spans="1:32" x14ac:dyDescent="0.25">
      <c r="F118" s="5"/>
      <c r="G118" s="4"/>
      <c r="H118" s="4"/>
      <c r="I118" s="28"/>
      <c r="J118" s="5"/>
      <c r="K118" s="68"/>
      <c r="L118" s="68"/>
      <c r="M118" s="28"/>
      <c r="P118" s="4"/>
      <c r="Q118" s="59"/>
      <c r="R118" s="4"/>
      <c r="T118" s="4"/>
      <c r="U118" s="117"/>
      <c r="V118" s="89"/>
      <c r="W118" s="28"/>
      <c r="Z118" s="4"/>
      <c r="AA118" s="57"/>
      <c r="AB118" s="4"/>
      <c r="AD118" s="4"/>
      <c r="AE118" s="218"/>
      <c r="AF118" s="4"/>
    </row>
    <row r="119" spans="1:32" x14ac:dyDescent="0.25">
      <c r="F119" s="5"/>
      <c r="G119" s="4"/>
      <c r="H119" s="4"/>
      <c r="I119" s="28"/>
      <c r="J119" s="5"/>
      <c r="K119" s="68"/>
      <c r="L119" s="68"/>
      <c r="M119" s="28"/>
      <c r="P119" s="4"/>
      <c r="Q119" s="59"/>
      <c r="R119" s="4"/>
      <c r="T119" s="4"/>
      <c r="U119" s="117"/>
      <c r="V119" s="89"/>
      <c r="W119" s="28"/>
      <c r="Z119" s="4"/>
      <c r="AA119" s="57"/>
      <c r="AB119" s="4"/>
      <c r="AD119" s="4"/>
      <c r="AE119" s="218"/>
      <c r="AF119" s="4"/>
    </row>
    <row r="120" spans="1:32" x14ac:dyDescent="0.25">
      <c r="F120" s="5"/>
      <c r="G120" s="4"/>
      <c r="H120" s="4"/>
      <c r="I120" s="28"/>
      <c r="J120" s="5"/>
      <c r="K120" s="68"/>
      <c r="L120" s="68"/>
      <c r="M120" s="28"/>
      <c r="P120" s="4"/>
      <c r="Q120" s="59"/>
      <c r="R120" s="4"/>
      <c r="T120" s="4"/>
      <c r="U120" s="4"/>
      <c r="V120" s="4"/>
      <c r="W120" s="28"/>
      <c r="Z120" s="4"/>
      <c r="AA120" s="57"/>
      <c r="AB120" s="4"/>
      <c r="AD120" s="4"/>
      <c r="AE120" s="218"/>
      <c r="AF120" s="4"/>
    </row>
    <row r="121" spans="1:32" x14ac:dyDescent="0.25">
      <c r="F121" s="5"/>
      <c r="G121" s="4"/>
      <c r="H121" s="4"/>
      <c r="I121" s="28"/>
      <c r="J121" s="5"/>
      <c r="K121" s="68"/>
      <c r="L121" s="68"/>
      <c r="M121" s="28"/>
      <c r="P121" s="4"/>
      <c r="Q121" s="59"/>
      <c r="R121" s="4"/>
      <c r="T121" s="4"/>
      <c r="U121" s="4"/>
      <c r="V121" s="4"/>
      <c r="W121" s="28"/>
      <c r="Z121" s="4"/>
      <c r="AA121" s="57"/>
      <c r="AB121" s="4"/>
      <c r="AD121" s="4"/>
      <c r="AE121" s="218"/>
      <c r="AF121" s="4"/>
    </row>
    <row r="122" spans="1:32" x14ac:dyDescent="0.25">
      <c r="F122" s="5"/>
      <c r="G122" s="4"/>
      <c r="H122" s="4"/>
      <c r="I122" s="28"/>
      <c r="J122" s="5"/>
      <c r="K122" s="4"/>
      <c r="L122" s="4"/>
      <c r="M122" s="28"/>
      <c r="P122" s="4"/>
      <c r="Q122" s="59"/>
      <c r="R122" s="4"/>
      <c r="T122" s="4"/>
      <c r="U122" s="4"/>
      <c r="V122" s="4"/>
      <c r="W122" s="28"/>
      <c r="Z122" s="4"/>
      <c r="AA122" s="57"/>
      <c r="AB122" s="4"/>
      <c r="AD122" s="4"/>
      <c r="AE122" s="218"/>
      <c r="AF122" s="4"/>
    </row>
    <row r="123" spans="1:32" x14ac:dyDescent="0.25">
      <c r="F123" s="5"/>
      <c r="G123" s="4"/>
      <c r="H123" s="4"/>
      <c r="I123" s="28"/>
      <c r="J123" s="5"/>
      <c r="K123" s="4"/>
      <c r="L123" s="4"/>
      <c r="M123" s="28"/>
      <c r="P123" s="4"/>
      <c r="Q123" s="59"/>
      <c r="R123" s="4"/>
      <c r="T123" s="4"/>
      <c r="U123" s="4"/>
      <c r="V123" s="4"/>
      <c r="W123" s="28"/>
      <c r="Z123" s="4"/>
      <c r="AA123" s="57"/>
      <c r="AB123" s="4"/>
      <c r="AD123" s="4"/>
      <c r="AE123" s="218"/>
      <c r="AF123" s="4"/>
    </row>
    <row r="124" spans="1:32" x14ac:dyDescent="0.25">
      <c r="F124" s="5"/>
      <c r="G124" s="4"/>
      <c r="H124" s="4"/>
      <c r="I124" s="28"/>
      <c r="J124" s="5"/>
      <c r="K124" s="4"/>
      <c r="L124" s="4"/>
      <c r="M124" s="28"/>
      <c r="P124" s="4"/>
      <c r="Q124" s="59"/>
      <c r="R124" s="4"/>
      <c r="T124" s="4"/>
      <c r="U124" s="4"/>
      <c r="V124" s="4"/>
      <c r="W124" s="28"/>
      <c r="Z124" s="4"/>
      <c r="AA124" s="57"/>
      <c r="AB124" s="4"/>
      <c r="AD124" s="4"/>
      <c r="AE124" s="218"/>
      <c r="AF124" s="4"/>
    </row>
    <row r="125" spans="1:32" x14ac:dyDescent="0.25">
      <c r="F125" s="5"/>
      <c r="G125" s="4"/>
      <c r="H125" s="4"/>
      <c r="I125" s="28"/>
      <c r="J125" s="5"/>
      <c r="K125" s="4"/>
      <c r="L125" s="4"/>
      <c r="M125" s="28"/>
      <c r="P125" s="4"/>
      <c r="Q125" s="59"/>
      <c r="R125" s="4"/>
      <c r="T125" s="4"/>
      <c r="U125" s="4"/>
      <c r="V125" s="4"/>
      <c r="W125" s="28"/>
      <c r="Z125" s="4"/>
      <c r="AA125" s="57"/>
      <c r="AB125" s="4"/>
      <c r="AD125" s="4"/>
      <c r="AE125" s="218"/>
      <c r="AF125" s="4"/>
    </row>
    <row r="126" spans="1:32" x14ac:dyDescent="0.25">
      <c r="F126" s="5"/>
      <c r="G126" s="4"/>
      <c r="H126" s="4"/>
      <c r="I126" s="28"/>
      <c r="J126" s="5"/>
      <c r="K126" s="4"/>
      <c r="L126" s="4"/>
      <c r="M126" s="28"/>
      <c r="P126" s="4"/>
      <c r="Q126" s="59"/>
      <c r="R126" s="4"/>
      <c r="T126" s="4"/>
      <c r="U126" s="4"/>
      <c r="V126" s="4"/>
      <c r="W126" s="28"/>
      <c r="Z126" s="4"/>
      <c r="AA126" s="57"/>
      <c r="AB126" s="4"/>
      <c r="AD126" s="4"/>
      <c r="AE126" s="218"/>
      <c r="AF126" s="4"/>
    </row>
    <row r="127" spans="1:32" x14ac:dyDescent="0.25">
      <c r="F127" s="5"/>
      <c r="G127" s="4"/>
      <c r="H127" s="4"/>
      <c r="I127" s="28"/>
      <c r="J127" s="5"/>
      <c r="K127" s="4"/>
      <c r="L127" s="4"/>
      <c r="M127" s="28"/>
      <c r="P127" s="4"/>
      <c r="Q127" s="59"/>
      <c r="R127" s="4"/>
      <c r="T127" s="4"/>
      <c r="U127" s="4"/>
      <c r="V127" s="4"/>
      <c r="W127" s="28"/>
      <c r="Z127" s="4"/>
      <c r="AA127" s="57"/>
      <c r="AB127" s="4"/>
      <c r="AD127" s="4"/>
      <c r="AE127" s="218"/>
      <c r="AF127" s="4"/>
    </row>
    <row r="128" spans="1:32" x14ac:dyDescent="0.25">
      <c r="F128" s="5"/>
      <c r="G128" s="4"/>
      <c r="H128" s="4"/>
      <c r="I128" s="28"/>
      <c r="J128" s="5"/>
      <c r="K128" s="4"/>
      <c r="L128" s="4"/>
      <c r="M128" s="28"/>
      <c r="P128" s="4"/>
      <c r="Q128" s="59"/>
      <c r="R128" s="4"/>
      <c r="T128" s="4"/>
      <c r="U128" s="4"/>
      <c r="V128" s="4"/>
      <c r="W128" s="28"/>
      <c r="Z128" s="4"/>
      <c r="AA128" s="57"/>
      <c r="AB128" s="4"/>
      <c r="AD128" s="4"/>
      <c r="AE128" s="218"/>
      <c r="AF128" s="4"/>
    </row>
    <row r="129" spans="2:32" x14ac:dyDescent="0.25">
      <c r="B129"/>
      <c r="C129"/>
      <c r="D129"/>
      <c r="E129"/>
      <c r="F129" s="5"/>
      <c r="G129" s="4"/>
      <c r="H129" s="4"/>
      <c r="I129" s="28"/>
      <c r="J129" s="5"/>
      <c r="K129" s="4"/>
      <c r="L129" s="4"/>
      <c r="M129" s="28"/>
      <c r="P129" s="4"/>
      <c r="Q129" s="59"/>
      <c r="R129" s="4"/>
      <c r="T129" s="4"/>
      <c r="U129" s="4"/>
      <c r="V129" s="4"/>
      <c r="W129" s="28"/>
      <c r="Z129" s="4"/>
      <c r="AA129" s="57"/>
      <c r="AB129" s="4"/>
      <c r="AD129" s="4"/>
      <c r="AE129" s="218"/>
      <c r="AF129" s="4"/>
    </row>
    <row r="130" spans="2:32" x14ac:dyDescent="0.25">
      <c r="B130"/>
      <c r="C130"/>
      <c r="D130"/>
      <c r="E130"/>
      <c r="F130" s="5"/>
      <c r="G130" s="4"/>
      <c r="H130" s="4"/>
      <c r="I130" s="28"/>
      <c r="J130" s="5"/>
      <c r="K130" s="4"/>
      <c r="L130" s="4"/>
      <c r="M130" s="28"/>
      <c r="P130" s="4"/>
      <c r="Q130" s="59"/>
      <c r="R130" s="4"/>
      <c r="T130" s="4"/>
      <c r="U130" s="4"/>
      <c r="V130" s="4"/>
      <c r="W130" s="28"/>
      <c r="Z130" s="4"/>
      <c r="AA130" s="57"/>
      <c r="AB130" s="4"/>
      <c r="AD130" s="4"/>
      <c r="AE130" s="218"/>
      <c r="AF130" s="4"/>
    </row>
    <row r="131" spans="2:32" x14ac:dyDescent="0.25">
      <c r="B131"/>
      <c r="C131"/>
      <c r="D131"/>
      <c r="E131"/>
      <c r="F131" s="5"/>
      <c r="G131" s="4"/>
      <c r="H131" s="4"/>
      <c r="I131" s="28"/>
      <c r="J131" s="5"/>
      <c r="K131" s="4"/>
      <c r="L131" s="4"/>
      <c r="M131" s="28"/>
      <c r="P131" s="4"/>
      <c r="Q131" s="59"/>
      <c r="R131" s="4"/>
      <c r="T131" s="4"/>
      <c r="U131" s="4"/>
      <c r="V131" s="4"/>
      <c r="W131" s="28"/>
      <c r="Z131" s="4"/>
      <c r="AA131" s="57"/>
      <c r="AB131" s="4"/>
      <c r="AD131" s="4"/>
      <c r="AE131" s="218"/>
      <c r="AF131" s="4"/>
    </row>
    <row r="132" spans="2:32" x14ac:dyDescent="0.25">
      <c r="B132"/>
      <c r="C132"/>
      <c r="D132"/>
      <c r="E132"/>
      <c r="F132" s="5"/>
      <c r="G132" s="4"/>
      <c r="H132" s="4"/>
      <c r="I132" s="28"/>
      <c r="J132" s="5"/>
      <c r="K132" s="4"/>
      <c r="L132" s="4"/>
      <c r="M132" s="28"/>
      <c r="P132" s="4"/>
      <c r="Q132" s="59"/>
      <c r="R132" s="4"/>
      <c r="T132" s="4"/>
      <c r="U132" s="4"/>
      <c r="V132" s="4"/>
      <c r="W132" s="28"/>
      <c r="Z132" s="4"/>
      <c r="AA132" s="57"/>
      <c r="AB132" s="4"/>
      <c r="AD132" s="4"/>
      <c r="AE132" s="218"/>
      <c r="AF132" s="4"/>
    </row>
    <row r="133" spans="2:32" x14ac:dyDescent="0.25">
      <c r="B133"/>
      <c r="C133"/>
      <c r="D133"/>
      <c r="E133"/>
      <c r="F133" s="5"/>
      <c r="G133" s="4"/>
      <c r="H133" s="4"/>
      <c r="I133" s="28"/>
      <c r="J133" s="5"/>
      <c r="K133" s="4"/>
      <c r="L133" s="4"/>
      <c r="M133" s="28"/>
      <c r="P133" s="4"/>
      <c r="Q133" s="59"/>
      <c r="R133" s="4"/>
      <c r="T133" s="4"/>
      <c r="U133" s="4"/>
      <c r="V133" s="4"/>
      <c r="W133" s="28"/>
      <c r="Z133" s="4"/>
      <c r="AA133" s="57"/>
      <c r="AB133" s="4"/>
      <c r="AD133" s="4"/>
      <c r="AE133" s="218"/>
      <c r="AF133" s="4"/>
    </row>
    <row r="134" spans="2:32" x14ac:dyDescent="0.25">
      <c r="B134"/>
      <c r="C134"/>
      <c r="D134"/>
      <c r="E134"/>
      <c r="F134" s="5"/>
      <c r="G134" s="4"/>
      <c r="H134" s="4"/>
      <c r="I134" s="28"/>
      <c r="J134" s="5"/>
      <c r="K134" s="4"/>
      <c r="L134" s="4"/>
      <c r="M134" s="28"/>
      <c r="P134" s="4"/>
      <c r="Q134" s="59"/>
      <c r="R134" s="4"/>
      <c r="T134" s="4"/>
      <c r="U134" s="4"/>
      <c r="V134" s="4"/>
      <c r="W134" s="28"/>
      <c r="Z134" s="4"/>
      <c r="AA134" s="57"/>
      <c r="AB134" s="4"/>
      <c r="AD134" s="4"/>
      <c r="AE134" s="218"/>
      <c r="AF134" s="4"/>
    </row>
    <row r="135" spans="2:32" x14ac:dyDescent="0.25">
      <c r="B135"/>
      <c r="C135"/>
      <c r="D135"/>
      <c r="E135"/>
      <c r="F135" s="5"/>
      <c r="G135" s="4"/>
      <c r="H135" s="4"/>
      <c r="I135" s="28"/>
      <c r="J135" s="5"/>
      <c r="K135" s="4"/>
      <c r="L135" s="4"/>
      <c r="M135" s="28"/>
      <c r="P135" s="4"/>
      <c r="Q135" s="59"/>
      <c r="R135" s="4"/>
      <c r="T135" s="4"/>
      <c r="U135" s="4"/>
      <c r="V135" s="4"/>
      <c r="W135" s="28"/>
      <c r="Z135" s="4"/>
      <c r="AA135" s="57"/>
      <c r="AB135" s="4"/>
      <c r="AD135" s="4"/>
      <c r="AE135" s="218"/>
      <c r="AF135" s="4"/>
    </row>
    <row r="136" spans="2:32" x14ac:dyDescent="0.25">
      <c r="B136"/>
      <c r="C136"/>
      <c r="D136"/>
      <c r="E136"/>
      <c r="F136" s="5"/>
      <c r="G136" s="4"/>
      <c r="H136" s="4"/>
      <c r="I136" s="28"/>
      <c r="J136" s="5"/>
      <c r="K136" s="4"/>
      <c r="L136" s="4"/>
      <c r="M136" s="28"/>
      <c r="P136" s="4"/>
      <c r="Q136" s="59"/>
      <c r="R136" s="4"/>
      <c r="T136" s="4"/>
      <c r="U136" s="4"/>
      <c r="V136" s="4"/>
      <c r="W136" s="28"/>
      <c r="Z136" s="4"/>
      <c r="AA136" s="57"/>
      <c r="AB136" s="4"/>
      <c r="AD136" s="4"/>
      <c r="AE136" s="218"/>
      <c r="AF136" s="4"/>
    </row>
    <row r="137" spans="2:32" x14ac:dyDescent="0.25">
      <c r="B137"/>
      <c r="C137"/>
      <c r="D137"/>
      <c r="E137"/>
      <c r="F137" s="5"/>
      <c r="G137" s="4"/>
      <c r="H137" s="4"/>
      <c r="I137" s="28"/>
      <c r="J137" s="5"/>
      <c r="K137" s="4"/>
      <c r="L137" s="4"/>
      <c r="M137" s="28"/>
      <c r="P137" s="4"/>
      <c r="Q137" s="59"/>
      <c r="R137" s="4"/>
      <c r="T137" s="4"/>
      <c r="U137" s="4"/>
      <c r="V137" s="4"/>
      <c r="W137" s="28"/>
      <c r="Z137" s="4"/>
      <c r="AA137" s="57"/>
      <c r="AB137" s="4"/>
      <c r="AD137" s="4"/>
      <c r="AE137" s="218"/>
      <c r="AF137" s="4"/>
    </row>
    <row r="138" spans="2:32" x14ac:dyDescent="0.25">
      <c r="B138"/>
      <c r="C138"/>
      <c r="D138"/>
      <c r="E138"/>
      <c r="F138" s="5"/>
      <c r="G138" s="4"/>
      <c r="H138" s="4"/>
      <c r="I138" s="28"/>
      <c r="J138" s="5"/>
      <c r="K138" s="4"/>
      <c r="L138" s="4"/>
      <c r="M138" s="28"/>
      <c r="P138" s="4"/>
      <c r="Q138" s="59"/>
      <c r="R138" s="4"/>
      <c r="T138" s="4"/>
      <c r="U138" s="4"/>
      <c r="V138" s="4"/>
      <c r="W138" s="28"/>
      <c r="Z138" s="4"/>
      <c r="AA138" s="57"/>
      <c r="AB138" s="4"/>
      <c r="AD138" s="4"/>
      <c r="AE138" s="218"/>
      <c r="AF138" s="4"/>
    </row>
    <row r="139" spans="2:32" x14ac:dyDescent="0.25">
      <c r="B139"/>
      <c r="C139"/>
      <c r="D139"/>
      <c r="E139"/>
      <c r="F139" s="5"/>
      <c r="G139" s="4"/>
      <c r="H139" s="4"/>
      <c r="I139" s="28"/>
      <c r="J139" s="5"/>
      <c r="K139" s="4"/>
      <c r="L139" s="4"/>
      <c r="M139" s="28"/>
      <c r="P139" s="4"/>
      <c r="Q139" s="59"/>
      <c r="R139" s="4"/>
      <c r="T139" s="4"/>
      <c r="U139" s="4"/>
      <c r="V139" s="4"/>
      <c r="W139" s="28"/>
      <c r="Z139" s="4"/>
      <c r="AA139" s="57"/>
      <c r="AB139" s="4"/>
      <c r="AD139" s="4"/>
      <c r="AE139" s="218"/>
      <c r="AF139" s="4"/>
    </row>
    <row r="140" spans="2:32" x14ac:dyDescent="0.25">
      <c r="B140"/>
      <c r="C140"/>
      <c r="D140"/>
      <c r="E140"/>
      <c r="F140" s="5"/>
      <c r="G140" s="4"/>
      <c r="H140" s="4"/>
      <c r="I140" s="28"/>
      <c r="J140" s="5"/>
      <c r="K140" s="4"/>
      <c r="L140" s="4"/>
      <c r="M140" s="28"/>
      <c r="P140" s="4"/>
      <c r="Q140" s="59"/>
      <c r="R140" s="4"/>
      <c r="T140" s="4"/>
      <c r="U140" s="4"/>
      <c r="V140" s="4"/>
      <c r="W140" s="28"/>
      <c r="Z140" s="4"/>
      <c r="AA140" s="57"/>
      <c r="AB140" s="4"/>
      <c r="AD140" s="4"/>
      <c r="AE140" s="218"/>
      <c r="AF140" s="4"/>
    </row>
    <row r="141" spans="2:32" x14ac:dyDescent="0.25">
      <c r="B141"/>
      <c r="C141"/>
      <c r="D141"/>
      <c r="E141"/>
      <c r="F141" s="5"/>
      <c r="G141" s="4"/>
      <c r="H141" s="4"/>
      <c r="I141" s="28"/>
      <c r="J141" s="5"/>
      <c r="K141" s="4"/>
      <c r="L141" s="4"/>
      <c r="M141" s="28"/>
      <c r="P141" s="4"/>
      <c r="Q141" s="59"/>
      <c r="R141" s="4"/>
      <c r="T141" s="4"/>
      <c r="U141" s="4"/>
      <c r="V141" s="4"/>
      <c r="W141" s="28"/>
      <c r="Z141" s="4"/>
      <c r="AA141" s="57"/>
      <c r="AB141" s="4"/>
      <c r="AD141" s="4"/>
      <c r="AE141" s="218"/>
      <c r="AF141" s="4"/>
    </row>
    <row r="142" spans="2:32" x14ac:dyDescent="0.25">
      <c r="B142"/>
      <c r="C142"/>
      <c r="D142"/>
      <c r="E142"/>
      <c r="F142" s="5"/>
      <c r="G142" s="4"/>
      <c r="H142" s="4"/>
      <c r="I142" s="28"/>
      <c r="J142" s="5"/>
      <c r="K142" s="4"/>
      <c r="L142" s="4"/>
      <c r="M142" s="28"/>
      <c r="P142" s="4"/>
      <c r="Q142" s="59"/>
      <c r="R142" s="4"/>
      <c r="T142" s="4"/>
      <c r="U142" s="4"/>
      <c r="V142" s="4"/>
      <c r="W142" s="28"/>
      <c r="Z142" s="4"/>
      <c r="AA142" s="57"/>
      <c r="AB142" s="4"/>
      <c r="AD142" s="4"/>
      <c r="AE142" s="218"/>
      <c r="AF142" s="4"/>
    </row>
    <row r="143" spans="2:32" x14ac:dyDescent="0.25">
      <c r="B143"/>
      <c r="C143"/>
      <c r="D143"/>
      <c r="E143"/>
      <c r="F143" s="5"/>
      <c r="G143" s="4"/>
      <c r="H143" s="4"/>
      <c r="I143" s="28"/>
      <c r="J143" s="5"/>
      <c r="K143" s="4"/>
      <c r="L143" s="4"/>
      <c r="M143" s="28"/>
      <c r="P143" s="4"/>
      <c r="Q143" s="59"/>
      <c r="R143" s="4"/>
      <c r="T143" s="4"/>
      <c r="U143" s="4"/>
      <c r="V143" s="4"/>
      <c r="W143" s="28"/>
      <c r="Z143" s="4"/>
      <c r="AA143" s="57"/>
      <c r="AB143" s="4"/>
      <c r="AD143" s="4"/>
      <c r="AE143" s="218"/>
      <c r="AF143" s="4"/>
    </row>
    <row r="144" spans="2:32" x14ac:dyDescent="0.25">
      <c r="B144"/>
      <c r="C144"/>
      <c r="D144"/>
      <c r="E144"/>
      <c r="F144" s="5"/>
      <c r="G144" s="4"/>
      <c r="H144" s="4"/>
      <c r="I144" s="28"/>
      <c r="J144" s="5"/>
      <c r="K144" s="4"/>
      <c r="L144" s="4"/>
      <c r="M144" s="28"/>
      <c r="P144" s="4"/>
      <c r="Q144" s="59"/>
      <c r="R144" s="4"/>
      <c r="T144" s="4"/>
      <c r="U144" s="4"/>
      <c r="V144" s="4"/>
      <c r="W144" s="28"/>
      <c r="Z144" s="4"/>
      <c r="AA144" s="57"/>
      <c r="AB144" s="4"/>
      <c r="AD144" s="4"/>
      <c r="AE144" s="218"/>
      <c r="AF144" s="4"/>
    </row>
    <row r="145" spans="2:32" x14ac:dyDescent="0.25">
      <c r="B145"/>
      <c r="C145"/>
      <c r="D145"/>
      <c r="E145"/>
      <c r="F145" s="5"/>
      <c r="G145" s="4"/>
      <c r="H145" s="4"/>
      <c r="I145" s="28"/>
      <c r="J145" s="5"/>
      <c r="K145" s="4"/>
      <c r="L145" s="4"/>
      <c r="M145" s="28"/>
      <c r="P145" s="4"/>
      <c r="Q145" s="59"/>
      <c r="R145" s="4"/>
      <c r="T145" s="4"/>
      <c r="U145" s="4"/>
      <c r="V145" s="4"/>
      <c r="W145" s="28"/>
      <c r="Z145" s="4"/>
      <c r="AA145" s="57"/>
      <c r="AB145" s="4"/>
      <c r="AD145" s="4"/>
      <c r="AE145" s="218"/>
      <c r="AF145" s="4"/>
    </row>
    <row r="146" spans="2:32" x14ac:dyDescent="0.25">
      <c r="B146"/>
      <c r="C146"/>
      <c r="D146"/>
      <c r="E146"/>
      <c r="F146" s="5"/>
      <c r="G146" s="4"/>
      <c r="H146" s="4"/>
      <c r="I146" s="28"/>
      <c r="J146" s="5"/>
      <c r="K146" s="4"/>
      <c r="L146" s="4"/>
      <c r="M146" s="28"/>
      <c r="P146" s="4"/>
      <c r="Q146" s="59"/>
      <c r="R146" s="4"/>
      <c r="T146" s="4"/>
      <c r="U146" s="4"/>
      <c r="V146" s="4"/>
      <c r="W146" s="28"/>
      <c r="Z146" s="4"/>
      <c r="AA146" s="57"/>
      <c r="AB146" s="4"/>
      <c r="AD146" s="4"/>
      <c r="AE146" s="218"/>
      <c r="AF146" s="4"/>
    </row>
    <row r="147" spans="2:32" x14ac:dyDescent="0.25">
      <c r="B147"/>
      <c r="C147"/>
      <c r="D147"/>
      <c r="E147"/>
      <c r="F147" s="5"/>
      <c r="G147" s="4"/>
      <c r="H147" s="4"/>
      <c r="I147" s="28"/>
      <c r="J147" s="5"/>
      <c r="K147" s="4"/>
      <c r="L147" s="4"/>
      <c r="M147" s="28"/>
      <c r="P147" s="4"/>
      <c r="Q147" s="59"/>
      <c r="R147" s="4"/>
      <c r="T147" s="4"/>
      <c r="U147" s="4"/>
      <c r="V147" s="4"/>
      <c r="W147" s="28"/>
      <c r="Z147" s="4"/>
      <c r="AA147" s="57"/>
      <c r="AB147" s="4"/>
      <c r="AD147" s="4"/>
      <c r="AE147" s="218"/>
      <c r="AF147" s="4"/>
    </row>
    <row r="148" spans="2:32" x14ac:dyDescent="0.25">
      <c r="B148"/>
      <c r="C148"/>
      <c r="D148"/>
      <c r="E148"/>
      <c r="F148" s="5"/>
      <c r="G148" s="4"/>
      <c r="H148" s="4"/>
      <c r="I148" s="28"/>
      <c r="J148" s="5"/>
      <c r="K148" s="4"/>
      <c r="L148" s="4"/>
      <c r="M148" s="28"/>
      <c r="P148" s="4"/>
      <c r="Q148" s="59"/>
      <c r="R148" s="4"/>
      <c r="T148" s="4"/>
      <c r="U148" s="4"/>
      <c r="V148" s="4"/>
      <c r="W148" s="28"/>
      <c r="Z148" s="4"/>
      <c r="AA148" s="57"/>
      <c r="AB148" s="4"/>
      <c r="AD148" s="4"/>
      <c r="AE148" s="218"/>
      <c r="AF148" s="4"/>
    </row>
    <row r="149" spans="2:32" x14ac:dyDescent="0.25">
      <c r="B149"/>
      <c r="C149"/>
      <c r="D149"/>
      <c r="E149"/>
      <c r="F149" s="5"/>
      <c r="G149" s="4"/>
      <c r="H149" s="4"/>
      <c r="I149" s="28"/>
      <c r="J149" s="5"/>
      <c r="K149" s="4"/>
      <c r="L149" s="4"/>
      <c r="M149" s="28"/>
      <c r="P149" s="4"/>
      <c r="Q149" s="59"/>
      <c r="R149" s="4"/>
      <c r="T149" s="4"/>
      <c r="U149" s="4"/>
      <c r="V149" s="4"/>
      <c r="W149" s="28"/>
      <c r="Z149" s="4"/>
      <c r="AA149" s="57"/>
      <c r="AB149" s="4"/>
      <c r="AD149" s="4"/>
      <c r="AE149" s="218"/>
      <c r="AF149" s="4"/>
    </row>
    <row r="150" spans="2:32" x14ac:dyDescent="0.25">
      <c r="B150"/>
      <c r="C150"/>
      <c r="D150"/>
      <c r="E150"/>
      <c r="F150" s="5"/>
      <c r="G150" s="4"/>
      <c r="H150" s="4"/>
      <c r="I150" s="28"/>
      <c r="J150" s="5"/>
      <c r="K150" s="4"/>
      <c r="L150" s="4"/>
      <c r="M150" s="28"/>
      <c r="P150" s="4"/>
      <c r="Q150" s="59"/>
      <c r="R150" s="4"/>
      <c r="T150" s="4"/>
      <c r="U150" s="4"/>
      <c r="V150" s="4"/>
      <c r="W150" s="28"/>
      <c r="Z150" s="4"/>
      <c r="AA150" s="57"/>
      <c r="AB150" s="4"/>
      <c r="AD150" s="4"/>
      <c r="AE150" s="218"/>
      <c r="AF150" s="4"/>
    </row>
    <row r="151" spans="2:32" x14ac:dyDescent="0.25">
      <c r="B151"/>
      <c r="C151"/>
      <c r="D151"/>
      <c r="E151"/>
      <c r="F151" s="5"/>
      <c r="G151" s="4"/>
      <c r="I151" s="28"/>
      <c r="J151" s="5"/>
      <c r="K151" s="4"/>
      <c r="L151" s="4"/>
      <c r="M151" s="28"/>
      <c r="P151" s="4"/>
      <c r="Q151" s="59"/>
      <c r="R151" s="4"/>
      <c r="T151" s="4"/>
      <c r="U151" s="4"/>
      <c r="V151" s="4"/>
      <c r="W151" s="28"/>
      <c r="Z151" s="4"/>
      <c r="AA151" s="57"/>
      <c r="AB151" s="4"/>
      <c r="AD151" s="4"/>
      <c r="AE151" s="218"/>
      <c r="AF151" s="4"/>
    </row>
    <row r="152" spans="2:32" x14ac:dyDescent="0.25">
      <c r="B152"/>
      <c r="C152"/>
      <c r="D152"/>
      <c r="E152"/>
      <c r="I152" s="28"/>
      <c r="K152" s="4"/>
      <c r="L152" s="4"/>
      <c r="M152" s="28"/>
      <c r="U152" s="4"/>
      <c r="V152" s="4"/>
      <c r="W152" s="28"/>
    </row>
    <row r="153" spans="2:32" x14ac:dyDescent="0.25">
      <c r="B153"/>
      <c r="C153"/>
      <c r="D153"/>
      <c r="E153"/>
      <c r="I153" s="28"/>
      <c r="K153" s="4"/>
      <c r="L153" s="4"/>
      <c r="M153" s="28"/>
      <c r="U153" s="4"/>
      <c r="V153" s="4"/>
      <c r="W153" s="28"/>
    </row>
    <row r="154" spans="2:32" x14ac:dyDescent="0.25">
      <c r="B154"/>
      <c r="C154"/>
      <c r="D154"/>
      <c r="E154"/>
      <c r="K154" s="4"/>
      <c r="L154" s="4"/>
      <c r="U154" s="4"/>
      <c r="V154" s="4"/>
    </row>
    <row r="155" spans="2:32" x14ac:dyDescent="0.25">
      <c r="B155"/>
      <c r="C155"/>
      <c r="D155"/>
      <c r="E155"/>
      <c r="K155" s="4"/>
      <c r="L155" s="4"/>
      <c r="U155" s="4"/>
      <c r="V155" s="4"/>
    </row>
    <row r="156" spans="2:32" x14ac:dyDescent="0.25">
      <c r="B156"/>
      <c r="C156"/>
      <c r="D156"/>
      <c r="E156"/>
      <c r="K156" s="4"/>
      <c r="L156" s="4"/>
      <c r="U156" s="4"/>
      <c r="V156" s="4"/>
    </row>
    <row r="157" spans="2:32" x14ac:dyDescent="0.25">
      <c r="B157"/>
      <c r="C157"/>
      <c r="D157"/>
      <c r="E157"/>
      <c r="K157" s="4"/>
      <c r="L157" s="4"/>
      <c r="U157" s="4"/>
      <c r="V157" s="4"/>
    </row>
    <row r="158" spans="2:32" x14ac:dyDescent="0.25">
      <c r="B158"/>
      <c r="C158"/>
      <c r="D158"/>
      <c r="E158"/>
      <c r="K158" s="4"/>
      <c r="L158" s="4"/>
      <c r="U158" s="4"/>
      <c r="V158" s="4"/>
    </row>
    <row r="159" spans="2:32" x14ac:dyDescent="0.25">
      <c r="B159"/>
      <c r="C159"/>
      <c r="D159"/>
      <c r="E159"/>
      <c r="K159" s="4"/>
      <c r="L159" s="4"/>
      <c r="U159" s="4"/>
      <c r="V159" s="4"/>
    </row>
    <row r="160" spans="2:32" x14ac:dyDescent="0.25">
      <c r="B160"/>
      <c r="C160"/>
      <c r="D160"/>
      <c r="E160"/>
      <c r="K160" s="4"/>
      <c r="L160" s="4"/>
      <c r="U160" s="4"/>
      <c r="V160" s="4"/>
    </row>
    <row r="161" spans="2:27" x14ac:dyDescent="0.25">
      <c r="B161"/>
      <c r="C161"/>
      <c r="D161"/>
      <c r="E161"/>
      <c r="F161"/>
      <c r="I161"/>
      <c r="K161" s="4"/>
      <c r="L161" s="4"/>
      <c r="U161" s="4"/>
      <c r="V161" s="4"/>
    </row>
    <row r="162" spans="2:27" x14ac:dyDescent="0.25">
      <c r="B162"/>
      <c r="C162"/>
      <c r="D162"/>
      <c r="E162"/>
      <c r="F162"/>
      <c r="I162"/>
      <c r="J162"/>
      <c r="K162" s="4"/>
      <c r="L162" s="4"/>
      <c r="U162" s="4"/>
      <c r="V162" s="4"/>
      <c r="W162"/>
      <c r="Y162"/>
    </row>
    <row r="163" spans="2:27" x14ac:dyDescent="0.25">
      <c r="B163"/>
      <c r="C163"/>
      <c r="D163"/>
      <c r="E163"/>
      <c r="F163"/>
      <c r="I163"/>
      <c r="J163"/>
      <c r="K163" s="4"/>
      <c r="L163" s="4"/>
      <c r="U163" s="4"/>
      <c r="V163" s="4"/>
      <c r="W163"/>
      <c r="Y163"/>
    </row>
    <row r="164" spans="2:27" x14ac:dyDescent="0.25">
      <c r="B164"/>
      <c r="C164"/>
      <c r="D164"/>
      <c r="E164"/>
      <c r="F164"/>
      <c r="I164"/>
      <c r="J164"/>
      <c r="U164" s="4"/>
      <c r="V164" s="4"/>
      <c r="W164"/>
      <c r="Y164"/>
    </row>
    <row r="165" spans="2:27" x14ac:dyDescent="0.25">
      <c r="B165"/>
      <c r="C165"/>
      <c r="D165"/>
      <c r="E165"/>
      <c r="F165"/>
      <c r="I165"/>
      <c r="J165"/>
      <c r="U165" s="4"/>
      <c r="W165"/>
      <c r="Y165"/>
      <c r="AA165"/>
    </row>
    <row r="166" spans="2:27" x14ac:dyDescent="0.25">
      <c r="B166"/>
      <c r="C166"/>
      <c r="D166"/>
      <c r="E166"/>
      <c r="F166"/>
      <c r="I166"/>
      <c r="J166"/>
      <c r="U166" s="4"/>
      <c r="W166"/>
      <c r="Y166"/>
      <c r="AA166"/>
    </row>
    <row r="167" spans="2:27" x14ac:dyDescent="0.25">
      <c r="B167"/>
      <c r="C167"/>
      <c r="D167"/>
      <c r="E167"/>
      <c r="F167"/>
      <c r="I167"/>
      <c r="J167"/>
      <c r="U167" s="4"/>
      <c r="W167"/>
      <c r="Y167"/>
      <c r="AA167"/>
    </row>
    <row r="168" spans="2:27" x14ac:dyDescent="0.25">
      <c r="B168"/>
      <c r="C168"/>
      <c r="D168"/>
      <c r="E168"/>
      <c r="F168"/>
      <c r="I168"/>
      <c r="J168"/>
      <c r="U168" s="4"/>
      <c r="W168"/>
      <c r="Y168"/>
      <c r="AA168"/>
    </row>
    <row r="169" spans="2:27" x14ac:dyDescent="0.25">
      <c r="B169"/>
      <c r="C169"/>
      <c r="D169"/>
      <c r="E169"/>
      <c r="F169"/>
      <c r="I169"/>
      <c r="J169"/>
      <c r="U169" s="4"/>
      <c r="W169"/>
      <c r="Y169"/>
      <c r="AA169"/>
    </row>
    <row r="170" spans="2:27" x14ac:dyDescent="0.25">
      <c r="B170"/>
      <c r="C170"/>
      <c r="D170"/>
      <c r="E170"/>
      <c r="F170"/>
      <c r="I170"/>
      <c r="J170"/>
      <c r="W170"/>
      <c r="Y170"/>
      <c r="AA170"/>
    </row>
    <row r="171" spans="2:27" x14ac:dyDescent="0.25">
      <c r="B171"/>
      <c r="C171"/>
      <c r="D171"/>
      <c r="E171"/>
      <c r="F171"/>
      <c r="I171"/>
      <c r="J171"/>
      <c r="W171"/>
      <c r="Y171"/>
      <c r="AA171"/>
    </row>
    <row r="172" spans="2:27" x14ac:dyDescent="0.25">
      <c r="B172"/>
      <c r="C172"/>
      <c r="D172"/>
      <c r="E172"/>
      <c r="F172"/>
      <c r="I172"/>
      <c r="J172"/>
      <c r="W172"/>
      <c r="Y172"/>
      <c r="AA172"/>
    </row>
    <row r="173" spans="2:27" x14ac:dyDescent="0.25">
      <c r="B173"/>
      <c r="C173"/>
      <c r="D173"/>
      <c r="E173"/>
      <c r="F173"/>
      <c r="I173"/>
      <c r="J173"/>
      <c r="W173"/>
      <c r="Y173"/>
      <c r="AA173"/>
    </row>
    <row r="174" spans="2:27" x14ac:dyDescent="0.25">
      <c r="B174"/>
      <c r="C174"/>
      <c r="D174"/>
      <c r="E174"/>
      <c r="F174"/>
      <c r="I174"/>
      <c r="J174"/>
      <c r="W174"/>
      <c r="Y174"/>
      <c r="AA174"/>
    </row>
    <row r="175" spans="2:27" x14ac:dyDescent="0.25">
      <c r="B175"/>
      <c r="C175"/>
      <c r="D175"/>
      <c r="E175"/>
      <c r="F175"/>
      <c r="I175"/>
      <c r="J175"/>
      <c r="W175"/>
      <c r="Y175"/>
      <c r="AA175"/>
    </row>
    <row r="176" spans="2:27" x14ac:dyDescent="0.25">
      <c r="B176"/>
      <c r="C176"/>
      <c r="D176"/>
      <c r="E176"/>
      <c r="F176"/>
      <c r="I176"/>
      <c r="J176"/>
      <c r="W176"/>
      <c r="Y176"/>
      <c r="AA176"/>
    </row>
    <row r="177" spans="2:27" x14ac:dyDescent="0.25">
      <c r="B177"/>
      <c r="C177"/>
      <c r="D177"/>
      <c r="E177"/>
      <c r="F177"/>
      <c r="I177"/>
      <c r="J177"/>
      <c r="W177"/>
      <c r="Y177"/>
      <c r="AA177"/>
    </row>
    <row r="178" spans="2:27" x14ac:dyDescent="0.25">
      <c r="B178"/>
      <c r="C178"/>
      <c r="D178"/>
      <c r="E178"/>
      <c r="F178"/>
      <c r="I178"/>
      <c r="J178"/>
      <c r="W178"/>
      <c r="Y178"/>
      <c r="AA178"/>
    </row>
    <row r="179" spans="2:27" x14ac:dyDescent="0.25">
      <c r="B179"/>
      <c r="C179"/>
      <c r="D179"/>
      <c r="E179"/>
      <c r="F179"/>
      <c r="I179"/>
      <c r="J179"/>
      <c r="W179"/>
      <c r="Y179"/>
      <c r="AA179"/>
    </row>
    <row r="180" spans="2:27" x14ac:dyDescent="0.25">
      <c r="B180"/>
      <c r="C180"/>
      <c r="D180"/>
      <c r="E180"/>
      <c r="F180"/>
      <c r="I180"/>
      <c r="J180"/>
      <c r="W180"/>
      <c r="Y180"/>
      <c r="AA180"/>
    </row>
    <row r="181" spans="2:27" x14ac:dyDescent="0.25">
      <c r="B181"/>
      <c r="C181"/>
      <c r="D181"/>
      <c r="E181"/>
      <c r="F181"/>
      <c r="I181"/>
      <c r="J181"/>
      <c r="W181"/>
      <c r="Y181"/>
      <c r="AA181"/>
    </row>
    <row r="182" spans="2:27" x14ac:dyDescent="0.25">
      <c r="B182"/>
      <c r="C182"/>
      <c r="D182"/>
      <c r="E182"/>
      <c r="F182"/>
      <c r="I182"/>
      <c r="J182"/>
      <c r="W182"/>
      <c r="Y182"/>
      <c r="AA182"/>
    </row>
    <row r="183" spans="2:27" x14ac:dyDescent="0.25">
      <c r="B183"/>
      <c r="C183"/>
      <c r="D183"/>
      <c r="E183"/>
      <c r="F183"/>
      <c r="I183"/>
      <c r="J183"/>
      <c r="W183"/>
      <c r="Y183"/>
      <c r="AA183"/>
    </row>
    <row r="184" spans="2:27" x14ac:dyDescent="0.25">
      <c r="B184"/>
      <c r="C184"/>
      <c r="D184"/>
      <c r="E184"/>
      <c r="F184"/>
      <c r="I184"/>
      <c r="J184"/>
      <c r="W184"/>
      <c r="Y184"/>
      <c r="AA184"/>
    </row>
    <row r="185" spans="2:27" x14ac:dyDescent="0.25">
      <c r="B185"/>
      <c r="C185"/>
      <c r="D185"/>
      <c r="E185"/>
      <c r="F185"/>
      <c r="I185"/>
      <c r="J185"/>
      <c r="W185"/>
      <c r="Y185"/>
      <c r="AA185"/>
    </row>
    <row r="186" spans="2:27" x14ac:dyDescent="0.25">
      <c r="B186"/>
      <c r="C186"/>
      <c r="D186"/>
      <c r="E186"/>
      <c r="F186"/>
      <c r="I186"/>
      <c r="J186"/>
      <c r="W186"/>
      <c r="Y186"/>
      <c r="AA186"/>
    </row>
    <row r="187" spans="2:27" x14ac:dyDescent="0.25">
      <c r="B187"/>
      <c r="C187"/>
      <c r="D187"/>
      <c r="E187"/>
      <c r="F187"/>
      <c r="I187"/>
      <c r="J187"/>
      <c r="W187"/>
      <c r="Y187"/>
      <c r="AA187"/>
    </row>
    <row r="188" spans="2:27" x14ac:dyDescent="0.25">
      <c r="B188"/>
      <c r="C188"/>
      <c r="D188"/>
      <c r="E188"/>
      <c r="F188"/>
      <c r="I188"/>
      <c r="J188"/>
      <c r="W188"/>
      <c r="Y188"/>
      <c r="AA188"/>
    </row>
    <row r="189" spans="2:27" x14ac:dyDescent="0.25">
      <c r="B189"/>
      <c r="C189"/>
      <c r="D189"/>
      <c r="E189"/>
      <c r="F189"/>
      <c r="I189"/>
      <c r="J189"/>
      <c r="W189"/>
      <c r="Y189"/>
      <c r="AA189"/>
    </row>
    <row r="190" spans="2:27" x14ac:dyDescent="0.25">
      <c r="B190"/>
      <c r="C190"/>
      <c r="D190"/>
      <c r="E190"/>
      <c r="F190"/>
      <c r="I190"/>
      <c r="J190"/>
      <c r="W190"/>
      <c r="Y190"/>
      <c r="AA190"/>
    </row>
    <row r="191" spans="2:27" x14ac:dyDescent="0.25">
      <c r="B191"/>
      <c r="C191"/>
      <c r="D191"/>
      <c r="E191"/>
      <c r="F191"/>
      <c r="I191"/>
      <c r="J191"/>
      <c r="W191"/>
      <c r="Y191"/>
      <c r="AA191"/>
    </row>
    <row r="192" spans="2:27" x14ac:dyDescent="0.25">
      <c r="B192"/>
      <c r="C192"/>
      <c r="D192"/>
      <c r="E192"/>
      <c r="F192"/>
      <c r="I192"/>
      <c r="J192"/>
      <c r="W192"/>
      <c r="Y192"/>
      <c r="AA192"/>
    </row>
    <row r="193" spans="2:27" x14ac:dyDescent="0.25">
      <c r="B193"/>
      <c r="C193"/>
      <c r="D193"/>
      <c r="E193"/>
      <c r="F193"/>
      <c r="I193"/>
      <c r="J193"/>
      <c r="W193"/>
      <c r="Y193"/>
      <c r="AA193"/>
    </row>
    <row r="194" spans="2:27" x14ac:dyDescent="0.25">
      <c r="B194"/>
      <c r="C194"/>
      <c r="D194"/>
      <c r="E194"/>
      <c r="F194"/>
      <c r="I194"/>
      <c r="J194"/>
      <c r="W194"/>
      <c r="Y194"/>
      <c r="AA194"/>
    </row>
    <row r="195" spans="2:27" x14ac:dyDescent="0.25">
      <c r="B195"/>
      <c r="C195"/>
      <c r="D195"/>
      <c r="E195"/>
      <c r="F195"/>
      <c r="I195"/>
      <c r="J195"/>
      <c r="W195"/>
      <c r="Y195"/>
      <c r="AA195"/>
    </row>
    <row r="196" spans="2:27" x14ac:dyDescent="0.25">
      <c r="B196"/>
      <c r="C196"/>
      <c r="D196"/>
      <c r="E196"/>
      <c r="F196"/>
      <c r="I196"/>
      <c r="J196"/>
      <c r="W196"/>
      <c r="Y196"/>
      <c r="AA196"/>
    </row>
    <row r="197" spans="2:27" x14ac:dyDescent="0.25">
      <c r="B197"/>
      <c r="C197"/>
      <c r="D197"/>
      <c r="E197"/>
      <c r="F197"/>
      <c r="I197"/>
      <c r="J197"/>
      <c r="W197"/>
      <c r="Y197"/>
      <c r="AA197"/>
    </row>
    <row r="198" spans="2:27" x14ac:dyDescent="0.25">
      <c r="B198"/>
      <c r="C198"/>
      <c r="D198"/>
      <c r="E198"/>
      <c r="F198"/>
      <c r="I198"/>
      <c r="J198"/>
      <c r="W198"/>
      <c r="Y198"/>
      <c r="AA198"/>
    </row>
    <row r="199" spans="2:27" x14ac:dyDescent="0.25">
      <c r="B199"/>
      <c r="C199"/>
      <c r="D199"/>
      <c r="E199"/>
      <c r="F199"/>
      <c r="I199"/>
      <c r="J199"/>
      <c r="W199"/>
      <c r="Y199"/>
      <c r="AA199"/>
    </row>
    <row r="200" spans="2:27" x14ac:dyDescent="0.25">
      <c r="B200"/>
      <c r="C200"/>
      <c r="D200"/>
      <c r="E200"/>
      <c r="F200"/>
      <c r="I200"/>
      <c r="J200"/>
      <c r="W200"/>
      <c r="Y200"/>
      <c r="AA200"/>
    </row>
    <row r="201" spans="2:27" x14ac:dyDescent="0.25">
      <c r="B201"/>
      <c r="C201"/>
      <c r="D201"/>
      <c r="E201"/>
      <c r="F201"/>
      <c r="I201"/>
      <c r="J201"/>
      <c r="W201"/>
      <c r="Y201"/>
      <c r="AA201"/>
    </row>
    <row r="202" spans="2:27" x14ac:dyDescent="0.25">
      <c r="B202"/>
      <c r="C202"/>
      <c r="D202"/>
      <c r="E202"/>
      <c r="F202"/>
      <c r="I202"/>
      <c r="J202"/>
      <c r="W202"/>
      <c r="Y202"/>
      <c r="AA202"/>
    </row>
    <row r="203" spans="2:27" x14ac:dyDescent="0.25">
      <c r="B203"/>
      <c r="C203"/>
      <c r="D203"/>
      <c r="E203"/>
      <c r="F203"/>
      <c r="I203"/>
      <c r="J203"/>
      <c r="W203"/>
      <c r="Y203"/>
      <c r="AA203"/>
    </row>
    <row r="204" spans="2:27" x14ac:dyDescent="0.25">
      <c r="B204"/>
      <c r="C204"/>
      <c r="D204"/>
      <c r="E204"/>
      <c r="F204"/>
      <c r="I204"/>
      <c r="J204"/>
      <c r="W204"/>
      <c r="Y204"/>
      <c r="AA204"/>
    </row>
    <row r="205" spans="2:27" x14ac:dyDescent="0.25">
      <c r="B205"/>
      <c r="C205"/>
      <c r="D205"/>
      <c r="E205"/>
      <c r="F205"/>
      <c r="I205"/>
      <c r="J205"/>
      <c r="W205"/>
      <c r="Y205"/>
      <c r="AA205"/>
    </row>
    <row r="206" spans="2:27" x14ac:dyDescent="0.25">
      <c r="B206"/>
      <c r="C206"/>
      <c r="D206"/>
      <c r="E206"/>
      <c r="F206"/>
      <c r="I206"/>
      <c r="J206"/>
      <c r="W206"/>
      <c r="Y206"/>
      <c r="AA206"/>
    </row>
    <row r="207" spans="2:27" x14ac:dyDescent="0.25">
      <c r="B207"/>
      <c r="C207"/>
      <c r="D207"/>
      <c r="E207"/>
      <c r="F207"/>
      <c r="I207"/>
      <c r="J207"/>
      <c r="W207"/>
      <c r="Y207"/>
      <c r="AA207"/>
    </row>
    <row r="208" spans="2:27" x14ac:dyDescent="0.25">
      <c r="B208"/>
      <c r="C208"/>
      <c r="D208"/>
      <c r="E208"/>
      <c r="F208"/>
      <c r="I208"/>
      <c r="J208"/>
      <c r="W208"/>
      <c r="Y208"/>
      <c r="AA208"/>
    </row>
    <row r="209" spans="2:27" x14ac:dyDescent="0.25">
      <c r="B209"/>
      <c r="C209"/>
      <c r="D209"/>
      <c r="E209"/>
      <c r="F209"/>
      <c r="I209"/>
      <c r="J209"/>
      <c r="W209"/>
      <c r="Y209"/>
      <c r="AA209"/>
    </row>
    <row r="210" spans="2:27" x14ac:dyDescent="0.25">
      <c r="B210"/>
      <c r="C210"/>
      <c r="D210"/>
      <c r="E210"/>
      <c r="F210"/>
      <c r="I210"/>
      <c r="J210"/>
      <c r="W210"/>
      <c r="Y210"/>
      <c r="AA210"/>
    </row>
    <row r="211" spans="2:27" x14ac:dyDescent="0.25">
      <c r="B211"/>
      <c r="C211"/>
      <c r="D211"/>
      <c r="E211"/>
      <c r="F211"/>
      <c r="I211"/>
      <c r="J211"/>
      <c r="W211"/>
      <c r="Y211"/>
      <c r="AA211"/>
    </row>
    <row r="212" spans="2:27" x14ac:dyDescent="0.25">
      <c r="B212"/>
      <c r="C212"/>
      <c r="D212"/>
      <c r="E212"/>
      <c r="F212"/>
      <c r="I212"/>
      <c r="J212"/>
      <c r="W212"/>
      <c r="Y212"/>
      <c r="AA212"/>
    </row>
    <row r="213" spans="2:27" x14ac:dyDescent="0.25">
      <c r="B213"/>
      <c r="C213"/>
      <c r="D213"/>
      <c r="E213"/>
      <c r="F213"/>
      <c r="I213"/>
      <c r="J213"/>
      <c r="W213"/>
      <c r="Y213"/>
      <c r="AA213"/>
    </row>
    <row r="214" spans="2:27" x14ac:dyDescent="0.25">
      <c r="B214"/>
      <c r="C214"/>
      <c r="D214"/>
      <c r="E214"/>
      <c r="F214"/>
      <c r="I214"/>
      <c r="J214"/>
      <c r="W214"/>
      <c r="Y214"/>
      <c r="AA214"/>
    </row>
    <row r="215" spans="2:27" x14ac:dyDescent="0.25">
      <c r="B215"/>
      <c r="C215"/>
      <c r="D215"/>
      <c r="E215"/>
      <c r="F215"/>
      <c r="I215"/>
      <c r="J215"/>
      <c r="W215"/>
      <c r="Y215"/>
      <c r="AA215"/>
    </row>
    <row r="216" spans="2:27" x14ac:dyDescent="0.25">
      <c r="B216"/>
      <c r="C216"/>
      <c r="D216"/>
      <c r="E216"/>
      <c r="F216"/>
      <c r="I216"/>
      <c r="J216"/>
      <c r="W216"/>
      <c r="Y216"/>
      <c r="AA216"/>
    </row>
    <row r="217" spans="2:27" x14ac:dyDescent="0.25">
      <c r="B217"/>
      <c r="C217"/>
      <c r="D217"/>
      <c r="E217"/>
      <c r="F217"/>
      <c r="I217"/>
      <c r="J217"/>
      <c r="W217"/>
      <c r="Y217"/>
      <c r="AA217"/>
    </row>
    <row r="218" spans="2:27" x14ac:dyDescent="0.25">
      <c r="B218"/>
      <c r="C218"/>
      <c r="D218"/>
      <c r="E218"/>
      <c r="F218"/>
      <c r="I218"/>
      <c r="J218"/>
      <c r="W218"/>
      <c r="Y218"/>
      <c r="AA218"/>
    </row>
    <row r="219" spans="2:27" x14ac:dyDescent="0.25">
      <c r="B219"/>
      <c r="C219"/>
      <c r="D219"/>
      <c r="E219"/>
      <c r="F219"/>
      <c r="I219"/>
      <c r="J219"/>
      <c r="W219"/>
      <c r="Y219"/>
      <c r="AA219"/>
    </row>
    <row r="220" spans="2:27" x14ac:dyDescent="0.25">
      <c r="B220"/>
      <c r="C220"/>
      <c r="D220"/>
      <c r="E220"/>
      <c r="F220"/>
      <c r="I220"/>
      <c r="J220"/>
      <c r="W220"/>
      <c r="Y220"/>
      <c r="AA220"/>
    </row>
    <row r="221" spans="2:27" x14ac:dyDescent="0.25">
      <c r="B221"/>
      <c r="C221"/>
      <c r="D221"/>
      <c r="E221"/>
      <c r="F221"/>
      <c r="I221"/>
      <c r="J221"/>
      <c r="W221"/>
      <c r="Y221"/>
      <c r="AA221"/>
    </row>
    <row r="222" spans="2:27" x14ac:dyDescent="0.25">
      <c r="B222"/>
      <c r="C222"/>
      <c r="D222"/>
      <c r="E222"/>
      <c r="F222"/>
      <c r="I222"/>
      <c r="J222"/>
      <c r="W222"/>
      <c r="Y222"/>
      <c r="AA222"/>
    </row>
    <row r="223" spans="2:27" x14ac:dyDescent="0.25">
      <c r="B223"/>
      <c r="C223"/>
      <c r="D223"/>
      <c r="E223"/>
      <c r="F223"/>
      <c r="I223"/>
      <c r="J223"/>
      <c r="W223"/>
      <c r="Y223"/>
      <c r="AA223"/>
    </row>
    <row r="224" spans="2:27" x14ac:dyDescent="0.25">
      <c r="B224"/>
      <c r="C224"/>
      <c r="D224"/>
      <c r="E224"/>
      <c r="F224"/>
      <c r="I224"/>
      <c r="J224"/>
      <c r="W224"/>
      <c r="Y224"/>
      <c r="AA224"/>
    </row>
    <row r="225" spans="2:27" x14ac:dyDescent="0.25">
      <c r="B225"/>
      <c r="C225"/>
      <c r="D225"/>
      <c r="E225"/>
      <c r="F225"/>
      <c r="I225"/>
      <c r="J225"/>
      <c r="W225"/>
      <c r="Y225"/>
      <c r="AA225"/>
    </row>
    <row r="226" spans="2:27" x14ac:dyDescent="0.25">
      <c r="B226"/>
      <c r="C226"/>
      <c r="D226"/>
      <c r="E226"/>
      <c r="F226"/>
      <c r="I226"/>
      <c r="J226"/>
      <c r="W226"/>
      <c r="Y226"/>
      <c r="AA226"/>
    </row>
    <row r="227" spans="2:27" x14ac:dyDescent="0.25">
      <c r="B227"/>
      <c r="C227"/>
      <c r="D227"/>
      <c r="E227"/>
      <c r="F227"/>
      <c r="I227"/>
      <c r="J227"/>
      <c r="W227"/>
      <c r="Y227"/>
      <c r="AA227"/>
    </row>
    <row r="228" spans="2:27" x14ac:dyDescent="0.25">
      <c r="B228"/>
      <c r="C228"/>
      <c r="D228"/>
      <c r="E228"/>
      <c r="F228"/>
      <c r="I228"/>
      <c r="J228"/>
      <c r="W228"/>
      <c r="Y228"/>
      <c r="AA228"/>
    </row>
    <row r="229" spans="2:27" x14ac:dyDescent="0.25">
      <c r="B229"/>
      <c r="C229"/>
      <c r="D229"/>
      <c r="E229"/>
      <c r="F229"/>
      <c r="I229"/>
      <c r="J229"/>
      <c r="W229"/>
      <c r="Y229"/>
      <c r="AA229"/>
    </row>
    <row r="230" spans="2:27" x14ac:dyDescent="0.25">
      <c r="B230"/>
      <c r="C230"/>
      <c r="D230"/>
      <c r="E230"/>
      <c r="F230"/>
      <c r="I230"/>
      <c r="J230"/>
      <c r="W230"/>
      <c r="Y230"/>
      <c r="AA230"/>
    </row>
    <row r="231" spans="2:27" x14ac:dyDescent="0.25">
      <c r="B231"/>
      <c r="C231"/>
      <c r="D231"/>
      <c r="E231"/>
      <c r="F231"/>
      <c r="I231"/>
      <c r="J231"/>
      <c r="W231"/>
      <c r="Y231"/>
      <c r="AA231"/>
    </row>
    <row r="232" spans="2:27" x14ac:dyDescent="0.25">
      <c r="B232"/>
      <c r="C232"/>
      <c r="D232"/>
      <c r="E232"/>
      <c r="F232"/>
      <c r="I232"/>
      <c r="W232"/>
      <c r="Y232"/>
      <c r="AA232"/>
    </row>
    <row r="233" spans="2:27" x14ac:dyDescent="0.25">
      <c r="B233"/>
      <c r="C233"/>
      <c r="D233"/>
      <c r="E233"/>
      <c r="F233"/>
      <c r="I233"/>
      <c r="W233"/>
      <c r="Y233"/>
      <c r="AA233"/>
    </row>
    <row r="234" spans="2:27" x14ac:dyDescent="0.25">
      <c r="B234"/>
      <c r="C234"/>
      <c r="D234"/>
      <c r="E234"/>
      <c r="F234"/>
      <c r="I234"/>
      <c r="W234"/>
      <c r="Y234"/>
      <c r="AA234"/>
    </row>
    <row r="235" spans="2:27" x14ac:dyDescent="0.25">
      <c r="B235"/>
      <c r="C235"/>
      <c r="D235"/>
      <c r="E235"/>
      <c r="F235"/>
      <c r="I235"/>
      <c r="W235"/>
      <c r="Y235"/>
      <c r="AA235"/>
    </row>
    <row r="236" spans="2:27" x14ac:dyDescent="0.25">
      <c r="B236"/>
      <c r="C236"/>
      <c r="D236"/>
      <c r="E236"/>
      <c r="F236"/>
      <c r="I236"/>
      <c r="W236"/>
      <c r="Y236"/>
      <c r="AA236"/>
    </row>
    <row r="237" spans="2:27" x14ac:dyDescent="0.25">
      <c r="B237"/>
      <c r="C237"/>
      <c r="D237"/>
      <c r="E237"/>
      <c r="F237"/>
      <c r="I237"/>
      <c r="AA237"/>
    </row>
    <row r="238" spans="2:27" x14ac:dyDescent="0.25">
      <c r="B238"/>
      <c r="C238"/>
      <c r="D238"/>
      <c r="E238"/>
      <c r="F238"/>
      <c r="I238"/>
      <c r="AA238"/>
    </row>
    <row r="239" spans="2:27" x14ac:dyDescent="0.25">
      <c r="B239"/>
      <c r="C239"/>
      <c r="D239"/>
      <c r="E239"/>
      <c r="F239"/>
      <c r="I239"/>
      <c r="AA239"/>
    </row>
    <row r="240" spans="2:27" x14ac:dyDescent="0.25">
      <c r="B240"/>
      <c r="C240"/>
      <c r="D240"/>
      <c r="E240"/>
      <c r="F240"/>
      <c r="I240"/>
      <c r="AA240"/>
    </row>
    <row r="241" spans="2:27" x14ac:dyDescent="0.25">
      <c r="B241"/>
      <c r="C241"/>
      <c r="D241"/>
      <c r="E241"/>
      <c r="F241"/>
      <c r="AA241"/>
    </row>
    <row r="242" spans="2:27" x14ac:dyDescent="0.25">
      <c r="B242"/>
      <c r="C242"/>
      <c r="D242"/>
      <c r="E242"/>
      <c r="F242"/>
      <c r="AA242"/>
    </row>
    <row r="243" spans="2:27" x14ac:dyDescent="0.25">
      <c r="B243"/>
      <c r="C243"/>
      <c r="D243"/>
      <c r="E243"/>
      <c r="F243"/>
      <c r="AA243"/>
    </row>
    <row r="244" spans="2:27" x14ac:dyDescent="0.25">
      <c r="B244"/>
      <c r="C244"/>
      <c r="D244"/>
      <c r="E244"/>
      <c r="F244"/>
      <c r="AA244"/>
    </row>
    <row r="245" spans="2:27" x14ac:dyDescent="0.25">
      <c r="B245"/>
      <c r="C245"/>
      <c r="D245"/>
      <c r="E245"/>
      <c r="F245"/>
      <c r="I245"/>
      <c r="J245"/>
      <c r="M245"/>
      <c r="Q245"/>
      <c r="S245"/>
      <c r="W245"/>
      <c r="Y245"/>
      <c r="AA245"/>
    </row>
    <row r="246" spans="2:27" x14ac:dyDescent="0.25">
      <c r="B246"/>
      <c r="C246"/>
      <c r="D246"/>
      <c r="E246"/>
      <c r="F246"/>
      <c r="I246"/>
      <c r="J246"/>
      <c r="M246"/>
      <c r="Q246"/>
      <c r="S246"/>
      <c r="W246"/>
      <c r="Y246"/>
      <c r="AA246"/>
    </row>
    <row r="247" spans="2:27" x14ac:dyDescent="0.25">
      <c r="B247"/>
      <c r="C247"/>
      <c r="D247"/>
      <c r="E247"/>
      <c r="F247"/>
      <c r="I247"/>
      <c r="J247"/>
      <c r="M247"/>
      <c r="Q247"/>
      <c r="S247"/>
      <c r="W247"/>
      <c r="Y247"/>
      <c r="AA247"/>
    </row>
    <row r="248" spans="2:27" x14ac:dyDescent="0.25">
      <c r="B248"/>
      <c r="C248"/>
      <c r="D248"/>
      <c r="E248"/>
      <c r="F248"/>
      <c r="I248"/>
      <c r="J248"/>
      <c r="M248"/>
      <c r="Q248"/>
      <c r="S248"/>
      <c r="W248"/>
      <c r="Y248"/>
      <c r="AA248"/>
    </row>
    <row r="249" spans="2:27" x14ac:dyDescent="0.25">
      <c r="B249"/>
      <c r="C249"/>
      <c r="D249"/>
      <c r="E249"/>
      <c r="F249"/>
      <c r="I249"/>
      <c r="J249"/>
      <c r="M249"/>
      <c r="Q249"/>
      <c r="S249"/>
      <c r="W249"/>
      <c r="Y249"/>
      <c r="AA249"/>
    </row>
    <row r="250" spans="2:27" x14ac:dyDescent="0.25">
      <c r="B250"/>
      <c r="C250"/>
      <c r="D250"/>
      <c r="E250"/>
      <c r="F250"/>
      <c r="I250"/>
      <c r="J250"/>
      <c r="M250"/>
      <c r="Q250"/>
      <c r="S250"/>
      <c r="W250"/>
      <c r="Y250"/>
      <c r="AA250"/>
    </row>
  </sheetData>
  <sortState ref="U12:V100">
    <sortCondition ref="U11"/>
  </sortState>
  <mergeCells count="23">
    <mergeCell ref="U6:V6"/>
    <mergeCell ref="Y6:AC6"/>
    <mergeCell ref="F7:F9"/>
    <mergeCell ref="B8:E8"/>
    <mergeCell ref="G8:AF8"/>
    <mergeCell ref="G10:H10"/>
    <mergeCell ref="K10:L10"/>
    <mergeCell ref="U10:V10"/>
    <mergeCell ref="B2:E6"/>
    <mergeCell ref="G2:AC2"/>
    <mergeCell ref="G4:I4"/>
    <mergeCell ref="K4:M4"/>
    <mergeCell ref="O4:S6"/>
    <mergeCell ref="U4:W4"/>
    <mergeCell ref="Y4:AC4"/>
    <mergeCell ref="H6:I6"/>
    <mergeCell ref="L6:M6"/>
    <mergeCell ref="F11:F115"/>
    <mergeCell ref="S12:S14"/>
    <mergeCell ref="AC12:AC14"/>
    <mergeCell ref="S16:S36"/>
    <mergeCell ref="AC16:AC18"/>
    <mergeCell ref="AC20:AC22"/>
  </mergeCells>
  <conditionalFormatting sqref="O12:O115">
    <cfRule type="cellIs" dxfId="92" priority="22" operator="greaterThan">
      <formula>0</formula>
    </cfRule>
    <cfRule type="cellIs" dxfId="91" priority="25" operator="lessThan">
      <formula>0</formula>
    </cfRule>
    <cfRule type="cellIs" dxfId="90" priority="26" operator="equal">
      <formula>0</formula>
    </cfRule>
  </conditionalFormatting>
  <conditionalFormatting sqref="Y12:Y63">
    <cfRule type="cellIs" dxfId="89" priority="21" operator="greaterThan">
      <formula>0</formula>
    </cfRule>
    <cfRule type="cellIs" dxfId="88" priority="23" operator="equal">
      <formula>0</formula>
    </cfRule>
    <cfRule type="cellIs" dxfId="87" priority="24" operator="lessThan">
      <formula>0</formula>
    </cfRule>
  </conditionalFormatting>
  <conditionalFormatting sqref="S38">
    <cfRule type="containsText" dxfId="86" priority="20" operator="containsText" text="En positif">
      <formula>NOT(ISERROR(SEARCH("En positif",S38)))</formula>
    </cfRule>
  </conditionalFormatting>
  <conditionalFormatting sqref="S39">
    <cfRule type="containsText" dxfId="85" priority="19" operator="containsText" text="Egal">
      <formula>NOT(ISERROR(SEARCH("Egal",S39)))</formula>
    </cfRule>
  </conditionalFormatting>
  <conditionalFormatting sqref="S40">
    <cfRule type="cellIs" dxfId="84" priority="18" operator="equal">
      <formula>"En inferieur"</formula>
    </cfRule>
  </conditionalFormatting>
  <conditionalFormatting sqref="J6">
    <cfRule type="cellIs" dxfId="83" priority="17" operator="lessThan">
      <formula>"."</formula>
    </cfRule>
  </conditionalFormatting>
  <conditionalFormatting sqref="B2">
    <cfRule type="containsText" dxfId="82" priority="16" operator="containsText" text="CHAINE TDC ">
      <formula>NOT(ISERROR(SEARCH("CHAINE TDC ",B2)))</formula>
    </cfRule>
  </conditionalFormatting>
  <conditionalFormatting sqref="F10:F115 F1:F7">
    <cfRule type="containsText" dxfId="81" priority="15" operator="containsText" text=" ">
      <formula>NOT(ISERROR(SEARCH(" ",F1)))</formula>
    </cfRule>
  </conditionalFormatting>
  <conditionalFormatting sqref="C12:D112">
    <cfRule type="containsText" dxfId="80" priority="10" operator="containsText" text="2-PASSEUR HAUT">
      <formula>NOT(ISERROR(SEARCH("2-PASSEUR HAUT",C12)))</formula>
    </cfRule>
    <cfRule type="containsText" dxfId="79" priority="11" operator="containsText" text="3-PASSEUR MIDDLE">
      <formula>NOT(ISERROR(SEARCH("3-PASSEUR MIDDLE",C12)))</formula>
    </cfRule>
    <cfRule type="containsText" dxfId="78" priority="12" operator="containsText" text="4-PASSEUR BAS">
      <formula>NOT(ISERROR(SEARCH("4-PASSEUR BAS",C12)))</formula>
    </cfRule>
    <cfRule type="containsText" dxfId="77" priority="13" operator="containsText" text="5-CHASSEUR">
      <formula>NOT(ISERROR(SEARCH("5-CHASSEUR",C12)))</formula>
    </cfRule>
    <cfRule type="containsText" dxfId="76" priority="14" operator="containsText" text="1-GRENIER">
      <formula>NOT(ISERROR(SEARCH("1-GRENIER",C12)))</formula>
    </cfRule>
  </conditionalFormatting>
  <conditionalFormatting sqref="Y64:Y89">
    <cfRule type="cellIs" dxfId="75" priority="7" operator="greaterThan">
      <formula>0</formula>
    </cfRule>
    <cfRule type="cellIs" dxfId="74" priority="8" operator="equal">
      <formula>0</formula>
    </cfRule>
    <cfRule type="cellIs" dxfId="73" priority="9" operator="lessThan">
      <formula>0</formula>
    </cfRule>
  </conditionalFormatting>
  <conditionalFormatting sqref="Y90:Y115">
    <cfRule type="cellIs" dxfId="72" priority="4" operator="greaterThan">
      <formula>0</formula>
    </cfRule>
    <cfRule type="cellIs" dxfId="71" priority="5" operator="equal">
      <formula>0</formula>
    </cfRule>
    <cfRule type="cellIs" dxfId="70" priority="6" operator="lessThan">
      <formula>0</formula>
    </cfRule>
  </conditionalFormatting>
  <conditionalFormatting sqref="G8">
    <cfRule type="containsText" dxfId="69" priority="3" operator="containsText" text=" ">
      <formula>NOT(ISERROR(SEARCH(" ",G8)))</formula>
    </cfRule>
  </conditionalFormatting>
  <conditionalFormatting sqref="AG8">
    <cfRule type="containsText" dxfId="68" priority="2" operator="containsText" text=" ">
      <formula>NOT(ISERROR(SEARCH(" ",AG8)))</formula>
    </cfRule>
  </conditionalFormatting>
  <conditionalFormatting sqref="B8">
    <cfRule type="containsText" dxfId="67" priority="1" operator="containsText" text=" ">
      <formula>NOT(ISERROR(SEARCH(" ",B8)))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0"/>
  <sheetViews>
    <sheetView topLeftCell="B1" workbookViewId="0">
      <selection activeCell="K102" sqref="K102"/>
    </sheetView>
  </sheetViews>
  <sheetFormatPr baseColWidth="10" defaultRowHeight="15" x14ac:dyDescent="0.25"/>
  <cols>
    <col min="1" max="1" width="1.7109375" customWidth="1"/>
    <col min="2" max="2" width="20.7109375" style="14" customWidth="1"/>
    <col min="3" max="3" width="4.85546875" style="112" customWidth="1"/>
    <col min="4" max="4" width="19" style="112" customWidth="1"/>
    <col min="5" max="5" width="8.42578125" style="14" customWidth="1"/>
    <col min="6" max="6" width="1.7109375" style="1" customWidth="1"/>
    <col min="7" max="7" width="24.7109375" customWidth="1"/>
    <col min="9" max="9" width="9" style="29" customWidth="1"/>
    <col min="10" max="10" width="1.7109375" style="1" customWidth="1"/>
    <col min="11" max="11" width="24.7109375" customWidth="1"/>
    <col min="13" max="13" width="9" style="29" customWidth="1"/>
    <col min="14" max="14" width="1.7109375" customWidth="1"/>
    <col min="15" max="15" width="11.42578125" customWidth="1"/>
    <col min="16" max="16" width="1.7109375" customWidth="1"/>
    <col min="17" max="17" width="12.5703125" style="60" customWidth="1"/>
    <col min="18" max="18" width="2.7109375" customWidth="1"/>
    <col min="19" max="19" width="29.7109375" style="4" customWidth="1"/>
    <col min="20" max="20" width="1.7109375" customWidth="1"/>
    <col min="21" max="21" width="22.7109375" customWidth="1"/>
    <col min="23" max="23" width="9" style="29" customWidth="1"/>
    <col min="24" max="24" width="1.7109375" customWidth="1"/>
    <col min="25" max="25" width="11.42578125" style="14"/>
    <col min="26" max="26" width="1.7109375" customWidth="1"/>
    <col min="27" max="27" width="15.5703125" style="14" customWidth="1"/>
    <col min="28" max="28" width="1.7109375" customWidth="1"/>
    <col min="29" max="29" width="29.7109375" customWidth="1"/>
    <col min="30" max="30" width="1.7109375" customWidth="1"/>
    <col min="31" max="31" width="12.42578125" style="233" customWidth="1"/>
    <col min="32" max="32" width="1.7109375" customWidth="1"/>
    <col min="33" max="33" width="16.5703125" customWidth="1"/>
    <col min="34" max="34" width="2.7109375" customWidth="1"/>
  </cols>
  <sheetData>
    <row r="1" spans="1:34" x14ac:dyDescent="0.25">
      <c r="A1" s="97"/>
      <c r="B1" s="106"/>
      <c r="C1" s="109"/>
      <c r="D1" s="109"/>
      <c r="E1" s="106"/>
      <c r="F1" s="12" t="s">
        <v>118</v>
      </c>
      <c r="G1" s="2"/>
      <c r="H1" s="2"/>
      <c r="I1" s="26"/>
      <c r="J1" s="12"/>
      <c r="K1" s="2"/>
      <c r="L1" s="2"/>
      <c r="M1" s="26"/>
      <c r="N1" s="2"/>
      <c r="O1" s="2"/>
      <c r="P1" s="2"/>
      <c r="Q1" s="58"/>
      <c r="R1" s="2"/>
      <c r="S1" s="2"/>
      <c r="T1" s="2"/>
      <c r="U1" s="2"/>
      <c r="V1" s="2"/>
      <c r="W1" s="26"/>
      <c r="X1" s="2"/>
      <c r="Y1" s="17"/>
      <c r="Z1" s="2"/>
      <c r="AA1" s="17"/>
      <c r="AB1" s="2"/>
      <c r="AC1" s="2"/>
      <c r="AD1" s="2"/>
      <c r="AE1" s="220"/>
      <c r="AF1" s="2"/>
      <c r="AH1" s="4"/>
    </row>
    <row r="2" spans="1:34" ht="38.25" customHeight="1" x14ac:dyDescent="0.65">
      <c r="A2" s="97"/>
      <c r="B2" s="365" t="s">
        <v>117</v>
      </c>
      <c r="C2" s="365"/>
      <c r="D2" s="365"/>
      <c r="E2" s="365"/>
      <c r="F2" s="12" t="s">
        <v>118</v>
      </c>
      <c r="G2" s="362" t="s">
        <v>184</v>
      </c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2"/>
      <c r="AE2" s="220"/>
      <c r="AF2" s="2"/>
      <c r="AH2" s="215"/>
    </row>
    <row r="3" spans="1:34" x14ac:dyDescent="0.25">
      <c r="A3" s="97"/>
      <c r="B3" s="365"/>
      <c r="C3" s="365"/>
      <c r="D3" s="365"/>
      <c r="E3" s="365"/>
      <c r="F3" s="12" t="s">
        <v>118</v>
      </c>
      <c r="G3" s="2"/>
      <c r="H3" s="2"/>
      <c r="I3" s="26"/>
      <c r="J3" s="12"/>
      <c r="K3" s="2"/>
      <c r="L3" s="2"/>
      <c r="M3" s="26"/>
      <c r="N3" s="2"/>
      <c r="O3" s="2"/>
      <c r="P3" s="2"/>
      <c r="Q3" s="58"/>
      <c r="R3" s="2"/>
      <c r="S3" s="2"/>
      <c r="T3" s="2"/>
      <c r="U3" s="2"/>
      <c r="V3" s="2"/>
      <c r="W3" s="26"/>
      <c r="X3" s="2"/>
      <c r="Y3" s="17"/>
      <c r="Z3" s="2"/>
      <c r="AA3" s="17"/>
      <c r="AB3" s="2"/>
      <c r="AC3" s="2"/>
      <c r="AD3" s="2"/>
      <c r="AE3" s="220"/>
      <c r="AF3" s="2"/>
      <c r="AH3" s="4"/>
    </row>
    <row r="4" spans="1:34" ht="15" customHeight="1" x14ac:dyDescent="0.25">
      <c r="A4" s="97"/>
      <c r="B4" s="365"/>
      <c r="C4" s="365"/>
      <c r="D4" s="365"/>
      <c r="E4" s="365"/>
      <c r="F4" s="12" t="s">
        <v>118</v>
      </c>
      <c r="G4" s="318" t="s">
        <v>109</v>
      </c>
      <c r="H4" s="318"/>
      <c r="I4" s="318"/>
      <c r="J4" s="12"/>
      <c r="K4" s="318" t="s">
        <v>109</v>
      </c>
      <c r="L4" s="318"/>
      <c r="M4" s="318"/>
      <c r="N4" s="2"/>
      <c r="O4" s="363" t="s">
        <v>137</v>
      </c>
      <c r="P4" s="363"/>
      <c r="Q4" s="363"/>
      <c r="R4" s="363"/>
      <c r="S4" s="363"/>
      <c r="T4" s="2"/>
      <c r="U4" s="318" t="s">
        <v>109</v>
      </c>
      <c r="V4" s="318"/>
      <c r="W4" s="318"/>
      <c r="X4" s="2"/>
      <c r="Y4" s="350" t="s">
        <v>162</v>
      </c>
      <c r="Z4" s="351"/>
      <c r="AA4" s="351"/>
      <c r="AB4" s="351"/>
      <c r="AC4" s="352"/>
      <c r="AD4" s="2"/>
      <c r="AE4" s="110" t="s">
        <v>173</v>
      </c>
      <c r="AF4" s="2"/>
      <c r="AH4" s="4"/>
    </row>
    <row r="5" spans="1:34" ht="10.5" customHeight="1" thickBot="1" x14ac:dyDescent="0.3">
      <c r="A5" s="97"/>
      <c r="B5" s="365"/>
      <c r="C5" s="365"/>
      <c r="D5" s="365"/>
      <c r="E5" s="365"/>
      <c r="F5" s="12" t="s">
        <v>118</v>
      </c>
      <c r="G5" s="64"/>
      <c r="H5" s="64"/>
      <c r="I5" s="64"/>
      <c r="J5" s="64"/>
      <c r="K5" s="64"/>
      <c r="L5" s="64"/>
      <c r="M5" s="64"/>
      <c r="N5" s="64"/>
      <c r="O5" s="363"/>
      <c r="P5" s="363"/>
      <c r="Q5" s="363"/>
      <c r="R5" s="363"/>
      <c r="S5" s="363"/>
      <c r="T5" s="64"/>
      <c r="U5" s="64"/>
      <c r="V5" s="64"/>
      <c r="W5" s="64"/>
      <c r="X5" s="64"/>
      <c r="Y5" s="118"/>
      <c r="Z5" s="119"/>
      <c r="AA5" s="120"/>
      <c r="AB5" s="120"/>
      <c r="AC5" s="121"/>
      <c r="AD5" s="2"/>
      <c r="AE5" s="220"/>
      <c r="AF5" s="2"/>
      <c r="AH5" s="4"/>
    </row>
    <row r="6" spans="1:34" ht="49.5" customHeight="1" thickTop="1" thickBot="1" x14ac:dyDescent="0.3">
      <c r="A6" s="97"/>
      <c r="B6" s="365"/>
      <c r="C6" s="365"/>
      <c r="D6" s="365"/>
      <c r="E6" s="365"/>
      <c r="F6" s="12" t="s">
        <v>118</v>
      </c>
      <c r="G6" s="144">
        <f>SUM(H12:H115)</f>
        <v>0</v>
      </c>
      <c r="H6" s="320" t="s">
        <v>108</v>
      </c>
      <c r="I6" s="320"/>
      <c r="J6" s="64"/>
      <c r="K6" s="143">
        <f>SUM(L12:L96)</f>
        <v>0</v>
      </c>
      <c r="L6" s="347" t="s">
        <v>108</v>
      </c>
      <c r="M6" s="347"/>
      <c r="N6" s="65"/>
      <c r="O6" s="363"/>
      <c r="P6" s="363"/>
      <c r="Q6" s="363"/>
      <c r="R6" s="363"/>
      <c r="S6" s="363"/>
      <c r="T6" s="66"/>
      <c r="U6" s="344">
        <f>SUM(V12:V100)</f>
        <v>0</v>
      </c>
      <c r="V6" s="344"/>
      <c r="W6" s="81" t="s">
        <v>108</v>
      </c>
      <c r="X6" s="64"/>
      <c r="Y6" s="353" t="str">
        <f>IF(AC20=0,"=stable=",IF(AC20&gt;0,"+positif+",IF(AC20&lt;0,"-négatif-")))</f>
        <v>=stable=</v>
      </c>
      <c r="Z6" s="354"/>
      <c r="AA6" s="354"/>
      <c r="AB6" s="354"/>
      <c r="AC6" s="355"/>
      <c r="AD6" s="2"/>
      <c r="AE6" s="404" t="e">
        <f>((U6-G6)/U6)*100</f>
        <v>#DIV/0!</v>
      </c>
      <c r="AF6" s="2"/>
      <c r="AH6" s="4"/>
    </row>
    <row r="7" spans="1:34" ht="10.5" customHeight="1" thickTop="1" x14ac:dyDescent="0.25">
      <c r="A7" s="97"/>
      <c r="B7" s="106"/>
      <c r="C7" s="109"/>
      <c r="D7" s="109"/>
      <c r="E7" s="106"/>
      <c r="F7" s="369" t="s">
        <v>118</v>
      </c>
      <c r="G7" s="75"/>
      <c r="H7" s="75"/>
      <c r="I7" s="75"/>
      <c r="J7" s="64"/>
      <c r="K7" s="75"/>
      <c r="L7" s="75"/>
      <c r="M7" s="75"/>
      <c r="N7" s="65"/>
      <c r="O7" s="76"/>
      <c r="P7" s="76"/>
      <c r="Q7" s="76"/>
      <c r="R7" s="76"/>
      <c r="S7" s="76"/>
      <c r="T7" s="66"/>
      <c r="U7" s="75"/>
      <c r="V7" s="75"/>
      <c r="W7" s="75"/>
      <c r="X7" s="64"/>
      <c r="Y7" s="122"/>
      <c r="Z7" s="76"/>
      <c r="AA7" s="122"/>
      <c r="AB7" s="76"/>
      <c r="AC7" s="76"/>
      <c r="AD7" s="2"/>
      <c r="AE7" s="220"/>
      <c r="AF7" s="2"/>
      <c r="AH7" s="4"/>
    </row>
    <row r="8" spans="1:34" s="4" customFormat="1" ht="15.75" customHeight="1" x14ac:dyDescent="0.25">
      <c r="A8" s="206" t="s">
        <v>118</v>
      </c>
      <c r="B8" s="304" t="s">
        <v>118</v>
      </c>
      <c r="C8" s="304"/>
      <c r="D8" s="304"/>
      <c r="E8" s="304"/>
      <c r="F8" s="369"/>
      <c r="G8" s="343" t="s">
        <v>118</v>
      </c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</row>
    <row r="9" spans="1:34" ht="9" customHeight="1" thickBot="1" x14ac:dyDescent="0.3">
      <c r="A9" s="97"/>
      <c r="B9" s="106"/>
      <c r="C9" s="106"/>
      <c r="D9" s="106"/>
      <c r="E9" s="109"/>
      <c r="F9" s="369"/>
      <c r="G9" s="2"/>
      <c r="H9" s="2"/>
      <c r="I9" s="26"/>
      <c r="J9" s="12"/>
      <c r="K9" s="2"/>
      <c r="L9" s="2"/>
      <c r="M9" s="26"/>
      <c r="N9" s="2"/>
      <c r="O9" s="2"/>
      <c r="P9" s="2"/>
      <c r="Q9" s="58"/>
      <c r="R9" s="2"/>
      <c r="S9" s="2"/>
      <c r="T9" s="66"/>
      <c r="U9" s="2"/>
      <c r="V9" s="2"/>
      <c r="W9" s="26"/>
      <c r="X9" s="2"/>
      <c r="Y9" s="17"/>
      <c r="Z9" s="2"/>
      <c r="AA9" s="17"/>
      <c r="AB9" s="2"/>
      <c r="AC9" s="2"/>
      <c r="AD9" s="2"/>
      <c r="AE9" s="220"/>
      <c r="AF9" s="2"/>
      <c r="AH9" s="4"/>
    </row>
    <row r="10" spans="1:34" s="1" customFormat="1" ht="52.5" customHeight="1" thickTop="1" thickBot="1" x14ac:dyDescent="0.3">
      <c r="A10" s="96"/>
      <c r="B10" s="98" t="s">
        <v>115</v>
      </c>
      <c r="C10" s="187" t="s">
        <v>140</v>
      </c>
      <c r="D10" s="188" t="s">
        <v>116</v>
      </c>
      <c r="E10" s="105" t="s">
        <v>120</v>
      </c>
      <c r="F10" s="223" t="s">
        <v>118</v>
      </c>
      <c r="G10" s="334" t="s">
        <v>80</v>
      </c>
      <c r="H10" s="335"/>
      <c r="I10" s="30" t="s">
        <v>87</v>
      </c>
      <c r="J10" s="223"/>
      <c r="K10" s="336" t="s">
        <v>139</v>
      </c>
      <c r="L10" s="337"/>
      <c r="M10" s="30" t="s">
        <v>87</v>
      </c>
      <c r="N10" s="223"/>
      <c r="O10" s="6" t="s">
        <v>165</v>
      </c>
      <c r="P10" s="8"/>
      <c r="Q10" s="56" t="s">
        <v>95</v>
      </c>
      <c r="R10" s="8"/>
      <c r="S10" s="85" t="s">
        <v>152</v>
      </c>
      <c r="T10" s="8"/>
      <c r="U10" s="338" t="s">
        <v>131</v>
      </c>
      <c r="V10" s="339"/>
      <c r="W10" s="30" t="s">
        <v>87</v>
      </c>
      <c r="X10" s="12"/>
      <c r="Y10" s="13" t="s">
        <v>82</v>
      </c>
      <c r="Z10" s="8"/>
      <c r="AA10" s="56" t="s">
        <v>95</v>
      </c>
      <c r="AB10" s="8"/>
      <c r="AC10" s="24" t="s">
        <v>151</v>
      </c>
      <c r="AD10" s="8"/>
      <c r="AE10" s="226" t="s">
        <v>166</v>
      </c>
      <c r="AF10" s="225"/>
      <c r="AG10" s="125"/>
      <c r="AH10" s="216"/>
    </row>
    <row r="11" spans="1:34" s="1" customFormat="1" ht="13.5" customHeight="1" thickTop="1" thickBot="1" x14ac:dyDescent="0.3">
      <c r="A11" s="96"/>
      <c r="B11" s="142"/>
      <c r="C11" s="142"/>
      <c r="D11" s="142"/>
      <c r="E11" s="194"/>
      <c r="F11" s="349" t="s">
        <v>118</v>
      </c>
      <c r="G11" s="223"/>
      <c r="H11" s="223"/>
      <c r="I11" s="27"/>
      <c r="J11" s="223"/>
      <c r="K11" s="223"/>
      <c r="L11" s="223"/>
      <c r="M11" s="27"/>
      <c r="N11" s="223"/>
      <c r="O11" s="7"/>
      <c r="P11" s="8"/>
      <c r="Q11" s="55"/>
      <c r="R11" s="8"/>
      <c r="S11" s="15"/>
      <c r="T11" s="8"/>
      <c r="U11" s="223"/>
      <c r="V11" s="223"/>
      <c r="W11" s="27"/>
      <c r="X11" s="12"/>
      <c r="Y11" s="7"/>
      <c r="Z11" s="8"/>
      <c r="AA11" s="223"/>
      <c r="AB11" s="8"/>
      <c r="AC11" s="16"/>
      <c r="AD11" s="8"/>
      <c r="AE11" s="223"/>
      <c r="AF11" s="8"/>
      <c r="AH11" s="212"/>
    </row>
    <row r="12" spans="1:34" ht="20.100000000000001" customHeight="1" thickTop="1" thickBot="1" x14ac:dyDescent="0.3">
      <c r="A12" s="97"/>
      <c r="B12" s="151" t="s">
        <v>72</v>
      </c>
      <c r="C12" s="195">
        <v>1</v>
      </c>
      <c r="D12" s="189" t="s">
        <v>145</v>
      </c>
      <c r="E12" s="152" t="s">
        <v>122</v>
      </c>
      <c r="F12" s="349"/>
      <c r="G12" s="99"/>
      <c r="H12" s="99"/>
      <c r="I12" s="42" t="s">
        <v>183</v>
      </c>
      <c r="J12" s="23"/>
      <c r="K12" s="90"/>
      <c r="L12" s="34"/>
      <c r="M12" s="42" t="s">
        <v>183</v>
      </c>
      <c r="N12" s="2"/>
      <c r="O12" s="31">
        <f t="shared" ref="O12:O75" si="0">L12-H12</f>
        <v>0</v>
      </c>
      <c r="P12" s="9"/>
      <c r="Q12" s="69" t="str">
        <f>IF(O12&lt;-100000,"explique moi!","")</f>
        <v/>
      </c>
      <c r="R12" s="9"/>
      <c r="S12" s="370">
        <f>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+O108+O109+O110+O111+O112+O113+O114+O115</f>
        <v>0</v>
      </c>
      <c r="T12" s="9"/>
      <c r="U12" s="92"/>
      <c r="V12" s="62"/>
      <c r="W12" s="42" t="s">
        <v>183</v>
      </c>
      <c r="X12" s="2"/>
      <c r="Y12" s="32">
        <f t="shared" ref="Y12:Y75" si="1">V12-L12</f>
        <v>0</v>
      </c>
      <c r="Z12" s="9"/>
      <c r="AA12" s="69" t="str">
        <f>IF(Y12&lt;-100000,"explique moi!","")</f>
        <v/>
      </c>
      <c r="AB12" s="9"/>
      <c r="AC12" s="373">
        <f>Y12+Y13+Y14+Y15+Y16+Y17+Y18+Y19+Y20+Y21+Y22+Y23+Y24+Y25+Y26+Y27+Y28+Y29+Y30+Y31+Y32+Y33+Y34+Y35+Y36+Y37+Y38+Y39+Y40+Y41+Y42+Y43+Y44+Y45+Y46+Y47+Y48+Y49+Y50+Y51+Y52+Y53+Y54+Y55+Y56+Y57+Y58+Y59+Y60+Y61+Y62+Y63+Y64+Y65+Y66+Y67+Y68+Y69+Y70+Y71+Y72+Y73+Y74+Y75+Y76+Y77+Y78+Y79+Y80+Y81+Y82+Y83+Y84+Y85+Y86+Y87+Y88+Y89+Y90+Y91+Y92+Y93+Y94+Y95+Y96+Y97+Y98+Y99+Y100+Y101+Y102+Y103+Y104+Y105+Y106+Y107+Y108+Y109+Y110+Y111+Y112+Y113+Y114+Y115</f>
        <v>0</v>
      </c>
      <c r="AD12" s="9"/>
      <c r="AE12" s="232">
        <f t="shared" ref="AE12:AE75" si="2">V12-H12</f>
        <v>0</v>
      </c>
      <c r="AF12" s="9"/>
      <c r="AH12" s="212"/>
    </row>
    <row r="13" spans="1:34" ht="20.100000000000001" customHeight="1" thickTop="1" thickBot="1" x14ac:dyDescent="0.3">
      <c r="A13" s="97"/>
      <c r="B13" s="153" t="s">
        <v>19</v>
      </c>
      <c r="C13" s="196">
        <v>2</v>
      </c>
      <c r="D13" s="190" t="s">
        <v>145</v>
      </c>
      <c r="E13" s="154" t="s">
        <v>122</v>
      </c>
      <c r="F13" s="349"/>
      <c r="G13" s="99"/>
      <c r="H13" s="99"/>
      <c r="I13" s="43" t="str">
        <f>I$12</f>
        <v>**h**</v>
      </c>
      <c r="J13" s="22"/>
      <c r="K13" s="90"/>
      <c r="L13" s="34"/>
      <c r="M13" s="43" t="str">
        <f>M$12</f>
        <v>**h**</v>
      </c>
      <c r="N13" s="2"/>
      <c r="O13" s="31">
        <f t="shared" si="0"/>
        <v>0</v>
      </c>
      <c r="P13" s="9"/>
      <c r="Q13" s="69" t="str">
        <f t="shared" ref="Q13:Q76" si="3">IF(O13&lt;-100000,"explique moi!","")</f>
        <v/>
      </c>
      <c r="R13" s="9"/>
      <c r="S13" s="371"/>
      <c r="T13" s="9"/>
      <c r="U13" s="92"/>
      <c r="V13" s="62"/>
      <c r="W13" s="43" t="str">
        <f>W$12</f>
        <v>**h**</v>
      </c>
      <c r="X13" s="2"/>
      <c r="Y13" s="32">
        <f t="shared" si="1"/>
        <v>0</v>
      </c>
      <c r="Z13" s="9"/>
      <c r="AA13" s="69" t="str">
        <f t="shared" ref="AA13:AA76" si="4">IF(Y13&lt;-100000,"explique moi!","")</f>
        <v/>
      </c>
      <c r="AB13" s="9"/>
      <c r="AC13" s="374"/>
      <c r="AD13" s="9"/>
      <c r="AE13" s="232">
        <f t="shared" si="2"/>
        <v>0</v>
      </c>
      <c r="AF13" s="9"/>
      <c r="AH13" s="5"/>
    </row>
    <row r="14" spans="1:34" ht="20.100000000000001" customHeight="1" thickTop="1" thickBot="1" x14ac:dyDescent="0.3">
      <c r="A14" s="97"/>
      <c r="B14" s="153" t="s">
        <v>14</v>
      </c>
      <c r="C14" s="196"/>
      <c r="D14" s="190" t="s">
        <v>146</v>
      </c>
      <c r="E14" s="154" t="s">
        <v>122</v>
      </c>
      <c r="F14" s="349"/>
      <c r="G14" s="99"/>
      <c r="H14" s="99"/>
      <c r="I14" s="43" t="str">
        <f t="shared" ref="I14:I77" si="5">I13</f>
        <v>**h**</v>
      </c>
      <c r="J14" s="22"/>
      <c r="K14" s="90"/>
      <c r="L14" s="34"/>
      <c r="M14" s="43" t="str">
        <f t="shared" ref="M14:M77" si="6">M13</f>
        <v>**h**</v>
      </c>
      <c r="N14" s="2"/>
      <c r="O14" s="31">
        <f t="shared" si="0"/>
        <v>0</v>
      </c>
      <c r="P14" s="9"/>
      <c r="Q14" s="69" t="str">
        <f t="shared" si="3"/>
        <v/>
      </c>
      <c r="R14" s="9"/>
      <c r="S14" s="372"/>
      <c r="T14" s="9"/>
      <c r="U14" s="93"/>
      <c r="V14" s="62"/>
      <c r="W14" s="43" t="str">
        <f t="shared" ref="W14:W77" si="7">W13</f>
        <v>**h**</v>
      </c>
      <c r="X14" s="2"/>
      <c r="Y14" s="32">
        <f t="shared" si="1"/>
        <v>0</v>
      </c>
      <c r="Z14" s="9"/>
      <c r="AA14" s="69" t="str">
        <f t="shared" si="4"/>
        <v/>
      </c>
      <c r="AB14" s="9"/>
      <c r="AC14" s="375"/>
      <c r="AD14" s="9"/>
      <c r="AE14" s="232">
        <f t="shared" si="2"/>
        <v>0</v>
      </c>
      <c r="AF14" s="9"/>
      <c r="AH14" s="5"/>
    </row>
    <row r="15" spans="1:34" ht="20.100000000000001" customHeight="1" thickTop="1" thickBot="1" x14ac:dyDescent="0.3">
      <c r="A15" s="97"/>
      <c r="B15" s="153" t="s">
        <v>70</v>
      </c>
      <c r="C15" s="196"/>
      <c r="D15" s="190" t="s">
        <v>146</v>
      </c>
      <c r="E15" s="154" t="s">
        <v>122</v>
      </c>
      <c r="F15" s="349"/>
      <c r="G15" s="99"/>
      <c r="H15" s="99"/>
      <c r="I15" s="43" t="str">
        <f t="shared" si="5"/>
        <v>**h**</v>
      </c>
      <c r="J15" s="22"/>
      <c r="K15" s="90"/>
      <c r="L15" s="34"/>
      <c r="M15" s="43" t="str">
        <f t="shared" si="6"/>
        <v>**h**</v>
      </c>
      <c r="N15" s="2"/>
      <c r="O15" s="31">
        <f t="shared" si="0"/>
        <v>0</v>
      </c>
      <c r="P15" s="9"/>
      <c r="Q15" s="69" t="str">
        <f t="shared" si="3"/>
        <v/>
      </c>
      <c r="R15" s="9"/>
      <c r="S15" s="9"/>
      <c r="T15" s="9"/>
      <c r="U15" s="93"/>
      <c r="V15" s="62"/>
      <c r="W15" s="43" t="str">
        <f t="shared" si="7"/>
        <v>**h**</v>
      </c>
      <c r="X15" s="2"/>
      <c r="Y15" s="32">
        <f t="shared" si="1"/>
        <v>0</v>
      </c>
      <c r="Z15" s="9"/>
      <c r="AA15" s="69" t="str">
        <f t="shared" si="4"/>
        <v/>
      </c>
      <c r="AB15" s="9"/>
      <c r="AC15" s="2"/>
      <c r="AD15" s="9"/>
      <c r="AE15" s="232">
        <f t="shared" si="2"/>
        <v>0</v>
      </c>
      <c r="AF15" s="9"/>
      <c r="AH15" s="1"/>
    </row>
    <row r="16" spans="1:34" ht="20.100000000000001" customHeight="1" thickTop="1" thickBot="1" x14ac:dyDescent="0.3">
      <c r="A16" s="97"/>
      <c r="B16" s="153" t="s">
        <v>7</v>
      </c>
      <c r="C16" s="196"/>
      <c r="D16" s="190" t="s">
        <v>147</v>
      </c>
      <c r="E16" s="154" t="s">
        <v>122</v>
      </c>
      <c r="F16" s="349"/>
      <c r="G16" s="99"/>
      <c r="H16" s="99"/>
      <c r="I16" s="43" t="str">
        <f t="shared" si="5"/>
        <v>**h**</v>
      </c>
      <c r="J16" s="22"/>
      <c r="K16" s="90"/>
      <c r="L16" s="34"/>
      <c r="M16" s="43" t="str">
        <f t="shared" si="6"/>
        <v>**h**</v>
      </c>
      <c r="N16" s="2"/>
      <c r="O16" s="31">
        <f t="shared" si="0"/>
        <v>0</v>
      </c>
      <c r="P16" s="9"/>
      <c r="Q16" s="69" t="str">
        <f t="shared" si="3"/>
        <v/>
      </c>
      <c r="R16" s="9"/>
      <c r="S16" s="359" t="s">
        <v>112</v>
      </c>
      <c r="T16" s="9"/>
      <c r="U16" s="93"/>
      <c r="V16" s="41"/>
      <c r="W16" s="43" t="str">
        <f t="shared" si="7"/>
        <v>**h**</v>
      </c>
      <c r="X16" s="2"/>
      <c r="Y16" s="32">
        <f t="shared" si="1"/>
        <v>0</v>
      </c>
      <c r="Z16" s="49"/>
      <c r="AA16" s="69" t="str">
        <f t="shared" si="4"/>
        <v/>
      </c>
      <c r="AB16" s="49"/>
      <c r="AC16" s="376" t="s">
        <v>92</v>
      </c>
      <c r="AD16" s="9"/>
      <c r="AE16" s="232">
        <f t="shared" si="2"/>
        <v>0</v>
      </c>
      <c r="AF16" s="9"/>
      <c r="AH16" s="1"/>
    </row>
    <row r="17" spans="1:34" ht="20.100000000000001" customHeight="1" thickTop="1" thickBot="1" x14ac:dyDescent="0.3">
      <c r="A17" s="97"/>
      <c r="B17" s="153" t="s">
        <v>39</v>
      </c>
      <c r="C17" s="196"/>
      <c r="D17" s="190" t="s">
        <v>147</v>
      </c>
      <c r="E17" s="154" t="s">
        <v>122</v>
      </c>
      <c r="F17" s="349"/>
      <c r="G17" s="99"/>
      <c r="H17" s="99"/>
      <c r="I17" s="43" t="str">
        <f t="shared" si="5"/>
        <v>**h**</v>
      </c>
      <c r="J17" s="22"/>
      <c r="K17" s="90"/>
      <c r="L17" s="34"/>
      <c r="M17" s="43" t="str">
        <f t="shared" si="6"/>
        <v>**h**</v>
      </c>
      <c r="N17" s="2"/>
      <c r="O17" s="31">
        <f t="shared" si="0"/>
        <v>0</v>
      </c>
      <c r="P17" s="9"/>
      <c r="Q17" s="69" t="str">
        <f t="shared" si="3"/>
        <v/>
      </c>
      <c r="R17" s="9"/>
      <c r="S17" s="360"/>
      <c r="T17" s="9"/>
      <c r="U17" s="93"/>
      <c r="V17" s="41"/>
      <c r="W17" s="43" t="str">
        <f t="shared" si="7"/>
        <v>**h**</v>
      </c>
      <c r="X17" s="2"/>
      <c r="Y17" s="32">
        <f t="shared" si="1"/>
        <v>0</v>
      </c>
      <c r="Z17" s="9"/>
      <c r="AA17" s="69" t="str">
        <f t="shared" si="4"/>
        <v/>
      </c>
      <c r="AB17" s="9"/>
      <c r="AC17" s="376"/>
      <c r="AD17" s="9"/>
      <c r="AE17" s="232">
        <f t="shared" si="2"/>
        <v>0</v>
      </c>
      <c r="AF17" s="9"/>
      <c r="AH17" s="1"/>
    </row>
    <row r="18" spans="1:34" ht="20.100000000000001" customHeight="1" thickTop="1" thickBot="1" x14ac:dyDescent="0.3">
      <c r="A18" s="97"/>
      <c r="B18" s="153" t="s">
        <v>34</v>
      </c>
      <c r="C18" s="196"/>
      <c r="D18" s="190" t="s">
        <v>148</v>
      </c>
      <c r="E18" s="154" t="s">
        <v>122</v>
      </c>
      <c r="F18" s="349"/>
      <c r="G18" s="99"/>
      <c r="H18" s="99"/>
      <c r="I18" s="43" t="str">
        <f t="shared" si="5"/>
        <v>**h**</v>
      </c>
      <c r="J18" s="22"/>
      <c r="K18" s="90"/>
      <c r="L18" s="34"/>
      <c r="M18" s="43" t="str">
        <f t="shared" si="6"/>
        <v>**h**</v>
      </c>
      <c r="N18" s="2"/>
      <c r="O18" s="31">
        <f t="shared" si="0"/>
        <v>0</v>
      </c>
      <c r="P18" s="9"/>
      <c r="Q18" s="69" t="str">
        <f t="shared" si="3"/>
        <v/>
      </c>
      <c r="R18" s="9"/>
      <c r="S18" s="360"/>
      <c r="T18" s="9"/>
      <c r="U18" s="93"/>
      <c r="V18" s="62"/>
      <c r="W18" s="43" t="str">
        <f t="shared" si="7"/>
        <v>**h**</v>
      </c>
      <c r="X18" s="2"/>
      <c r="Y18" s="32">
        <f t="shared" si="1"/>
        <v>0</v>
      </c>
      <c r="Z18" s="9"/>
      <c r="AA18" s="69" t="str">
        <f t="shared" si="4"/>
        <v/>
      </c>
      <c r="AB18" s="9"/>
      <c r="AC18" s="376"/>
      <c r="AD18" s="9"/>
      <c r="AE18" s="232">
        <f t="shared" si="2"/>
        <v>0</v>
      </c>
      <c r="AF18" s="9"/>
      <c r="AH18" s="1"/>
    </row>
    <row r="19" spans="1:34" ht="20.100000000000001" customHeight="1" thickTop="1" thickBot="1" x14ac:dyDescent="0.3">
      <c r="A19" s="97"/>
      <c r="B19" s="153" t="s">
        <v>60</v>
      </c>
      <c r="C19" s="196"/>
      <c r="D19" s="190" t="s">
        <v>148</v>
      </c>
      <c r="E19" s="154" t="s">
        <v>122</v>
      </c>
      <c r="F19" s="349"/>
      <c r="G19" s="99"/>
      <c r="H19" s="99"/>
      <c r="I19" s="43" t="str">
        <f t="shared" si="5"/>
        <v>**h**</v>
      </c>
      <c r="J19" s="22"/>
      <c r="K19" s="90"/>
      <c r="L19" s="34"/>
      <c r="M19" s="43" t="str">
        <f t="shared" si="6"/>
        <v>**h**</v>
      </c>
      <c r="N19" s="2"/>
      <c r="O19" s="31">
        <f t="shared" si="0"/>
        <v>0</v>
      </c>
      <c r="P19" s="9"/>
      <c r="Q19" s="69" t="str">
        <f t="shared" si="3"/>
        <v/>
      </c>
      <c r="R19" s="9"/>
      <c r="S19" s="360"/>
      <c r="T19" s="9"/>
      <c r="U19" s="93"/>
      <c r="V19" s="41"/>
      <c r="W19" s="43" t="str">
        <f t="shared" si="7"/>
        <v>**h**</v>
      </c>
      <c r="X19" s="2"/>
      <c r="Y19" s="32">
        <f t="shared" si="1"/>
        <v>0</v>
      </c>
      <c r="Z19" s="9"/>
      <c r="AA19" s="69" t="str">
        <f t="shared" si="4"/>
        <v/>
      </c>
      <c r="AB19" s="9"/>
      <c r="AC19" s="49"/>
      <c r="AD19" s="9"/>
      <c r="AE19" s="232">
        <f t="shared" si="2"/>
        <v>0</v>
      </c>
      <c r="AF19" s="9"/>
      <c r="AH19" s="1"/>
    </row>
    <row r="20" spans="1:34" ht="20.100000000000001" customHeight="1" thickTop="1" thickBot="1" x14ac:dyDescent="0.3">
      <c r="A20" s="97"/>
      <c r="B20" s="153" t="s">
        <v>67</v>
      </c>
      <c r="C20" s="196"/>
      <c r="D20" s="190" t="s">
        <v>148</v>
      </c>
      <c r="E20" s="154" t="s">
        <v>122</v>
      </c>
      <c r="F20" s="349"/>
      <c r="G20" s="99"/>
      <c r="H20" s="99"/>
      <c r="I20" s="43" t="str">
        <f t="shared" si="5"/>
        <v>**h**</v>
      </c>
      <c r="J20" s="22"/>
      <c r="K20" s="90"/>
      <c r="L20" s="34"/>
      <c r="M20" s="43" t="str">
        <f t="shared" si="6"/>
        <v>**h**</v>
      </c>
      <c r="N20" s="2"/>
      <c r="O20" s="31">
        <f t="shared" si="0"/>
        <v>0</v>
      </c>
      <c r="P20" s="9"/>
      <c r="Q20" s="69" t="str">
        <f t="shared" si="3"/>
        <v/>
      </c>
      <c r="R20" s="9"/>
      <c r="S20" s="360"/>
      <c r="T20" s="9"/>
      <c r="U20" s="93"/>
      <c r="V20" s="41"/>
      <c r="W20" s="43" t="str">
        <f t="shared" si="7"/>
        <v>**h**</v>
      </c>
      <c r="X20" s="2"/>
      <c r="Y20" s="32">
        <f t="shared" si="1"/>
        <v>0</v>
      </c>
      <c r="Z20" s="49"/>
      <c r="AA20" s="69" t="str">
        <f t="shared" si="4"/>
        <v/>
      </c>
      <c r="AB20" s="49"/>
      <c r="AC20" s="377">
        <f>S12+AC12</f>
        <v>0</v>
      </c>
      <c r="AD20" s="9"/>
      <c r="AE20" s="232">
        <f t="shared" si="2"/>
        <v>0</v>
      </c>
      <c r="AF20" s="9"/>
      <c r="AH20" s="1"/>
    </row>
    <row r="21" spans="1:34" ht="20.100000000000001" customHeight="1" thickTop="1" thickBot="1" x14ac:dyDescent="0.3">
      <c r="A21" s="97"/>
      <c r="B21" s="153" t="s">
        <v>75</v>
      </c>
      <c r="C21" s="196"/>
      <c r="D21" s="190" t="s">
        <v>148</v>
      </c>
      <c r="E21" s="154" t="s">
        <v>122</v>
      </c>
      <c r="F21" s="349"/>
      <c r="G21" s="99"/>
      <c r="H21" s="99"/>
      <c r="I21" s="43" t="str">
        <f t="shared" si="5"/>
        <v>**h**</v>
      </c>
      <c r="J21" s="22"/>
      <c r="K21" s="90"/>
      <c r="L21" s="34"/>
      <c r="M21" s="43" t="str">
        <f t="shared" si="6"/>
        <v>**h**</v>
      </c>
      <c r="N21" s="2"/>
      <c r="O21" s="31">
        <f t="shared" si="0"/>
        <v>0</v>
      </c>
      <c r="P21" s="9"/>
      <c r="Q21" s="69" t="str">
        <f t="shared" si="3"/>
        <v/>
      </c>
      <c r="R21" s="9"/>
      <c r="S21" s="360"/>
      <c r="T21" s="9"/>
      <c r="U21" s="93"/>
      <c r="V21" s="41"/>
      <c r="W21" s="43" t="str">
        <f t="shared" si="7"/>
        <v>**h**</v>
      </c>
      <c r="X21" s="2"/>
      <c r="Y21" s="32">
        <f t="shared" si="1"/>
        <v>0</v>
      </c>
      <c r="Z21" s="9"/>
      <c r="AA21" s="69" t="str">
        <f t="shared" si="4"/>
        <v/>
      </c>
      <c r="AB21" s="9"/>
      <c r="AC21" s="377"/>
      <c r="AD21" s="9"/>
      <c r="AE21" s="232">
        <f t="shared" si="2"/>
        <v>0</v>
      </c>
      <c r="AF21" s="9"/>
      <c r="AH21" s="1"/>
    </row>
    <row r="22" spans="1:34" ht="20.100000000000001" customHeight="1" thickTop="1" thickBot="1" x14ac:dyDescent="0.3">
      <c r="A22" s="97"/>
      <c r="B22" s="153" t="s">
        <v>10</v>
      </c>
      <c r="C22" s="196"/>
      <c r="D22" s="190" t="s">
        <v>149</v>
      </c>
      <c r="E22" s="154" t="s">
        <v>122</v>
      </c>
      <c r="F22" s="349"/>
      <c r="G22" s="99"/>
      <c r="H22" s="99"/>
      <c r="I22" s="43" t="str">
        <f t="shared" si="5"/>
        <v>**h**</v>
      </c>
      <c r="J22" s="22"/>
      <c r="K22" s="90"/>
      <c r="L22" s="34"/>
      <c r="M22" s="43" t="str">
        <f t="shared" si="6"/>
        <v>**h**</v>
      </c>
      <c r="N22" s="2"/>
      <c r="O22" s="31">
        <f t="shared" si="0"/>
        <v>0</v>
      </c>
      <c r="P22" s="9"/>
      <c r="Q22" s="69" t="str">
        <f t="shared" si="3"/>
        <v/>
      </c>
      <c r="R22" s="9"/>
      <c r="S22" s="360"/>
      <c r="T22" s="9"/>
      <c r="U22" s="92"/>
      <c r="V22" s="41"/>
      <c r="W22" s="43" t="str">
        <f t="shared" si="7"/>
        <v>**h**</v>
      </c>
      <c r="X22" s="2"/>
      <c r="Y22" s="32">
        <f t="shared" si="1"/>
        <v>0</v>
      </c>
      <c r="Z22" s="9"/>
      <c r="AA22" s="69" t="str">
        <f t="shared" si="4"/>
        <v/>
      </c>
      <c r="AB22" s="9"/>
      <c r="AC22" s="377"/>
      <c r="AD22" s="9"/>
      <c r="AE22" s="232">
        <f t="shared" si="2"/>
        <v>0</v>
      </c>
      <c r="AF22" s="9"/>
      <c r="AH22" s="1"/>
    </row>
    <row r="23" spans="1:34" ht="20.100000000000001" customHeight="1" thickTop="1" thickBot="1" x14ac:dyDescent="0.3">
      <c r="A23" s="97"/>
      <c r="B23" s="153" t="s">
        <v>15</v>
      </c>
      <c r="C23" s="196"/>
      <c r="D23" s="190" t="s">
        <v>149</v>
      </c>
      <c r="E23" s="154" t="s">
        <v>122</v>
      </c>
      <c r="F23" s="349"/>
      <c r="G23" s="99"/>
      <c r="H23" s="99"/>
      <c r="I23" s="43" t="str">
        <f t="shared" si="5"/>
        <v>**h**</v>
      </c>
      <c r="J23" s="22"/>
      <c r="K23" s="90"/>
      <c r="L23" s="34"/>
      <c r="M23" s="43" t="str">
        <f t="shared" si="6"/>
        <v>**h**</v>
      </c>
      <c r="N23" s="2"/>
      <c r="O23" s="31">
        <f t="shared" si="0"/>
        <v>0</v>
      </c>
      <c r="P23" s="9"/>
      <c r="Q23" s="69" t="str">
        <f t="shared" si="3"/>
        <v/>
      </c>
      <c r="R23" s="9"/>
      <c r="S23" s="360"/>
      <c r="T23" s="9"/>
      <c r="U23" s="93"/>
      <c r="V23" s="41"/>
      <c r="W23" s="43" t="str">
        <f t="shared" si="7"/>
        <v>**h**</v>
      </c>
      <c r="X23" s="2"/>
      <c r="Y23" s="32">
        <f t="shared" si="1"/>
        <v>0</v>
      </c>
      <c r="Z23" s="9"/>
      <c r="AA23" s="69" t="str">
        <f t="shared" si="4"/>
        <v/>
      </c>
      <c r="AB23" s="9"/>
      <c r="AC23" s="49"/>
      <c r="AD23" s="9"/>
      <c r="AE23" s="232">
        <f t="shared" si="2"/>
        <v>0</v>
      </c>
      <c r="AF23" s="9"/>
      <c r="AH23" s="1"/>
    </row>
    <row r="24" spans="1:34" ht="20.100000000000001" customHeight="1" thickTop="1" thickBot="1" x14ac:dyDescent="0.3">
      <c r="A24" s="97"/>
      <c r="B24" s="153" t="s">
        <v>43</v>
      </c>
      <c r="C24" s="196"/>
      <c r="D24" s="190" t="s">
        <v>149</v>
      </c>
      <c r="E24" s="154" t="s">
        <v>122</v>
      </c>
      <c r="F24" s="349"/>
      <c r="G24" s="99"/>
      <c r="H24" s="99"/>
      <c r="I24" s="43" t="str">
        <f t="shared" si="5"/>
        <v>**h**</v>
      </c>
      <c r="J24" s="22"/>
      <c r="K24" s="90"/>
      <c r="L24" s="34"/>
      <c r="M24" s="43" t="str">
        <f t="shared" si="6"/>
        <v>**h**</v>
      </c>
      <c r="N24" s="2"/>
      <c r="O24" s="31">
        <f t="shared" si="0"/>
        <v>0</v>
      </c>
      <c r="P24" s="9"/>
      <c r="Q24" s="69" t="str">
        <f t="shared" si="3"/>
        <v/>
      </c>
      <c r="R24" s="9"/>
      <c r="S24" s="360"/>
      <c r="T24" s="9"/>
      <c r="U24" s="92"/>
      <c r="V24" s="41"/>
      <c r="W24" s="43" t="str">
        <f t="shared" si="7"/>
        <v>**h**</v>
      </c>
      <c r="X24" s="2"/>
      <c r="Y24" s="32">
        <f t="shared" si="1"/>
        <v>0</v>
      </c>
      <c r="Z24" s="9"/>
      <c r="AA24" s="69" t="str">
        <f t="shared" si="4"/>
        <v/>
      </c>
      <c r="AB24" s="9"/>
      <c r="AC24" s="49"/>
      <c r="AD24" s="9"/>
      <c r="AE24" s="232">
        <f t="shared" si="2"/>
        <v>0</v>
      </c>
      <c r="AF24" s="9"/>
      <c r="AH24" s="1"/>
    </row>
    <row r="25" spans="1:34" ht="20.100000000000001" customHeight="1" thickTop="1" thickBot="1" x14ac:dyDescent="0.3">
      <c r="A25" s="97"/>
      <c r="B25" s="153" t="s">
        <v>65</v>
      </c>
      <c r="C25" s="196"/>
      <c r="D25" s="190" t="s">
        <v>149</v>
      </c>
      <c r="E25" s="154" t="s">
        <v>122</v>
      </c>
      <c r="F25" s="349"/>
      <c r="G25" s="99"/>
      <c r="H25" s="99"/>
      <c r="I25" s="43" t="str">
        <f t="shared" si="5"/>
        <v>**h**</v>
      </c>
      <c r="J25" s="22"/>
      <c r="K25" s="90"/>
      <c r="L25" s="34"/>
      <c r="M25" s="43" t="str">
        <f t="shared" si="6"/>
        <v>**h**</v>
      </c>
      <c r="N25" s="2"/>
      <c r="O25" s="31">
        <f t="shared" si="0"/>
        <v>0</v>
      </c>
      <c r="P25" s="9"/>
      <c r="Q25" s="69" t="str">
        <f t="shared" si="3"/>
        <v/>
      </c>
      <c r="R25" s="9"/>
      <c r="S25" s="360"/>
      <c r="T25" s="9"/>
      <c r="U25" s="93"/>
      <c r="V25" s="41"/>
      <c r="W25" s="43" t="str">
        <f t="shared" si="7"/>
        <v>**h**</v>
      </c>
      <c r="X25" s="2"/>
      <c r="Y25" s="32">
        <f t="shared" si="1"/>
        <v>0</v>
      </c>
      <c r="Z25" s="9"/>
      <c r="AA25" s="69" t="str">
        <f t="shared" si="4"/>
        <v/>
      </c>
      <c r="AB25" s="9"/>
      <c r="AC25" s="49"/>
      <c r="AD25" s="9"/>
      <c r="AE25" s="232">
        <f t="shared" si="2"/>
        <v>0</v>
      </c>
      <c r="AF25" s="9"/>
      <c r="AH25" s="1"/>
    </row>
    <row r="26" spans="1:34" ht="20.100000000000001" customHeight="1" thickTop="1" thickBot="1" x14ac:dyDescent="0.3">
      <c r="A26" s="97"/>
      <c r="B26" s="153" t="s">
        <v>73</v>
      </c>
      <c r="C26" s="196"/>
      <c r="D26" s="190" t="s">
        <v>149</v>
      </c>
      <c r="E26" s="154" t="s">
        <v>122</v>
      </c>
      <c r="F26" s="349"/>
      <c r="G26" s="99"/>
      <c r="H26" s="99"/>
      <c r="I26" s="43" t="str">
        <f t="shared" si="5"/>
        <v>**h**</v>
      </c>
      <c r="J26" s="22"/>
      <c r="K26" s="90"/>
      <c r="L26" s="34"/>
      <c r="M26" s="43" t="str">
        <f t="shared" si="6"/>
        <v>**h**</v>
      </c>
      <c r="N26" s="2"/>
      <c r="O26" s="31">
        <f t="shared" si="0"/>
        <v>0</v>
      </c>
      <c r="P26" s="9"/>
      <c r="Q26" s="69" t="str">
        <f t="shared" si="3"/>
        <v/>
      </c>
      <c r="R26" s="9"/>
      <c r="S26" s="360"/>
      <c r="T26" s="9"/>
      <c r="U26" s="93"/>
      <c r="V26" s="62"/>
      <c r="W26" s="43" t="str">
        <f t="shared" si="7"/>
        <v>**h**</v>
      </c>
      <c r="X26" s="2"/>
      <c r="Y26" s="32">
        <f t="shared" si="1"/>
        <v>0</v>
      </c>
      <c r="Z26" s="9"/>
      <c r="AA26" s="69" t="str">
        <f t="shared" si="4"/>
        <v/>
      </c>
      <c r="AB26" s="9"/>
      <c r="AC26" s="49"/>
      <c r="AD26" s="9"/>
      <c r="AE26" s="232">
        <f t="shared" si="2"/>
        <v>0</v>
      </c>
      <c r="AF26" s="9"/>
      <c r="AH26" s="1"/>
    </row>
    <row r="27" spans="1:34" ht="20.100000000000001" customHeight="1" thickTop="1" thickBot="1" x14ac:dyDescent="0.3">
      <c r="A27" s="97"/>
      <c r="B27" s="153" t="s">
        <v>83</v>
      </c>
      <c r="C27" s="196"/>
      <c r="D27" s="190" t="s">
        <v>185</v>
      </c>
      <c r="E27" s="154" t="s">
        <v>122</v>
      </c>
      <c r="F27" s="349"/>
      <c r="G27" s="99"/>
      <c r="H27" s="99"/>
      <c r="I27" s="43" t="str">
        <f t="shared" si="5"/>
        <v>**h**</v>
      </c>
      <c r="J27" s="22"/>
      <c r="K27" s="90"/>
      <c r="L27" s="34"/>
      <c r="M27" s="43" t="str">
        <f t="shared" si="6"/>
        <v>**h**</v>
      </c>
      <c r="N27" s="2"/>
      <c r="O27" s="31">
        <f t="shared" si="0"/>
        <v>0</v>
      </c>
      <c r="P27" s="9"/>
      <c r="Q27" s="69" t="str">
        <f t="shared" si="3"/>
        <v/>
      </c>
      <c r="R27" s="9"/>
      <c r="S27" s="360"/>
      <c r="T27" s="9"/>
      <c r="U27" s="93"/>
      <c r="V27" s="41"/>
      <c r="W27" s="43" t="str">
        <f t="shared" si="7"/>
        <v>**h**</v>
      </c>
      <c r="X27" s="2"/>
      <c r="Y27" s="32">
        <f t="shared" si="1"/>
        <v>0</v>
      </c>
      <c r="Z27" s="9"/>
      <c r="AA27" s="69" t="str">
        <f t="shared" si="4"/>
        <v/>
      </c>
      <c r="AB27" s="9"/>
      <c r="AC27" s="49"/>
      <c r="AD27" s="9"/>
      <c r="AE27" s="232">
        <f t="shared" si="2"/>
        <v>0</v>
      </c>
      <c r="AF27" s="9"/>
      <c r="AH27" s="1"/>
    </row>
    <row r="28" spans="1:34" ht="20.100000000000001" customHeight="1" thickTop="1" thickBot="1" x14ac:dyDescent="0.3">
      <c r="A28" s="97"/>
      <c r="B28" s="284" t="s">
        <v>59</v>
      </c>
      <c r="C28" s="285"/>
      <c r="D28" s="190" t="s">
        <v>185</v>
      </c>
      <c r="E28" s="287" t="s">
        <v>122</v>
      </c>
      <c r="F28" s="349"/>
      <c r="G28" s="99"/>
      <c r="H28" s="99"/>
      <c r="I28" s="43" t="str">
        <f t="shared" si="5"/>
        <v>**h**</v>
      </c>
      <c r="J28" s="22"/>
      <c r="K28" s="90"/>
      <c r="L28" s="34"/>
      <c r="M28" s="43" t="str">
        <f t="shared" si="6"/>
        <v>**h**</v>
      </c>
      <c r="N28" s="2"/>
      <c r="O28" s="31">
        <f t="shared" si="0"/>
        <v>0</v>
      </c>
      <c r="P28" s="9"/>
      <c r="Q28" s="69" t="str">
        <f t="shared" si="3"/>
        <v/>
      </c>
      <c r="R28" s="9"/>
      <c r="S28" s="360"/>
      <c r="T28" s="9"/>
      <c r="U28" s="93"/>
      <c r="V28" s="41"/>
      <c r="W28" s="43" t="str">
        <f t="shared" si="7"/>
        <v>**h**</v>
      </c>
      <c r="X28" s="2"/>
      <c r="Y28" s="32">
        <f t="shared" si="1"/>
        <v>0</v>
      </c>
      <c r="Z28" s="9"/>
      <c r="AA28" s="69" t="str">
        <f t="shared" si="4"/>
        <v/>
      </c>
      <c r="AB28" s="9"/>
      <c r="AC28" s="49"/>
      <c r="AD28" s="9"/>
      <c r="AE28" s="232">
        <f t="shared" si="2"/>
        <v>0</v>
      </c>
      <c r="AF28" s="9"/>
      <c r="AH28" s="1"/>
    </row>
    <row r="29" spans="1:34" ht="20.100000000000001" customHeight="1" thickTop="1" thickBot="1" x14ac:dyDescent="0.3">
      <c r="A29" s="97"/>
      <c r="B29" s="157" t="s">
        <v>20</v>
      </c>
      <c r="C29" s="195"/>
      <c r="D29" s="189" t="s">
        <v>145</v>
      </c>
      <c r="E29" s="291" t="s">
        <v>141</v>
      </c>
      <c r="F29" s="349"/>
      <c r="G29" s="99"/>
      <c r="H29" s="99"/>
      <c r="I29" s="43" t="str">
        <f t="shared" si="5"/>
        <v>**h**</v>
      </c>
      <c r="J29" s="22"/>
      <c r="K29" s="90"/>
      <c r="L29" s="34"/>
      <c r="M29" s="43" t="str">
        <f t="shared" si="6"/>
        <v>**h**</v>
      </c>
      <c r="N29" s="2"/>
      <c r="O29" s="31">
        <f t="shared" si="0"/>
        <v>0</v>
      </c>
      <c r="P29" s="9"/>
      <c r="Q29" s="69" t="str">
        <f t="shared" si="3"/>
        <v/>
      </c>
      <c r="R29" s="9"/>
      <c r="S29" s="360"/>
      <c r="T29" s="9"/>
      <c r="U29" s="92"/>
      <c r="V29" s="62"/>
      <c r="W29" s="43" t="str">
        <f t="shared" si="7"/>
        <v>**h**</v>
      </c>
      <c r="X29" s="2"/>
      <c r="Y29" s="32">
        <f t="shared" si="1"/>
        <v>0</v>
      </c>
      <c r="Z29" s="9"/>
      <c r="AA29" s="69" t="str">
        <f t="shared" si="4"/>
        <v/>
      </c>
      <c r="AB29" s="9"/>
      <c r="AC29" s="49"/>
      <c r="AD29" s="9"/>
      <c r="AE29" s="232">
        <f t="shared" si="2"/>
        <v>0</v>
      </c>
      <c r="AF29" s="9"/>
      <c r="AH29" s="1"/>
    </row>
    <row r="30" spans="1:34" ht="20.100000000000001" customHeight="1" thickTop="1" thickBot="1" x14ac:dyDescent="0.3">
      <c r="A30" s="97"/>
      <c r="B30" s="288" t="s">
        <v>27</v>
      </c>
      <c r="C30" s="192"/>
      <c r="D30" s="289" t="s">
        <v>146</v>
      </c>
      <c r="E30" s="290" t="s">
        <v>141</v>
      </c>
      <c r="F30" s="349"/>
      <c r="G30" s="99"/>
      <c r="H30" s="99"/>
      <c r="I30" s="43" t="str">
        <f t="shared" si="5"/>
        <v>**h**</v>
      </c>
      <c r="J30" s="22"/>
      <c r="K30" s="90"/>
      <c r="L30" s="34"/>
      <c r="M30" s="43" t="str">
        <f t="shared" si="6"/>
        <v>**h**</v>
      </c>
      <c r="N30" s="2"/>
      <c r="O30" s="31">
        <f t="shared" si="0"/>
        <v>0</v>
      </c>
      <c r="P30" s="9"/>
      <c r="Q30" s="69" t="str">
        <f t="shared" si="3"/>
        <v/>
      </c>
      <c r="R30" s="9"/>
      <c r="S30" s="360"/>
      <c r="T30" s="9"/>
      <c r="U30" s="93"/>
      <c r="V30" s="41"/>
      <c r="W30" s="43" t="str">
        <f t="shared" si="7"/>
        <v>**h**</v>
      </c>
      <c r="X30" s="2"/>
      <c r="Y30" s="32">
        <f t="shared" si="1"/>
        <v>0</v>
      </c>
      <c r="Z30" s="9"/>
      <c r="AA30" s="69" t="str">
        <f t="shared" si="4"/>
        <v/>
      </c>
      <c r="AB30" s="9"/>
      <c r="AC30" s="49"/>
      <c r="AD30" s="9"/>
      <c r="AE30" s="232">
        <f t="shared" si="2"/>
        <v>0</v>
      </c>
      <c r="AF30" s="9"/>
      <c r="AH30" s="1"/>
    </row>
    <row r="31" spans="1:34" ht="20.100000000000001" customHeight="1" thickTop="1" thickBot="1" x14ac:dyDescent="0.3">
      <c r="A31" s="97"/>
      <c r="B31" s="159" t="s">
        <v>50</v>
      </c>
      <c r="C31" s="196"/>
      <c r="D31" s="190" t="s">
        <v>146</v>
      </c>
      <c r="E31" s="160" t="s">
        <v>141</v>
      </c>
      <c r="F31" s="349"/>
      <c r="G31" s="99"/>
      <c r="H31" s="99"/>
      <c r="I31" s="43" t="str">
        <f t="shared" si="5"/>
        <v>**h**</v>
      </c>
      <c r="J31" s="22"/>
      <c r="K31" s="90"/>
      <c r="L31" s="34"/>
      <c r="M31" s="43" t="str">
        <f t="shared" si="6"/>
        <v>**h**</v>
      </c>
      <c r="N31" s="2"/>
      <c r="O31" s="31">
        <f t="shared" si="0"/>
        <v>0</v>
      </c>
      <c r="P31" s="9"/>
      <c r="Q31" s="69" t="str">
        <f t="shared" si="3"/>
        <v/>
      </c>
      <c r="R31" s="9"/>
      <c r="S31" s="360"/>
      <c r="T31" s="9"/>
      <c r="U31" s="93"/>
      <c r="V31" s="41"/>
      <c r="W31" s="43" t="str">
        <f t="shared" si="7"/>
        <v>**h**</v>
      </c>
      <c r="X31" s="2"/>
      <c r="Y31" s="32">
        <f t="shared" si="1"/>
        <v>0</v>
      </c>
      <c r="Z31" s="9"/>
      <c r="AA31" s="69" t="str">
        <f t="shared" si="4"/>
        <v/>
      </c>
      <c r="AB31" s="9"/>
      <c r="AC31" s="49"/>
      <c r="AD31" s="9"/>
      <c r="AE31" s="232">
        <f t="shared" si="2"/>
        <v>0</v>
      </c>
      <c r="AF31" s="9"/>
      <c r="AH31" s="1"/>
    </row>
    <row r="32" spans="1:34" ht="20.100000000000001" customHeight="1" thickTop="1" thickBot="1" x14ac:dyDescent="0.3">
      <c r="A32" s="97"/>
      <c r="B32" s="159" t="s">
        <v>37</v>
      </c>
      <c r="C32" s="196"/>
      <c r="D32" s="190" t="s">
        <v>147</v>
      </c>
      <c r="E32" s="160" t="s">
        <v>141</v>
      </c>
      <c r="F32" s="349"/>
      <c r="G32" s="99"/>
      <c r="H32" s="99"/>
      <c r="I32" s="43" t="str">
        <f t="shared" si="5"/>
        <v>**h**</v>
      </c>
      <c r="J32" s="22"/>
      <c r="K32" s="90"/>
      <c r="L32" s="34"/>
      <c r="M32" s="43" t="str">
        <f t="shared" si="6"/>
        <v>**h**</v>
      </c>
      <c r="N32" s="2"/>
      <c r="O32" s="31">
        <f t="shared" si="0"/>
        <v>0</v>
      </c>
      <c r="P32" s="9"/>
      <c r="Q32" s="69" t="str">
        <f t="shared" si="3"/>
        <v/>
      </c>
      <c r="R32" s="9"/>
      <c r="S32" s="360"/>
      <c r="T32" s="9"/>
      <c r="U32" s="92"/>
      <c r="V32" s="41"/>
      <c r="W32" s="43" t="str">
        <f t="shared" si="7"/>
        <v>**h**</v>
      </c>
      <c r="X32" s="2"/>
      <c r="Y32" s="32">
        <f t="shared" si="1"/>
        <v>0</v>
      </c>
      <c r="Z32" s="9"/>
      <c r="AA32" s="69" t="str">
        <f t="shared" si="4"/>
        <v/>
      </c>
      <c r="AB32" s="9"/>
      <c r="AC32" s="49"/>
      <c r="AD32" s="9"/>
      <c r="AE32" s="232">
        <f t="shared" si="2"/>
        <v>0</v>
      </c>
      <c r="AF32" s="9"/>
      <c r="AH32" s="1"/>
    </row>
    <row r="33" spans="1:34" ht="20.100000000000001" customHeight="1" thickTop="1" thickBot="1" x14ac:dyDescent="0.3">
      <c r="A33" s="97"/>
      <c r="B33" s="159" t="s">
        <v>40</v>
      </c>
      <c r="C33" s="196"/>
      <c r="D33" s="190" t="s">
        <v>147</v>
      </c>
      <c r="E33" s="160" t="s">
        <v>141</v>
      </c>
      <c r="F33" s="349"/>
      <c r="G33" s="99"/>
      <c r="H33" s="99"/>
      <c r="I33" s="43" t="str">
        <f t="shared" si="5"/>
        <v>**h**</v>
      </c>
      <c r="J33" s="22"/>
      <c r="K33" s="90"/>
      <c r="L33" s="34"/>
      <c r="M33" s="43" t="str">
        <f t="shared" si="6"/>
        <v>**h**</v>
      </c>
      <c r="N33" s="2"/>
      <c r="O33" s="31">
        <f t="shared" si="0"/>
        <v>0</v>
      </c>
      <c r="P33" s="9"/>
      <c r="Q33" s="69" t="str">
        <f t="shared" si="3"/>
        <v/>
      </c>
      <c r="R33" s="9"/>
      <c r="S33" s="360"/>
      <c r="T33" s="9"/>
      <c r="U33" s="93"/>
      <c r="V33" s="41"/>
      <c r="W33" s="43" t="str">
        <f t="shared" si="7"/>
        <v>**h**</v>
      </c>
      <c r="X33" s="2"/>
      <c r="Y33" s="32">
        <f t="shared" si="1"/>
        <v>0</v>
      </c>
      <c r="Z33" s="9"/>
      <c r="AA33" s="69" t="str">
        <f t="shared" si="4"/>
        <v/>
      </c>
      <c r="AB33" s="9"/>
      <c r="AC33" s="49"/>
      <c r="AD33" s="9"/>
      <c r="AE33" s="232">
        <f t="shared" si="2"/>
        <v>0</v>
      </c>
      <c r="AF33" s="9"/>
      <c r="AH33" s="1"/>
    </row>
    <row r="34" spans="1:34" ht="20.100000000000001" customHeight="1" thickTop="1" thickBot="1" x14ac:dyDescent="0.3">
      <c r="A34" s="97"/>
      <c r="B34" s="159" t="s">
        <v>23</v>
      </c>
      <c r="C34" s="196"/>
      <c r="D34" s="190" t="s">
        <v>148</v>
      </c>
      <c r="E34" s="160" t="s">
        <v>141</v>
      </c>
      <c r="F34" s="349"/>
      <c r="G34" s="99"/>
      <c r="H34" s="99"/>
      <c r="I34" s="43" t="str">
        <f t="shared" si="5"/>
        <v>**h**</v>
      </c>
      <c r="J34" s="22"/>
      <c r="K34" s="90"/>
      <c r="L34" s="34"/>
      <c r="M34" s="43" t="str">
        <f t="shared" si="6"/>
        <v>**h**</v>
      </c>
      <c r="N34" s="2"/>
      <c r="O34" s="31">
        <f t="shared" si="0"/>
        <v>0</v>
      </c>
      <c r="P34" s="9"/>
      <c r="Q34" s="69" t="str">
        <f t="shared" si="3"/>
        <v/>
      </c>
      <c r="R34" s="9"/>
      <c r="S34" s="360"/>
      <c r="T34" s="9"/>
      <c r="U34" s="92"/>
      <c r="V34" s="62"/>
      <c r="W34" s="43" t="str">
        <f t="shared" si="7"/>
        <v>**h**</v>
      </c>
      <c r="X34" s="2"/>
      <c r="Y34" s="32">
        <f t="shared" si="1"/>
        <v>0</v>
      </c>
      <c r="Z34" s="9"/>
      <c r="AA34" s="69" t="str">
        <f t="shared" si="4"/>
        <v/>
      </c>
      <c r="AB34" s="9"/>
      <c r="AC34" s="49"/>
      <c r="AD34" s="9"/>
      <c r="AE34" s="232">
        <f t="shared" si="2"/>
        <v>0</v>
      </c>
      <c r="AF34" s="9"/>
      <c r="AH34" s="1"/>
    </row>
    <row r="35" spans="1:34" ht="20.100000000000001" customHeight="1" thickTop="1" thickBot="1" x14ac:dyDescent="0.3">
      <c r="A35" s="97"/>
      <c r="B35" s="159" t="s">
        <v>86</v>
      </c>
      <c r="C35" s="196"/>
      <c r="D35" s="190" t="s">
        <v>148</v>
      </c>
      <c r="E35" s="160" t="s">
        <v>141</v>
      </c>
      <c r="F35" s="349"/>
      <c r="G35" s="99"/>
      <c r="H35" s="99"/>
      <c r="I35" s="43" t="str">
        <f t="shared" si="5"/>
        <v>**h**</v>
      </c>
      <c r="J35" s="22"/>
      <c r="K35" s="90"/>
      <c r="L35" s="34"/>
      <c r="M35" s="43" t="str">
        <f t="shared" si="6"/>
        <v>**h**</v>
      </c>
      <c r="N35" s="2"/>
      <c r="O35" s="31">
        <f t="shared" si="0"/>
        <v>0</v>
      </c>
      <c r="P35" s="9"/>
      <c r="Q35" s="69" t="str">
        <f t="shared" si="3"/>
        <v/>
      </c>
      <c r="R35" s="9"/>
      <c r="S35" s="360"/>
      <c r="T35" s="9"/>
      <c r="U35" s="93"/>
      <c r="V35" s="62"/>
      <c r="W35" s="43" t="str">
        <f t="shared" si="7"/>
        <v>**h**</v>
      </c>
      <c r="X35" s="2"/>
      <c r="Y35" s="32">
        <f t="shared" si="1"/>
        <v>0</v>
      </c>
      <c r="Z35" s="9"/>
      <c r="AA35" s="69" t="str">
        <f t="shared" si="4"/>
        <v/>
      </c>
      <c r="AB35" s="9"/>
      <c r="AC35" s="49"/>
      <c r="AD35" s="9"/>
      <c r="AE35" s="232">
        <f t="shared" si="2"/>
        <v>0</v>
      </c>
      <c r="AF35" s="9"/>
      <c r="AH35" s="1"/>
    </row>
    <row r="36" spans="1:34" ht="20.100000000000001" customHeight="1" thickTop="1" thickBot="1" x14ac:dyDescent="0.3">
      <c r="A36" s="97"/>
      <c r="B36" s="159" t="s">
        <v>12</v>
      </c>
      <c r="C36" s="196"/>
      <c r="D36" s="190" t="s">
        <v>149</v>
      </c>
      <c r="E36" s="160" t="s">
        <v>141</v>
      </c>
      <c r="F36" s="349"/>
      <c r="G36" s="99"/>
      <c r="H36" s="99"/>
      <c r="I36" s="43" t="str">
        <f t="shared" si="5"/>
        <v>**h**</v>
      </c>
      <c r="J36" s="22"/>
      <c r="K36" s="90"/>
      <c r="L36" s="34"/>
      <c r="M36" s="43" t="str">
        <f t="shared" si="6"/>
        <v>**h**</v>
      </c>
      <c r="N36" s="2"/>
      <c r="O36" s="31">
        <f t="shared" si="0"/>
        <v>0</v>
      </c>
      <c r="P36" s="9"/>
      <c r="Q36" s="69" t="str">
        <f t="shared" si="3"/>
        <v/>
      </c>
      <c r="R36" s="9"/>
      <c r="S36" s="361"/>
      <c r="T36" s="9"/>
      <c r="U36" s="92"/>
      <c r="V36" s="62"/>
      <c r="W36" s="43" t="str">
        <f t="shared" si="7"/>
        <v>**h**</v>
      </c>
      <c r="X36" s="2"/>
      <c r="Y36" s="32">
        <f t="shared" si="1"/>
        <v>0</v>
      </c>
      <c r="Z36" s="9"/>
      <c r="AA36" s="69" t="str">
        <f t="shared" si="4"/>
        <v/>
      </c>
      <c r="AB36" s="9"/>
      <c r="AC36" s="49"/>
      <c r="AD36" s="9"/>
      <c r="AE36" s="232">
        <f t="shared" si="2"/>
        <v>0</v>
      </c>
      <c r="AF36" s="9"/>
      <c r="AH36" s="1"/>
    </row>
    <row r="37" spans="1:34" ht="20.100000000000001" customHeight="1" thickTop="1" thickBot="1" x14ac:dyDescent="0.3">
      <c r="A37" s="97"/>
      <c r="B37" s="159" t="s">
        <v>33</v>
      </c>
      <c r="C37" s="196"/>
      <c r="D37" s="190" t="s">
        <v>149</v>
      </c>
      <c r="E37" s="160" t="s">
        <v>141</v>
      </c>
      <c r="F37" s="349"/>
      <c r="G37" s="99"/>
      <c r="H37" s="99"/>
      <c r="I37" s="43" t="str">
        <f t="shared" si="5"/>
        <v>**h**</v>
      </c>
      <c r="J37" s="22"/>
      <c r="K37" s="90"/>
      <c r="L37" s="34"/>
      <c r="M37" s="43" t="str">
        <f t="shared" si="6"/>
        <v>**h**</v>
      </c>
      <c r="N37" s="2"/>
      <c r="O37" s="31">
        <f t="shared" si="0"/>
        <v>0</v>
      </c>
      <c r="P37" s="9"/>
      <c r="Q37" s="69" t="str">
        <f t="shared" si="3"/>
        <v/>
      </c>
      <c r="R37" s="9"/>
      <c r="S37" s="46"/>
      <c r="T37" s="9"/>
      <c r="U37" s="93"/>
      <c r="V37" s="62"/>
      <c r="W37" s="43" t="str">
        <f t="shared" si="7"/>
        <v>**h**</v>
      </c>
      <c r="X37" s="2"/>
      <c r="Y37" s="32">
        <f t="shared" si="1"/>
        <v>0</v>
      </c>
      <c r="Z37" s="9"/>
      <c r="AA37" s="69" t="str">
        <f t="shared" si="4"/>
        <v/>
      </c>
      <c r="AB37" s="9"/>
      <c r="AC37" s="49"/>
      <c r="AD37" s="9"/>
      <c r="AE37" s="232">
        <f t="shared" si="2"/>
        <v>0</v>
      </c>
      <c r="AF37" s="9"/>
      <c r="AH37" s="1"/>
    </row>
    <row r="38" spans="1:34" ht="20.100000000000001" customHeight="1" thickTop="1" thickBot="1" x14ac:dyDescent="0.3">
      <c r="A38" s="97"/>
      <c r="B38" s="159" t="s">
        <v>78</v>
      </c>
      <c r="C38" s="196"/>
      <c r="D38" s="190" t="s">
        <v>149</v>
      </c>
      <c r="E38" s="160" t="s">
        <v>141</v>
      </c>
      <c r="F38" s="349"/>
      <c r="G38" s="99"/>
      <c r="H38" s="99"/>
      <c r="I38" s="43" t="str">
        <f t="shared" si="5"/>
        <v>**h**</v>
      </c>
      <c r="J38" s="22"/>
      <c r="K38" s="90"/>
      <c r="L38" s="34"/>
      <c r="M38" s="43" t="str">
        <f t="shared" si="6"/>
        <v>**h**</v>
      </c>
      <c r="N38" s="2"/>
      <c r="O38" s="31">
        <f t="shared" si="0"/>
        <v>0</v>
      </c>
      <c r="P38" s="9"/>
      <c r="Q38" s="69" t="str">
        <f t="shared" si="3"/>
        <v/>
      </c>
      <c r="R38" s="9"/>
      <c r="S38" s="48" t="s">
        <v>89</v>
      </c>
      <c r="T38" s="9"/>
      <c r="U38" s="92"/>
      <c r="V38" s="62"/>
      <c r="W38" s="43" t="str">
        <f t="shared" si="7"/>
        <v>**h**</v>
      </c>
      <c r="X38" s="2"/>
      <c r="Y38" s="32">
        <f t="shared" si="1"/>
        <v>0</v>
      </c>
      <c r="Z38" s="9"/>
      <c r="AA38" s="69" t="str">
        <f t="shared" si="4"/>
        <v/>
      </c>
      <c r="AB38" s="9"/>
      <c r="AC38" s="49"/>
      <c r="AD38" s="9"/>
      <c r="AE38" s="232">
        <f t="shared" si="2"/>
        <v>0</v>
      </c>
      <c r="AF38" s="9"/>
      <c r="AH38" s="1"/>
    </row>
    <row r="39" spans="1:34" ht="20.100000000000001" customHeight="1" thickTop="1" thickBot="1" x14ac:dyDescent="0.3">
      <c r="A39" s="97"/>
      <c r="B39" s="292" t="s">
        <v>9</v>
      </c>
      <c r="C39" s="197"/>
      <c r="D39" s="190" t="s">
        <v>185</v>
      </c>
      <c r="E39" s="162" t="s">
        <v>141</v>
      </c>
      <c r="F39" s="349"/>
      <c r="G39" s="99"/>
      <c r="H39" s="99"/>
      <c r="I39" s="43" t="str">
        <f t="shared" si="5"/>
        <v>**h**</v>
      </c>
      <c r="J39" s="22"/>
      <c r="K39" s="90"/>
      <c r="L39" s="34"/>
      <c r="M39" s="43" t="str">
        <f t="shared" si="6"/>
        <v>**h**</v>
      </c>
      <c r="N39" s="2"/>
      <c r="O39" s="31">
        <f t="shared" si="0"/>
        <v>0</v>
      </c>
      <c r="P39" s="9"/>
      <c r="Q39" s="69" t="str">
        <f t="shared" si="3"/>
        <v/>
      </c>
      <c r="R39" s="9"/>
      <c r="S39" s="48" t="s">
        <v>91</v>
      </c>
      <c r="T39" s="9"/>
      <c r="U39" s="93"/>
      <c r="V39" s="41"/>
      <c r="W39" s="43" t="str">
        <f t="shared" si="7"/>
        <v>**h**</v>
      </c>
      <c r="X39" s="2"/>
      <c r="Y39" s="32">
        <f t="shared" si="1"/>
        <v>0</v>
      </c>
      <c r="Z39" s="9"/>
      <c r="AA39" s="69" t="str">
        <f t="shared" si="4"/>
        <v/>
      </c>
      <c r="AB39" s="9"/>
      <c r="AC39" s="49"/>
      <c r="AD39" s="9"/>
      <c r="AE39" s="232">
        <f t="shared" si="2"/>
        <v>0</v>
      </c>
      <c r="AF39" s="9"/>
      <c r="AH39" s="1"/>
    </row>
    <row r="40" spans="1:34" ht="20.100000000000001" customHeight="1" thickTop="1" thickBot="1" x14ac:dyDescent="0.3">
      <c r="A40" s="97"/>
      <c r="B40" s="163" t="s">
        <v>47</v>
      </c>
      <c r="C40" s="195"/>
      <c r="D40" s="189" t="s">
        <v>145</v>
      </c>
      <c r="E40" s="164" t="s">
        <v>127</v>
      </c>
      <c r="F40" s="349"/>
      <c r="G40" s="99"/>
      <c r="H40" s="99"/>
      <c r="I40" s="43" t="str">
        <f t="shared" si="5"/>
        <v>**h**</v>
      </c>
      <c r="J40" s="22"/>
      <c r="K40" s="90"/>
      <c r="L40" s="34"/>
      <c r="M40" s="43" t="str">
        <f t="shared" si="6"/>
        <v>**h**</v>
      </c>
      <c r="N40" s="2"/>
      <c r="O40" s="31">
        <f t="shared" si="0"/>
        <v>0</v>
      </c>
      <c r="P40" s="9"/>
      <c r="Q40" s="69" t="str">
        <f t="shared" si="3"/>
        <v/>
      </c>
      <c r="R40" s="9"/>
      <c r="S40" s="91" t="s">
        <v>90</v>
      </c>
      <c r="T40" s="9"/>
      <c r="U40" s="93"/>
      <c r="V40" s="62"/>
      <c r="W40" s="43" t="str">
        <f t="shared" si="7"/>
        <v>**h**</v>
      </c>
      <c r="X40" s="2"/>
      <c r="Y40" s="32">
        <f t="shared" si="1"/>
        <v>0</v>
      </c>
      <c r="Z40" s="9"/>
      <c r="AA40" s="69" t="str">
        <f t="shared" si="4"/>
        <v/>
      </c>
      <c r="AB40" s="9"/>
      <c r="AC40" s="49"/>
      <c r="AD40" s="9"/>
      <c r="AE40" s="232">
        <f t="shared" si="2"/>
        <v>0</v>
      </c>
      <c r="AF40" s="9"/>
      <c r="AH40" s="1"/>
    </row>
    <row r="41" spans="1:34" ht="20.100000000000001" customHeight="1" thickTop="1" thickBot="1" x14ac:dyDescent="0.3">
      <c r="A41" s="97"/>
      <c r="B41" s="165" t="s">
        <v>28</v>
      </c>
      <c r="C41" s="196"/>
      <c r="D41" s="190" t="s">
        <v>146</v>
      </c>
      <c r="E41" s="166" t="s">
        <v>127</v>
      </c>
      <c r="F41" s="349"/>
      <c r="G41" s="99"/>
      <c r="H41" s="99"/>
      <c r="I41" s="43" t="str">
        <f t="shared" si="5"/>
        <v>**h**</v>
      </c>
      <c r="J41" s="22"/>
      <c r="K41" s="90"/>
      <c r="L41" s="34"/>
      <c r="M41" s="43" t="str">
        <f t="shared" si="6"/>
        <v>**h**</v>
      </c>
      <c r="N41" s="2"/>
      <c r="O41" s="31">
        <f t="shared" si="0"/>
        <v>0</v>
      </c>
      <c r="P41" s="9"/>
      <c r="Q41" s="69" t="str">
        <f t="shared" si="3"/>
        <v/>
      </c>
      <c r="R41" s="9"/>
      <c r="S41" s="135" t="s">
        <v>114</v>
      </c>
      <c r="T41" s="9"/>
      <c r="U41" s="92"/>
      <c r="V41" s="41"/>
      <c r="W41" s="43" t="str">
        <f t="shared" si="7"/>
        <v>**h**</v>
      </c>
      <c r="X41" s="2"/>
      <c r="Y41" s="32">
        <f t="shared" si="1"/>
        <v>0</v>
      </c>
      <c r="Z41" s="9"/>
      <c r="AA41" s="69" t="str">
        <f t="shared" si="4"/>
        <v/>
      </c>
      <c r="AB41" s="9"/>
      <c r="AC41" s="49"/>
      <c r="AD41" s="9"/>
      <c r="AE41" s="232">
        <f t="shared" si="2"/>
        <v>0</v>
      </c>
      <c r="AF41" s="9"/>
      <c r="AH41" s="1"/>
    </row>
    <row r="42" spans="1:34" ht="20.100000000000001" customHeight="1" thickTop="1" thickBot="1" x14ac:dyDescent="0.3">
      <c r="A42" s="97"/>
      <c r="B42" s="165" t="s">
        <v>29</v>
      </c>
      <c r="C42" s="196"/>
      <c r="D42" s="190" t="s">
        <v>146</v>
      </c>
      <c r="E42" s="166" t="s">
        <v>127</v>
      </c>
      <c r="F42" s="349"/>
      <c r="G42" s="99"/>
      <c r="H42" s="99"/>
      <c r="I42" s="43" t="str">
        <f t="shared" si="5"/>
        <v>**h**</v>
      </c>
      <c r="J42" s="22"/>
      <c r="K42" s="90"/>
      <c r="L42" s="34"/>
      <c r="M42" s="43" t="str">
        <f t="shared" si="6"/>
        <v>**h**</v>
      </c>
      <c r="N42" s="2"/>
      <c r="O42" s="31">
        <f t="shared" si="0"/>
        <v>0</v>
      </c>
      <c r="P42" s="9"/>
      <c r="Q42" s="69" t="str">
        <f t="shared" si="3"/>
        <v/>
      </c>
      <c r="R42" s="9"/>
      <c r="S42" s="47"/>
      <c r="T42" s="9"/>
      <c r="U42" s="93"/>
      <c r="V42" s="62"/>
      <c r="W42" s="43" t="str">
        <f t="shared" si="7"/>
        <v>**h**</v>
      </c>
      <c r="X42" s="2"/>
      <c r="Y42" s="32">
        <f t="shared" si="1"/>
        <v>0</v>
      </c>
      <c r="Z42" s="9"/>
      <c r="AA42" s="69" t="str">
        <f t="shared" si="4"/>
        <v/>
      </c>
      <c r="AB42" s="9"/>
      <c r="AC42" s="49"/>
      <c r="AD42" s="9"/>
      <c r="AE42" s="232">
        <f t="shared" si="2"/>
        <v>0</v>
      </c>
      <c r="AF42" s="9"/>
      <c r="AH42" s="5"/>
    </row>
    <row r="43" spans="1:34" ht="20.100000000000001" customHeight="1" thickTop="1" thickBot="1" x14ac:dyDescent="0.3">
      <c r="A43" s="97"/>
      <c r="B43" s="165" t="s">
        <v>21</v>
      </c>
      <c r="C43" s="196"/>
      <c r="D43" s="190" t="s">
        <v>147</v>
      </c>
      <c r="E43" s="166" t="s">
        <v>127</v>
      </c>
      <c r="F43" s="349"/>
      <c r="G43" s="99"/>
      <c r="H43" s="99"/>
      <c r="I43" s="43" t="str">
        <f t="shared" si="5"/>
        <v>**h**</v>
      </c>
      <c r="J43" s="22"/>
      <c r="K43" s="90"/>
      <c r="L43" s="34"/>
      <c r="M43" s="43" t="str">
        <f t="shared" si="6"/>
        <v>**h**</v>
      </c>
      <c r="N43" s="2"/>
      <c r="O43" s="31">
        <f t="shared" si="0"/>
        <v>0</v>
      </c>
      <c r="P43" s="9"/>
      <c r="Q43" s="69" t="str">
        <f t="shared" si="3"/>
        <v/>
      </c>
      <c r="R43" s="9"/>
      <c r="S43" s="45"/>
      <c r="T43" s="9"/>
      <c r="U43" s="93"/>
      <c r="V43" s="62"/>
      <c r="W43" s="43" t="str">
        <f t="shared" si="7"/>
        <v>**h**</v>
      </c>
      <c r="X43" s="2"/>
      <c r="Y43" s="32">
        <f t="shared" si="1"/>
        <v>0</v>
      </c>
      <c r="Z43" s="9"/>
      <c r="AA43" s="69" t="str">
        <f t="shared" si="4"/>
        <v/>
      </c>
      <c r="AB43" s="9"/>
      <c r="AC43" s="49"/>
      <c r="AD43" s="9"/>
      <c r="AE43" s="232">
        <f t="shared" si="2"/>
        <v>0</v>
      </c>
      <c r="AF43" s="9"/>
      <c r="AH43" s="5"/>
    </row>
    <row r="44" spans="1:34" ht="20.100000000000001" customHeight="1" thickTop="1" thickBot="1" x14ac:dyDescent="0.3">
      <c r="A44" s="97"/>
      <c r="B44" s="165" t="s">
        <v>48</v>
      </c>
      <c r="C44" s="196"/>
      <c r="D44" s="190" t="s">
        <v>147</v>
      </c>
      <c r="E44" s="166" t="s">
        <v>127</v>
      </c>
      <c r="F44" s="349"/>
      <c r="G44" s="99"/>
      <c r="H44" s="99"/>
      <c r="I44" s="43" t="str">
        <f t="shared" si="5"/>
        <v>**h**</v>
      </c>
      <c r="J44" s="22"/>
      <c r="K44" s="90"/>
      <c r="L44" s="34"/>
      <c r="M44" s="43" t="str">
        <f t="shared" si="6"/>
        <v>**h**</v>
      </c>
      <c r="N44" s="2"/>
      <c r="O44" s="31">
        <f t="shared" si="0"/>
        <v>0</v>
      </c>
      <c r="P44" s="9"/>
      <c r="Q44" s="69" t="str">
        <f t="shared" si="3"/>
        <v/>
      </c>
      <c r="R44" s="9"/>
      <c r="S44" s="45"/>
      <c r="T44" s="9"/>
      <c r="U44" s="93"/>
      <c r="V44" s="62"/>
      <c r="W44" s="43" t="str">
        <f t="shared" si="7"/>
        <v>**h**</v>
      </c>
      <c r="X44" s="2"/>
      <c r="Y44" s="32">
        <f t="shared" si="1"/>
        <v>0</v>
      </c>
      <c r="Z44" s="9"/>
      <c r="AA44" s="69" t="str">
        <f t="shared" si="4"/>
        <v/>
      </c>
      <c r="AB44" s="9"/>
      <c r="AC44" s="49"/>
      <c r="AD44" s="9"/>
      <c r="AE44" s="232">
        <f t="shared" si="2"/>
        <v>0</v>
      </c>
      <c r="AF44" s="9"/>
      <c r="AH44" s="4"/>
    </row>
    <row r="45" spans="1:34" ht="20.100000000000001" customHeight="1" thickTop="1" thickBot="1" x14ac:dyDescent="0.3">
      <c r="A45" s="97"/>
      <c r="B45" s="165" t="s">
        <v>79</v>
      </c>
      <c r="C45" s="196"/>
      <c r="D45" s="190" t="s">
        <v>147</v>
      </c>
      <c r="E45" s="166" t="s">
        <v>127</v>
      </c>
      <c r="F45" s="349"/>
      <c r="G45" s="99"/>
      <c r="H45" s="99"/>
      <c r="I45" s="43" t="str">
        <f t="shared" si="5"/>
        <v>**h**</v>
      </c>
      <c r="J45" s="22"/>
      <c r="K45" s="90"/>
      <c r="L45" s="34"/>
      <c r="M45" s="43" t="str">
        <f t="shared" si="6"/>
        <v>**h**</v>
      </c>
      <c r="N45" s="2"/>
      <c r="O45" s="31">
        <f t="shared" si="0"/>
        <v>0</v>
      </c>
      <c r="P45" s="9"/>
      <c r="Q45" s="69" t="str">
        <f t="shared" si="3"/>
        <v/>
      </c>
      <c r="R45" s="9"/>
      <c r="S45" s="45"/>
      <c r="T45" s="9"/>
      <c r="U45" s="92"/>
      <c r="V45" s="62"/>
      <c r="W45" s="43" t="str">
        <f t="shared" si="7"/>
        <v>**h**</v>
      </c>
      <c r="X45" s="2"/>
      <c r="Y45" s="32">
        <f t="shared" si="1"/>
        <v>0</v>
      </c>
      <c r="Z45" s="9"/>
      <c r="AA45" s="69" t="str">
        <f t="shared" si="4"/>
        <v/>
      </c>
      <c r="AB45" s="9"/>
      <c r="AC45" s="49"/>
      <c r="AD45" s="9"/>
      <c r="AE45" s="232">
        <f t="shared" si="2"/>
        <v>0</v>
      </c>
      <c r="AF45" s="9"/>
      <c r="AH45" s="4"/>
    </row>
    <row r="46" spans="1:34" ht="20.100000000000001" customHeight="1" thickTop="1" thickBot="1" x14ac:dyDescent="0.3">
      <c r="A46" s="97"/>
      <c r="B46" s="165" t="s">
        <v>4</v>
      </c>
      <c r="C46" s="196"/>
      <c r="D46" s="190" t="s">
        <v>148</v>
      </c>
      <c r="E46" s="166" t="s">
        <v>127</v>
      </c>
      <c r="F46" s="349"/>
      <c r="G46" s="99"/>
      <c r="H46" s="99"/>
      <c r="I46" s="43" t="str">
        <f t="shared" si="5"/>
        <v>**h**</v>
      </c>
      <c r="J46" s="22"/>
      <c r="K46" s="90"/>
      <c r="L46" s="34"/>
      <c r="M46" s="43" t="str">
        <f t="shared" si="6"/>
        <v>**h**</v>
      </c>
      <c r="N46" s="2"/>
      <c r="O46" s="31">
        <f t="shared" si="0"/>
        <v>0</v>
      </c>
      <c r="P46" s="9"/>
      <c r="Q46" s="69" t="str">
        <f t="shared" si="3"/>
        <v/>
      </c>
      <c r="R46" s="9"/>
      <c r="S46" s="44"/>
      <c r="T46" s="9"/>
      <c r="U46" s="93"/>
      <c r="V46" s="62"/>
      <c r="W46" s="43" t="str">
        <f t="shared" si="7"/>
        <v>**h**</v>
      </c>
      <c r="X46" s="2"/>
      <c r="Y46" s="32">
        <f t="shared" si="1"/>
        <v>0</v>
      </c>
      <c r="Z46" s="9"/>
      <c r="AA46" s="69" t="str">
        <f t="shared" si="4"/>
        <v/>
      </c>
      <c r="AB46" s="9"/>
      <c r="AC46" s="49"/>
      <c r="AD46" s="9"/>
      <c r="AE46" s="232">
        <f t="shared" si="2"/>
        <v>0</v>
      </c>
      <c r="AF46" s="9"/>
      <c r="AH46" s="4"/>
    </row>
    <row r="47" spans="1:34" ht="20.100000000000001" customHeight="1" thickTop="1" thickBot="1" x14ac:dyDescent="0.3">
      <c r="A47" s="97"/>
      <c r="B47" s="165" t="s">
        <v>24</v>
      </c>
      <c r="C47" s="196"/>
      <c r="D47" s="190" t="s">
        <v>148</v>
      </c>
      <c r="E47" s="166" t="s">
        <v>127</v>
      </c>
      <c r="F47" s="349"/>
      <c r="G47" s="99"/>
      <c r="H47" s="99"/>
      <c r="I47" s="43" t="str">
        <f t="shared" si="5"/>
        <v>**h**</v>
      </c>
      <c r="J47" s="22"/>
      <c r="K47" s="90"/>
      <c r="L47" s="34"/>
      <c r="M47" s="43" t="str">
        <f t="shared" si="6"/>
        <v>**h**</v>
      </c>
      <c r="N47" s="2"/>
      <c r="O47" s="31">
        <f t="shared" si="0"/>
        <v>0</v>
      </c>
      <c r="P47" s="9"/>
      <c r="Q47" s="69" t="str">
        <f t="shared" si="3"/>
        <v/>
      </c>
      <c r="R47" s="9"/>
      <c r="S47" s="44"/>
      <c r="T47" s="9"/>
      <c r="U47" s="93"/>
      <c r="V47" s="41"/>
      <c r="W47" s="43" t="str">
        <f t="shared" si="7"/>
        <v>**h**</v>
      </c>
      <c r="X47" s="2"/>
      <c r="Y47" s="32">
        <f t="shared" si="1"/>
        <v>0</v>
      </c>
      <c r="Z47" s="9"/>
      <c r="AA47" s="69" t="str">
        <f t="shared" si="4"/>
        <v/>
      </c>
      <c r="AB47" s="9"/>
      <c r="AC47" s="49"/>
      <c r="AD47" s="9"/>
      <c r="AE47" s="232">
        <f t="shared" si="2"/>
        <v>0</v>
      </c>
      <c r="AF47" s="9"/>
      <c r="AH47" s="4"/>
    </row>
    <row r="48" spans="1:34" ht="20.100000000000001" customHeight="1" thickTop="1" thickBot="1" x14ac:dyDescent="0.3">
      <c r="A48" s="97"/>
      <c r="B48" s="165" t="s">
        <v>36</v>
      </c>
      <c r="C48" s="196"/>
      <c r="D48" s="190" t="s">
        <v>148</v>
      </c>
      <c r="E48" s="166" t="s">
        <v>127</v>
      </c>
      <c r="F48" s="349"/>
      <c r="G48" s="99"/>
      <c r="H48" s="99"/>
      <c r="I48" s="43" t="str">
        <f t="shared" si="5"/>
        <v>**h**</v>
      </c>
      <c r="J48" s="22"/>
      <c r="K48" s="90"/>
      <c r="L48" s="34"/>
      <c r="M48" s="43" t="str">
        <f t="shared" si="6"/>
        <v>**h**</v>
      </c>
      <c r="N48" s="2"/>
      <c r="O48" s="31">
        <f t="shared" si="0"/>
        <v>0</v>
      </c>
      <c r="P48" s="9"/>
      <c r="Q48" s="69" t="str">
        <f t="shared" si="3"/>
        <v/>
      </c>
      <c r="R48" s="9"/>
      <c r="S48" s="44"/>
      <c r="T48" s="9"/>
      <c r="U48" s="93"/>
      <c r="V48" s="62"/>
      <c r="W48" s="43" t="str">
        <f t="shared" si="7"/>
        <v>**h**</v>
      </c>
      <c r="X48" s="2"/>
      <c r="Y48" s="32">
        <f t="shared" si="1"/>
        <v>0</v>
      </c>
      <c r="Z48" s="9"/>
      <c r="AA48" s="69" t="str">
        <f t="shared" si="4"/>
        <v/>
      </c>
      <c r="AB48" s="9"/>
      <c r="AC48" s="49"/>
      <c r="AD48" s="9"/>
      <c r="AE48" s="232">
        <f t="shared" si="2"/>
        <v>0</v>
      </c>
      <c r="AF48" s="9"/>
      <c r="AH48" s="4"/>
    </row>
    <row r="49" spans="1:34" ht="20.100000000000001" customHeight="1" thickTop="1" thickBot="1" x14ac:dyDescent="0.3">
      <c r="A49" s="97"/>
      <c r="B49" s="165" t="s">
        <v>58</v>
      </c>
      <c r="C49" s="196"/>
      <c r="D49" s="190" t="s">
        <v>148</v>
      </c>
      <c r="E49" s="166" t="s">
        <v>127</v>
      </c>
      <c r="F49" s="349"/>
      <c r="G49" s="99"/>
      <c r="H49" s="99"/>
      <c r="I49" s="43" t="str">
        <f t="shared" si="5"/>
        <v>**h**</v>
      </c>
      <c r="J49" s="22"/>
      <c r="K49" s="90"/>
      <c r="L49" s="34"/>
      <c r="M49" s="43" t="str">
        <f t="shared" si="6"/>
        <v>**h**</v>
      </c>
      <c r="N49" s="2"/>
      <c r="O49" s="31">
        <f t="shared" si="0"/>
        <v>0</v>
      </c>
      <c r="P49" s="9"/>
      <c r="Q49" s="69" t="str">
        <f t="shared" si="3"/>
        <v/>
      </c>
      <c r="R49" s="9"/>
      <c r="S49" s="44"/>
      <c r="T49" s="9"/>
      <c r="U49" s="93"/>
      <c r="V49" s="62"/>
      <c r="W49" s="43" t="str">
        <f t="shared" si="7"/>
        <v>**h**</v>
      </c>
      <c r="X49" s="2"/>
      <c r="Y49" s="32">
        <f t="shared" si="1"/>
        <v>0</v>
      </c>
      <c r="Z49" s="9"/>
      <c r="AA49" s="69" t="str">
        <f t="shared" si="4"/>
        <v/>
      </c>
      <c r="AB49" s="9"/>
      <c r="AC49" s="49"/>
      <c r="AD49" s="9"/>
      <c r="AE49" s="232">
        <f t="shared" si="2"/>
        <v>0</v>
      </c>
      <c r="AF49" s="9"/>
      <c r="AH49" s="4"/>
    </row>
    <row r="50" spans="1:34" ht="20.100000000000001" customHeight="1" thickTop="1" thickBot="1" x14ac:dyDescent="0.3">
      <c r="A50" s="97"/>
      <c r="B50" s="165" t="s">
        <v>13</v>
      </c>
      <c r="C50" s="196"/>
      <c r="D50" s="190" t="s">
        <v>149</v>
      </c>
      <c r="E50" s="166" t="s">
        <v>127</v>
      </c>
      <c r="F50" s="349"/>
      <c r="G50" s="99"/>
      <c r="H50" s="99"/>
      <c r="I50" s="43" t="str">
        <f t="shared" si="5"/>
        <v>**h**</v>
      </c>
      <c r="J50" s="22"/>
      <c r="K50" s="90"/>
      <c r="L50" s="34"/>
      <c r="M50" s="43" t="str">
        <f t="shared" si="6"/>
        <v>**h**</v>
      </c>
      <c r="N50" s="2"/>
      <c r="O50" s="31">
        <f t="shared" si="0"/>
        <v>0</v>
      </c>
      <c r="P50" s="9"/>
      <c r="Q50" s="69" t="str">
        <f t="shared" si="3"/>
        <v/>
      </c>
      <c r="R50" s="9"/>
      <c r="S50" s="44"/>
      <c r="T50" s="9"/>
      <c r="U50" s="92"/>
      <c r="V50" s="41"/>
      <c r="W50" s="43" t="str">
        <f t="shared" si="7"/>
        <v>**h**</v>
      </c>
      <c r="X50" s="2"/>
      <c r="Y50" s="32">
        <f t="shared" si="1"/>
        <v>0</v>
      </c>
      <c r="Z50" s="9"/>
      <c r="AA50" s="69" t="str">
        <f t="shared" si="4"/>
        <v/>
      </c>
      <c r="AB50" s="9"/>
      <c r="AC50" s="49"/>
      <c r="AD50" s="9"/>
      <c r="AE50" s="232">
        <f t="shared" si="2"/>
        <v>0</v>
      </c>
      <c r="AF50" s="9"/>
      <c r="AH50" s="4"/>
    </row>
    <row r="51" spans="1:34" ht="20.100000000000001" customHeight="1" thickTop="1" thickBot="1" x14ac:dyDescent="0.3">
      <c r="A51" s="97"/>
      <c r="B51" s="165" t="s">
        <v>26</v>
      </c>
      <c r="C51" s="196"/>
      <c r="D51" s="190" t="s">
        <v>149</v>
      </c>
      <c r="E51" s="166" t="s">
        <v>127</v>
      </c>
      <c r="F51" s="349"/>
      <c r="G51" s="99"/>
      <c r="H51" s="99"/>
      <c r="I51" s="43" t="str">
        <f t="shared" si="5"/>
        <v>**h**</v>
      </c>
      <c r="J51" s="22"/>
      <c r="K51" s="90"/>
      <c r="L51" s="34"/>
      <c r="M51" s="43" t="str">
        <f t="shared" si="6"/>
        <v>**h**</v>
      </c>
      <c r="N51" s="2"/>
      <c r="O51" s="31">
        <f t="shared" si="0"/>
        <v>0</v>
      </c>
      <c r="P51" s="9"/>
      <c r="Q51" s="69" t="str">
        <f t="shared" si="3"/>
        <v/>
      </c>
      <c r="R51" s="9"/>
      <c r="S51" s="44"/>
      <c r="T51" s="9"/>
      <c r="U51" s="93"/>
      <c r="V51" s="62"/>
      <c r="W51" s="43" t="str">
        <f t="shared" si="7"/>
        <v>**h**</v>
      </c>
      <c r="X51" s="2"/>
      <c r="Y51" s="32">
        <f t="shared" si="1"/>
        <v>0</v>
      </c>
      <c r="Z51" s="9"/>
      <c r="AA51" s="69" t="str">
        <f t="shared" si="4"/>
        <v/>
      </c>
      <c r="AB51" s="9"/>
      <c r="AC51" s="49"/>
      <c r="AD51" s="9"/>
      <c r="AE51" s="232">
        <f t="shared" si="2"/>
        <v>0</v>
      </c>
      <c r="AF51" s="9"/>
      <c r="AH51" s="4"/>
    </row>
    <row r="52" spans="1:34" ht="20.100000000000001" customHeight="1" thickTop="1" thickBot="1" x14ac:dyDescent="0.3">
      <c r="A52" s="97"/>
      <c r="B52" s="165" t="s">
        <v>42</v>
      </c>
      <c r="C52" s="196"/>
      <c r="D52" s="190" t="s">
        <v>149</v>
      </c>
      <c r="E52" s="166" t="s">
        <v>127</v>
      </c>
      <c r="F52" s="349"/>
      <c r="G52" s="99"/>
      <c r="H52" s="99"/>
      <c r="I52" s="43" t="str">
        <f t="shared" si="5"/>
        <v>**h**</v>
      </c>
      <c r="J52" s="22"/>
      <c r="K52" s="90"/>
      <c r="L52" s="34"/>
      <c r="M52" s="43" t="str">
        <f t="shared" si="6"/>
        <v>**h**</v>
      </c>
      <c r="N52" s="2"/>
      <c r="O52" s="31">
        <f t="shared" si="0"/>
        <v>0</v>
      </c>
      <c r="P52" s="9"/>
      <c r="Q52" s="69" t="str">
        <f t="shared" si="3"/>
        <v/>
      </c>
      <c r="R52" s="9"/>
      <c r="S52" s="44"/>
      <c r="T52" s="9"/>
      <c r="U52" s="93"/>
      <c r="V52" s="41"/>
      <c r="W52" s="43" t="str">
        <f t="shared" si="7"/>
        <v>**h**</v>
      </c>
      <c r="X52" s="2"/>
      <c r="Y52" s="32">
        <f t="shared" si="1"/>
        <v>0</v>
      </c>
      <c r="Z52" s="9"/>
      <c r="AA52" s="69" t="str">
        <f t="shared" si="4"/>
        <v/>
      </c>
      <c r="AB52" s="9"/>
      <c r="AC52" s="49"/>
      <c r="AD52" s="9"/>
      <c r="AE52" s="232">
        <f t="shared" si="2"/>
        <v>0</v>
      </c>
      <c r="AF52" s="9"/>
      <c r="AH52" s="4"/>
    </row>
    <row r="53" spans="1:34" ht="20.100000000000001" customHeight="1" thickTop="1" thickBot="1" x14ac:dyDescent="0.3">
      <c r="A53" s="97"/>
      <c r="B53" s="165" t="s">
        <v>49</v>
      </c>
      <c r="C53" s="196"/>
      <c r="D53" s="190" t="s">
        <v>149</v>
      </c>
      <c r="E53" s="166" t="s">
        <v>127</v>
      </c>
      <c r="F53" s="349"/>
      <c r="G53" s="99"/>
      <c r="H53" s="99"/>
      <c r="I53" s="43" t="str">
        <f t="shared" si="5"/>
        <v>**h**</v>
      </c>
      <c r="J53" s="22"/>
      <c r="K53" s="90"/>
      <c r="L53" s="34"/>
      <c r="M53" s="43" t="str">
        <f t="shared" si="6"/>
        <v>**h**</v>
      </c>
      <c r="N53" s="2"/>
      <c r="O53" s="31">
        <f t="shared" si="0"/>
        <v>0</v>
      </c>
      <c r="P53" s="9"/>
      <c r="Q53" s="69" t="str">
        <f t="shared" si="3"/>
        <v/>
      </c>
      <c r="R53" s="9"/>
      <c r="S53" s="44"/>
      <c r="T53" s="9"/>
      <c r="U53" s="93"/>
      <c r="V53" s="62"/>
      <c r="W53" s="43" t="str">
        <f t="shared" si="7"/>
        <v>**h**</v>
      </c>
      <c r="X53" s="2"/>
      <c r="Y53" s="32">
        <f t="shared" si="1"/>
        <v>0</v>
      </c>
      <c r="Z53" s="9"/>
      <c r="AA53" s="69" t="str">
        <f t="shared" si="4"/>
        <v/>
      </c>
      <c r="AB53" s="9"/>
      <c r="AC53" s="49"/>
      <c r="AD53" s="9"/>
      <c r="AE53" s="232">
        <f t="shared" si="2"/>
        <v>0</v>
      </c>
      <c r="AF53" s="9"/>
      <c r="AH53" s="4"/>
    </row>
    <row r="54" spans="1:34" ht="20.100000000000001" customHeight="1" thickTop="1" thickBot="1" x14ac:dyDescent="0.3">
      <c r="A54" s="97"/>
      <c r="B54" s="165" t="s">
        <v>93</v>
      </c>
      <c r="C54" s="196"/>
      <c r="D54" s="190" t="s">
        <v>185</v>
      </c>
      <c r="E54" s="166" t="s">
        <v>127</v>
      </c>
      <c r="F54" s="349"/>
      <c r="G54" s="99"/>
      <c r="H54" s="99"/>
      <c r="I54" s="43" t="str">
        <f t="shared" si="5"/>
        <v>**h**</v>
      </c>
      <c r="J54" s="22"/>
      <c r="K54" s="90"/>
      <c r="L54" s="34"/>
      <c r="M54" s="43" t="str">
        <f t="shared" si="6"/>
        <v>**h**</v>
      </c>
      <c r="N54" s="2"/>
      <c r="O54" s="31">
        <f t="shared" si="0"/>
        <v>0</v>
      </c>
      <c r="P54" s="9"/>
      <c r="Q54" s="69" t="str">
        <f t="shared" si="3"/>
        <v/>
      </c>
      <c r="R54" s="9"/>
      <c r="S54" s="44"/>
      <c r="T54" s="9"/>
      <c r="U54" s="93"/>
      <c r="V54" s="62"/>
      <c r="W54" s="43" t="str">
        <f t="shared" si="7"/>
        <v>**h**</v>
      </c>
      <c r="X54" s="2"/>
      <c r="Y54" s="32">
        <f t="shared" si="1"/>
        <v>0</v>
      </c>
      <c r="Z54" s="9"/>
      <c r="AA54" s="69" t="str">
        <f t="shared" si="4"/>
        <v/>
      </c>
      <c r="AB54" s="9"/>
      <c r="AC54" s="49"/>
      <c r="AD54" s="9"/>
      <c r="AE54" s="232">
        <f t="shared" si="2"/>
        <v>0</v>
      </c>
      <c r="AF54" s="9"/>
      <c r="AH54" s="4"/>
    </row>
    <row r="55" spans="1:34" ht="20.100000000000001" customHeight="1" thickTop="1" thickBot="1" x14ac:dyDescent="0.3">
      <c r="A55" s="97"/>
      <c r="B55" s="167" t="s">
        <v>74</v>
      </c>
      <c r="C55" s="197"/>
      <c r="D55" s="191" t="s">
        <v>185</v>
      </c>
      <c r="E55" s="168" t="s">
        <v>127</v>
      </c>
      <c r="F55" s="349"/>
      <c r="G55" s="99"/>
      <c r="H55" s="99"/>
      <c r="I55" s="43" t="str">
        <f t="shared" si="5"/>
        <v>**h**</v>
      </c>
      <c r="J55" s="22"/>
      <c r="K55" s="90"/>
      <c r="L55" s="34"/>
      <c r="M55" s="43" t="str">
        <f t="shared" si="6"/>
        <v>**h**</v>
      </c>
      <c r="N55" s="2"/>
      <c r="O55" s="31">
        <f t="shared" si="0"/>
        <v>0</v>
      </c>
      <c r="P55" s="9"/>
      <c r="Q55" s="69" t="str">
        <f t="shared" si="3"/>
        <v/>
      </c>
      <c r="R55" s="9"/>
      <c r="S55" s="44"/>
      <c r="T55" s="9"/>
      <c r="U55" s="93"/>
      <c r="V55" s="62"/>
      <c r="W55" s="43" t="str">
        <f t="shared" si="7"/>
        <v>**h**</v>
      </c>
      <c r="X55" s="2"/>
      <c r="Y55" s="32">
        <f t="shared" si="1"/>
        <v>0</v>
      </c>
      <c r="Z55" s="9"/>
      <c r="AA55" s="69" t="str">
        <f t="shared" si="4"/>
        <v/>
      </c>
      <c r="AB55" s="9"/>
      <c r="AC55" s="49"/>
      <c r="AD55" s="9"/>
      <c r="AE55" s="232">
        <f t="shared" si="2"/>
        <v>0</v>
      </c>
      <c r="AF55" s="9"/>
      <c r="AH55" s="4"/>
    </row>
    <row r="56" spans="1:34" ht="20.100000000000001" customHeight="1" thickTop="1" thickBot="1" x14ac:dyDescent="0.3">
      <c r="A56" s="97"/>
      <c r="B56" s="169" t="s">
        <v>44</v>
      </c>
      <c r="C56" s="195"/>
      <c r="D56" s="189" t="s">
        <v>145</v>
      </c>
      <c r="E56" s="170" t="s">
        <v>142</v>
      </c>
      <c r="F56" s="349"/>
      <c r="G56" s="99"/>
      <c r="H56" s="99"/>
      <c r="I56" s="43" t="str">
        <f t="shared" si="5"/>
        <v>**h**</v>
      </c>
      <c r="J56" s="22"/>
      <c r="K56" s="90"/>
      <c r="L56" s="34"/>
      <c r="M56" s="43" t="str">
        <f t="shared" si="6"/>
        <v>**h**</v>
      </c>
      <c r="N56" s="2"/>
      <c r="O56" s="31">
        <f t="shared" si="0"/>
        <v>0</v>
      </c>
      <c r="P56" s="9"/>
      <c r="Q56" s="69" t="str">
        <f t="shared" si="3"/>
        <v/>
      </c>
      <c r="R56" s="9"/>
      <c r="S56" s="44"/>
      <c r="T56" s="9"/>
      <c r="U56" s="93"/>
      <c r="V56" s="41"/>
      <c r="W56" s="43" t="str">
        <f t="shared" si="7"/>
        <v>**h**</v>
      </c>
      <c r="X56" s="2"/>
      <c r="Y56" s="32">
        <f t="shared" si="1"/>
        <v>0</v>
      </c>
      <c r="Z56" s="9"/>
      <c r="AA56" s="69" t="str">
        <f t="shared" si="4"/>
        <v/>
      </c>
      <c r="AB56" s="9"/>
      <c r="AC56" s="49"/>
      <c r="AD56" s="9"/>
      <c r="AE56" s="232">
        <f t="shared" si="2"/>
        <v>0</v>
      </c>
      <c r="AF56" s="9"/>
      <c r="AH56" s="4"/>
    </row>
    <row r="57" spans="1:34" ht="20.100000000000001" customHeight="1" thickTop="1" thickBot="1" x14ac:dyDescent="0.3">
      <c r="A57" s="97"/>
      <c r="B57" s="171" t="s">
        <v>30</v>
      </c>
      <c r="C57" s="196">
        <v>1</v>
      </c>
      <c r="D57" s="190" t="s">
        <v>146</v>
      </c>
      <c r="E57" s="172" t="s">
        <v>142</v>
      </c>
      <c r="F57" s="349"/>
      <c r="G57" s="99"/>
      <c r="H57" s="99"/>
      <c r="I57" s="43" t="str">
        <f t="shared" si="5"/>
        <v>**h**</v>
      </c>
      <c r="J57" s="22"/>
      <c r="K57" s="90"/>
      <c r="L57" s="34"/>
      <c r="M57" s="43" t="str">
        <f t="shared" si="6"/>
        <v>**h**</v>
      </c>
      <c r="N57" s="2"/>
      <c r="O57" s="31">
        <f t="shared" si="0"/>
        <v>0</v>
      </c>
      <c r="P57" s="9"/>
      <c r="Q57" s="69" t="str">
        <f t="shared" si="3"/>
        <v/>
      </c>
      <c r="R57" s="9"/>
      <c r="S57" s="44"/>
      <c r="T57" s="9"/>
      <c r="U57" s="93"/>
      <c r="V57" s="62"/>
      <c r="W57" s="43" t="str">
        <f t="shared" si="7"/>
        <v>**h**</v>
      </c>
      <c r="X57" s="2"/>
      <c r="Y57" s="32">
        <f t="shared" si="1"/>
        <v>0</v>
      </c>
      <c r="Z57" s="9"/>
      <c r="AA57" s="69" t="str">
        <f t="shared" si="4"/>
        <v/>
      </c>
      <c r="AB57" s="9"/>
      <c r="AC57" s="49"/>
      <c r="AD57" s="9"/>
      <c r="AE57" s="232">
        <f t="shared" si="2"/>
        <v>0</v>
      </c>
      <c r="AF57" s="9"/>
      <c r="AH57" s="4"/>
    </row>
    <row r="58" spans="1:34" ht="20.100000000000001" customHeight="1" thickTop="1" thickBot="1" x14ac:dyDescent="0.3">
      <c r="A58" s="97"/>
      <c r="B58" s="171" t="s">
        <v>17</v>
      </c>
      <c r="C58" s="196">
        <v>2</v>
      </c>
      <c r="D58" s="190" t="s">
        <v>146</v>
      </c>
      <c r="E58" s="172" t="s">
        <v>142</v>
      </c>
      <c r="F58" s="349"/>
      <c r="G58" s="99"/>
      <c r="H58" s="99"/>
      <c r="I58" s="43" t="str">
        <f t="shared" si="5"/>
        <v>**h**</v>
      </c>
      <c r="J58" s="22"/>
      <c r="K58" s="90"/>
      <c r="L58" s="34"/>
      <c r="M58" s="43" t="str">
        <f t="shared" si="6"/>
        <v>**h**</v>
      </c>
      <c r="N58" s="2"/>
      <c r="O58" s="31">
        <f t="shared" si="0"/>
        <v>0</v>
      </c>
      <c r="P58" s="9"/>
      <c r="Q58" s="69" t="str">
        <f t="shared" si="3"/>
        <v/>
      </c>
      <c r="R58" s="9"/>
      <c r="S58" s="44"/>
      <c r="T58" s="9"/>
      <c r="U58" s="93"/>
      <c r="V58" s="62"/>
      <c r="W58" s="43" t="str">
        <f t="shared" si="7"/>
        <v>**h**</v>
      </c>
      <c r="X58" s="2"/>
      <c r="Y58" s="32">
        <f t="shared" si="1"/>
        <v>0</v>
      </c>
      <c r="Z58" s="9"/>
      <c r="AA58" s="69" t="str">
        <f t="shared" si="4"/>
        <v/>
      </c>
      <c r="AB58" s="9"/>
      <c r="AC58" s="49"/>
      <c r="AD58" s="9"/>
      <c r="AE58" s="232">
        <f t="shared" si="2"/>
        <v>0</v>
      </c>
      <c r="AF58" s="9"/>
      <c r="AH58" s="4"/>
    </row>
    <row r="59" spans="1:34" ht="20.100000000000001" customHeight="1" thickTop="1" thickBot="1" x14ac:dyDescent="0.3">
      <c r="A59" s="97"/>
      <c r="B59" s="171" t="s">
        <v>8</v>
      </c>
      <c r="C59" s="196">
        <v>3</v>
      </c>
      <c r="D59" s="190" t="s">
        <v>146</v>
      </c>
      <c r="E59" s="172" t="s">
        <v>142</v>
      </c>
      <c r="F59" s="349"/>
      <c r="G59" s="99"/>
      <c r="H59" s="99"/>
      <c r="I59" s="43" t="str">
        <f t="shared" si="5"/>
        <v>**h**</v>
      </c>
      <c r="J59" s="22"/>
      <c r="K59" s="90"/>
      <c r="L59" s="34"/>
      <c r="M59" s="43" t="str">
        <f t="shared" si="6"/>
        <v>**h**</v>
      </c>
      <c r="N59" s="2"/>
      <c r="O59" s="31">
        <f t="shared" si="0"/>
        <v>0</v>
      </c>
      <c r="P59" s="9"/>
      <c r="Q59" s="69" t="str">
        <f t="shared" si="3"/>
        <v/>
      </c>
      <c r="R59" s="9"/>
      <c r="S59" s="44"/>
      <c r="T59" s="9"/>
      <c r="U59" s="93"/>
      <c r="V59" s="62"/>
      <c r="W59" s="43" t="str">
        <f t="shared" si="7"/>
        <v>**h**</v>
      </c>
      <c r="X59" s="2"/>
      <c r="Y59" s="32">
        <f t="shared" si="1"/>
        <v>0</v>
      </c>
      <c r="Z59" s="9"/>
      <c r="AA59" s="69" t="str">
        <f t="shared" si="4"/>
        <v/>
      </c>
      <c r="AB59" s="9"/>
      <c r="AC59" s="49"/>
      <c r="AD59" s="9"/>
      <c r="AE59" s="232">
        <f t="shared" si="2"/>
        <v>0</v>
      </c>
      <c r="AF59" s="9"/>
      <c r="AH59" s="4"/>
    </row>
    <row r="60" spans="1:34" ht="20.100000000000001" customHeight="1" thickTop="1" thickBot="1" x14ac:dyDescent="0.3">
      <c r="A60" s="97"/>
      <c r="B60" s="171" t="s">
        <v>62</v>
      </c>
      <c r="C60" s="196">
        <v>4</v>
      </c>
      <c r="D60" s="190" t="s">
        <v>146</v>
      </c>
      <c r="E60" s="172" t="s">
        <v>142</v>
      </c>
      <c r="F60" s="349"/>
      <c r="G60" s="99"/>
      <c r="H60" s="99"/>
      <c r="I60" s="43" t="str">
        <f t="shared" si="5"/>
        <v>**h**</v>
      </c>
      <c r="J60" s="22"/>
      <c r="K60" s="90"/>
      <c r="L60" s="34"/>
      <c r="M60" s="43" t="str">
        <f t="shared" si="6"/>
        <v>**h**</v>
      </c>
      <c r="N60" s="2"/>
      <c r="O60" s="31">
        <f t="shared" si="0"/>
        <v>0</v>
      </c>
      <c r="P60" s="9"/>
      <c r="Q60" s="69" t="str">
        <f t="shared" si="3"/>
        <v/>
      </c>
      <c r="R60" s="9"/>
      <c r="S60" s="44"/>
      <c r="T60" s="9"/>
      <c r="U60" s="93"/>
      <c r="V60" s="62"/>
      <c r="W60" s="43" t="str">
        <f t="shared" si="7"/>
        <v>**h**</v>
      </c>
      <c r="X60" s="2"/>
      <c r="Y60" s="32">
        <f t="shared" si="1"/>
        <v>0</v>
      </c>
      <c r="Z60" s="9"/>
      <c r="AA60" s="69" t="str">
        <f t="shared" si="4"/>
        <v/>
      </c>
      <c r="AB60" s="9"/>
      <c r="AC60" s="49"/>
      <c r="AD60" s="9"/>
      <c r="AE60" s="232">
        <f t="shared" si="2"/>
        <v>0</v>
      </c>
      <c r="AF60" s="9"/>
      <c r="AH60" s="4"/>
    </row>
    <row r="61" spans="1:34" ht="20.100000000000001" customHeight="1" thickTop="1" thickBot="1" x14ac:dyDescent="0.3">
      <c r="A61" s="97"/>
      <c r="B61" s="171" t="s">
        <v>5</v>
      </c>
      <c r="C61" s="196">
        <v>5</v>
      </c>
      <c r="D61" s="190" t="s">
        <v>146</v>
      </c>
      <c r="E61" s="172" t="s">
        <v>142</v>
      </c>
      <c r="F61" s="349"/>
      <c r="G61" s="99"/>
      <c r="H61" s="99"/>
      <c r="I61" s="43" t="str">
        <f t="shared" si="5"/>
        <v>**h**</v>
      </c>
      <c r="J61" s="22"/>
      <c r="K61" s="90"/>
      <c r="L61" s="34"/>
      <c r="M61" s="43" t="str">
        <f t="shared" si="6"/>
        <v>**h**</v>
      </c>
      <c r="N61" s="2"/>
      <c r="O61" s="31">
        <f t="shared" si="0"/>
        <v>0</v>
      </c>
      <c r="P61" s="9"/>
      <c r="Q61" s="69" t="str">
        <f t="shared" si="3"/>
        <v/>
      </c>
      <c r="R61" s="9"/>
      <c r="S61" s="44"/>
      <c r="T61" s="9"/>
      <c r="U61" s="92"/>
      <c r="V61" s="41"/>
      <c r="W61" s="43" t="str">
        <f t="shared" si="7"/>
        <v>**h**</v>
      </c>
      <c r="X61" s="2"/>
      <c r="Y61" s="32">
        <f t="shared" si="1"/>
        <v>0</v>
      </c>
      <c r="Z61" s="9"/>
      <c r="AA61" s="69" t="str">
        <f t="shared" si="4"/>
        <v/>
      </c>
      <c r="AB61" s="9"/>
      <c r="AC61" s="49"/>
      <c r="AD61" s="9"/>
      <c r="AE61" s="232">
        <f t="shared" si="2"/>
        <v>0</v>
      </c>
      <c r="AF61" s="9"/>
      <c r="AH61" s="4"/>
    </row>
    <row r="62" spans="1:34" ht="20.100000000000001" customHeight="1" thickTop="1" thickBot="1" x14ac:dyDescent="0.3">
      <c r="A62" s="97"/>
      <c r="B62" s="171" t="s">
        <v>64</v>
      </c>
      <c r="C62" s="196"/>
      <c r="D62" s="190" t="s">
        <v>147</v>
      </c>
      <c r="E62" s="172" t="s">
        <v>142</v>
      </c>
      <c r="F62" s="349"/>
      <c r="G62" s="99"/>
      <c r="H62" s="99"/>
      <c r="I62" s="43" t="str">
        <f t="shared" si="5"/>
        <v>**h**</v>
      </c>
      <c r="J62" s="22"/>
      <c r="K62" s="90"/>
      <c r="L62" s="34"/>
      <c r="M62" s="43" t="str">
        <f t="shared" si="6"/>
        <v>**h**</v>
      </c>
      <c r="N62" s="2"/>
      <c r="O62" s="31">
        <f t="shared" si="0"/>
        <v>0</v>
      </c>
      <c r="P62" s="9"/>
      <c r="Q62" s="69" t="str">
        <f t="shared" si="3"/>
        <v/>
      </c>
      <c r="R62" s="9"/>
      <c r="S62" s="44"/>
      <c r="T62" s="9"/>
      <c r="U62" s="92"/>
      <c r="V62" s="62"/>
      <c r="W62" s="43" t="str">
        <f t="shared" si="7"/>
        <v>**h**</v>
      </c>
      <c r="X62" s="2"/>
      <c r="Y62" s="32">
        <f t="shared" si="1"/>
        <v>0</v>
      </c>
      <c r="Z62" s="9"/>
      <c r="AA62" s="69" t="str">
        <f t="shared" si="4"/>
        <v/>
      </c>
      <c r="AB62" s="9"/>
      <c r="AC62" s="49"/>
      <c r="AD62" s="9"/>
      <c r="AE62" s="232">
        <f t="shared" si="2"/>
        <v>0</v>
      </c>
      <c r="AF62" s="9"/>
      <c r="AH62" s="4"/>
    </row>
    <row r="63" spans="1:34" ht="20.100000000000001" customHeight="1" thickTop="1" thickBot="1" x14ac:dyDescent="0.3">
      <c r="A63" s="97"/>
      <c r="B63" s="171" t="s">
        <v>1</v>
      </c>
      <c r="C63" s="196"/>
      <c r="D63" s="190" t="s">
        <v>148</v>
      </c>
      <c r="E63" s="172" t="s">
        <v>142</v>
      </c>
      <c r="F63" s="349"/>
      <c r="G63" s="99"/>
      <c r="H63" s="99"/>
      <c r="I63" s="43" t="str">
        <f t="shared" si="5"/>
        <v>**h**</v>
      </c>
      <c r="J63" s="22"/>
      <c r="K63" s="90"/>
      <c r="L63" s="34"/>
      <c r="M63" s="43" t="str">
        <f t="shared" si="6"/>
        <v>**h**</v>
      </c>
      <c r="N63" s="2"/>
      <c r="O63" s="31">
        <f t="shared" si="0"/>
        <v>0</v>
      </c>
      <c r="P63" s="9"/>
      <c r="Q63" s="69" t="str">
        <f t="shared" si="3"/>
        <v/>
      </c>
      <c r="R63" s="9"/>
      <c r="S63" s="44"/>
      <c r="T63" s="9"/>
      <c r="U63" s="93"/>
      <c r="V63" s="41"/>
      <c r="W63" s="43" t="str">
        <f t="shared" si="7"/>
        <v>**h**</v>
      </c>
      <c r="X63" s="2"/>
      <c r="Y63" s="32">
        <f t="shared" si="1"/>
        <v>0</v>
      </c>
      <c r="Z63" s="9"/>
      <c r="AA63" s="69" t="str">
        <f t="shared" si="4"/>
        <v/>
      </c>
      <c r="AB63" s="9"/>
      <c r="AC63" s="49"/>
      <c r="AD63" s="9"/>
      <c r="AE63" s="232">
        <f t="shared" si="2"/>
        <v>0</v>
      </c>
      <c r="AF63" s="9"/>
      <c r="AH63" s="4"/>
    </row>
    <row r="64" spans="1:34" ht="20.100000000000001" customHeight="1" thickTop="1" thickBot="1" x14ac:dyDescent="0.3">
      <c r="A64" s="97"/>
      <c r="B64" s="171" t="s">
        <v>2</v>
      </c>
      <c r="C64" s="196"/>
      <c r="D64" s="190" t="s">
        <v>149</v>
      </c>
      <c r="E64" s="172" t="s">
        <v>142</v>
      </c>
      <c r="F64" s="349"/>
      <c r="G64" s="99"/>
      <c r="H64" s="99"/>
      <c r="I64" s="43" t="str">
        <f t="shared" si="5"/>
        <v>**h**</v>
      </c>
      <c r="J64" s="22"/>
      <c r="K64" s="90"/>
      <c r="L64" s="34"/>
      <c r="M64" s="43" t="str">
        <f t="shared" si="6"/>
        <v>**h**</v>
      </c>
      <c r="N64" s="2"/>
      <c r="O64" s="31">
        <f t="shared" si="0"/>
        <v>0</v>
      </c>
      <c r="P64" s="9"/>
      <c r="Q64" s="69" t="str">
        <f t="shared" si="3"/>
        <v/>
      </c>
      <c r="R64" s="9"/>
      <c r="S64" s="44"/>
      <c r="T64" s="9"/>
      <c r="U64" s="93"/>
      <c r="V64" s="62"/>
      <c r="W64" s="43" t="str">
        <f t="shared" si="7"/>
        <v>**h**</v>
      </c>
      <c r="X64" s="2"/>
      <c r="Y64" s="32">
        <f t="shared" si="1"/>
        <v>0</v>
      </c>
      <c r="Z64" s="9"/>
      <c r="AA64" s="69" t="str">
        <f t="shared" si="4"/>
        <v/>
      </c>
      <c r="AB64" s="9"/>
      <c r="AC64" s="49"/>
      <c r="AD64" s="9"/>
      <c r="AE64" s="232">
        <f t="shared" si="2"/>
        <v>0</v>
      </c>
      <c r="AF64" s="9"/>
      <c r="AH64" s="4"/>
    </row>
    <row r="65" spans="1:34" ht="20.100000000000001" customHeight="1" thickTop="1" thickBot="1" x14ac:dyDescent="0.3">
      <c r="A65" s="97"/>
      <c r="B65" s="171" t="s">
        <v>6</v>
      </c>
      <c r="C65" s="196"/>
      <c r="D65" s="190" t="s">
        <v>149</v>
      </c>
      <c r="E65" s="172" t="s">
        <v>142</v>
      </c>
      <c r="F65" s="349"/>
      <c r="G65" s="99"/>
      <c r="H65" s="99"/>
      <c r="I65" s="43" t="str">
        <f t="shared" si="5"/>
        <v>**h**</v>
      </c>
      <c r="J65" s="22"/>
      <c r="K65" s="90"/>
      <c r="L65" s="34"/>
      <c r="M65" s="43" t="str">
        <f t="shared" si="6"/>
        <v>**h**</v>
      </c>
      <c r="N65" s="2"/>
      <c r="O65" s="31">
        <f t="shared" si="0"/>
        <v>0</v>
      </c>
      <c r="P65" s="9"/>
      <c r="Q65" s="69" t="str">
        <f t="shared" si="3"/>
        <v/>
      </c>
      <c r="R65" s="9"/>
      <c r="S65" s="44"/>
      <c r="T65" s="9"/>
      <c r="U65" s="92"/>
      <c r="V65" s="62"/>
      <c r="W65" s="43" t="str">
        <f t="shared" si="7"/>
        <v>**h**</v>
      </c>
      <c r="X65" s="2"/>
      <c r="Y65" s="32">
        <f t="shared" si="1"/>
        <v>0</v>
      </c>
      <c r="Z65" s="9"/>
      <c r="AA65" s="69" t="str">
        <f t="shared" si="4"/>
        <v/>
      </c>
      <c r="AB65" s="9"/>
      <c r="AC65" s="49"/>
      <c r="AD65" s="9"/>
      <c r="AE65" s="232">
        <f t="shared" si="2"/>
        <v>0</v>
      </c>
      <c r="AF65" s="9"/>
      <c r="AH65" s="4"/>
    </row>
    <row r="66" spans="1:34" ht="20.100000000000001" customHeight="1" thickTop="1" thickBot="1" x14ac:dyDescent="0.3">
      <c r="A66" s="97"/>
      <c r="B66" s="171" t="s">
        <v>32</v>
      </c>
      <c r="C66" s="196"/>
      <c r="D66" s="190" t="s">
        <v>149</v>
      </c>
      <c r="E66" s="172" t="s">
        <v>142</v>
      </c>
      <c r="F66" s="349"/>
      <c r="G66" s="99"/>
      <c r="H66" s="99"/>
      <c r="I66" s="43" t="str">
        <f t="shared" si="5"/>
        <v>**h**</v>
      </c>
      <c r="J66" s="22"/>
      <c r="K66" s="90"/>
      <c r="L66" s="34"/>
      <c r="M66" s="43" t="str">
        <f t="shared" si="6"/>
        <v>**h**</v>
      </c>
      <c r="N66" s="2"/>
      <c r="O66" s="31">
        <f t="shared" si="0"/>
        <v>0</v>
      </c>
      <c r="P66" s="9"/>
      <c r="Q66" s="69" t="str">
        <f t="shared" si="3"/>
        <v/>
      </c>
      <c r="R66" s="9"/>
      <c r="S66" s="44"/>
      <c r="T66" s="9"/>
      <c r="U66" s="93"/>
      <c r="V66" s="62"/>
      <c r="W66" s="43" t="str">
        <f t="shared" si="7"/>
        <v>**h**</v>
      </c>
      <c r="X66" s="2"/>
      <c r="Y66" s="32">
        <f t="shared" si="1"/>
        <v>0</v>
      </c>
      <c r="Z66" s="9"/>
      <c r="AA66" s="69" t="str">
        <f t="shared" si="4"/>
        <v/>
      </c>
      <c r="AB66" s="9"/>
      <c r="AC66" s="49"/>
      <c r="AD66" s="9"/>
      <c r="AE66" s="232">
        <f t="shared" si="2"/>
        <v>0</v>
      </c>
      <c r="AF66" s="9"/>
      <c r="AH66" s="4"/>
    </row>
    <row r="67" spans="1:34" ht="20.100000000000001" customHeight="1" thickTop="1" thickBot="1" x14ac:dyDescent="0.3">
      <c r="A67" s="97"/>
      <c r="B67" s="171" t="s">
        <v>53</v>
      </c>
      <c r="C67" s="196"/>
      <c r="D67" s="190" t="s">
        <v>149</v>
      </c>
      <c r="E67" s="172" t="s">
        <v>142</v>
      </c>
      <c r="F67" s="349"/>
      <c r="G67" s="99"/>
      <c r="H67" s="99"/>
      <c r="I67" s="43" t="str">
        <f t="shared" si="5"/>
        <v>**h**</v>
      </c>
      <c r="J67" s="22"/>
      <c r="K67" s="90"/>
      <c r="L67" s="34"/>
      <c r="M67" s="43" t="str">
        <f t="shared" si="6"/>
        <v>**h**</v>
      </c>
      <c r="N67" s="2"/>
      <c r="O67" s="31">
        <f t="shared" si="0"/>
        <v>0</v>
      </c>
      <c r="P67" s="9"/>
      <c r="Q67" s="69" t="str">
        <f t="shared" si="3"/>
        <v/>
      </c>
      <c r="R67" s="9"/>
      <c r="S67" s="44"/>
      <c r="T67" s="9"/>
      <c r="U67" s="93"/>
      <c r="V67" s="62"/>
      <c r="W67" s="43" t="str">
        <f t="shared" si="7"/>
        <v>**h**</v>
      </c>
      <c r="X67" s="2"/>
      <c r="Y67" s="32">
        <f t="shared" si="1"/>
        <v>0</v>
      </c>
      <c r="Z67" s="9"/>
      <c r="AA67" s="69" t="str">
        <f t="shared" si="4"/>
        <v/>
      </c>
      <c r="AB67" s="9"/>
      <c r="AC67" s="49"/>
      <c r="AD67" s="9"/>
      <c r="AE67" s="232">
        <f t="shared" si="2"/>
        <v>0</v>
      </c>
      <c r="AF67" s="9"/>
      <c r="AH67" s="4"/>
    </row>
    <row r="68" spans="1:34" ht="20.100000000000001" customHeight="1" thickTop="1" thickBot="1" x14ac:dyDescent="0.3">
      <c r="A68" s="97"/>
      <c r="B68" s="173" t="s">
        <v>85</v>
      </c>
      <c r="C68" s="197"/>
      <c r="D68" s="191" t="s">
        <v>185</v>
      </c>
      <c r="E68" s="174" t="s">
        <v>142</v>
      </c>
      <c r="F68" s="349"/>
      <c r="G68" s="99"/>
      <c r="H68" s="99"/>
      <c r="I68" s="43" t="str">
        <f t="shared" si="5"/>
        <v>**h**</v>
      </c>
      <c r="J68" s="22"/>
      <c r="K68" s="90"/>
      <c r="L68" s="34"/>
      <c r="M68" s="43" t="str">
        <f t="shared" si="6"/>
        <v>**h**</v>
      </c>
      <c r="N68" s="2"/>
      <c r="O68" s="31">
        <f t="shared" si="0"/>
        <v>0</v>
      </c>
      <c r="P68" s="9"/>
      <c r="Q68" s="69" t="str">
        <f t="shared" si="3"/>
        <v/>
      </c>
      <c r="R68" s="9"/>
      <c r="S68" s="44"/>
      <c r="T68" s="9"/>
      <c r="U68" s="93"/>
      <c r="V68" s="62"/>
      <c r="W68" s="43" t="str">
        <f t="shared" si="7"/>
        <v>**h**</v>
      </c>
      <c r="X68" s="2"/>
      <c r="Y68" s="32">
        <f t="shared" si="1"/>
        <v>0</v>
      </c>
      <c r="Z68" s="9"/>
      <c r="AA68" s="69" t="str">
        <f t="shared" si="4"/>
        <v/>
      </c>
      <c r="AB68" s="9"/>
      <c r="AC68" s="49"/>
      <c r="AD68" s="9"/>
      <c r="AE68" s="232">
        <f t="shared" si="2"/>
        <v>0</v>
      </c>
      <c r="AF68" s="9"/>
      <c r="AH68" s="4"/>
    </row>
    <row r="69" spans="1:34" ht="20.100000000000001" customHeight="1" thickTop="1" thickBot="1" x14ac:dyDescent="0.3">
      <c r="A69" s="97"/>
      <c r="B69" s="175" t="s">
        <v>45</v>
      </c>
      <c r="C69" s="195">
        <v>1</v>
      </c>
      <c r="D69" s="189" t="s">
        <v>145</v>
      </c>
      <c r="E69" s="176" t="s">
        <v>143</v>
      </c>
      <c r="F69" s="349"/>
      <c r="G69" s="99"/>
      <c r="H69" s="99"/>
      <c r="I69" s="43" t="str">
        <f t="shared" si="5"/>
        <v>**h**</v>
      </c>
      <c r="J69" s="22"/>
      <c r="K69" s="90"/>
      <c r="L69" s="34"/>
      <c r="M69" s="43" t="str">
        <f t="shared" si="6"/>
        <v>**h**</v>
      </c>
      <c r="N69" s="2"/>
      <c r="O69" s="31">
        <f t="shared" si="0"/>
        <v>0</v>
      </c>
      <c r="P69" s="9"/>
      <c r="Q69" s="69" t="str">
        <f t="shared" si="3"/>
        <v/>
      </c>
      <c r="R69" s="9"/>
      <c r="S69" s="44"/>
      <c r="T69" s="9"/>
      <c r="U69" s="92"/>
      <c r="V69" s="41"/>
      <c r="W69" s="43" t="str">
        <f t="shared" si="7"/>
        <v>**h**</v>
      </c>
      <c r="X69" s="2"/>
      <c r="Y69" s="32">
        <f t="shared" si="1"/>
        <v>0</v>
      </c>
      <c r="Z69" s="9"/>
      <c r="AA69" s="69" t="str">
        <f t="shared" si="4"/>
        <v/>
      </c>
      <c r="AB69" s="9"/>
      <c r="AC69" s="49"/>
      <c r="AD69" s="9"/>
      <c r="AE69" s="232">
        <f t="shared" si="2"/>
        <v>0</v>
      </c>
      <c r="AF69" s="9"/>
      <c r="AH69" s="4"/>
    </row>
    <row r="70" spans="1:34" ht="20.100000000000001" customHeight="1" thickTop="1" thickBot="1" x14ac:dyDescent="0.3">
      <c r="A70" s="97"/>
      <c r="B70" s="177" t="s">
        <v>84</v>
      </c>
      <c r="C70" s="196">
        <v>2</v>
      </c>
      <c r="D70" s="190" t="s">
        <v>145</v>
      </c>
      <c r="E70" s="178" t="s">
        <v>143</v>
      </c>
      <c r="F70" s="349"/>
      <c r="G70" s="99"/>
      <c r="H70" s="99"/>
      <c r="I70" s="43" t="str">
        <f t="shared" si="5"/>
        <v>**h**</v>
      </c>
      <c r="J70" s="22"/>
      <c r="K70" s="90"/>
      <c r="L70" s="34"/>
      <c r="M70" s="43" t="str">
        <f t="shared" si="6"/>
        <v>**h**</v>
      </c>
      <c r="N70" s="2"/>
      <c r="O70" s="31">
        <f t="shared" si="0"/>
        <v>0</v>
      </c>
      <c r="P70" s="9"/>
      <c r="Q70" s="69" t="str">
        <f t="shared" si="3"/>
        <v/>
      </c>
      <c r="R70" s="9"/>
      <c r="S70" s="44"/>
      <c r="T70" s="9"/>
      <c r="U70" s="93"/>
      <c r="V70" s="62"/>
      <c r="W70" s="43" t="str">
        <f t="shared" si="7"/>
        <v>**h**</v>
      </c>
      <c r="X70" s="2"/>
      <c r="Y70" s="32">
        <f t="shared" si="1"/>
        <v>0</v>
      </c>
      <c r="Z70" s="9"/>
      <c r="AA70" s="69" t="str">
        <f t="shared" si="4"/>
        <v/>
      </c>
      <c r="AB70" s="9"/>
      <c r="AC70" s="49"/>
      <c r="AD70" s="9"/>
      <c r="AE70" s="232">
        <f t="shared" si="2"/>
        <v>0</v>
      </c>
      <c r="AF70" s="9"/>
      <c r="AH70" s="4"/>
    </row>
    <row r="71" spans="1:34" ht="20.100000000000001" customHeight="1" thickTop="1" thickBot="1" x14ac:dyDescent="0.3">
      <c r="A71" s="97"/>
      <c r="B71" s="177" t="s">
        <v>54</v>
      </c>
      <c r="C71" s="196">
        <v>3</v>
      </c>
      <c r="D71" s="190" t="s">
        <v>145</v>
      </c>
      <c r="E71" s="178" t="s">
        <v>143</v>
      </c>
      <c r="F71" s="349"/>
      <c r="G71" s="99"/>
      <c r="H71" s="99"/>
      <c r="I71" s="43" t="str">
        <f t="shared" si="5"/>
        <v>**h**</v>
      </c>
      <c r="J71" s="22"/>
      <c r="K71" s="90"/>
      <c r="L71" s="34"/>
      <c r="M71" s="43" t="str">
        <f t="shared" si="6"/>
        <v>**h**</v>
      </c>
      <c r="N71" s="2"/>
      <c r="O71" s="31">
        <f t="shared" si="0"/>
        <v>0</v>
      </c>
      <c r="P71" s="9"/>
      <c r="Q71" s="69" t="str">
        <f t="shared" si="3"/>
        <v/>
      </c>
      <c r="R71" s="9"/>
      <c r="S71" s="44"/>
      <c r="T71" s="9"/>
      <c r="U71" s="93"/>
      <c r="V71" s="62"/>
      <c r="W71" s="43" t="str">
        <f t="shared" si="7"/>
        <v>**h**</v>
      </c>
      <c r="X71" s="2"/>
      <c r="Y71" s="32">
        <f t="shared" si="1"/>
        <v>0</v>
      </c>
      <c r="Z71" s="9"/>
      <c r="AA71" s="69" t="str">
        <f t="shared" si="4"/>
        <v/>
      </c>
      <c r="AB71" s="9"/>
      <c r="AC71" s="49"/>
      <c r="AD71" s="9"/>
      <c r="AE71" s="232">
        <f t="shared" si="2"/>
        <v>0</v>
      </c>
      <c r="AF71" s="9"/>
      <c r="AH71" s="4"/>
    </row>
    <row r="72" spans="1:34" ht="20.100000000000001" customHeight="1" thickTop="1" thickBot="1" x14ac:dyDescent="0.3">
      <c r="A72" s="97"/>
      <c r="B72" s="177" t="s">
        <v>41</v>
      </c>
      <c r="C72" s="196"/>
      <c r="D72" s="190" t="s">
        <v>146</v>
      </c>
      <c r="E72" s="178" t="s">
        <v>143</v>
      </c>
      <c r="F72" s="349"/>
      <c r="G72" s="99"/>
      <c r="H72" s="99"/>
      <c r="I72" s="43" t="str">
        <f t="shared" si="5"/>
        <v>**h**</v>
      </c>
      <c r="J72" s="22"/>
      <c r="K72" s="90"/>
      <c r="L72" s="34"/>
      <c r="M72" s="43" t="str">
        <f t="shared" si="6"/>
        <v>**h**</v>
      </c>
      <c r="N72" s="2"/>
      <c r="O72" s="31">
        <f t="shared" si="0"/>
        <v>0</v>
      </c>
      <c r="P72" s="9"/>
      <c r="Q72" s="69" t="str">
        <f t="shared" si="3"/>
        <v/>
      </c>
      <c r="R72" s="9"/>
      <c r="S72" s="44"/>
      <c r="T72" s="9"/>
      <c r="U72" s="93"/>
      <c r="V72" s="41"/>
      <c r="W72" s="43" t="str">
        <f t="shared" si="7"/>
        <v>**h**</v>
      </c>
      <c r="X72" s="2"/>
      <c r="Y72" s="32">
        <f t="shared" si="1"/>
        <v>0</v>
      </c>
      <c r="Z72" s="9"/>
      <c r="AA72" s="69" t="str">
        <f t="shared" si="4"/>
        <v/>
      </c>
      <c r="AB72" s="9"/>
      <c r="AC72" s="49"/>
      <c r="AD72" s="9"/>
      <c r="AE72" s="232">
        <f t="shared" si="2"/>
        <v>0</v>
      </c>
      <c r="AF72" s="9"/>
      <c r="AH72" s="4"/>
    </row>
    <row r="73" spans="1:34" ht="20.100000000000001" customHeight="1" thickTop="1" thickBot="1" x14ac:dyDescent="0.3">
      <c r="A73" s="97"/>
      <c r="B73" s="177" t="s">
        <v>69</v>
      </c>
      <c r="C73" s="196"/>
      <c r="D73" s="190" t="s">
        <v>146</v>
      </c>
      <c r="E73" s="178" t="s">
        <v>143</v>
      </c>
      <c r="F73" s="349"/>
      <c r="G73" s="99"/>
      <c r="H73" s="99"/>
      <c r="I73" s="43" t="str">
        <f t="shared" si="5"/>
        <v>**h**</v>
      </c>
      <c r="J73" s="22"/>
      <c r="K73" s="90"/>
      <c r="L73" s="34"/>
      <c r="M73" s="43" t="str">
        <f t="shared" si="6"/>
        <v>**h**</v>
      </c>
      <c r="N73" s="2"/>
      <c r="O73" s="31">
        <f t="shared" si="0"/>
        <v>0</v>
      </c>
      <c r="P73" s="9"/>
      <c r="Q73" s="69" t="str">
        <f t="shared" si="3"/>
        <v/>
      </c>
      <c r="R73" s="9"/>
      <c r="S73" s="44"/>
      <c r="T73" s="9"/>
      <c r="U73" s="93"/>
      <c r="V73" s="62"/>
      <c r="W73" s="43" t="str">
        <f t="shared" si="7"/>
        <v>**h**</v>
      </c>
      <c r="X73" s="2"/>
      <c r="Y73" s="32">
        <f t="shared" si="1"/>
        <v>0</v>
      </c>
      <c r="Z73" s="9"/>
      <c r="AA73" s="69" t="str">
        <f t="shared" si="4"/>
        <v/>
      </c>
      <c r="AB73" s="9"/>
      <c r="AC73" s="49"/>
      <c r="AD73" s="9"/>
      <c r="AE73" s="232">
        <f t="shared" si="2"/>
        <v>0</v>
      </c>
      <c r="AF73" s="9"/>
      <c r="AH73" s="4"/>
    </row>
    <row r="74" spans="1:34" ht="20.100000000000001" customHeight="1" thickTop="1" thickBot="1" x14ac:dyDescent="0.3">
      <c r="A74" s="97"/>
      <c r="B74" s="177" t="s">
        <v>25</v>
      </c>
      <c r="C74" s="196"/>
      <c r="D74" s="190" t="s">
        <v>147</v>
      </c>
      <c r="E74" s="178" t="s">
        <v>143</v>
      </c>
      <c r="F74" s="349"/>
      <c r="G74" s="99"/>
      <c r="H74" s="99"/>
      <c r="I74" s="43" t="str">
        <f t="shared" si="5"/>
        <v>**h**</v>
      </c>
      <c r="J74" s="22"/>
      <c r="K74" s="90"/>
      <c r="L74" s="34"/>
      <c r="M74" s="43" t="str">
        <f t="shared" si="6"/>
        <v>**h**</v>
      </c>
      <c r="N74" s="2"/>
      <c r="O74" s="31">
        <f t="shared" si="0"/>
        <v>0</v>
      </c>
      <c r="P74" s="9"/>
      <c r="Q74" s="69" t="str">
        <f t="shared" si="3"/>
        <v/>
      </c>
      <c r="R74" s="9"/>
      <c r="S74" s="44"/>
      <c r="T74" s="9"/>
      <c r="U74" s="93"/>
      <c r="V74" s="41"/>
      <c r="W74" s="43" t="str">
        <f t="shared" si="7"/>
        <v>**h**</v>
      </c>
      <c r="X74" s="2"/>
      <c r="Y74" s="32">
        <f t="shared" si="1"/>
        <v>0</v>
      </c>
      <c r="Z74" s="9"/>
      <c r="AA74" s="69" t="str">
        <f t="shared" si="4"/>
        <v/>
      </c>
      <c r="AB74" s="9"/>
      <c r="AC74" s="49"/>
      <c r="AD74" s="9"/>
      <c r="AE74" s="232">
        <f t="shared" si="2"/>
        <v>0</v>
      </c>
      <c r="AF74" s="9"/>
      <c r="AH74" s="4"/>
    </row>
    <row r="75" spans="1:34" ht="20.100000000000001" customHeight="1" thickTop="1" thickBot="1" x14ac:dyDescent="0.3">
      <c r="A75" s="97"/>
      <c r="B75" s="177" t="s">
        <v>38</v>
      </c>
      <c r="C75" s="196"/>
      <c r="D75" s="190" t="s">
        <v>147</v>
      </c>
      <c r="E75" s="178" t="s">
        <v>143</v>
      </c>
      <c r="F75" s="349"/>
      <c r="G75" s="99"/>
      <c r="H75" s="99"/>
      <c r="I75" s="43" t="str">
        <f t="shared" si="5"/>
        <v>**h**</v>
      </c>
      <c r="J75" s="22"/>
      <c r="K75" s="90"/>
      <c r="L75" s="34"/>
      <c r="M75" s="43" t="str">
        <f t="shared" si="6"/>
        <v>**h**</v>
      </c>
      <c r="N75" s="2"/>
      <c r="O75" s="31">
        <f t="shared" si="0"/>
        <v>0</v>
      </c>
      <c r="P75" s="9"/>
      <c r="Q75" s="69" t="str">
        <f t="shared" si="3"/>
        <v/>
      </c>
      <c r="R75" s="9"/>
      <c r="S75" s="44"/>
      <c r="T75" s="9"/>
      <c r="U75" s="93"/>
      <c r="V75" s="62"/>
      <c r="W75" s="43" t="str">
        <f t="shared" si="7"/>
        <v>**h**</v>
      </c>
      <c r="X75" s="2"/>
      <c r="Y75" s="32">
        <f t="shared" si="1"/>
        <v>0</v>
      </c>
      <c r="Z75" s="9"/>
      <c r="AA75" s="69" t="str">
        <f t="shared" si="4"/>
        <v/>
      </c>
      <c r="AB75" s="9"/>
      <c r="AC75" s="49"/>
      <c r="AD75" s="9"/>
      <c r="AE75" s="232">
        <f t="shared" si="2"/>
        <v>0</v>
      </c>
      <c r="AF75" s="9"/>
      <c r="AH75" s="4"/>
    </row>
    <row r="76" spans="1:34" ht="20.100000000000001" customHeight="1" thickTop="1" thickBot="1" x14ac:dyDescent="0.3">
      <c r="A76" s="97"/>
      <c r="B76" s="177" t="s">
        <v>68</v>
      </c>
      <c r="C76" s="196"/>
      <c r="D76" s="190" t="s">
        <v>147</v>
      </c>
      <c r="E76" s="178" t="s">
        <v>143</v>
      </c>
      <c r="F76" s="349"/>
      <c r="G76" s="99"/>
      <c r="H76" s="99"/>
      <c r="I76" s="43" t="str">
        <f t="shared" si="5"/>
        <v>**h**</v>
      </c>
      <c r="J76" s="22"/>
      <c r="K76" s="90"/>
      <c r="L76" s="34"/>
      <c r="M76" s="43" t="str">
        <f t="shared" si="6"/>
        <v>**h**</v>
      </c>
      <c r="N76" s="2"/>
      <c r="O76" s="31">
        <f t="shared" ref="O76:O107" si="8">L76-H76</f>
        <v>0</v>
      </c>
      <c r="P76" s="9"/>
      <c r="Q76" s="69" t="str">
        <f t="shared" si="3"/>
        <v/>
      </c>
      <c r="R76" s="9"/>
      <c r="S76" s="44"/>
      <c r="T76" s="9"/>
      <c r="U76" s="93"/>
      <c r="V76" s="62"/>
      <c r="W76" s="43" t="str">
        <f t="shared" si="7"/>
        <v>**h**</v>
      </c>
      <c r="X76" s="2"/>
      <c r="Y76" s="32">
        <f t="shared" ref="Y76:Y115" si="9">V76-L76</f>
        <v>0</v>
      </c>
      <c r="Z76" s="9"/>
      <c r="AA76" s="69" t="str">
        <f t="shared" si="4"/>
        <v/>
      </c>
      <c r="AB76" s="9"/>
      <c r="AC76" s="49"/>
      <c r="AD76" s="9"/>
      <c r="AE76" s="232">
        <f t="shared" ref="AE76:AE115" si="10">V76-H76</f>
        <v>0</v>
      </c>
      <c r="AF76" s="9"/>
      <c r="AH76" s="4"/>
    </row>
    <row r="77" spans="1:34" ht="20.100000000000001" customHeight="1" thickTop="1" thickBot="1" x14ac:dyDescent="0.3">
      <c r="A77" s="97"/>
      <c r="B77" s="177" t="s">
        <v>46</v>
      </c>
      <c r="C77" s="196"/>
      <c r="D77" s="190" t="s">
        <v>148</v>
      </c>
      <c r="E77" s="178" t="s">
        <v>143</v>
      </c>
      <c r="F77" s="349"/>
      <c r="G77" s="99"/>
      <c r="H77" s="99"/>
      <c r="I77" s="43" t="str">
        <f t="shared" si="5"/>
        <v>**h**</v>
      </c>
      <c r="J77" s="22"/>
      <c r="K77" s="90"/>
      <c r="L77" s="34"/>
      <c r="M77" s="43" t="str">
        <f t="shared" si="6"/>
        <v>**h**</v>
      </c>
      <c r="N77" s="2"/>
      <c r="O77" s="31">
        <f t="shared" si="8"/>
        <v>0</v>
      </c>
      <c r="P77" s="9"/>
      <c r="Q77" s="69" t="str">
        <f t="shared" ref="Q77:Q115" si="11">IF(O77&lt;-100000,"explique moi!","")</f>
        <v/>
      </c>
      <c r="R77" s="9"/>
      <c r="S77" s="44"/>
      <c r="T77" s="9"/>
      <c r="U77" s="92"/>
      <c r="V77" s="62"/>
      <c r="W77" s="43" t="str">
        <f t="shared" si="7"/>
        <v>**h**</v>
      </c>
      <c r="X77" s="2"/>
      <c r="Y77" s="32">
        <f t="shared" si="9"/>
        <v>0</v>
      </c>
      <c r="Z77" s="9"/>
      <c r="AA77" s="69" t="str">
        <f t="shared" ref="AA77:AA115" si="12">IF(Y77&lt;-100000,"explique moi!","")</f>
        <v/>
      </c>
      <c r="AB77" s="9"/>
      <c r="AC77" s="49"/>
      <c r="AD77" s="9"/>
      <c r="AE77" s="232">
        <f t="shared" si="10"/>
        <v>0</v>
      </c>
      <c r="AF77" s="9"/>
      <c r="AH77" s="4"/>
    </row>
    <row r="78" spans="1:34" ht="20.100000000000001" customHeight="1" thickTop="1" thickBot="1" x14ac:dyDescent="0.3">
      <c r="A78" s="97"/>
      <c r="B78" s="177" t="s">
        <v>63</v>
      </c>
      <c r="C78" s="196"/>
      <c r="D78" s="190" t="s">
        <v>148</v>
      </c>
      <c r="E78" s="178" t="s">
        <v>143</v>
      </c>
      <c r="F78" s="349"/>
      <c r="G78" s="99"/>
      <c r="H78" s="99"/>
      <c r="I78" s="43" t="str">
        <f t="shared" ref="I78:I115" si="13">I77</f>
        <v>**h**</v>
      </c>
      <c r="J78" s="22"/>
      <c r="K78" s="90"/>
      <c r="L78" s="34"/>
      <c r="M78" s="43" t="str">
        <f t="shared" ref="M78:M115" si="14">M77</f>
        <v>**h**</v>
      </c>
      <c r="N78" s="2"/>
      <c r="O78" s="31">
        <f t="shared" si="8"/>
        <v>0</v>
      </c>
      <c r="P78" s="9"/>
      <c r="Q78" s="69" t="str">
        <f t="shared" si="11"/>
        <v/>
      </c>
      <c r="R78" s="9"/>
      <c r="S78" s="44"/>
      <c r="T78" s="9"/>
      <c r="U78" s="93"/>
      <c r="V78" s="62"/>
      <c r="W78" s="43" t="str">
        <f t="shared" ref="W78:W115" si="15">W77</f>
        <v>**h**</v>
      </c>
      <c r="X78" s="2"/>
      <c r="Y78" s="32">
        <f t="shared" si="9"/>
        <v>0</v>
      </c>
      <c r="Z78" s="9"/>
      <c r="AA78" s="69" t="str">
        <f t="shared" si="12"/>
        <v/>
      </c>
      <c r="AB78" s="9"/>
      <c r="AC78" s="49"/>
      <c r="AD78" s="9"/>
      <c r="AE78" s="232">
        <f t="shared" si="10"/>
        <v>0</v>
      </c>
      <c r="AF78" s="9"/>
      <c r="AH78" s="4"/>
    </row>
    <row r="79" spans="1:34" ht="20.100000000000001" customHeight="1" thickTop="1" thickBot="1" x14ac:dyDescent="0.3">
      <c r="A79" s="97"/>
      <c r="B79" s="177" t="s">
        <v>66</v>
      </c>
      <c r="C79" s="196"/>
      <c r="D79" s="190" t="s">
        <v>148</v>
      </c>
      <c r="E79" s="178" t="s">
        <v>143</v>
      </c>
      <c r="F79" s="349"/>
      <c r="G79" s="99"/>
      <c r="H79" s="99"/>
      <c r="I79" s="43" t="str">
        <f t="shared" si="13"/>
        <v>**h**</v>
      </c>
      <c r="J79" s="22"/>
      <c r="K79" s="90"/>
      <c r="L79" s="34"/>
      <c r="M79" s="43" t="str">
        <f t="shared" si="14"/>
        <v>**h**</v>
      </c>
      <c r="N79" s="2"/>
      <c r="O79" s="31">
        <f t="shared" si="8"/>
        <v>0</v>
      </c>
      <c r="P79" s="9"/>
      <c r="Q79" s="69" t="str">
        <f t="shared" si="11"/>
        <v/>
      </c>
      <c r="R79" s="9"/>
      <c r="S79" s="44"/>
      <c r="T79" s="9"/>
      <c r="U79" s="92"/>
      <c r="V79" s="62"/>
      <c r="W79" s="43" t="str">
        <f t="shared" si="15"/>
        <v>**h**</v>
      </c>
      <c r="X79" s="2"/>
      <c r="Y79" s="32">
        <f t="shared" si="9"/>
        <v>0</v>
      </c>
      <c r="Z79" s="9"/>
      <c r="AA79" s="69" t="str">
        <f t="shared" si="12"/>
        <v/>
      </c>
      <c r="AB79" s="9"/>
      <c r="AC79" s="49"/>
      <c r="AD79" s="9"/>
      <c r="AE79" s="232">
        <f t="shared" si="10"/>
        <v>0</v>
      </c>
      <c r="AF79" s="9"/>
      <c r="AH79" s="4"/>
    </row>
    <row r="80" spans="1:34" ht="20.100000000000001" customHeight="1" thickTop="1" thickBot="1" x14ac:dyDescent="0.3">
      <c r="A80" s="97"/>
      <c r="B80" s="177" t="s">
        <v>18</v>
      </c>
      <c r="C80" s="196"/>
      <c r="D80" s="190" t="s">
        <v>149</v>
      </c>
      <c r="E80" s="178" t="s">
        <v>143</v>
      </c>
      <c r="F80" s="349"/>
      <c r="G80" s="99"/>
      <c r="H80" s="99"/>
      <c r="I80" s="43" t="str">
        <f t="shared" si="13"/>
        <v>**h**</v>
      </c>
      <c r="J80" s="22"/>
      <c r="K80" s="90"/>
      <c r="L80" s="34"/>
      <c r="M80" s="43" t="str">
        <f t="shared" si="14"/>
        <v>**h**</v>
      </c>
      <c r="N80" s="2"/>
      <c r="O80" s="31">
        <f t="shared" si="8"/>
        <v>0</v>
      </c>
      <c r="P80" s="9"/>
      <c r="Q80" s="69" t="str">
        <f t="shared" si="11"/>
        <v/>
      </c>
      <c r="R80" s="9"/>
      <c r="S80" s="44"/>
      <c r="T80" s="9"/>
      <c r="U80" s="93"/>
      <c r="V80" s="62"/>
      <c r="W80" s="43" t="str">
        <f t="shared" si="15"/>
        <v>**h**</v>
      </c>
      <c r="X80" s="2"/>
      <c r="Y80" s="32">
        <f t="shared" si="9"/>
        <v>0</v>
      </c>
      <c r="Z80" s="9"/>
      <c r="AA80" s="69" t="str">
        <f t="shared" si="12"/>
        <v/>
      </c>
      <c r="AB80" s="9"/>
      <c r="AC80" s="49"/>
      <c r="AD80" s="9"/>
      <c r="AE80" s="232">
        <f t="shared" si="10"/>
        <v>0</v>
      </c>
      <c r="AF80" s="9"/>
      <c r="AH80" s="4"/>
    </row>
    <row r="81" spans="1:34" ht="20.100000000000001" customHeight="1" thickTop="1" thickBot="1" x14ac:dyDescent="0.3">
      <c r="A81" s="97"/>
      <c r="B81" s="177" t="s">
        <v>51</v>
      </c>
      <c r="C81" s="196"/>
      <c r="D81" s="190" t="s">
        <v>149</v>
      </c>
      <c r="E81" s="178" t="s">
        <v>143</v>
      </c>
      <c r="F81" s="349"/>
      <c r="G81" s="99"/>
      <c r="H81" s="99"/>
      <c r="I81" s="43" t="str">
        <f t="shared" si="13"/>
        <v>**h**</v>
      </c>
      <c r="J81" s="22"/>
      <c r="K81" s="90"/>
      <c r="L81" s="34"/>
      <c r="M81" s="43" t="str">
        <f t="shared" si="14"/>
        <v>**h**</v>
      </c>
      <c r="N81" s="2"/>
      <c r="O81" s="31">
        <f t="shared" si="8"/>
        <v>0</v>
      </c>
      <c r="P81" s="9"/>
      <c r="Q81" s="69" t="str">
        <f t="shared" si="11"/>
        <v/>
      </c>
      <c r="R81" s="9"/>
      <c r="S81" s="44"/>
      <c r="T81" s="9"/>
      <c r="U81" s="93"/>
      <c r="V81" s="41"/>
      <c r="W81" s="43" t="str">
        <f t="shared" si="15"/>
        <v>**h**</v>
      </c>
      <c r="X81" s="2"/>
      <c r="Y81" s="32">
        <f t="shared" si="9"/>
        <v>0</v>
      </c>
      <c r="Z81" s="9"/>
      <c r="AA81" s="69" t="str">
        <f t="shared" si="12"/>
        <v/>
      </c>
      <c r="AB81" s="9"/>
      <c r="AC81" s="49"/>
      <c r="AD81" s="9"/>
      <c r="AE81" s="232">
        <f t="shared" si="10"/>
        <v>0</v>
      </c>
      <c r="AF81" s="9"/>
      <c r="AH81" s="4"/>
    </row>
    <row r="82" spans="1:34" ht="20.100000000000001" customHeight="1" thickTop="1" thickBot="1" x14ac:dyDescent="0.3">
      <c r="A82" s="97"/>
      <c r="B82" s="177" t="s">
        <v>77</v>
      </c>
      <c r="C82" s="196"/>
      <c r="D82" s="190" t="s">
        <v>149</v>
      </c>
      <c r="E82" s="178" t="s">
        <v>143</v>
      </c>
      <c r="F82" s="349"/>
      <c r="G82" s="99"/>
      <c r="H82" s="99"/>
      <c r="I82" s="43" t="str">
        <f t="shared" si="13"/>
        <v>**h**</v>
      </c>
      <c r="J82" s="22"/>
      <c r="K82" s="90"/>
      <c r="L82" s="34"/>
      <c r="M82" s="43" t="str">
        <f t="shared" si="14"/>
        <v>**h**</v>
      </c>
      <c r="N82" s="2"/>
      <c r="O82" s="31">
        <f t="shared" si="8"/>
        <v>0</v>
      </c>
      <c r="P82" s="9"/>
      <c r="Q82" s="69" t="str">
        <f t="shared" si="11"/>
        <v/>
      </c>
      <c r="R82" s="9"/>
      <c r="S82" s="44"/>
      <c r="T82" s="9"/>
      <c r="U82" s="92"/>
      <c r="V82" s="41"/>
      <c r="W82" s="43" t="str">
        <f t="shared" si="15"/>
        <v>**h**</v>
      </c>
      <c r="X82" s="2"/>
      <c r="Y82" s="32">
        <f t="shared" si="9"/>
        <v>0</v>
      </c>
      <c r="Z82" s="9"/>
      <c r="AA82" s="69" t="str">
        <f t="shared" si="12"/>
        <v/>
      </c>
      <c r="AB82" s="9"/>
      <c r="AC82" s="49"/>
      <c r="AD82" s="9"/>
      <c r="AE82" s="232">
        <f t="shared" si="10"/>
        <v>0</v>
      </c>
      <c r="AF82" s="9"/>
      <c r="AH82" s="4"/>
    </row>
    <row r="83" spans="1:34" ht="20.100000000000001" customHeight="1" thickTop="1" thickBot="1" x14ac:dyDescent="0.3">
      <c r="A83" s="97"/>
      <c r="B83" s="177" t="s">
        <v>11</v>
      </c>
      <c r="C83" s="196"/>
      <c r="D83" s="190" t="s">
        <v>185</v>
      </c>
      <c r="E83" s="178" t="s">
        <v>143</v>
      </c>
      <c r="F83" s="349"/>
      <c r="G83" s="99"/>
      <c r="H83" s="99"/>
      <c r="I83" s="43" t="str">
        <f t="shared" si="13"/>
        <v>**h**</v>
      </c>
      <c r="J83" s="22"/>
      <c r="K83" s="90"/>
      <c r="L83" s="34"/>
      <c r="M83" s="43" t="str">
        <f t="shared" si="14"/>
        <v>**h**</v>
      </c>
      <c r="N83" s="2"/>
      <c r="O83" s="31">
        <f t="shared" si="8"/>
        <v>0</v>
      </c>
      <c r="P83" s="9"/>
      <c r="Q83" s="69" t="str">
        <f t="shared" si="11"/>
        <v/>
      </c>
      <c r="R83" s="9"/>
      <c r="S83" s="44"/>
      <c r="T83" s="9"/>
      <c r="U83" s="93"/>
      <c r="V83" s="62"/>
      <c r="W83" s="43" t="str">
        <f t="shared" si="15"/>
        <v>**h**</v>
      </c>
      <c r="X83" s="2"/>
      <c r="Y83" s="32">
        <f t="shared" si="9"/>
        <v>0</v>
      </c>
      <c r="Z83" s="9"/>
      <c r="AA83" s="69" t="str">
        <f t="shared" si="12"/>
        <v/>
      </c>
      <c r="AB83" s="9"/>
      <c r="AC83" s="49"/>
      <c r="AD83" s="9"/>
      <c r="AE83" s="232">
        <f t="shared" si="10"/>
        <v>0</v>
      </c>
      <c r="AF83" s="9"/>
      <c r="AH83" s="4"/>
    </row>
    <row r="84" spans="1:34" ht="20.100000000000001" customHeight="1" thickTop="1" thickBot="1" x14ac:dyDescent="0.3">
      <c r="A84" s="97"/>
      <c r="B84" s="179" t="s">
        <v>16</v>
      </c>
      <c r="C84" s="197"/>
      <c r="D84" s="191" t="s">
        <v>185</v>
      </c>
      <c r="E84" s="180" t="s">
        <v>143</v>
      </c>
      <c r="F84" s="349"/>
      <c r="G84" s="99"/>
      <c r="H84" s="99"/>
      <c r="I84" s="43" t="str">
        <f t="shared" si="13"/>
        <v>**h**</v>
      </c>
      <c r="J84" s="22"/>
      <c r="K84" s="90"/>
      <c r="L84" s="34"/>
      <c r="M84" s="43" t="str">
        <f t="shared" si="14"/>
        <v>**h**</v>
      </c>
      <c r="N84" s="2"/>
      <c r="O84" s="31">
        <f t="shared" si="8"/>
        <v>0</v>
      </c>
      <c r="P84" s="9"/>
      <c r="Q84" s="69" t="str">
        <f t="shared" si="11"/>
        <v/>
      </c>
      <c r="R84" s="9"/>
      <c r="S84" s="44"/>
      <c r="T84" s="9"/>
      <c r="U84" s="93"/>
      <c r="V84" s="62"/>
      <c r="W84" s="43" t="str">
        <f t="shared" si="15"/>
        <v>**h**</v>
      </c>
      <c r="X84" s="2"/>
      <c r="Y84" s="32">
        <f t="shared" si="9"/>
        <v>0</v>
      </c>
      <c r="Z84" s="9"/>
      <c r="AA84" s="69" t="str">
        <f t="shared" si="12"/>
        <v/>
      </c>
      <c r="AB84" s="9"/>
      <c r="AC84" s="49"/>
      <c r="AD84" s="9"/>
      <c r="AE84" s="232">
        <f t="shared" si="10"/>
        <v>0</v>
      </c>
      <c r="AF84" s="9"/>
      <c r="AH84" s="4"/>
    </row>
    <row r="85" spans="1:34" ht="20.100000000000001" customHeight="1" thickTop="1" thickBot="1" x14ac:dyDescent="0.3">
      <c r="A85" s="97"/>
      <c r="B85" s="181" t="s">
        <v>22</v>
      </c>
      <c r="C85" s="195"/>
      <c r="D85" s="189" t="s">
        <v>145</v>
      </c>
      <c r="E85" s="182" t="s">
        <v>144</v>
      </c>
      <c r="F85" s="349"/>
      <c r="G85" s="99"/>
      <c r="H85" s="99"/>
      <c r="I85" s="43" t="str">
        <f t="shared" si="13"/>
        <v>**h**</v>
      </c>
      <c r="J85" s="22"/>
      <c r="K85" s="90"/>
      <c r="L85" s="34"/>
      <c r="M85" s="43" t="str">
        <f t="shared" si="14"/>
        <v>**h**</v>
      </c>
      <c r="N85" s="2"/>
      <c r="O85" s="31">
        <f t="shared" si="8"/>
        <v>0</v>
      </c>
      <c r="P85" s="9"/>
      <c r="Q85" s="69" t="str">
        <f t="shared" si="11"/>
        <v/>
      </c>
      <c r="R85" s="9"/>
      <c r="S85" s="44"/>
      <c r="T85" s="9"/>
      <c r="U85" s="93"/>
      <c r="V85" s="62"/>
      <c r="W85" s="43" t="str">
        <f t="shared" si="15"/>
        <v>**h**</v>
      </c>
      <c r="X85" s="2"/>
      <c r="Y85" s="32">
        <f t="shared" si="9"/>
        <v>0</v>
      </c>
      <c r="Z85" s="9"/>
      <c r="AA85" s="69" t="str">
        <f t="shared" si="12"/>
        <v/>
      </c>
      <c r="AB85" s="9"/>
      <c r="AC85" s="49"/>
      <c r="AD85" s="9"/>
      <c r="AE85" s="232">
        <f t="shared" si="10"/>
        <v>0</v>
      </c>
      <c r="AF85" s="9"/>
      <c r="AH85" s="4"/>
    </row>
    <row r="86" spans="1:34" ht="20.100000000000001" customHeight="1" thickTop="1" thickBot="1" x14ac:dyDescent="0.3">
      <c r="A86" s="97"/>
      <c r="B86" s="183" t="s">
        <v>3</v>
      </c>
      <c r="C86" s="196"/>
      <c r="D86" s="190" t="s">
        <v>146</v>
      </c>
      <c r="E86" s="184" t="s">
        <v>144</v>
      </c>
      <c r="F86" s="349"/>
      <c r="G86" s="99"/>
      <c r="H86" s="99"/>
      <c r="I86" s="43" t="str">
        <f t="shared" si="13"/>
        <v>**h**</v>
      </c>
      <c r="J86" s="22"/>
      <c r="K86" s="90"/>
      <c r="L86" s="34"/>
      <c r="M86" s="43" t="str">
        <f t="shared" si="14"/>
        <v>**h**</v>
      </c>
      <c r="N86" s="2"/>
      <c r="O86" s="31">
        <f t="shared" si="8"/>
        <v>0</v>
      </c>
      <c r="P86" s="9"/>
      <c r="Q86" s="69" t="str">
        <f t="shared" si="11"/>
        <v/>
      </c>
      <c r="R86" s="9"/>
      <c r="S86" s="44"/>
      <c r="T86" s="9"/>
      <c r="U86" s="92"/>
      <c r="V86" s="62"/>
      <c r="W86" s="43" t="str">
        <f t="shared" si="15"/>
        <v>**h**</v>
      </c>
      <c r="X86" s="2"/>
      <c r="Y86" s="32">
        <f t="shared" si="9"/>
        <v>0</v>
      </c>
      <c r="Z86" s="9"/>
      <c r="AA86" s="69" t="str">
        <f t="shared" si="12"/>
        <v/>
      </c>
      <c r="AB86" s="9"/>
      <c r="AC86" s="49"/>
      <c r="AD86" s="9"/>
      <c r="AE86" s="232">
        <f t="shared" si="10"/>
        <v>0</v>
      </c>
      <c r="AF86" s="9"/>
      <c r="AH86" s="4"/>
    </row>
    <row r="87" spans="1:34" ht="20.100000000000001" customHeight="1" thickTop="1" thickBot="1" x14ac:dyDescent="0.3">
      <c r="A87" s="97"/>
      <c r="B87" s="183" t="s">
        <v>35</v>
      </c>
      <c r="C87" s="196"/>
      <c r="D87" s="190" t="s">
        <v>147</v>
      </c>
      <c r="E87" s="184" t="s">
        <v>144</v>
      </c>
      <c r="F87" s="349"/>
      <c r="G87" s="99"/>
      <c r="H87" s="99"/>
      <c r="I87" s="43" t="str">
        <f t="shared" si="13"/>
        <v>**h**</v>
      </c>
      <c r="J87" s="22"/>
      <c r="K87" s="90"/>
      <c r="L87" s="34"/>
      <c r="M87" s="43" t="str">
        <f t="shared" si="14"/>
        <v>**h**</v>
      </c>
      <c r="N87" s="2"/>
      <c r="O87" s="31">
        <f t="shared" si="8"/>
        <v>0</v>
      </c>
      <c r="P87" s="9"/>
      <c r="Q87" s="69" t="str">
        <f t="shared" si="11"/>
        <v/>
      </c>
      <c r="R87" s="9"/>
      <c r="S87" s="44"/>
      <c r="T87" s="9"/>
      <c r="U87" s="93"/>
      <c r="V87" s="62"/>
      <c r="W87" s="43" t="str">
        <f t="shared" si="15"/>
        <v>**h**</v>
      </c>
      <c r="X87" s="2"/>
      <c r="Y87" s="32">
        <f t="shared" si="9"/>
        <v>0</v>
      </c>
      <c r="Z87" s="9"/>
      <c r="AA87" s="69" t="str">
        <f t="shared" si="12"/>
        <v/>
      </c>
      <c r="AB87" s="9"/>
      <c r="AC87" s="49"/>
      <c r="AD87" s="9"/>
      <c r="AE87" s="232">
        <f t="shared" si="10"/>
        <v>0</v>
      </c>
      <c r="AF87" s="9"/>
      <c r="AH87" s="4"/>
    </row>
    <row r="88" spans="1:34" ht="20.100000000000001" customHeight="1" thickTop="1" thickBot="1" x14ac:dyDescent="0.3">
      <c r="A88" s="97"/>
      <c r="B88" s="183" t="s">
        <v>55</v>
      </c>
      <c r="C88" s="196"/>
      <c r="D88" s="190" t="s">
        <v>148</v>
      </c>
      <c r="E88" s="184" t="s">
        <v>144</v>
      </c>
      <c r="F88" s="349"/>
      <c r="G88" s="99"/>
      <c r="H88" s="99"/>
      <c r="I88" s="43" t="str">
        <f t="shared" si="13"/>
        <v>**h**</v>
      </c>
      <c r="J88" s="22"/>
      <c r="K88" s="90"/>
      <c r="L88" s="34"/>
      <c r="M88" s="43" t="str">
        <f t="shared" si="14"/>
        <v>**h**</v>
      </c>
      <c r="N88" s="2"/>
      <c r="O88" s="31">
        <f t="shared" si="8"/>
        <v>0</v>
      </c>
      <c r="P88" s="9"/>
      <c r="Q88" s="69" t="str">
        <f t="shared" si="11"/>
        <v/>
      </c>
      <c r="R88" s="9"/>
      <c r="S88" s="44"/>
      <c r="T88" s="9"/>
      <c r="U88" s="92"/>
      <c r="V88" s="62"/>
      <c r="W88" s="43" t="str">
        <f t="shared" si="15"/>
        <v>**h**</v>
      </c>
      <c r="X88" s="2"/>
      <c r="Y88" s="32">
        <f t="shared" si="9"/>
        <v>0</v>
      </c>
      <c r="Z88" s="9"/>
      <c r="AA88" s="69" t="str">
        <f t="shared" si="12"/>
        <v/>
      </c>
      <c r="AB88" s="9"/>
      <c r="AC88" s="49"/>
      <c r="AD88" s="9"/>
      <c r="AE88" s="232">
        <f t="shared" si="10"/>
        <v>0</v>
      </c>
      <c r="AF88" s="9"/>
      <c r="AH88" s="4"/>
    </row>
    <row r="89" spans="1:34" ht="20.100000000000001" customHeight="1" thickTop="1" thickBot="1" x14ac:dyDescent="0.3">
      <c r="A89" s="97"/>
      <c r="B89" s="185" t="s">
        <v>71</v>
      </c>
      <c r="C89" s="197"/>
      <c r="D89" s="191" t="s">
        <v>149</v>
      </c>
      <c r="E89" s="186" t="s">
        <v>144</v>
      </c>
      <c r="F89" s="349"/>
      <c r="G89" s="99"/>
      <c r="H89" s="99"/>
      <c r="I89" s="43" t="str">
        <f t="shared" si="13"/>
        <v>**h**</v>
      </c>
      <c r="J89" s="22"/>
      <c r="K89" s="90"/>
      <c r="L89" s="34"/>
      <c r="M89" s="43" t="str">
        <f t="shared" si="14"/>
        <v>**h**</v>
      </c>
      <c r="N89" s="2"/>
      <c r="O89" s="31">
        <f t="shared" si="8"/>
        <v>0</v>
      </c>
      <c r="P89" s="9"/>
      <c r="Q89" s="69" t="str">
        <f t="shared" si="11"/>
        <v/>
      </c>
      <c r="R89" s="9"/>
      <c r="S89" s="44"/>
      <c r="T89" s="9"/>
      <c r="U89" s="93"/>
      <c r="V89" s="62"/>
      <c r="W89" s="43" t="str">
        <f t="shared" si="15"/>
        <v>**h**</v>
      </c>
      <c r="X89" s="2"/>
      <c r="Y89" s="32">
        <f t="shared" si="9"/>
        <v>0</v>
      </c>
      <c r="Z89" s="9"/>
      <c r="AA89" s="69" t="str">
        <f t="shared" si="12"/>
        <v/>
      </c>
      <c r="AB89" s="9"/>
      <c r="AC89" s="49"/>
      <c r="AD89" s="9"/>
      <c r="AE89" s="232">
        <f t="shared" si="10"/>
        <v>0</v>
      </c>
      <c r="AF89" s="9"/>
      <c r="AH89" s="4"/>
    </row>
    <row r="90" spans="1:34" ht="20.100000000000001" customHeight="1" thickTop="1" thickBot="1" x14ac:dyDescent="0.3">
      <c r="A90" s="97"/>
      <c r="B90" s="149" t="s">
        <v>0</v>
      </c>
      <c r="C90" s="192"/>
      <c r="D90" s="193" t="s">
        <v>126</v>
      </c>
      <c r="E90" s="150"/>
      <c r="F90" s="349"/>
      <c r="G90" s="99"/>
      <c r="H90" s="99"/>
      <c r="I90" s="43" t="str">
        <f t="shared" si="13"/>
        <v>**h**</v>
      </c>
      <c r="J90" s="22"/>
      <c r="K90" s="90"/>
      <c r="L90" s="34"/>
      <c r="M90" s="43" t="str">
        <f t="shared" si="14"/>
        <v>**h**</v>
      </c>
      <c r="N90" s="2"/>
      <c r="O90" s="31">
        <f t="shared" si="8"/>
        <v>0</v>
      </c>
      <c r="P90" s="9"/>
      <c r="Q90" s="69" t="str">
        <f t="shared" si="11"/>
        <v/>
      </c>
      <c r="R90" s="9"/>
      <c r="S90" s="44"/>
      <c r="T90" s="9"/>
      <c r="U90" s="93"/>
      <c r="V90" s="41"/>
      <c r="W90" s="43" t="str">
        <f t="shared" si="15"/>
        <v>**h**</v>
      </c>
      <c r="X90" s="2"/>
      <c r="Y90" s="32">
        <f t="shared" si="9"/>
        <v>0</v>
      </c>
      <c r="Z90" s="9"/>
      <c r="AA90" s="69" t="str">
        <f t="shared" si="12"/>
        <v/>
      </c>
      <c r="AB90" s="9"/>
      <c r="AC90" s="49"/>
      <c r="AD90" s="9"/>
      <c r="AE90" s="232">
        <f t="shared" si="10"/>
        <v>0</v>
      </c>
      <c r="AF90" s="9"/>
      <c r="AH90" s="4"/>
    </row>
    <row r="91" spans="1:34" ht="20.100000000000001" customHeight="1" thickTop="1" thickBot="1" x14ac:dyDescent="0.3">
      <c r="A91" s="97"/>
      <c r="B91" s="108" t="s">
        <v>57</v>
      </c>
      <c r="C91" s="196"/>
      <c r="D91" s="198" t="s">
        <v>126</v>
      </c>
      <c r="E91" s="113"/>
      <c r="F91" s="349"/>
      <c r="G91" s="99"/>
      <c r="H91" s="99"/>
      <c r="I91" s="43" t="str">
        <f t="shared" si="13"/>
        <v>**h**</v>
      </c>
      <c r="J91" s="22"/>
      <c r="K91" s="90"/>
      <c r="L91" s="34"/>
      <c r="M91" s="43" t="str">
        <f t="shared" si="14"/>
        <v>**h**</v>
      </c>
      <c r="N91" s="2"/>
      <c r="O91" s="31">
        <f t="shared" si="8"/>
        <v>0</v>
      </c>
      <c r="P91" s="9"/>
      <c r="Q91" s="69" t="str">
        <f t="shared" si="11"/>
        <v/>
      </c>
      <c r="R91" s="9"/>
      <c r="S91" s="44"/>
      <c r="T91" s="9"/>
      <c r="U91" s="92"/>
      <c r="V91" s="62"/>
      <c r="W91" s="43" t="str">
        <f t="shared" si="15"/>
        <v>**h**</v>
      </c>
      <c r="X91" s="2"/>
      <c r="Y91" s="32">
        <f t="shared" si="9"/>
        <v>0</v>
      </c>
      <c r="Z91" s="9"/>
      <c r="AA91" s="69" t="str">
        <f t="shared" si="12"/>
        <v/>
      </c>
      <c r="AB91" s="9"/>
      <c r="AC91" s="49"/>
      <c r="AD91" s="9"/>
      <c r="AE91" s="232">
        <f t="shared" si="10"/>
        <v>0</v>
      </c>
      <c r="AF91" s="9"/>
      <c r="AH91" s="4"/>
    </row>
    <row r="92" spans="1:34" ht="20.100000000000001" customHeight="1" thickTop="1" thickBot="1" x14ac:dyDescent="0.3">
      <c r="A92" s="97"/>
      <c r="B92" s="108" t="s">
        <v>61</v>
      </c>
      <c r="C92" s="196"/>
      <c r="D92" s="198" t="s">
        <v>126</v>
      </c>
      <c r="E92" s="113"/>
      <c r="F92" s="349"/>
      <c r="G92" s="99"/>
      <c r="H92" s="99"/>
      <c r="I92" s="43" t="str">
        <f t="shared" si="13"/>
        <v>**h**</v>
      </c>
      <c r="J92" s="22"/>
      <c r="K92" s="90"/>
      <c r="L92" s="34"/>
      <c r="M92" s="43" t="str">
        <f t="shared" si="14"/>
        <v>**h**</v>
      </c>
      <c r="N92" s="2"/>
      <c r="O92" s="31">
        <f t="shared" si="8"/>
        <v>0</v>
      </c>
      <c r="P92" s="9"/>
      <c r="Q92" s="69" t="str">
        <f t="shared" si="11"/>
        <v/>
      </c>
      <c r="R92" s="9"/>
      <c r="S92" s="44"/>
      <c r="T92" s="9"/>
      <c r="U92" s="93"/>
      <c r="V92" s="41"/>
      <c r="W92" s="43" t="str">
        <f t="shared" si="15"/>
        <v>**h**</v>
      </c>
      <c r="X92" s="2"/>
      <c r="Y92" s="32">
        <f t="shared" si="9"/>
        <v>0</v>
      </c>
      <c r="Z92" s="9"/>
      <c r="AA92" s="69" t="str">
        <f t="shared" si="12"/>
        <v/>
      </c>
      <c r="AB92" s="9"/>
      <c r="AC92" s="49"/>
      <c r="AD92" s="9"/>
      <c r="AE92" s="232">
        <f t="shared" si="10"/>
        <v>0</v>
      </c>
      <c r="AF92" s="9"/>
      <c r="AH92" s="4"/>
    </row>
    <row r="93" spans="1:34" ht="20.100000000000001" customHeight="1" thickTop="1" thickBot="1" x14ac:dyDescent="0.3">
      <c r="A93" s="97"/>
      <c r="B93" s="108"/>
      <c r="C93" s="148"/>
      <c r="D93" s="108"/>
      <c r="E93" s="113"/>
      <c r="F93" s="349"/>
      <c r="G93" s="99"/>
      <c r="H93" s="99"/>
      <c r="I93" s="43" t="str">
        <f t="shared" si="13"/>
        <v>**h**</v>
      </c>
      <c r="J93" s="22"/>
      <c r="K93" s="90"/>
      <c r="L93" s="34"/>
      <c r="M93" s="43" t="str">
        <f t="shared" si="14"/>
        <v>**h**</v>
      </c>
      <c r="N93" s="2"/>
      <c r="O93" s="31">
        <f t="shared" si="8"/>
        <v>0</v>
      </c>
      <c r="P93" s="9"/>
      <c r="Q93" s="69" t="str">
        <f t="shared" si="11"/>
        <v/>
      </c>
      <c r="R93" s="9"/>
      <c r="S93" s="44"/>
      <c r="T93" s="9"/>
      <c r="U93" s="92"/>
      <c r="V93" s="62"/>
      <c r="W93" s="43" t="str">
        <f t="shared" si="15"/>
        <v>**h**</v>
      </c>
      <c r="X93" s="2"/>
      <c r="Y93" s="32">
        <f t="shared" si="9"/>
        <v>0</v>
      </c>
      <c r="Z93" s="9"/>
      <c r="AA93" s="69" t="str">
        <f t="shared" si="12"/>
        <v/>
      </c>
      <c r="AB93" s="9"/>
      <c r="AC93" s="49"/>
      <c r="AD93" s="9"/>
      <c r="AE93" s="232">
        <f t="shared" si="10"/>
        <v>0</v>
      </c>
      <c r="AF93" s="9"/>
      <c r="AH93" s="4"/>
    </row>
    <row r="94" spans="1:34" ht="20.100000000000001" customHeight="1" thickTop="1" thickBot="1" x14ac:dyDescent="0.3">
      <c r="A94" s="97"/>
      <c r="B94" s="108"/>
      <c r="C94" s="148"/>
      <c r="D94" s="108"/>
      <c r="E94" s="113"/>
      <c r="F94" s="349"/>
      <c r="G94" s="99"/>
      <c r="H94" s="99"/>
      <c r="I94" s="43" t="str">
        <f t="shared" si="13"/>
        <v>**h**</v>
      </c>
      <c r="J94" s="22"/>
      <c r="K94" s="90"/>
      <c r="L94" s="34"/>
      <c r="M94" s="43" t="str">
        <f t="shared" si="14"/>
        <v>**h**</v>
      </c>
      <c r="N94" s="2"/>
      <c r="O94" s="31">
        <f t="shared" si="8"/>
        <v>0</v>
      </c>
      <c r="P94" s="9"/>
      <c r="Q94" s="69" t="str">
        <f t="shared" si="11"/>
        <v/>
      </c>
      <c r="R94" s="9"/>
      <c r="S94" s="44"/>
      <c r="T94" s="9"/>
      <c r="U94" s="92"/>
      <c r="V94" s="41"/>
      <c r="W94" s="43" t="str">
        <f t="shared" si="15"/>
        <v>**h**</v>
      </c>
      <c r="X94" s="2"/>
      <c r="Y94" s="32">
        <f t="shared" si="9"/>
        <v>0</v>
      </c>
      <c r="Z94" s="9"/>
      <c r="AA94" s="69" t="str">
        <f t="shared" si="12"/>
        <v/>
      </c>
      <c r="AB94" s="9"/>
      <c r="AC94" s="49"/>
      <c r="AD94" s="9"/>
      <c r="AE94" s="232">
        <f t="shared" si="10"/>
        <v>0</v>
      </c>
      <c r="AF94" s="9"/>
      <c r="AH94" s="4"/>
    </row>
    <row r="95" spans="1:34" ht="20.100000000000001" customHeight="1" thickTop="1" thickBot="1" x14ac:dyDescent="0.3">
      <c r="A95" s="97"/>
      <c r="B95" s="108"/>
      <c r="C95" s="148"/>
      <c r="D95" s="108"/>
      <c r="E95" s="113"/>
      <c r="F95" s="349"/>
      <c r="G95" s="99"/>
      <c r="H95" s="99"/>
      <c r="I95" s="43" t="str">
        <f t="shared" si="13"/>
        <v>**h**</v>
      </c>
      <c r="J95" s="22"/>
      <c r="K95" s="90"/>
      <c r="L95" s="34"/>
      <c r="M95" s="43" t="str">
        <f t="shared" si="14"/>
        <v>**h**</v>
      </c>
      <c r="N95" s="2"/>
      <c r="O95" s="31">
        <f t="shared" si="8"/>
        <v>0</v>
      </c>
      <c r="P95" s="9"/>
      <c r="Q95" s="69" t="str">
        <f t="shared" si="11"/>
        <v/>
      </c>
      <c r="R95" s="9"/>
      <c r="S95" s="44"/>
      <c r="T95" s="9"/>
      <c r="U95" s="92"/>
      <c r="V95" s="41"/>
      <c r="W95" s="43" t="str">
        <f t="shared" si="15"/>
        <v>**h**</v>
      </c>
      <c r="X95" s="2"/>
      <c r="Y95" s="32">
        <f t="shared" si="9"/>
        <v>0</v>
      </c>
      <c r="Z95" s="9"/>
      <c r="AA95" s="69" t="str">
        <f t="shared" si="12"/>
        <v/>
      </c>
      <c r="AB95" s="9"/>
      <c r="AC95" s="49"/>
      <c r="AD95" s="9"/>
      <c r="AE95" s="232">
        <f t="shared" si="10"/>
        <v>0</v>
      </c>
      <c r="AF95" s="9"/>
      <c r="AH95" s="4"/>
    </row>
    <row r="96" spans="1:34" ht="20.100000000000001" customHeight="1" thickTop="1" thickBot="1" x14ac:dyDescent="0.3">
      <c r="A96" s="97"/>
      <c r="B96" s="108"/>
      <c r="C96" s="148"/>
      <c r="D96" s="108"/>
      <c r="E96" s="113"/>
      <c r="F96" s="349"/>
      <c r="G96" s="99"/>
      <c r="H96" s="99"/>
      <c r="I96" s="43" t="str">
        <f t="shared" si="13"/>
        <v>**h**</v>
      </c>
      <c r="J96" s="22"/>
      <c r="K96" s="90"/>
      <c r="L96" s="34"/>
      <c r="M96" s="43" t="str">
        <f t="shared" si="14"/>
        <v>**h**</v>
      </c>
      <c r="N96" s="2"/>
      <c r="O96" s="31">
        <f t="shared" si="8"/>
        <v>0</v>
      </c>
      <c r="P96" s="9"/>
      <c r="Q96" s="69" t="str">
        <f t="shared" si="11"/>
        <v/>
      </c>
      <c r="R96" s="9"/>
      <c r="S96" s="44"/>
      <c r="T96" s="9"/>
      <c r="U96" s="92"/>
      <c r="V96" s="41"/>
      <c r="W96" s="43" t="str">
        <f t="shared" si="15"/>
        <v>**h**</v>
      </c>
      <c r="X96" s="2"/>
      <c r="Y96" s="32">
        <f t="shared" si="9"/>
        <v>0</v>
      </c>
      <c r="Z96" s="9"/>
      <c r="AA96" s="69" t="str">
        <f t="shared" si="12"/>
        <v/>
      </c>
      <c r="AB96" s="9"/>
      <c r="AC96" s="49"/>
      <c r="AD96" s="9"/>
      <c r="AE96" s="232">
        <f t="shared" si="10"/>
        <v>0</v>
      </c>
      <c r="AF96" s="9"/>
      <c r="AH96" s="4"/>
    </row>
    <row r="97" spans="1:32" ht="20.100000000000001" customHeight="1" thickTop="1" thickBot="1" x14ac:dyDescent="0.3">
      <c r="A97" s="97"/>
      <c r="B97" s="108"/>
      <c r="C97" s="148"/>
      <c r="D97" s="108"/>
      <c r="E97" s="113"/>
      <c r="F97" s="349"/>
      <c r="G97" s="99"/>
      <c r="H97" s="99"/>
      <c r="I97" s="43" t="str">
        <f t="shared" si="13"/>
        <v>**h**</v>
      </c>
      <c r="J97" s="22"/>
      <c r="K97" s="90"/>
      <c r="L97" s="34"/>
      <c r="M97" s="43" t="str">
        <f t="shared" si="14"/>
        <v>**h**</v>
      </c>
      <c r="N97" s="2"/>
      <c r="O97" s="31">
        <f t="shared" si="8"/>
        <v>0</v>
      </c>
      <c r="P97" s="9"/>
      <c r="Q97" s="69" t="str">
        <f t="shared" si="11"/>
        <v/>
      </c>
      <c r="R97" s="9"/>
      <c r="S97" s="44"/>
      <c r="T97" s="9"/>
      <c r="U97" s="92"/>
      <c r="V97" s="41"/>
      <c r="W97" s="43" t="str">
        <f t="shared" si="15"/>
        <v>**h**</v>
      </c>
      <c r="X97" s="2"/>
      <c r="Y97" s="32">
        <f t="shared" si="9"/>
        <v>0</v>
      </c>
      <c r="Z97" s="9"/>
      <c r="AA97" s="69" t="str">
        <f t="shared" si="12"/>
        <v/>
      </c>
      <c r="AB97" s="9"/>
      <c r="AC97" s="49"/>
      <c r="AD97" s="9"/>
      <c r="AE97" s="232">
        <f t="shared" si="10"/>
        <v>0</v>
      </c>
      <c r="AF97" s="9"/>
    </row>
    <row r="98" spans="1:32" ht="20.100000000000001" customHeight="1" thickTop="1" thickBot="1" x14ac:dyDescent="0.3">
      <c r="A98" s="97"/>
      <c r="B98" s="108"/>
      <c r="C98" s="148"/>
      <c r="D98" s="108"/>
      <c r="E98" s="113"/>
      <c r="F98" s="349"/>
      <c r="G98" s="99"/>
      <c r="H98" s="99"/>
      <c r="I98" s="43" t="str">
        <f t="shared" si="13"/>
        <v>**h**</v>
      </c>
      <c r="J98" s="22"/>
      <c r="K98" s="90"/>
      <c r="L98" s="34"/>
      <c r="M98" s="43" t="str">
        <f t="shared" si="14"/>
        <v>**h**</v>
      </c>
      <c r="N98" s="2"/>
      <c r="O98" s="31">
        <f t="shared" si="8"/>
        <v>0</v>
      </c>
      <c r="P98" s="9"/>
      <c r="Q98" s="69" t="str">
        <f t="shared" si="11"/>
        <v/>
      </c>
      <c r="R98" s="9"/>
      <c r="S98" s="44"/>
      <c r="T98" s="9"/>
      <c r="U98" s="92"/>
      <c r="V98" s="62"/>
      <c r="W98" s="43" t="str">
        <f t="shared" si="15"/>
        <v>**h**</v>
      </c>
      <c r="X98" s="2"/>
      <c r="Y98" s="32">
        <f t="shared" si="9"/>
        <v>0</v>
      </c>
      <c r="Z98" s="9"/>
      <c r="AA98" s="69" t="str">
        <f t="shared" si="12"/>
        <v/>
      </c>
      <c r="AB98" s="9"/>
      <c r="AC98" s="49"/>
      <c r="AD98" s="9"/>
      <c r="AE98" s="232">
        <f t="shared" si="10"/>
        <v>0</v>
      </c>
      <c r="AF98" s="9"/>
    </row>
    <row r="99" spans="1:32" ht="20.100000000000001" customHeight="1" thickTop="1" thickBot="1" x14ac:dyDescent="0.3">
      <c r="A99" s="97"/>
      <c r="B99" s="108"/>
      <c r="C99" s="148"/>
      <c r="D99" s="108"/>
      <c r="E99" s="113"/>
      <c r="F99" s="349"/>
      <c r="G99" s="99"/>
      <c r="H99" s="99"/>
      <c r="I99" s="43" t="str">
        <f t="shared" si="13"/>
        <v>**h**</v>
      </c>
      <c r="J99" s="22"/>
      <c r="K99" s="90"/>
      <c r="L99" s="34"/>
      <c r="M99" s="43" t="str">
        <f t="shared" si="14"/>
        <v>**h**</v>
      </c>
      <c r="N99" s="2"/>
      <c r="O99" s="31">
        <f t="shared" si="8"/>
        <v>0</v>
      </c>
      <c r="P99" s="9"/>
      <c r="Q99" s="69" t="str">
        <f t="shared" si="11"/>
        <v/>
      </c>
      <c r="R99" s="9"/>
      <c r="S99" s="44"/>
      <c r="T99" s="9"/>
      <c r="U99" s="92"/>
      <c r="V99" s="62"/>
      <c r="W99" s="43" t="str">
        <f t="shared" si="15"/>
        <v>**h**</v>
      </c>
      <c r="X99" s="2"/>
      <c r="Y99" s="32">
        <f t="shared" si="9"/>
        <v>0</v>
      </c>
      <c r="Z99" s="9"/>
      <c r="AA99" s="69" t="str">
        <f t="shared" si="12"/>
        <v/>
      </c>
      <c r="AB99" s="9"/>
      <c r="AC99" s="49"/>
      <c r="AD99" s="9"/>
      <c r="AE99" s="232">
        <f t="shared" si="10"/>
        <v>0</v>
      </c>
      <c r="AF99" s="9"/>
    </row>
    <row r="100" spans="1:32" ht="20.100000000000001" customHeight="1" thickTop="1" thickBot="1" x14ac:dyDescent="0.3">
      <c r="A100" s="97"/>
      <c r="B100" s="108"/>
      <c r="C100" s="148"/>
      <c r="D100" s="108"/>
      <c r="E100" s="113"/>
      <c r="F100" s="349"/>
      <c r="G100" s="99"/>
      <c r="H100" s="99"/>
      <c r="I100" s="43" t="str">
        <f t="shared" si="13"/>
        <v>**h**</v>
      </c>
      <c r="J100" s="22"/>
      <c r="K100" s="90"/>
      <c r="L100" s="34"/>
      <c r="M100" s="43" t="str">
        <f t="shared" si="14"/>
        <v>**h**</v>
      </c>
      <c r="N100" s="2"/>
      <c r="O100" s="31">
        <f t="shared" si="8"/>
        <v>0</v>
      </c>
      <c r="P100" s="9"/>
      <c r="Q100" s="69" t="str">
        <f t="shared" si="11"/>
        <v/>
      </c>
      <c r="R100" s="9"/>
      <c r="S100" s="44"/>
      <c r="T100" s="9"/>
      <c r="U100" s="92"/>
      <c r="V100" s="62"/>
      <c r="W100" s="43" t="str">
        <f t="shared" si="15"/>
        <v>**h**</v>
      </c>
      <c r="X100" s="2"/>
      <c r="Y100" s="32">
        <f t="shared" si="9"/>
        <v>0</v>
      </c>
      <c r="Z100" s="9"/>
      <c r="AA100" s="69" t="str">
        <f t="shared" si="12"/>
        <v/>
      </c>
      <c r="AB100" s="9"/>
      <c r="AC100" s="49"/>
      <c r="AD100" s="9"/>
      <c r="AE100" s="232">
        <f t="shared" si="10"/>
        <v>0</v>
      </c>
      <c r="AF100" s="9"/>
    </row>
    <row r="101" spans="1:32" ht="20.100000000000001" customHeight="1" thickTop="1" thickBot="1" x14ac:dyDescent="0.3">
      <c r="A101" s="97"/>
      <c r="B101" s="108"/>
      <c r="C101" s="148"/>
      <c r="D101" s="108"/>
      <c r="E101" s="113"/>
      <c r="F101" s="349"/>
      <c r="G101" s="99"/>
      <c r="H101" s="99"/>
      <c r="I101" s="43" t="str">
        <f t="shared" si="13"/>
        <v>**h**</v>
      </c>
      <c r="J101" s="22"/>
      <c r="K101" s="90"/>
      <c r="L101" s="34"/>
      <c r="M101" s="43" t="str">
        <f t="shared" si="14"/>
        <v>**h**</v>
      </c>
      <c r="N101" s="2"/>
      <c r="O101" s="31">
        <f t="shared" si="8"/>
        <v>0</v>
      </c>
      <c r="P101" s="9"/>
      <c r="Q101" s="69" t="str">
        <f t="shared" si="11"/>
        <v/>
      </c>
      <c r="R101" s="9"/>
      <c r="S101" s="44"/>
      <c r="T101" s="9"/>
      <c r="U101" s="92"/>
      <c r="V101" s="62"/>
      <c r="W101" s="43" t="str">
        <f t="shared" si="15"/>
        <v>**h**</v>
      </c>
      <c r="X101" s="2"/>
      <c r="Y101" s="32">
        <f t="shared" si="9"/>
        <v>0</v>
      </c>
      <c r="Z101" s="9"/>
      <c r="AA101" s="69" t="str">
        <f t="shared" si="12"/>
        <v/>
      </c>
      <c r="AB101" s="9"/>
      <c r="AC101" s="49"/>
      <c r="AD101" s="9"/>
      <c r="AE101" s="232">
        <f t="shared" si="10"/>
        <v>0</v>
      </c>
      <c r="AF101" s="9"/>
    </row>
    <row r="102" spans="1:32" ht="20.100000000000001" customHeight="1" thickTop="1" thickBot="1" x14ac:dyDescent="0.3">
      <c r="A102" s="97"/>
      <c r="B102" s="108"/>
      <c r="C102" s="148"/>
      <c r="D102" s="108"/>
      <c r="E102" s="113"/>
      <c r="F102" s="349"/>
      <c r="G102" s="99"/>
      <c r="H102" s="99"/>
      <c r="I102" s="43" t="str">
        <f t="shared" si="13"/>
        <v>**h**</v>
      </c>
      <c r="J102" s="22"/>
      <c r="K102" s="33"/>
      <c r="L102" s="34"/>
      <c r="M102" s="43" t="str">
        <f t="shared" si="14"/>
        <v>**h**</v>
      </c>
      <c r="N102" s="2"/>
      <c r="O102" s="31">
        <f t="shared" si="8"/>
        <v>0</v>
      </c>
      <c r="P102" s="9"/>
      <c r="Q102" s="69" t="str">
        <f t="shared" si="11"/>
        <v/>
      </c>
      <c r="R102" s="9"/>
      <c r="S102" s="44"/>
      <c r="T102" s="9"/>
      <c r="U102" s="92"/>
      <c r="V102" s="62"/>
      <c r="W102" s="43" t="str">
        <f t="shared" si="15"/>
        <v>**h**</v>
      </c>
      <c r="X102" s="2"/>
      <c r="Y102" s="32">
        <f t="shared" si="9"/>
        <v>0</v>
      </c>
      <c r="Z102" s="9"/>
      <c r="AA102" s="69" t="str">
        <f t="shared" si="12"/>
        <v/>
      </c>
      <c r="AB102" s="9"/>
      <c r="AC102" s="49"/>
      <c r="AD102" s="9"/>
      <c r="AE102" s="232">
        <f t="shared" si="10"/>
        <v>0</v>
      </c>
      <c r="AF102" s="9"/>
    </row>
    <row r="103" spans="1:32" ht="20.100000000000001" customHeight="1" thickTop="1" thickBot="1" x14ac:dyDescent="0.3">
      <c r="A103" s="97"/>
      <c r="B103" s="108"/>
      <c r="C103" s="148"/>
      <c r="D103" s="108"/>
      <c r="E103" s="113"/>
      <c r="F103" s="349"/>
      <c r="G103" s="99"/>
      <c r="H103" s="99"/>
      <c r="I103" s="43" t="str">
        <f t="shared" si="13"/>
        <v>**h**</v>
      </c>
      <c r="J103" s="22"/>
      <c r="K103" s="33"/>
      <c r="L103" s="34"/>
      <c r="M103" s="43" t="str">
        <f t="shared" si="14"/>
        <v>**h**</v>
      </c>
      <c r="N103" s="2"/>
      <c r="O103" s="31">
        <f t="shared" si="8"/>
        <v>0</v>
      </c>
      <c r="P103" s="9"/>
      <c r="Q103" s="69" t="str">
        <f t="shared" si="11"/>
        <v/>
      </c>
      <c r="R103" s="9"/>
      <c r="S103" s="44"/>
      <c r="T103" s="9"/>
      <c r="U103" s="92"/>
      <c r="V103" s="62"/>
      <c r="W103" s="43" t="str">
        <f t="shared" si="15"/>
        <v>**h**</v>
      </c>
      <c r="X103" s="2"/>
      <c r="Y103" s="32">
        <f t="shared" si="9"/>
        <v>0</v>
      </c>
      <c r="Z103" s="9"/>
      <c r="AA103" s="69" t="str">
        <f t="shared" si="12"/>
        <v/>
      </c>
      <c r="AB103" s="9"/>
      <c r="AC103" s="49"/>
      <c r="AD103" s="9"/>
      <c r="AE103" s="232">
        <f t="shared" si="10"/>
        <v>0</v>
      </c>
      <c r="AF103" s="9"/>
    </row>
    <row r="104" spans="1:32" ht="20.100000000000001" customHeight="1" thickTop="1" thickBot="1" x14ac:dyDescent="0.3">
      <c r="A104" s="97"/>
      <c r="B104" s="108"/>
      <c r="C104" s="148"/>
      <c r="D104" s="108"/>
      <c r="E104" s="113"/>
      <c r="F104" s="349"/>
      <c r="G104" s="99"/>
      <c r="H104" s="99"/>
      <c r="I104" s="43" t="str">
        <f t="shared" si="13"/>
        <v>**h**</v>
      </c>
      <c r="J104" s="22"/>
      <c r="K104" s="33"/>
      <c r="L104" s="34"/>
      <c r="M104" s="43" t="str">
        <f t="shared" si="14"/>
        <v>**h**</v>
      </c>
      <c r="N104" s="2"/>
      <c r="O104" s="31">
        <f t="shared" si="8"/>
        <v>0</v>
      </c>
      <c r="P104" s="9"/>
      <c r="Q104" s="69" t="str">
        <f t="shared" si="11"/>
        <v/>
      </c>
      <c r="R104" s="9"/>
      <c r="S104" s="44"/>
      <c r="T104" s="9"/>
      <c r="U104" s="92"/>
      <c r="V104" s="41"/>
      <c r="W104" s="43" t="str">
        <f t="shared" si="15"/>
        <v>**h**</v>
      </c>
      <c r="X104" s="2"/>
      <c r="Y104" s="32">
        <f t="shared" si="9"/>
        <v>0</v>
      </c>
      <c r="Z104" s="9"/>
      <c r="AA104" s="69" t="str">
        <f t="shared" si="12"/>
        <v/>
      </c>
      <c r="AB104" s="9"/>
      <c r="AC104" s="49"/>
      <c r="AD104" s="9"/>
      <c r="AE104" s="232">
        <f t="shared" si="10"/>
        <v>0</v>
      </c>
      <c r="AF104" s="9"/>
    </row>
    <row r="105" spans="1:32" ht="20.100000000000001" customHeight="1" thickTop="1" thickBot="1" x14ac:dyDescent="0.3">
      <c r="A105" s="97"/>
      <c r="B105" s="108"/>
      <c r="C105" s="148"/>
      <c r="D105" s="108"/>
      <c r="E105" s="113"/>
      <c r="F105" s="349"/>
      <c r="G105" s="99"/>
      <c r="H105" s="99"/>
      <c r="I105" s="43" t="str">
        <f t="shared" si="13"/>
        <v>**h**</v>
      </c>
      <c r="J105" s="22"/>
      <c r="K105" s="33"/>
      <c r="L105" s="34"/>
      <c r="M105" s="43" t="str">
        <f t="shared" si="14"/>
        <v>**h**</v>
      </c>
      <c r="N105" s="2"/>
      <c r="O105" s="31">
        <f t="shared" si="8"/>
        <v>0</v>
      </c>
      <c r="P105" s="9"/>
      <c r="Q105" s="69" t="str">
        <f t="shared" si="11"/>
        <v/>
      </c>
      <c r="R105" s="9"/>
      <c r="S105" s="44"/>
      <c r="T105" s="9"/>
      <c r="U105" s="92"/>
      <c r="V105" s="41"/>
      <c r="W105" s="43" t="str">
        <f t="shared" si="15"/>
        <v>**h**</v>
      </c>
      <c r="X105" s="2"/>
      <c r="Y105" s="32">
        <f t="shared" si="9"/>
        <v>0</v>
      </c>
      <c r="Z105" s="9"/>
      <c r="AA105" s="69" t="str">
        <f t="shared" si="12"/>
        <v/>
      </c>
      <c r="AB105" s="9"/>
      <c r="AC105" s="49"/>
      <c r="AD105" s="9"/>
      <c r="AE105" s="232">
        <f t="shared" si="10"/>
        <v>0</v>
      </c>
      <c r="AF105" s="9"/>
    </row>
    <row r="106" spans="1:32" ht="20.100000000000001" customHeight="1" thickTop="1" thickBot="1" x14ac:dyDescent="0.3">
      <c r="A106" s="97"/>
      <c r="B106" s="108"/>
      <c r="C106" s="148"/>
      <c r="D106" s="108"/>
      <c r="E106" s="113"/>
      <c r="F106" s="349"/>
      <c r="G106" s="99"/>
      <c r="H106" s="99"/>
      <c r="I106" s="43" t="str">
        <f t="shared" si="13"/>
        <v>**h**</v>
      </c>
      <c r="J106" s="22"/>
      <c r="K106" s="33"/>
      <c r="L106" s="34"/>
      <c r="M106" s="43" t="str">
        <f t="shared" si="14"/>
        <v>**h**</v>
      </c>
      <c r="N106" s="2"/>
      <c r="O106" s="31">
        <f t="shared" si="8"/>
        <v>0</v>
      </c>
      <c r="P106" s="9"/>
      <c r="Q106" s="69" t="str">
        <f t="shared" si="11"/>
        <v/>
      </c>
      <c r="R106" s="9"/>
      <c r="S106" s="44"/>
      <c r="T106" s="9"/>
      <c r="U106" s="92"/>
      <c r="V106" s="41"/>
      <c r="W106" s="43" t="str">
        <f t="shared" si="15"/>
        <v>**h**</v>
      </c>
      <c r="X106" s="2"/>
      <c r="Y106" s="32">
        <f t="shared" si="9"/>
        <v>0</v>
      </c>
      <c r="Z106" s="9"/>
      <c r="AA106" s="69" t="str">
        <f t="shared" si="12"/>
        <v/>
      </c>
      <c r="AB106" s="9"/>
      <c r="AC106" s="49"/>
      <c r="AD106" s="9"/>
      <c r="AE106" s="232">
        <f t="shared" si="10"/>
        <v>0</v>
      </c>
      <c r="AF106" s="9"/>
    </row>
    <row r="107" spans="1:32" ht="20.100000000000001" customHeight="1" thickTop="1" thickBot="1" x14ac:dyDescent="0.3">
      <c r="A107" s="97"/>
      <c r="B107" s="108"/>
      <c r="C107" s="148"/>
      <c r="D107" s="108"/>
      <c r="E107" s="113"/>
      <c r="F107" s="349"/>
      <c r="G107" s="99"/>
      <c r="H107" s="99"/>
      <c r="I107" s="43" t="str">
        <f t="shared" si="13"/>
        <v>**h**</v>
      </c>
      <c r="J107" s="22"/>
      <c r="K107" s="33"/>
      <c r="L107" s="34"/>
      <c r="M107" s="43" t="str">
        <f t="shared" si="14"/>
        <v>**h**</v>
      </c>
      <c r="N107" s="2"/>
      <c r="O107" s="31">
        <f t="shared" si="8"/>
        <v>0</v>
      </c>
      <c r="P107" s="9"/>
      <c r="Q107" s="69" t="str">
        <f t="shared" si="11"/>
        <v/>
      </c>
      <c r="R107" s="9"/>
      <c r="S107" s="44"/>
      <c r="T107" s="9"/>
      <c r="U107" s="92"/>
      <c r="V107" s="41"/>
      <c r="W107" s="43" t="str">
        <f t="shared" si="15"/>
        <v>**h**</v>
      </c>
      <c r="X107" s="2"/>
      <c r="Y107" s="32">
        <f t="shared" si="9"/>
        <v>0</v>
      </c>
      <c r="Z107" s="9"/>
      <c r="AA107" s="69" t="str">
        <f t="shared" si="12"/>
        <v/>
      </c>
      <c r="AB107" s="9"/>
      <c r="AC107" s="49"/>
      <c r="AD107" s="9"/>
      <c r="AE107" s="232">
        <f t="shared" si="10"/>
        <v>0</v>
      </c>
      <c r="AF107" s="9"/>
    </row>
    <row r="108" spans="1:32" ht="20.100000000000001" customHeight="1" thickTop="1" thickBot="1" x14ac:dyDescent="0.3">
      <c r="A108" s="97"/>
      <c r="B108" s="108"/>
      <c r="C108" s="148"/>
      <c r="D108" s="108"/>
      <c r="E108" s="113"/>
      <c r="F108" s="349"/>
      <c r="G108" s="99"/>
      <c r="H108" s="99"/>
      <c r="I108" s="43" t="str">
        <f t="shared" si="13"/>
        <v>**h**</v>
      </c>
      <c r="J108" s="22"/>
      <c r="K108" s="33"/>
      <c r="L108" s="34"/>
      <c r="M108" s="43" t="str">
        <f t="shared" si="14"/>
        <v>**h**</v>
      </c>
      <c r="N108" s="2"/>
      <c r="O108" s="31">
        <f t="shared" ref="O108:O115" si="16">L114-H108</f>
        <v>0</v>
      </c>
      <c r="P108" s="9"/>
      <c r="Q108" s="69" t="str">
        <f t="shared" si="11"/>
        <v/>
      </c>
      <c r="R108" s="9"/>
      <c r="S108" s="44"/>
      <c r="T108" s="9"/>
      <c r="U108" s="40"/>
      <c r="V108" s="41"/>
      <c r="W108" s="43" t="str">
        <f t="shared" si="15"/>
        <v>**h**</v>
      </c>
      <c r="X108" s="2"/>
      <c r="Y108" s="32">
        <f t="shared" si="9"/>
        <v>0</v>
      </c>
      <c r="Z108" s="9"/>
      <c r="AA108" s="69" t="str">
        <f t="shared" si="12"/>
        <v/>
      </c>
      <c r="AB108" s="9"/>
      <c r="AC108" s="49"/>
      <c r="AD108" s="9"/>
      <c r="AE108" s="232">
        <f t="shared" si="10"/>
        <v>0</v>
      </c>
      <c r="AF108" s="9"/>
    </row>
    <row r="109" spans="1:32" ht="20.100000000000001" customHeight="1" thickTop="1" thickBot="1" x14ac:dyDescent="0.3">
      <c r="A109" s="97"/>
      <c r="B109" s="108"/>
      <c r="C109" s="148"/>
      <c r="D109" s="108"/>
      <c r="E109" s="113"/>
      <c r="F109" s="349"/>
      <c r="G109" s="99"/>
      <c r="H109" s="99"/>
      <c r="I109" s="43" t="str">
        <f t="shared" si="13"/>
        <v>**h**</v>
      </c>
      <c r="J109" s="22"/>
      <c r="K109" s="33"/>
      <c r="L109" s="34"/>
      <c r="M109" s="43" t="str">
        <f t="shared" si="14"/>
        <v>**h**</v>
      </c>
      <c r="N109" s="2"/>
      <c r="O109" s="31">
        <f t="shared" si="16"/>
        <v>0</v>
      </c>
      <c r="P109" s="9"/>
      <c r="Q109" s="69" t="str">
        <f t="shared" si="11"/>
        <v/>
      </c>
      <c r="R109" s="9"/>
      <c r="S109" s="44"/>
      <c r="T109" s="9"/>
      <c r="U109" s="40"/>
      <c r="V109" s="41"/>
      <c r="W109" s="43" t="str">
        <f t="shared" si="15"/>
        <v>**h**</v>
      </c>
      <c r="X109" s="2"/>
      <c r="Y109" s="32">
        <f t="shared" si="9"/>
        <v>0</v>
      </c>
      <c r="Z109" s="9"/>
      <c r="AA109" s="69" t="str">
        <f t="shared" si="12"/>
        <v/>
      </c>
      <c r="AB109" s="9"/>
      <c r="AC109" s="49"/>
      <c r="AD109" s="9"/>
      <c r="AE109" s="232">
        <f t="shared" si="10"/>
        <v>0</v>
      </c>
      <c r="AF109" s="9"/>
    </row>
    <row r="110" spans="1:32" ht="20.100000000000001" customHeight="1" thickTop="1" thickBot="1" x14ac:dyDescent="0.3">
      <c r="A110" s="97"/>
      <c r="B110" s="108"/>
      <c r="C110" s="148"/>
      <c r="D110" s="108"/>
      <c r="E110" s="113"/>
      <c r="F110" s="349"/>
      <c r="G110" s="99"/>
      <c r="H110" s="99"/>
      <c r="I110" s="43" t="str">
        <f t="shared" si="13"/>
        <v>**h**</v>
      </c>
      <c r="J110" s="22"/>
      <c r="K110" s="33"/>
      <c r="L110" s="34"/>
      <c r="M110" s="43" t="str">
        <f t="shared" si="14"/>
        <v>**h**</v>
      </c>
      <c r="N110" s="2"/>
      <c r="O110" s="31">
        <f t="shared" si="16"/>
        <v>0</v>
      </c>
      <c r="P110" s="9"/>
      <c r="Q110" s="69" t="str">
        <f t="shared" si="11"/>
        <v/>
      </c>
      <c r="R110" s="9"/>
      <c r="S110" s="44"/>
      <c r="T110" s="9"/>
      <c r="U110" s="40"/>
      <c r="V110" s="41"/>
      <c r="W110" s="43" t="str">
        <f t="shared" si="15"/>
        <v>**h**</v>
      </c>
      <c r="X110" s="2"/>
      <c r="Y110" s="32">
        <f t="shared" si="9"/>
        <v>0</v>
      </c>
      <c r="Z110" s="9"/>
      <c r="AA110" s="69" t="str">
        <f t="shared" si="12"/>
        <v/>
      </c>
      <c r="AB110" s="9"/>
      <c r="AC110" s="49"/>
      <c r="AD110" s="9"/>
      <c r="AE110" s="232">
        <f t="shared" si="10"/>
        <v>0</v>
      </c>
      <c r="AF110" s="9"/>
    </row>
    <row r="111" spans="1:32" ht="20.100000000000001" customHeight="1" thickTop="1" thickBot="1" x14ac:dyDescent="0.3">
      <c r="A111" s="97"/>
      <c r="B111" s="108"/>
      <c r="C111" s="148"/>
      <c r="D111" s="108"/>
      <c r="E111" s="113"/>
      <c r="F111" s="349"/>
      <c r="G111" s="99"/>
      <c r="H111" s="99"/>
      <c r="I111" s="43" t="str">
        <f t="shared" si="13"/>
        <v>**h**</v>
      </c>
      <c r="J111" s="22"/>
      <c r="K111" s="33"/>
      <c r="L111" s="34"/>
      <c r="M111" s="43" t="str">
        <f t="shared" si="14"/>
        <v>**h**</v>
      </c>
      <c r="N111" s="2"/>
      <c r="O111" s="31">
        <f t="shared" si="16"/>
        <v>0</v>
      </c>
      <c r="P111" s="9"/>
      <c r="Q111" s="69" t="str">
        <f t="shared" si="11"/>
        <v/>
      </c>
      <c r="R111" s="9"/>
      <c r="S111" s="44"/>
      <c r="T111" s="9"/>
      <c r="U111" s="40"/>
      <c r="V111" s="41"/>
      <c r="W111" s="43" t="str">
        <f t="shared" si="15"/>
        <v>**h**</v>
      </c>
      <c r="X111" s="2"/>
      <c r="Y111" s="32">
        <f t="shared" si="9"/>
        <v>0</v>
      </c>
      <c r="Z111" s="9"/>
      <c r="AA111" s="69" t="str">
        <f t="shared" si="12"/>
        <v/>
      </c>
      <c r="AB111" s="9"/>
      <c r="AC111" s="49"/>
      <c r="AD111" s="9"/>
      <c r="AE111" s="232">
        <f t="shared" si="10"/>
        <v>0</v>
      </c>
      <c r="AF111" s="9"/>
    </row>
    <row r="112" spans="1:32" ht="20.100000000000001" customHeight="1" thickTop="1" thickBot="1" x14ac:dyDescent="0.3">
      <c r="A112" s="97"/>
      <c r="B112" s="108"/>
      <c r="C112" s="148"/>
      <c r="D112" s="108"/>
      <c r="E112" s="113"/>
      <c r="F112" s="349"/>
      <c r="G112" s="99"/>
      <c r="H112" s="99"/>
      <c r="I112" s="43" t="str">
        <f t="shared" si="13"/>
        <v>**h**</v>
      </c>
      <c r="J112" s="22"/>
      <c r="K112" s="33"/>
      <c r="L112" s="34"/>
      <c r="M112" s="43" t="str">
        <f t="shared" si="14"/>
        <v>**h**</v>
      </c>
      <c r="N112" s="2"/>
      <c r="O112" s="31">
        <f t="shared" si="16"/>
        <v>0</v>
      </c>
      <c r="P112" s="9"/>
      <c r="Q112" s="69" t="str">
        <f t="shared" si="11"/>
        <v/>
      </c>
      <c r="R112" s="9"/>
      <c r="S112" s="44"/>
      <c r="T112" s="9"/>
      <c r="U112" s="40"/>
      <c r="V112" s="41"/>
      <c r="W112" s="43" t="str">
        <f t="shared" si="15"/>
        <v>**h**</v>
      </c>
      <c r="X112" s="2"/>
      <c r="Y112" s="32">
        <f t="shared" si="9"/>
        <v>0</v>
      </c>
      <c r="Z112" s="9"/>
      <c r="AA112" s="69" t="str">
        <f t="shared" si="12"/>
        <v/>
      </c>
      <c r="AB112" s="9"/>
      <c r="AC112" s="49"/>
      <c r="AD112" s="9"/>
      <c r="AE112" s="232">
        <f t="shared" si="10"/>
        <v>0</v>
      </c>
      <c r="AF112" s="9"/>
    </row>
    <row r="113" spans="1:32" ht="20.100000000000001" customHeight="1" thickTop="1" thickBot="1" x14ac:dyDescent="0.3">
      <c r="A113" s="97"/>
      <c r="B113" s="95"/>
      <c r="C113" s="148"/>
      <c r="D113" s="147"/>
      <c r="E113" s="95"/>
      <c r="F113" s="349"/>
      <c r="G113" s="99"/>
      <c r="H113" s="99"/>
      <c r="I113" s="43" t="str">
        <f t="shared" si="13"/>
        <v>**h**</v>
      </c>
      <c r="J113" s="22"/>
      <c r="K113" s="33"/>
      <c r="L113" s="34"/>
      <c r="M113" s="43" t="str">
        <f t="shared" si="14"/>
        <v>**h**</v>
      </c>
      <c r="N113" s="2"/>
      <c r="O113" s="31">
        <f t="shared" si="16"/>
        <v>0</v>
      </c>
      <c r="P113" s="9"/>
      <c r="Q113" s="69" t="str">
        <f t="shared" si="11"/>
        <v/>
      </c>
      <c r="R113" s="9"/>
      <c r="S113" s="44"/>
      <c r="T113" s="9"/>
      <c r="U113" s="40"/>
      <c r="V113" s="41"/>
      <c r="W113" s="43" t="str">
        <f t="shared" si="15"/>
        <v>**h**</v>
      </c>
      <c r="X113" s="2"/>
      <c r="Y113" s="32">
        <f t="shared" si="9"/>
        <v>0</v>
      </c>
      <c r="Z113" s="9"/>
      <c r="AA113" s="69" t="str">
        <f t="shared" si="12"/>
        <v/>
      </c>
      <c r="AB113" s="9"/>
      <c r="AC113" s="49"/>
      <c r="AD113" s="9"/>
      <c r="AE113" s="232">
        <f t="shared" si="10"/>
        <v>0</v>
      </c>
      <c r="AF113" s="9"/>
    </row>
    <row r="114" spans="1:32" ht="20.100000000000001" customHeight="1" thickTop="1" thickBot="1" x14ac:dyDescent="0.3">
      <c r="A114" s="97"/>
      <c r="B114" s="95"/>
      <c r="C114" s="148"/>
      <c r="D114" s="147"/>
      <c r="E114" s="95"/>
      <c r="F114" s="349"/>
      <c r="G114" s="99"/>
      <c r="H114" s="99"/>
      <c r="I114" s="43" t="str">
        <f t="shared" si="13"/>
        <v>**h**</v>
      </c>
      <c r="J114" s="22"/>
      <c r="K114" s="33"/>
      <c r="L114" s="34"/>
      <c r="M114" s="43" t="str">
        <f t="shared" si="14"/>
        <v>**h**</v>
      </c>
      <c r="N114" s="2"/>
      <c r="O114" s="31">
        <f t="shared" si="16"/>
        <v>0</v>
      </c>
      <c r="P114" s="19"/>
      <c r="Q114" s="69" t="str">
        <f t="shared" si="11"/>
        <v/>
      </c>
      <c r="R114" s="19"/>
      <c r="S114" s="44"/>
      <c r="T114" s="19"/>
      <c r="U114" s="40"/>
      <c r="V114" s="41"/>
      <c r="W114" s="43" t="str">
        <f t="shared" si="15"/>
        <v>**h**</v>
      </c>
      <c r="X114" s="2"/>
      <c r="Y114" s="32">
        <f t="shared" si="9"/>
        <v>0</v>
      </c>
      <c r="Z114" s="19"/>
      <c r="AA114" s="69" t="str">
        <f t="shared" si="12"/>
        <v/>
      </c>
      <c r="AB114" s="54"/>
      <c r="AC114" s="49"/>
      <c r="AD114" s="227"/>
      <c r="AE114" s="232">
        <f t="shared" si="10"/>
        <v>0</v>
      </c>
      <c r="AF114" s="54"/>
    </row>
    <row r="115" spans="1:32" ht="20.100000000000001" customHeight="1" thickTop="1" thickBot="1" x14ac:dyDescent="0.3">
      <c r="A115" s="97"/>
      <c r="B115" s="95"/>
      <c r="C115" s="148"/>
      <c r="D115" s="147"/>
      <c r="E115" s="95"/>
      <c r="F115" s="349"/>
      <c r="G115" s="99"/>
      <c r="H115" s="99"/>
      <c r="I115" s="43" t="str">
        <f t="shared" si="13"/>
        <v>**h**</v>
      </c>
      <c r="J115" s="84"/>
      <c r="K115" s="86"/>
      <c r="L115" s="87"/>
      <c r="M115" s="43" t="str">
        <f t="shared" si="14"/>
        <v>**h**</v>
      </c>
      <c r="N115" s="2"/>
      <c r="O115" s="31">
        <f t="shared" si="16"/>
        <v>0</v>
      </c>
      <c r="P115" s="20"/>
      <c r="Q115" s="69" t="str">
        <f t="shared" si="11"/>
        <v/>
      </c>
      <c r="R115" s="20"/>
      <c r="S115" s="44"/>
      <c r="T115" s="20"/>
      <c r="U115" s="115"/>
      <c r="V115" s="116"/>
      <c r="W115" s="70" t="str">
        <f t="shared" si="15"/>
        <v>**h**</v>
      </c>
      <c r="X115" s="2"/>
      <c r="Y115" s="32">
        <f t="shared" si="9"/>
        <v>0</v>
      </c>
      <c r="Z115" s="71"/>
      <c r="AA115" s="69" t="str">
        <f t="shared" si="12"/>
        <v/>
      </c>
      <c r="AB115" s="12"/>
      <c r="AC115" s="2"/>
      <c r="AD115" s="228"/>
      <c r="AE115" s="232">
        <f t="shared" si="10"/>
        <v>0</v>
      </c>
      <c r="AF115" s="12"/>
    </row>
    <row r="116" spans="1:32" x14ac:dyDescent="0.25">
      <c r="A116" s="2"/>
      <c r="B116" s="17"/>
      <c r="C116" s="137"/>
      <c r="D116" s="137"/>
      <c r="E116" s="17"/>
      <c r="F116" s="12"/>
      <c r="G116" s="2"/>
      <c r="H116" s="2"/>
      <c r="I116" s="26"/>
      <c r="J116" s="12"/>
      <c r="K116" s="138"/>
      <c r="L116" s="139"/>
      <c r="M116" s="26"/>
      <c r="N116" s="2"/>
      <c r="O116" s="2"/>
      <c r="P116" s="2"/>
      <c r="Q116" s="58"/>
      <c r="R116" s="2"/>
      <c r="S116" s="2"/>
      <c r="T116" s="2"/>
      <c r="U116" s="140"/>
      <c r="V116" s="139"/>
      <c r="W116" s="141"/>
      <c r="X116" s="12"/>
      <c r="Y116" s="142"/>
      <c r="Z116" s="12"/>
      <c r="AA116" s="142"/>
      <c r="AB116" s="2"/>
      <c r="AC116" s="2"/>
      <c r="AD116" s="2"/>
      <c r="AE116" s="220"/>
      <c r="AF116" s="2"/>
    </row>
    <row r="117" spans="1:32" x14ac:dyDescent="0.25">
      <c r="F117" s="5"/>
      <c r="G117" s="4"/>
      <c r="H117" s="4"/>
      <c r="I117" s="28"/>
      <c r="J117" s="5"/>
      <c r="K117" s="68"/>
      <c r="L117" s="68"/>
      <c r="M117" s="28"/>
      <c r="P117" s="4"/>
      <c r="Q117" s="59"/>
      <c r="R117" s="4"/>
      <c r="T117" s="4"/>
      <c r="U117" s="117"/>
      <c r="V117" s="89"/>
      <c r="W117" s="28"/>
      <c r="Z117" s="4"/>
      <c r="AA117" s="57"/>
      <c r="AB117" s="4"/>
      <c r="AD117" s="4"/>
      <c r="AE117" s="224"/>
      <c r="AF117" s="4"/>
    </row>
    <row r="118" spans="1:32" x14ac:dyDescent="0.25">
      <c r="F118" s="5"/>
      <c r="G118" s="4"/>
      <c r="H118" s="4"/>
      <c r="I118" s="28"/>
      <c r="J118" s="5"/>
      <c r="K118" s="68"/>
      <c r="L118" s="68"/>
      <c r="M118" s="28"/>
      <c r="P118" s="4"/>
      <c r="Q118" s="59"/>
      <c r="R118" s="4"/>
      <c r="T118" s="4"/>
      <c r="U118" s="117"/>
      <c r="V118" s="89"/>
      <c r="W118" s="28"/>
      <c r="Z118" s="4"/>
      <c r="AA118" s="57"/>
      <c r="AB118" s="4"/>
      <c r="AD118" s="4"/>
      <c r="AE118" s="224"/>
      <c r="AF118" s="4"/>
    </row>
    <row r="119" spans="1:32" x14ac:dyDescent="0.25">
      <c r="F119" s="5"/>
      <c r="G119" s="4"/>
      <c r="H119" s="4"/>
      <c r="I119" s="28"/>
      <c r="J119" s="5"/>
      <c r="K119" s="68"/>
      <c r="L119" s="68"/>
      <c r="M119" s="28"/>
      <c r="P119" s="4"/>
      <c r="Q119" s="59"/>
      <c r="R119" s="4"/>
      <c r="T119" s="4"/>
      <c r="U119" s="117"/>
      <c r="V119" s="89"/>
      <c r="W119" s="28"/>
      <c r="Z119" s="4"/>
      <c r="AA119" s="57"/>
      <c r="AB119" s="4"/>
      <c r="AD119" s="4"/>
      <c r="AE119" s="224"/>
      <c r="AF119" s="4"/>
    </row>
    <row r="120" spans="1:32" x14ac:dyDescent="0.25">
      <c r="F120" s="5"/>
      <c r="G120" s="4"/>
      <c r="H120" s="4"/>
      <c r="I120" s="28"/>
      <c r="J120" s="5"/>
      <c r="K120" s="68"/>
      <c r="L120" s="68"/>
      <c r="M120" s="28"/>
      <c r="P120" s="4"/>
      <c r="Q120" s="59"/>
      <c r="R120" s="4"/>
      <c r="T120" s="4"/>
      <c r="U120" s="4"/>
      <c r="V120" s="4"/>
      <c r="W120" s="28"/>
      <c r="Z120" s="4"/>
      <c r="AA120" s="57"/>
      <c r="AB120" s="4"/>
      <c r="AD120" s="4"/>
      <c r="AE120" s="224"/>
      <c r="AF120" s="4"/>
    </row>
    <row r="121" spans="1:32" x14ac:dyDescent="0.25">
      <c r="F121" s="5"/>
      <c r="G121" s="4"/>
      <c r="H121" s="4"/>
      <c r="I121" s="28"/>
      <c r="J121" s="5"/>
      <c r="K121" s="68"/>
      <c r="L121" s="68"/>
      <c r="M121" s="28"/>
      <c r="P121" s="4"/>
      <c r="Q121" s="59"/>
      <c r="R121" s="4"/>
      <c r="T121" s="4"/>
      <c r="U121" s="4"/>
      <c r="V121" s="4"/>
      <c r="W121" s="28"/>
      <c r="Z121" s="4"/>
      <c r="AA121" s="57"/>
      <c r="AB121" s="4"/>
      <c r="AD121" s="4"/>
      <c r="AE121" s="224"/>
      <c r="AF121" s="4"/>
    </row>
    <row r="122" spans="1:32" x14ac:dyDescent="0.25">
      <c r="F122" s="5"/>
      <c r="G122" s="4"/>
      <c r="H122" s="4"/>
      <c r="I122" s="28"/>
      <c r="J122" s="5"/>
      <c r="K122" s="4"/>
      <c r="L122" s="4"/>
      <c r="M122" s="28"/>
      <c r="P122" s="4"/>
      <c r="Q122" s="59"/>
      <c r="R122" s="4"/>
      <c r="T122" s="4"/>
      <c r="U122" s="4"/>
      <c r="V122" s="4"/>
      <c r="W122" s="28"/>
      <c r="Z122" s="4"/>
      <c r="AA122" s="57"/>
      <c r="AB122" s="4"/>
      <c r="AD122" s="4"/>
      <c r="AE122" s="224"/>
      <c r="AF122" s="4"/>
    </row>
    <row r="123" spans="1:32" x14ac:dyDescent="0.25">
      <c r="F123" s="5"/>
      <c r="G123" s="4"/>
      <c r="H123" s="4"/>
      <c r="I123" s="28"/>
      <c r="J123" s="5"/>
      <c r="K123" s="4"/>
      <c r="L123" s="4"/>
      <c r="M123" s="28"/>
      <c r="P123" s="4"/>
      <c r="Q123" s="59"/>
      <c r="R123" s="4"/>
      <c r="T123" s="4"/>
      <c r="U123" s="4"/>
      <c r="V123" s="4"/>
      <c r="W123" s="28"/>
      <c r="Z123" s="4"/>
      <c r="AA123" s="57"/>
      <c r="AB123" s="4"/>
      <c r="AD123" s="4"/>
      <c r="AE123" s="224"/>
      <c r="AF123" s="4"/>
    </row>
    <row r="124" spans="1:32" x14ac:dyDescent="0.25">
      <c r="F124" s="5"/>
      <c r="G124" s="4"/>
      <c r="H124" s="4"/>
      <c r="I124" s="28"/>
      <c r="J124" s="5"/>
      <c r="K124" s="4"/>
      <c r="L124" s="4"/>
      <c r="M124" s="28"/>
      <c r="P124" s="4"/>
      <c r="Q124" s="59"/>
      <c r="R124" s="4"/>
      <c r="T124" s="4"/>
      <c r="U124" s="4"/>
      <c r="V124" s="4"/>
      <c r="W124" s="28"/>
      <c r="Z124" s="4"/>
      <c r="AA124" s="57"/>
      <c r="AB124" s="4"/>
      <c r="AD124" s="4"/>
      <c r="AE124" s="224"/>
      <c r="AF124" s="4"/>
    </row>
    <row r="125" spans="1:32" x14ac:dyDescent="0.25">
      <c r="F125" s="5"/>
      <c r="G125" s="4"/>
      <c r="H125" s="4"/>
      <c r="I125" s="28"/>
      <c r="J125" s="5"/>
      <c r="K125" s="4"/>
      <c r="L125" s="4"/>
      <c r="M125" s="28"/>
      <c r="P125" s="4"/>
      <c r="Q125" s="59"/>
      <c r="R125" s="4"/>
      <c r="T125" s="4"/>
      <c r="U125" s="4"/>
      <c r="V125" s="4"/>
      <c r="W125" s="28"/>
      <c r="Z125" s="4"/>
      <c r="AA125" s="57"/>
      <c r="AB125" s="4"/>
      <c r="AD125" s="4"/>
      <c r="AE125" s="224"/>
      <c r="AF125" s="4"/>
    </row>
    <row r="126" spans="1:32" x14ac:dyDescent="0.25">
      <c r="F126" s="5"/>
      <c r="G126" s="4"/>
      <c r="H126" s="4"/>
      <c r="I126" s="28"/>
      <c r="J126" s="5"/>
      <c r="K126" s="4"/>
      <c r="L126" s="4"/>
      <c r="M126" s="28"/>
      <c r="P126" s="4"/>
      <c r="Q126" s="59"/>
      <c r="R126" s="4"/>
      <c r="T126" s="4"/>
      <c r="U126" s="4"/>
      <c r="V126" s="4"/>
      <c r="W126" s="28"/>
      <c r="Z126" s="4"/>
      <c r="AA126" s="57"/>
      <c r="AB126" s="4"/>
      <c r="AD126" s="4"/>
      <c r="AE126" s="224"/>
      <c r="AF126" s="4"/>
    </row>
    <row r="127" spans="1:32" x14ac:dyDescent="0.25">
      <c r="F127" s="5"/>
      <c r="G127" s="4"/>
      <c r="H127" s="4"/>
      <c r="I127" s="28"/>
      <c r="J127" s="5"/>
      <c r="K127" s="4"/>
      <c r="L127" s="4"/>
      <c r="M127" s="28"/>
      <c r="P127" s="4"/>
      <c r="Q127" s="59"/>
      <c r="R127" s="4"/>
      <c r="T127" s="4"/>
      <c r="U127" s="4"/>
      <c r="V127" s="4"/>
      <c r="W127" s="28"/>
      <c r="Z127" s="4"/>
      <c r="AA127" s="57"/>
      <c r="AB127" s="4"/>
      <c r="AD127" s="4"/>
      <c r="AE127" s="224"/>
      <c r="AF127" s="4"/>
    </row>
    <row r="128" spans="1:32" x14ac:dyDescent="0.25">
      <c r="F128" s="5"/>
      <c r="G128" s="4"/>
      <c r="H128" s="4"/>
      <c r="I128" s="28"/>
      <c r="J128" s="5"/>
      <c r="K128" s="4"/>
      <c r="L128" s="4"/>
      <c r="M128" s="28"/>
      <c r="P128" s="4"/>
      <c r="Q128" s="59"/>
      <c r="R128" s="4"/>
      <c r="T128" s="4"/>
      <c r="U128" s="4"/>
      <c r="V128" s="4"/>
      <c r="W128" s="28"/>
      <c r="Z128" s="4"/>
      <c r="AA128" s="57"/>
      <c r="AB128" s="4"/>
      <c r="AD128" s="4"/>
      <c r="AE128" s="224"/>
      <c r="AF128" s="4"/>
    </row>
    <row r="129" spans="2:32" x14ac:dyDescent="0.25">
      <c r="B129"/>
      <c r="C129"/>
      <c r="D129"/>
      <c r="E129"/>
      <c r="F129" s="5"/>
      <c r="G129" s="4"/>
      <c r="H129" s="4"/>
      <c r="I129" s="28"/>
      <c r="J129" s="5"/>
      <c r="K129" s="4"/>
      <c r="L129" s="4"/>
      <c r="M129" s="28"/>
      <c r="P129" s="4"/>
      <c r="Q129" s="59"/>
      <c r="R129" s="4"/>
      <c r="T129" s="4"/>
      <c r="U129" s="4"/>
      <c r="V129" s="4"/>
      <c r="W129" s="28"/>
      <c r="Z129" s="4"/>
      <c r="AA129" s="57"/>
      <c r="AB129" s="4"/>
      <c r="AD129" s="4"/>
      <c r="AE129" s="224"/>
      <c r="AF129" s="4"/>
    </row>
    <row r="130" spans="2:32" x14ac:dyDescent="0.25">
      <c r="B130"/>
      <c r="C130"/>
      <c r="D130"/>
      <c r="E130"/>
      <c r="F130" s="5"/>
      <c r="G130" s="4"/>
      <c r="H130" s="4"/>
      <c r="I130" s="28"/>
      <c r="J130" s="5"/>
      <c r="K130" s="4"/>
      <c r="L130" s="4"/>
      <c r="M130" s="28"/>
      <c r="P130" s="4"/>
      <c r="Q130" s="59"/>
      <c r="R130" s="4"/>
      <c r="T130" s="4"/>
      <c r="U130" s="4"/>
      <c r="V130" s="4"/>
      <c r="W130" s="28"/>
      <c r="Z130" s="4"/>
      <c r="AA130" s="57"/>
      <c r="AB130" s="4"/>
      <c r="AD130" s="4"/>
      <c r="AE130" s="224"/>
      <c r="AF130" s="4"/>
    </row>
    <row r="131" spans="2:32" x14ac:dyDescent="0.25">
      <c r="B131"/>
      <c r="C131"/>
      <c r="D131"/>
      <c r="E131"/>
      <c r="F131" s="5"/>
      <c r="G131" s="4"/>
      <c r="H131" s="4"/>
      <c r="I131" s="28"/>
      <c r="J131" s="5"/>
      <c r="K131" s="4"/>
      <c r="L131" s="4"/>
      <c r="M131" s="28"/>
      <c r="P131" s="4"/>
      <c r="Q131" s="59"/>
      <c r="R131" s="4"/>
      <c r="T131" s="4"/>
      <c r="U131" s="4"/>
      <c r="V131" s="4"/>
      <c r="W131" s="28"/>
      <c r="Z131" s="4"/>
      <c r="AA131" s="57"/>
      <c r="AB131" s="4"/>
      <c r="AD131" s="4"/>
      <c r="AE131" s="224"/>
      <c r="AF131" s="4"/>
    </row>
    <row r="132" spans="2:32" x14ac:dyDescent="0.25">
      <c r="B132"/>
      <c r="C132"/>
      <c r="D132"/>
      <c r="E132"/>
      <c r="F132" s="5"/>
      <c r="G132" s="4"/>
      <c r="H132" s="4"/>
      <c r="I132" s="28"/>
      <c r="J132" s="5"/>
      <c r="K132" s="4"/>
      <c r="L132" s="4"/>
      <c r="M132" s="28"/>
      <c r="P132" s="4"/>
      <c r="Q132" s="59"/>
      <c r="R132" s="4"/>
      <c r="T132" s="4"/>
      <c r="U132" s="4"/>
      <c r="V132" s="4"/>
      <c r="W132" s="28"/>
      <c r="Z132" s="4"/>
      <c r="AA132" s="57"/>
      <c r="AB132" s="4"/>
      <c r="AD132" s="4"/>
      <c r="AE132" s="224"/>
      <c r="AF132" s="4"/>
    </row>
    <row r="133" spans="2:32" x14ac:dyDescent="0.25">
      <c r="B133"/>
      <c r="C133"/>
      <c r="D133"/>
      <c r="E133"/>
      <c r="F133" s="5"/>
      <c r="G133" s="4"/>
      <c r="H133" s="4"/>
      <c r="I133" s="28"/>
      <c r="J133" s="5"/>
      <c r="K133" s="4"/>
      <c r="L133" s="4"/>
      <c r="M133" s="28"/>
      <c r="P133" s="4"/>
      <c r="Q133" s="59"/>
      <c r="R133" s="4"/>
      <c r="T133" s="4"/>
      <c r="U133" s="4"/>
      <c r="V133" s="4"/>
      <c r="W133" s="28"/>
      <c r="Z133" s="4"/>
      <c r="AA133" s="57"/>
      <c r="AB133" s="4"/>
      <c r="AD133" s="4"/>
      <c r="AE133" s="224"/>
      <c r="AF133" s="4"/>
    </row>
    <row r="134" spans="2:32" x14ac:dyDescent="0.25">
      <c r="B134"/>
      <c r="C134"/>
      <c r="D134"/>
      <c r="E134"/>
      <c r="F134" s="5"/>
      <c r="G134" s="4"/>
      <c r="H134" s="4"/>
      <c r="I134" s="28"/>
      <c r="J134" s="5"/>
      <c r="K134" s="4"/>
      <c r="L134" s="4"/>
      <c r="M134" s="28"/>
      <c r="P134" s="4"/>
      <c r="Q134" s="59"/>
      <c r="R134" s="4"/>
      <c r="T134" s="4"/>
      <c r="U134" s="4"/>
      <c r="V134" s="4"/>
      <c r="W134" s="28"/>
      <c r="Z134" s="4"/>
      <c r="AA134" s="57"/>
      <c r="AB134" s="4"/>
      <c r="AD134" s="4"/>
      <c r="AE134" s="224"/>
      <c r="AF134" s="4"/>
    </row>
    <row r="135" spans="2:32" x14ac:dyDescent="0.25">
      <c r="B135"/>
      <c r="C135"/>
      <c r="D135"/>
      <c r="E135"/>
      <c r="F135" s="5"/>
      <c r="G135" s="4"/>
      <c r="H135" s="4"/>
      <c r="I135" s="28"/>
      <c r="J135" s="5"/>
      <c r="K135" s="4"/>
      <c r="L135" s="4"/>
      <c r="M135" s="28"/>
      <c r="P135" s="4"/>
      <c r="Q135" s="59"/>
      <c r="R135" s="4"/>
      <c r="T135" s="4"/>
      <c r="U135" s="4"/>
      <c r="V135" s="4"/>
      <c r="W135" s="28"/>
      <c r="Z135" s="4"/>
      <c r="AA135" s="57"/>
      <c r="AB135" s="4"/>
      <c r="AD135" s="4"/>
      <c r="AE135" s="224"/>
      <c r="AF135" s="4"/>
    </row>
    <row r="136" spans="2:32" x14ac:dyDescent="0.25">
      <c r="B136"/>
      <c r="C136"/>
      <c r="D136"/>
      <c r="E136"/>
      <c r="F136" s="5"/>
      <c r="G136" s="4"/>
      <c r="H136" s="4"/>
      <c r="I136" s="28"/>
      <c r="J136" s="5"/>
      <c r="K136" s="4"/>
      <c r="L136" s="4"/>
      <c r="M136" s="28"/>
      <c r="P136" s="4"/>
      <c r="Q136" s="59"/>
      <c r="R136" s="4"/>
      <c r="T136" s="4"/>
      <c r="U136" s="4"/>
      <c r="V136" s="4"/>
      <c r="W136" s="28"/>
      <c r="Z136" s="4"/>
      <c r="AA136" s="57"/>
      <c r="AB136" s="4"/>
      <c r="AD136" s="4"/>
      <c r="AE136" s="224"/>
      <c r="AF136" s="4"/>
    </row>
    <row r="137" spans="2:32" x14ac:dyDescent="0.25">
      <c r="B137"/>
      <c r="C137"/>
      <c r="D137"/>
      <c r="E137"/>
      <c r="F137" s="5"/>
      <c r="G137" s="4"/>
      <c r="H137" s="4"/>
      <c r="I137" s="28"/>
      <c r="J137" s="5"/>
      <c r="K137" s="4"/>
      <c r="L137" s="4"/>
      <c r="M137" s="28"/>
      <c r="P137" s="4"/>
      <c r="Q137" s="59"/>
      <c r="R137" s="4"/>
      <c r="T137" s="4"/>
      <c r="U137" s="4"/>
      <c r="V137" s="4"/>
      <c r="W137" s="28"/>
      <c r="Z137" s="4"/>
      <c r="AA137" s="57"/>
      <c r="AB137" s="4"/>
      <c r="AD137" s="4"/>
      <c r="AE137" s="224"/>
      <c r="AF137" s="4"/>
    </row>
    <row r="138" spans="2:32" x14ac:dyDescent="0.25">
      <c r="B138"/>
      <c r="C138"/>
      <c r="D138"/>
      <c r="E138"/>
      <c r="F138" s="5"/>
      <c r="G138" s="4"/>
      <c r="H138" s="4"/>
      <c r="I138" s="28"/>
      <c r="J138" s="5"/>
      <c r="K138" s="4"/>
      <c r="L138" s="4"/>
      <c r="M138" s="28"/>
      <c r="P138" s="4"/>
      <c r="Q138" s="59"/>
      <c r="R138" s="4"/>
      <c r="T138" s="4"/>
      <c r="U138" s="4"/>
      <c r="V138" s="4"/>
      <c r="W138" s="28"/>
      <c r="Z138" s="4"/>
      <c r="AA138" s="57"/>
      <c r="AB138" s="4"/>
      <c r="AD138" s="4"/>
      <c r="AE138" s="224"/>
      <c r="AF138" s="4"/>
    </row>
    <row r="139" spans="2:32" x14ac:dyDescent="0.25">
      <c r="B139"/>
      <c r="C139"/>
      <c r="D139"/>
      <c r="E139"/>
      <c r="F139" s="5"/>
      <c r="G139" s="4"/>
      <c r="H139" s="4"/>
      <c r="I139" s="28"/>
      <c r="J139" s="5"/>
      <c r="K139" s="4"/>
      <c r="L139" s="4"/>
      <c r="M139" s="28"/>
      <c r="P139" s="4"/>
      <c r="Q139" s="59"/>
      <c r="R139" s="4"/>
      <c r="T139" s="4"/>
      <c r="U139" s="4"/>
      <c r="V139" s="4"/>
      <c r="W139" s="28"/>
      <c r="Z139" s="4"/>
      <c r="AA139" s="57"/>
      <c r="AB139" s="4"/>
      <c r="AD139" s="4"/>
      <c r="AE139" s="224"/>
      <c r="AF139" s="4"/>
    </row>
    <row r="140" spans="2:32" x14ac:dyDescent="0.25">
      <c r="B140"/>
      <c r="C140"/>
      <c r="D140"/>
      <c r="E140"/>
      <c r="F140" s="5"/>
      <c r="G140" s="4"/>
      <c r="H140" s="4"/>
      <c r="I140" s="28"/>
      <c r="J140" s="5"/>
      <c r="K140" s="4"/>
      <c r="L140" s="4"/>
      <c r="M140" s="28"/>
      <c r="P140" s="4"/>
      <c r="Q140" s="59"/>
      <c r="R140" s="4"/>
      <c r="T140" s="4"/>
      <c r="U140" s="4"/>
      <c r="V140" s="4"/>
      <c r="W140" s="28"/>
      <c r="Z140" s="4"/>
      <c r="AA140" s="57"/>
      <c r="AB140" s="4"/>
      <c r="AD140" s="4"/>
      <c r="AE140" s="224"/>
      <c r="AF140" s="4"/>
    </row>
    <row r="141" spans="2:32" x14ac:dyDescent="0.25">
      <c r="B141"/>
      <c r="C141"/>
      <c r="D141"/>
      <c r="E141"/>
      <c r="F141" s="5"/>
      <c r="G141" s="4"/>
      <c r="H141" s="4"/>
      <c r="I141" s="28"/>
      <c r="J141" s="5"/>
      <c r="K141" s="4"/>
      <c r="L141" s="4"/>
      <c r="M141" s="28"/>
      <c r="P141" s="4"/>
      <c r="Q141" s="59"/>
      <c r="R141" s="4"/>
      <c r="T141" s="4"/>
      <c r="U141" s="4"/>
      <c r="V141" s="4"/>
      <c r="W141" s="28"/>
      <c r="Z141" s="4"/>
      <c r="AA141" s="57"/>
      <c r="AB141" s="4"/>
      <c r="AD141" s="4"/>
      <c r="AE141" s="224"/>
      <c r="AF141" s="4"/>
    </row>
    <row r="142" spans="2:32" x14ac:dyDescent="0.25">
      <c r="B142"/>
      <c r="C142"/>
      <c r="D142"/>
      <c r="E142"/>
      <c r="F142" s="5"/>
      <c r="G142" s="4"/>
      <c r="H142" s="4"/>
      <c r="I142" s="28"/>
      <c r="J142" s="5"/>
      <c r="K142" s="4"/>
      <c r="L142" s="4"/>
      <c r="M142" s="28"/>
      <c r="P142" s="4"/>
      <c r="Q142" s="59"/>
      <c r="R142" s="4"/>
      <c r="T142" s="4"/>
      <c r="U142" s="4"/>
      <c r="V142" s="4"/>
      <c r="W142" s="28"/>
      <c r="Z142" s="4"/>
      <c r="AA142" s="57"/>
      <c r="AB142" s="4"/>
      <c r="AD142" s="4"/>
      <c r="AE142" s="224"/>
      <c r="AF142" s="4"/>
    </row>
    <row r="143" spans="2:32" x14ac:dyDescent="0.25">
      <c r="B143"/>
      <c r="C143"/>
      <c r="D143"/>
      <c r="E143"/>
      <c r="F143" s="5"/>
      <c r="G143" s="4"/>
      <c r="H143" s="4"/>
      <c r="I143" s="28"/>
      <c r="J143" s="5"/>
      <c r="K143" s="4"/>
      <c r="L143" s="4"/>
      <c r="M143" s="28"/>
      <c r="P143" s="4"/>
      <c r="Q143" s="59"/>
      <c r="R143" s="4"/>
      <c r="T143" s="4"/>
      <c r="U143" s="4"/>
      <c r="V143" s="4"/>
      <c r="W143" s="28"/>
      <c r="Z143" s="4"/>
      <c r="AA143" s="57"/>
      <c r="AB143" s="4"/>
      <c r="AD143" s="4"/>
      <c r="AE143" s="224"/>
      <c r="AF143" s="4"/>
    </row>
    <row r="144" spans="2:32" x14ac:dyDescent="0.25">
      <c r="B144"/>
      <c r="C144"/>
      <c r="D144"/>
      <c r="E144"/>
      <c r="F144" s="5"/>
      <c r="G144" s="4"/>
      <c r="H144" s="4"/>
      <c r="I144" s="28"/>
      <c r="J144" s="5"/>
      <c r="K144" s="4"/>
      <c r="L144" s="4"/>
      <c r="M144" s="28"/>
      <c r="P144" s="4"/>
      <c r="Q144" s="59"/>
      <c r="R144" s="4"/>
      <c r="T144" s="4"/>
      <c r="U144" s="4"/>
      <c r="V144" s="4"/>
      <c r="W144" s="28"/>
      <c r="Z144" s="4"/>
      <c r="AA144" s="57"/>
      <c r="AB144" s="4"/>
      <c r="AD144" s="4"/>
      <c r="AE144" s="224"/>
      <c r="AF144" s="4"/>
    </row>
    <row r="145" spans="2:32" x14ac:dyDescent="0.25">
      <c r="B145"/>
      <c r="C145"/>
      <c r="D145"/>
      <c r="E145"/>
      <c r="F145" s="5"/>
      <c r="G145" s="4"/>
      <c r="H145" s="4"/>
      <c r="I145" s="28"/>
      <c r="J145" s="5"/>
      <c r="K145" s="4"/>
      <c r="L145" s="4"/>
      <c r="M145" s="28"/>
      <c r="P145" s="4"/>
      <c r="Q145" s="59"/>
      <c r="R145" s="4"/>
      <c r="T145" s="4"/>
      <c r="U145" s="4"/>
      <c r="V145" s="4"/>
      <c r="W145" s="28"/>
      <c r="Z145" s="4"/>
      <c r="AA145" s="57"/>
      <c r="AB145" s="4"/>
      <c r="AD145" s="4"/>
      <c r="AE145" s="224"/>
      <c r="AF145" s="4"/>
    </row>
    <row r="146" spans="2:32" x14ac:dyDescent="0.25">
      <c r="B146"/>
      <c r="C146"/>
      <c r="D146"/>
      <c r="E146"/>
      <c r="F146" s="5"/>
      <c r="G146" s="4"/>
      <c r="H146" s="4"/>
      <c r="I146" s="28"/>
      <c r="J146" s="5"/>
      <c r="K146" s="4"/>
      <c r="L146" s="4"/>
      <c r="M146" s="28"/>
      <c r="P146" s="4"/>
      <c r="Q146" s="59"/>
      <c r="R146" s="4"/>
      <c r="T146" s="4"/>
      <c r="U146" s="4"/>
      <c r="V146" s="4"/>
      <c r="W146" s="28"/>
      <c r="Z146" s="4"/>
      <c r="AA146" s="57"/>
      <c r="AB146" s="4"/>
      <c r="AD146" s="4"/>
      <c r="AE146" s="224"/>
      <c r="AF146" s="4"/>
    </row>
    <row r="147" spans="2:32" x14ac:dyDescent="0.25">
      <c r="B147"/>
      <c r="C147"/>
      <c r="D147"/>
      <c r="E147"/>
      <c r="F147" s="5"/>
      <c r="G147" s="4"/>
      <c r="H147" s="4"/>
      <c r="I147" s="28"/>
      <c r="J147" s="5"/>
      <c r="K147" s="4"/>
      <c r="L147" s="4"/>
      <c r="M147" s="28"/>
      <c r="P147" s="4"/>
      <c r="Q147" s="59"/>
      <c r="R147" s="4"/>
      <c r="T147" s="4"/>
      <c r="U147" s="4"/>
      <c r="V147" s="4"/>
      <c r="W147" s="28"/>
      <c r="Z147" s="4"/>
      <c r="AA147" s="57"/>
      <c r="AB147" s="4"/>
      <c r="AD147" s="4"/>
      <c r="AE147" s="224"/>
      <c r="AF147" s="4"/>
    </row>
    <row r="148" spans="2:32" x14ac:dyDescent="0.25">
      <c r="B148"/>
      <c r="C148"/>
      <c r="D148"/>
      <c r="E148"/>
      <c r="F148" s="5"/>
      <c r="G148" s="4"/>
      <c r="H148" s="4"/>
      <c r="I148" s="28"/>
      <c r="J148" s="5"/>
      <c r="K148" s="4"/>
      <c r="L148" s="4"/>
      <c r="M148" s="28"/>
      <c r="P148" s="4"/>
      <c r="Q148" s="59"/>
      <c r="R148" s="4"/>
      <c r="T148" s="4"/>
      <c r="U148" s="4"/>
      <c r="V148" s="4"/>
      <c r="W148" s="28"/>
      <c r="Z148" s="4"/>
      <c r="AA148" s="57"/>
      <c r="AB148" s="4"/>
      <c r="AD148" s="4"/>
      <c r="AE148" s="224"/>
      <c r="AF148" s="4"/>
    </row>
    <row r="149" spans="2:32" x14ac:dyDescent="0.25">
      <c r="B149"/>
      <c r="C149"/>
      <c r="D149"/>
      <c r="E149"/>
      <c r="F149" s="5"/>
      <c r="G149" s="4"/>
      <c r="H149" s="4"/>
      <c r="I149" s="28"/>
      <c r="J149" s="5"/>
      <c r="K149" s="4"/>
      <c r="L149" s="4"/>
      <c r="M149" s="28"/>
      <c r="P149" s="4"/>
      <c r="Q149" s="59"/>
      <c r="R149" s="4"/>
      <c r="T149" s="4"/>
      <c r="U149" s="4"/>
      <c r="V149" s="4"/>
      <c r="W149" s="28"/>
      <c r="Z149" s="4"/>
      <c r="AA149" s="57"/>
      <c r="AB149" s="4"/>
      <c r="AD149" s="4"/>
      <c r="AE149" s="224"/>
      <c r="AF149" s="4"/>
    </row>
    <row r="150" spans="2:32" x14ac:dyDescent="0.25">
      <c r="B150"/>
      <c r="C150"/>
      <c r="D150"/>
      <c r="E150"/>
      <c r="F150" s="5"/>
      <c r="G150" s="4"/>
      <c r="H150" s="4"/>
      <c r="I150" s="28"/>
      <c r="J150" s="5"/>
      <c r="K150" s="4"/>
      <c r="L150" s="4"/>
      <c r="M150" s="28"/>
      <c r="P150" s="4"/>
      <c r="Q150" s="59"/>
      <c r="R150" s="4"/>
      <c r="T150" s="4"/>
      <c r="U150" s="4"/>
      <c r="V150" s="4"/>
      <c r="W150" s="28"/>
      <c r="Z150" s="4"/>
      <c r="AA150" s="57"/>
      <c r="AB150" s="4"/>
      <c r="AD150" s="4"/>
      <c r="AE150" s="224"/>
      <c r="AF150" s="4"/>
    </row>
    <row r="151" spans="2:32" x14ac:dyDescent="0.25">
      <c r="B151"/>
      <c r="C151"/>
      <c r="D151"/>
      <c r="E151"/>
      <c r="F151" s="5"/>
      <c r="G151" s="4"/>
      <c r="I151" s="28"/>
      <c r="J151" s="5"/>
      <c r="K151" s="4"/>
      <c r="L151" s="4"/>
      <c r="M151" s="28"/>
      <c r="P151" s="4"/>
      <c r="Q151" s="59"/>
      <c r="R151" s="4"/>
      <c r="T151" s="4"/>
      <c r="U151" s="4"/>
      <c r="V151" s="4"/>
      <c r="W151" s="28"/>
      <c r="Z151" s="4"/>
      <c r="AA151" s="57"/>
      <c r="AB151" s="4"/>
      <c r="AD151" s="4"/>
      <c r="AE151" s="224"/>
      <c r="AF151" s="4"/>
    </row>
    <row r="152" spans="2:32" x14ac:dyDescent="0.25">
      <c r="B152"/>
      <c r="C152"/>
      <c r="D152"/>
      <c r="E152"/>
      <c r="I152" s="28"/>
      <c r="K152" s="4"/>
      <c r="L152" s="4"/>
      <c r="M152" s="28"/>
      <c r="U152" s="4"/>
      <c r="V152" s="4"/>
      <c r="W152" s="28"/>
    </row>
    <row r="153" spans="2:32" x14ac:dyDescent="0.25">
      <c r="B153"/>
      <c r="C153"/>
      <c r="D153"/>
      <c r="E153"/>
      <c r="I153" s="28"/>
      <c r="K153" s="4"/>
      <c r="L153" s="4"/>
      <c r="M153" s="28"/>
      <c r="U153" s="4"/>
      <c r="V153" s="4"/>
      <c r="W153" s="28"/>
    </row>
    <row r="154" spans="2:32" x14ac:dyDescent="0.25">
      <c r="B154"/>
      <c r="C154"/>
      <c r="D154"/>
      <c r="E154"/>
      <c r="K154" s="4"/>
      <c r="L154" s="4"/>
      <c r="U154" s="4"/>
      <c r="V154" s="4"/>
    </row>
    <row r="155" spans="2:32" x14ac:dyDescent="0.25">
      <c r="B155"/>
      <c r="C155"/>
      <c r="D155"/>
      <c r="E155"/>
      <c r="K155" s="4"/>
      <c r="L155" s="4"/>
      <c r="U155" s="4"/>
      <c r="V155" s="4"/>
    </row>
    <row r="156" spans="2:32" x14ac:dyDescent="0.25">
      <c r="B156"/>
      <c r="C156"/>
      <c r="D156"/>
      <c r="E156"/>
      <c r="K156" s="4"/>
      <c r="L156" s="4"/>
      <c r="U156" s="4"/>
      <c r="V156" s="4"/>
    </row>
    <row r="157" spans="2:32" x14ac:dyDescent="0.25">
      <c r="B157"/>
      <c r="C157"/>
      <c r="D157"/>
      <c r="E157"/>
      <c r="K157" s="4"/>
      <c r="L157" s="4"/>
      <c r="U157" s="4"/>
      <c r="V157" s="4"/>
    </row>
    <row r="158" spans="2:32" x14ac:dyDescent="0.25">
      <c r="B158"/>
      <c r="C158"/>
      <c r="D158"/>
      <c r="E158"/>
      <c r="K158" s="4"/>
      <c r="L158" s="4"/>
      <c r="U158" s="4"/>
      <c r="V158" s="4"/>
    </row>
    <row r="159" spans="2:32" x14ac:dyDescent="0.25">
      <c r="B159"/>
      <c r="C159"/>
      <c r="D159"/>
      <c r="E159"/>
      <c r="K159" s="4"/>
      <c r="L159" s="4"/>
      <c r="U159" s="4"/>
      <c r="V159" s="4"/>
    </row>
    <row r="160" spans="2:32" x14ac:dyDescent="0.25">
      <c r="B160"/>
      <c r="C160"/>
      <c r="D160"/>
      <c r="E160"/>
      <c r="K160" s="4"/>
      <c r="L160" s="4"/>
      <c r="U160" s="4"/>
      <c r="V160" s="4"/>
    </row>
    <row r="161" spans="2:27" x14ac:dyDescent="0.25">
      <c r="B161"/>
      <c r="C161"/>
      <c r="D161"/>
      <c r="E161"/>
      <c r="F161"/>
      <c r="I161"/>
      <c r="K161" s="4"/>
      <c r="L161" s="4"/>
      <c r="U161" s="4"/>
      <c r="V161" s="4"/>
    </row>
    <row r="162" spans="2:27" x14ac:dyDescent="0.25">
      <c r="B162"/>
      <c r="C162"/>
      <c r="D162"/>
      <c r="E162"/>
      <c r="F162"/>
      <c r="I162"/>
      <c r="J162"/>
      <c r="K162" s="4"/>
      <c r="L162" s="4"/>
      <c r="U162" s="4"/>
      <c r="V162" s="4"/>
      <c r="W162"/>
      <c r="Y162"/>
    </row>
    <row r="163" spans="2:27" x14ac:dyDescent="0.25">
      <c r="B163"/>
      <c r="C163"/>
      <c r="D163"/>
      <c r="E163"/>
      <c r="F163"/>
      <c r="I163"/>
      <c r="J163"/>
      <c r="K163" s="4"/>
      <c r="L163" s="4"/>
      <c r="U163" s="4"/>
      <c r="V163" s="4"/>
      <c r="W163"/>
      <c r="Y163"/>
    </row>
    <row r="164" spans="2:27" x14ac:dyDescent="0.25">
      <c r="B164"/>
      <c r="C164"/>
      <c r="D164"/>
      <c r="E164"/>
      <c r="F164"/>
      <c r="I164"/>
      <c r="J164"/>
      <c r="U164" s="4"/>
      <c r="V164" s="4"/>
      <c r="W164"/>
      <c r="Y164"/>
    </row>
    <row r="165" spans="2:27" x14ac:dyDescent="0.25">
      <c r="B165"/>
      <c r="C165"/>
      <c r="D165"/>
      <c r="E165"/>
      <c r="F165"/>
      <c r="I165"/>
      <c r="J165"/>
      <c r="U165" s="4"/>
      <c r="W165"/>
      <c r="Y165"/>
      <c r="AA165"/>
    </row>
    <row r="166" spans="2:27" x14ac:dyDescent="0.25">
      <c r="B166"/>
      <c r="C166"/>
      <c r="D166"/>
      <c r="E166"/>
      <c r="F166"/>
      <c r="I166"/>
      <c r="J166"/>
      <c r="U166" s="4"/>
      <c r="W166"/>
      <c r="Y166"/>
      <c r="AA166"/>
    </row>
    <row r="167" spans="2:27" x14ac:dyDescent="0.25">
      <c r="B167"/>
      <c r="C167"/>
      <c r="D167"/>
      <c r="E167"/>
      <c r="F167"/>
      <c r="I167"/>
      <c r="J167"/>
      <c r="U167" s="4"/>
      <c r="W167"/>
      <c r="Y167"/>
      <c r="AA167"/>
    </row>
    <row r="168" spans="2:27" x14ac:dyDescent="0.25">
      <c r="B168"/>
      <c r="C168"/>
      <c r="D168"/>
      <c r="E168"/>
      <c r="F168"/>
      <c r="I168"/>
      <c r="J168"/>
      <c r="U168" s="4"/>
      <c r="W168"/>
      <c r="Y168"/>
      <c r="AA168"/>
    </row>
    <row r="169" spans="2:27" x14ac:dyDescent="0.25">
      <c r="B169"/>
      <c r="C169"/>
      <c r="D169"/>
      <c r="E169"/>
      <c r="F169"/>
      <c r="I169"/>
      <c r="J169"/>
      <c r="U169" s="4"/>
      <c r="W169"/>
      <c r="Y169"/>
      <c r="AA169"/>
    </row>
    <row r="170" spans="2:27" x14ac:dyDescent="0.25">
      <c r="B170"/>
      <c r="C170"/>
      <c r="D170"/>
      <c r="E170"/>
      <c r="F170"/>
      <c r="I170"/>
      <c r="J170"/>
      <c r="W170"/>
      <c r="Y170"/>
      <c r="AA170"/>
    </row>
    <row r="171" spans="2:27" x14ac:dyDescent="0.25">
      <c r="B171"/>
      <c r="C171"/>
      <c r="D171"/>
      <c r="E171"/>
      <c r="F171"/>
      <c r="I171"/>
      <c r="J171"/>
      <c r="W171"/>
      <c r="Y171"/>
      <c r="AA171"/>
    </row>
    <row r="172" spans="2:27" x14ac:dyDescent="0.25">
      <c r="B172"/>
      <c r="C172"/>
      <c r="D172"/>
      <c r="E172"/>
      <c r="F172"/>
      <c r="I172"/>
      <c r="J172"/>
      <c r="W172"/>
      <c r="Y172"/>
      <c r="AA172"/>
    </row>
    <row r="173" spans="2:27" x14ac:dyDescent="0.25">
      <c r="B173"/>
      <c r="C173"/>
      <c r="D173"/>
      <c r="E173"/>
      <c r="F173"/>
      <c r="I173"/>
      <c r="J173"/>
      <c r="W173"/>
      <c r="Y173"/>
      <c r="AA173"/>
    </row>
    <row r="174" spans="2:27" x14ac:dyDescent="0.25">
      <c r="B174"/>
      <c r="C174"/>
      <c r="D174"/>
      <c r="E174"/>
      <c r="F174"/>
      <c r="I174"/>
      <c r="J174"/>
      <c r="W174"/>
      <c r="Y174"/>
      <c r="AA174"/>
    </row>
    <row r="175" spans="2:27" x14ac:dyDescent="0.25">
      <c r="B175"/>
      <c r="C175"/>
      <c r="D175"/>
      <c r="E175"/>
      <c r="F175"/>
      <c r="I175"/>
      <c r="J175"/>
      <c r="W175"/>
      <c r="Y175"/>
      <c r="AA175"/>
    </row>
    <row r="176" spans="2:27" x14ac:dyDescent="0.25">
      <c r="B176"/>
      <c r="C176"/>
      <c r="D176"/>
      <c r="E176"/>
      <c r="F176"/>
      <c r="I176"/>
      <c r="J176"/>
      <c r="W176"/>
      <c r="Y176"/>
      <c r="AA176"/>
    </row>
    <row r="177" spans="2:27" x14ac:dyDescent="0.25">
      <c r="B177"/>
      <c r="C177"/>
      <c r="D177"/>
      <c r="E177"/>
      <c r="F177"/>
      <c r="I177"/>
      <c r="J177"/>
      <c r="W177"/>
      <c r="Y177"/>
      <c r="AA177"/>
    </row>
    <row r="178" spans="2:27" x14ac:dyDescent="0.25">
      <c r="B178"/>
      <c r="C178"/>
      <c r="D178"/>
      <c r="E178"/>
      <c r="F178"/>
      <c r="I178"/>
      <c r="J178"/>
      <c r="W178"/>
      <c r="Y178"/>
      <c r="AA178"/>
    </row>
    <row r="179" spans="2:27" x14ac:dyDescent="0.25">
      <c r="B179"/>
      <c r="C179"/>
      <c r="D179"/>
      <c r="E179"/>
      <c r="F179"/>
      <c r="I179"/>
      <c r="J179"/>
      <c r="W179"/>
      <c r="Y179"/>
      <c r="AA179"/>
    </row>
    <row r="180" spans="2:27" x14ac:dyDescent="0.25">
      <c r="B180"/>
      <c r="C180"/>
      <c r="D180"/>
      <c r="E180"/>
      <c r="F180"/>
      <c r="I180"/>
      <c r="J180"/>
      <c r="W180"/>
      <c r="Y180"/>
      <c r="AA180"/>
    </row>
    <row r="181" spans="2:27" x14ac:dyDescent="0.25">
      <c r="B181"/>
      <c r="C181"/>
      <c r="D181"/>
      <c r="E181"/>
      <c r="F181"/>
      <c r="I181"/>
      <c r="J181"/>
      <c r="W181"/>
      <c r="Y181"/>
      <c r="AA181"/>
    </row>
    <row r="182" spans="2:27" x14ac:dyDescent="0.25">
      <c r="B182"/>
      <c r="C182"/>
      <c r="D182"/>
      <c r="E182"/>
      <c r="F182"/>
      <c r="I182"/>
      <c r="J182"/>
      <c r="W182"/>
      <c r="Y182"/>
      <c r="AA182"/>
    </row>
    <row r="183" spans="2:27" x14ac:dyDescent="0.25">
      <c r="B183"/>
      <c r="C183"/>
      <c r="D183"/>
      <c r="E183"/>
      <c r="F183"/>
      <c r="I183"/>
      <c r="J183"/>
      <c r="W183"/>
      <c r="Y183"/>
      <c r="AA183"/>
    </row>
    <row r="184" spans="2:27" x14ac:dyDescent="0.25">
      <c r="B184"/>
      <c r="C184"/>
      <c r="D184"/>
      <c r="E184"/>
      <c r="F184"/>
      <c r="I184"/>
      <c r="J184"/>
      <c r="W184"/>
      <c r="Y184"/>
      <c r="AA184"/>
    </row>
    <row r="185" spans="2:27" x14ac:dyDescent="0.25">
      <c r="B185"/>
      <c r="C185"/>
      <c r="D185"/>
      <c r="E185"/>
      <c r="F185"/>
      <c r="I185"/>
      <c r="J185"/>
      <c r="W185"/>
      <c r="Y185"/>
      <c r="AA185"/>
    </row>
    <row r="186" spans="2:27" x14ac:dyDescent="0.25">
      <c r="B186"/>
      <c r="C186"/>
      <c r="D186"/>
      <c r="E186"/>
      <c r="F186"/>
      <c r="I186"/>
      <c r="J186"/>
      <c r="W186"/>
      <c r="Y186"/>
      <c r="AA186"/>
    </row>
    <row r="187" spans="2:27" x14ac:dyDescent="0.25">
      <c r="B187"/>
      <c r="C187"/>
      <c r="D187"/>
      <c r="E187"/>
      <c r="F187"/>
      <c r="I187"/>
      <c r="J187"/>
      <c r="W187"/>
      <c r="Y187"/>
      <c r="AA187"/>
    </row>
    <row r="188" spans="2:27" x14ac:dyDescent="0.25">
      <c r="B188"/>
      <c r="C188"/>
      <c r="D188"/>
      <c r="E188"/>
      <c r="F188"/>
      <c r="I188"/>
      <c r="J188"/>
      <c r="W188"/>
      <c r="Y188"/>
      <c r="AA188"/>
    </row>
    <row r="189" spans="2:27" x14ac:dyDescent="0.25">
      <c r="B189"/>
      <c r="C189"/>
      <c r="D189"/>
      <c r="E189"/>
      <c r="F189"/>
      <c r="I189"/>
      <c r="J189"/>
      <c r="W189"/>
      <c r="Y189"/>
      <c r="AA189"/>
    </row>
    <row r="190" spans="2:27" x14ac:dyDescent="0.25">
      <c r="B190"/>
      <c r="C190"/>
      <c r="D190"/>
      <c r="E190"/>
      <c r="F190"/>
      <c r="I190"/>
      <c r="J190"/>
      <c r="W190"/>
      <c r="Y190"/>
      <c r="AA190"/>
    </row>
    <row r="191" spans="2:27" x14ac:dyDescent="0.25">
      <c r="B191"/>
      <c r="C191"/>
      <c r="D191"/>
      <c r="E191"/>
      <c r="F191"/>
      <c r="I191"/>
      <c r="J191"/>
      <c r="W191"/>
      <c r="Y191"/>
      <c r="AA191"/>
    </row>
    <row r="192" spans="2:27" x14ac:dyDescent="0.25">
      <c r="B192"/>
      <c r="C192"/>
      <c r="D192"/>
      <c r="E192"/>
      <c r="F192"/>
      <c r="I192"/>
      <c r="J192"/>
      <c r="W192"/>
      <c r="Y192"/>
      <c r="AA192"/>
    </row>
    <row r="193" spans="2:27" x14ac:dyDescent="0.25">
      <c r="B193"/>
      <c r="C193"/>
      <c r="D193"/>
      <c r="E193"/>
      <c r="F193"/>
      <c r="I193"/>
      <c r="J193"/>
      <c r="W193"/>
      <c r="Y193"/>
      <c r="AA193"/>
    </row>
    <row r="194" spans="2:27" x14ac:dyDescent="0.25">
      <c r="B194"/>
      <c r="C194"/>
      <c r="D194"/>
      <c r="E194"/>
      <c r="F194"/>
      <c r="I194"/>
      <c r="J194"/>
      <c r="W194"/>
      <c r="Y194"/>
      <c r="AA194"/>
    </row>
    <row r="195" spans="2:27" x14ac:dyDescent="0.25">
      <c r="B195"/>
      <c r="C195"/>
      <c r="D195"/>
      <c r="E195"/>
      <c r="F195"/>
      <c r="I195"/>
      <c r="J195"/>
      <c r="W195"/>
      <c r="Y195"/>
      <c r="AA195"/>
    </row>
    <row r="196" spans="2:27" x14ac:dyDescent="0.25">
      <c r="B196"/>
      <c r="C196"/>
      <c r="D196"/>
      <c r="E196"/>
      <c r="F196"/>
      <c r="I196"/>
      <c r="J196"/>
      <c r="W196"/>
      <c r="Y196"/>
      <c r="AA196"/>
    </row>
    <row r="197" spans="2:27" x14ac:dyDescent="0.25">
      <c r="B197"/>
      <c r="C197"/>
      <c r="D197"/>
      <c r="E197"/>
      <c r="F197"/>
      <c r="I197"/>
      <c r="J197"/>
      <c r="W197"/>
      <c r="Y197"/>
      <c r="AA197"/>
    </row>
    <row r="198" spans="2:27" x14ac:dyDescent="0.25">
      <c r="B198"/>
      <c r="C198"/>
      <c r="D198"/>
      <c r="E198"/>
      <c r="F198"/>
      <c r="I198"/>
      <c r="J198"/>
      <c r="W198"/>
      <c r="Y198"/>
      <c r="AA198"/>
    </row>
    <row r="199" spans="2:27" x14ac:dyDescent="0.25">
      <c r="B199"/>
      <c r="C199"/>
      <c r="D199"/>
      <c r="E199"/>
      <c r="F199"/>
      <c r="I199"/>
      <c r="J199"/>
      <c r="W199"/>
      <c r="Y199"/>
      <c r="AA199"/>
    </row>
    <row r="200" spans="2:27" x14ac:dyDescent="0.25">
      <c r="B200"/>
      <c r="C200"/>
      <c r="D200"/>
      <c r="E200"/>
      <c r="F200"/>
      <c r="I200"/>
      <c r="J200"/>
      <c r="W200"/>
      <c r="Y200"/>
      <c r="AA200"/>
    </row>
    <row r="201" spans="2:27" x14ac:dyDescent="0.25">
      <c r="B201"/>
      <c r="C201"/>
      <c r="D201"/>
      <c r="E201"/>
      <c r="F201"/>
      <c r="I201"/>
      <c r="J201"/>
      <c r="W201"/>
      <c r="Y201"/>
      <c r="AA201"/>
    </row>
    <row r="202" spans="2:27" x14ac:dyDescent="0.25">
      <c r="B202"/>
      <c r="C202"/>
      <c r="D202"/>
      <c r="E202"/>
      <c r="F202"/>
      <c r="I202"/>
      <c r="J202"/>
      <c r="W202"/>
      <c r="Y202"/>
      <c r="AA202"/>
    </row>
    <row r="203" spans="2:27" x14ac:dyDescent="0.25">
      <c r="B203"/>
      <c r="C203"/>
      <c r="D203"/>
      <c r="E203"/>
      <c r="F203"/>
      <c r="I203"/>
      <c r="J203"/>
      <c r="W203"/>
      <c r="Y203"/>
      <c r="AA203"/>
    </row>
    <row r="204" spans="2:27" x14ac:dyDescent="0.25">
      <c r="B204"/>
      <c r="C204"/>
      <c r="D204"/>
      <c r="E204"/>
      <c r="F204"/>
      <c r="I204"/>
      <c r="J204"/>
      <c r="W204"/>
      <c r="Y204"/>
      <c r="AA204"/>
    </row>
    <row r="205" spans="2:27" x14ac:dyDescent="0.25">
      <c r="B205"/>
      <c r="C205"/>
      <c r="D205"/>
      <c r="E205"/>
      <c r="F205"/>
      <c r="I205"/>
      <c r="J205"/>
      <c r="W205"/>
      <c r="Y205"/>
      <c r="AA205"/>
    </row>
    <row r="206" spans="2:27" x14ac:dyDescent="0.25">
      <c r="B206"/>
      <c r="C206"/>
      <c r="D206"/>
      <c r="E206"/>
      <c r="F206"/>
      <c r="I206"/>
      <c r="J206"/>
      <c r="W206"/>
      <c r="Y206"/>
      <c r="AA206"/>
    </row>
    <row r="207" spans="2:27" x14ac:dyDescent="0.25">
      <c r="B207"/>
      <c r="C207"/>
      <c r="D207"/>
      <c r="E207"/>
      <c r="F207"/>
      <c r="I207"/>
      <c r="J207"/>
      <c r="W207"/>
      <c r="Y207"/>
      <c r="AA207"/>
    </row>
    <row r="208" spans="2:27" x14ac:dyDescent="0.25">
      <c r="B208"/>
      <c r="C208"/>
      <c r="D208"/>
      <c r="E208"/>
      <c r="F208"/>
      <c r="I208"/>
      <c r="J208"/>
      <c r="W208"/>
      <c r="Y208"/>
      <c r="AA208"/>
    </row>
    <row r="209" spans="2:27" x14ac:dyDescent="0.25">
      <c r="B209"/>
      <c r="C209"/>
      <c r="D209"/>
      <c r="E209"/>
      <c r="F209"/>
      <c r="I209"/>
      <c r="J209"/>
      <c r="W209"/>
      <c r="Y209"/>
      <c r="AA209"/>
    </row>
    <row r="210" spans="2:27" x14ac:dyDescent="0.25">
      <c r="B210"/>
      <c r="C210"/>
      <c r="D210"/>
      <c r="E210"/>
      <c r="F210"/>
      <c r="I210"/>
      <c r="J210"/>
      <c r="W210"/>
      <c r="Y210"/>
      <c r="AA210"/>
    </row>
    <row r="211" spans="2:27" x14ac:dyDescent="0.25">
      <c r="B211"/>
      <c r="C211"/>
      <c r="D211"/>
      <c r="E211"/>
      <c r="F211"/>
      <c r="I211"/>
      <c r="J211"/>
      <c r="W211"/>
      <c r="Y211"/>
      <c r="AA211"/>
    </row>
    <row r="212" spans="2:27" x14ac:dyDescent="0.25">
      <c r="B212"/>
      <c r="C212"/>
      <c r="D212"/>
      <c r="E212"/>
      <c r="F212"/>
      <c r="I212"/>
      <c r="J212"/>
      <c r="W212"/>
      <c r="Y212"/>
      <c r="AA212"/>
    </row>
    <row r="213" spans="2:27" x14ac:dyDescent="0.25">
      <c r="B213"/>
      <c r="C213"/>
      <c r="D213"/>
      <c r="E213"/>
      <c r="F213"/>
      <c r="I213"/>
      <c r="J213"/>
      <c r="W213"/>
      <c r="Y213"/>
      <c r="AA213"/>
    </row>
    <row r="214" spans="2:27" x14ac:dyDescent="0.25">
      <c r="B214"/>
      <c r="C214"/>
      <c r="D214"/>
      <c r="E214"/>
      <c r="F214"/>
      <c r="I214"/>
      <c r="J214"/>
      <c r="W214"/>
      <c r="Y214"/>
      <c r="AA214"/>
    </row>
    <row r="215" spans="2:27" x14ac:dyDescent="0.25">
      <c r="B215"/>
      <c r="C215"/>
      <c r="D215"/>
      <c r="E215"/>
      <c r="F215"/>
      <c r="I215"/>
      <c r="J215"/>
      <c r="W215"/>
      <c r="Y215"/>
      <c r="AA215"/>
    </row>
    <row r="216" spans="2:27" x14ac:dyDescent="0.25">
      <c r="B216"/>
      <c r="C216"/>
      <c r="D216"/>
      <c r="E216"/>
      <c r="F216"/>
      <c r="I216"/>
      <c r="J216"/>
      <c r="W216"/>
      <c r="Y216"/>
      <c r="AA216"/>
    </row>
    <row r="217" spans="2:27" x14ac:dyDescent="0.25">
      <c r="B217"/>
      <c r="C217"/>
      <c r="D217"/>
      <c r="E217"/>
      <c r="F217"/>
      <c r="I217"/>
      <c r="J217"/>
      <c r="W217"/>
      <c r="Y217"/>
      <c r="AA217"/>
    </row>
    <row r="218" spans="2:27" x14ac:dyDescent="0.25">
      <c r="B218"/>
      <c r="C218"/>
      <c r="D218"/>
      <c r="E218"/>
      <c r="F218"/>
      <c r="I218"/>
      <c r="J218"/>
      <c r="W218"/>
      <c r="Y218"/>
      <c r="AA218"/>
    </row>
    <row r="219" spans="2:27" x14ac:dyDescent="0.25">
      <c r="B219"/>
      <c r="C219"/>
      <c r="D219"/>
      <c r="E219"/>
      <c r="F219"/>
      <c r="I219"/>
      <c r="J219"/>
      <c r="W219"/>
      <c r="Y219"/>
      <c r="AA219"/>
    </row>
    <row r="220" spans="2:27" x14ac:dyDescent="0.25">
      <c r="B220"/>
      <c r="C220"/>
      <c r="D220"/>
      <c r="E220"/>
      <c r="F220"/>
      <c r="I220"/>
      <c r="J220"/>
      <c r="W220"/>
      <c r="Y220"/>
      <c r="AA220"/>
    </row>
    <row r="221" spans="2:27" x14ac:dyDescent="0.25">
      <c r="B221"/>
      <c r="C221"/>
      <c r="D221"/>
      <c r="E221"/>
      <c r="F221"/>
      <c r="I221"/>
      <c r="J221"/>
      <c r="W221"/>
      <c r="Y221"/>
      <c r="AA221"/>
    </row>
    <row r="222" spans="2:27" x14ac:dyDescent="0.25">
      <c r="B222"/>
      <c r="C222"/>
      <c r="D222"/>
      <c r="E222"/>
      <c r="F222"/>
      <c r="I222"/>
      <c r="J222"/>
      <c r="W222"/>
      <c r="Y222"/>
      <c r="AA222"/>
    </row>
    <row r="223" spans="2:27" x14ac:dyDescent="0.25">
      <c r="B223"/>
      <c r="C223"/>
      <c r="D223"/>
      <c r="E223"/>
      <c r="F223"/>
      <c r="I223"/>
      <c r="J223"/>
      <c r="W223"/>
      <c r="Y223"/>
      <c r="AA223"/>
    </row>
    <row r="224" spans="2:27" x14ac:dyDescent="0.25">
      <c r="B224"/>
      <c r="C224"/>
      <c r="D224"/>
      <c r="E224"/>
      <c r="F224"/>
      <c r="I224"/>
      <c r="J224"/>
      <c r="W224"/>
      <c r="Y224"/>
      <c r="AA224"/>
    </row>
    <row r="225" spans="2:27" x14ac:dyDescent="0.25">
      <c r="B225"/>
      <c r="C225"/>
      <c r="D225"/>
      <c r="E225"/>
      <c r="F225"/>
      <c r="I225"/>
      <c r="J225"/>
      <c r="W225"/>
      <c r="Y225"/>
      <c r="AA225"/>
    </row>
    <row r="226" spans="2:27" x14ac:dyDescent="0.25">
      <c r="B226"/>
      <c r="C226"/>
      <c r="D226"/>
      <c r="E226"/>
      <c r="F226"/>
      <c r="I226"/>
      <c r="J226"/>
      <c r="W226"/>
      <c r="Y226"/>
      <c r="AA226"/>
    </row>
    <row r="227" spans="2:27" x14ac:dyDescent="0.25">
      <c r="B227"/>
      <c r="C227"/>
      <c r="D227"/>
      <c r="E227"/>
      <c r="F227"/>
      <c r="I227"/>
      <c r="J227"/>
      <c r="W227"/>
      <c r="Y227"/>
      <c r="AA227"/>
    </row>
    <row r="228" spans="2:27" x14ac:dyDescent="0.25">
      <c r="B228"/>
      <c r="C228"/>
      <c r="D228"/>
      <c r="E228"/>
      <c r="F228"/>
      <c r="I228"/>
      <c r="J228"/>
      <c r="W228"/>
      <c r="Y228"/>
      <c r="AA228"/>
    </row>
    <row r="229" spans="2:27" x14ac:dyDescent="0.25">
      <c r="B229"/>
      <c r="C229"/>
      <c r="D229"/>
      <c r="E229"/>
      <c r="F229"/>
      <c r="I229"/>
      <c r="J229"/>
      <c r="W229"/>
      <c r="Y229"/>
      <c r="AA229"/>
    </row>
    <row r="230" spans="2:27" x14ac:dyDescent="0.25">
      <c r="B230"/>
      <c r="C230"/>
      <c r="D230"/>
      <c r="E230"/>
      <c r="F230"/>
      <c r="I230"/>
      <c r="J230"/>
      <c r="W230"/>
      <c r="Y230"/>
      <c r="AA230"/>
    </row>
    <row r="231" spans="2:27" x14ac:dyDescent="0.25">
      <c r="B231"/>
      <c r="C231"/>
      <c r="D231"/>
      <c r="E231"/>
      <c r="F231"/>
      <c r="I231"/>
      <c r="J231"/>
      <c r="W231"/>
      <c r="Y231"/>
      <c r="AA231"/>
    </row>
    <row r="232" spans="2:27" x14ac:dyDescent="0.25">
      <c r="B232"/>
      <c r="C232"/>
      <c r="D232"/>
      <c r="E232"/>
      <c r="F232"/>
      <c r="I232"/>
      <c r="W232"/>
      <c r="Y232"/>
      <c r="AA232"/>
    </row>
    <row r="233" spans="2:27" x14ac:dyDescent="0.25">
      <c r="B233"/>
      <c r="C233"/>
      <c r="D233"/>
      <c r="E233"/>
      <c r="F233"/>
      <c r="I233"/>
      <c r="W233"/>
      <c r="Y233"/>
      <c r="AA233"/>
    </row>
    <row r="234" spans="2:27" x14ac:dyDescent="0.25">
      <c r="B234"/>
      <c r="C234"/>
      <c r="D234"/>
      <c r="E234"/>
      <c r="F234"/>
      <c r="I234"/>
      <c r="W234"/>
      <c r="Y234"/>
      <c r="AA234"/>
    </row>
    <row r="235" spans="2:27" x14ac:dyDescent="0.25">
      <c r="B235"/>
      <c r="C235"/>
      <c r="D235"/>
      <c r="E235"/>
      <c r="F235"/>
      <c r="I235"/>
      <c r="W235"/>
      <c r="Y235"/>
      <c r="AA235"/>
    </row>
    <row r="236" spans="2:27" x14ac:dyDescent="0.25">
      <c r="B236"/>
      <c r="C236"/>
      <c r="D236"/>
      <c r="E236"/>
      <c r="F236"/>
      <c r="I236"/>
      <c r="W236"/>
      <c r="Y236"/>
      <c r="AA236"/>
    </row>
    <row r="237" spans="2:27" x14ac:dyDescent="0.25">
      <c r="B237"/>
      <c r="C237"/>
      <c r="D237"/>
      <c r="E237"/>
      <c r="F237"/>
      <c r="I237"/>
      <c r="AA237"/>
    </row>
    <row r="238" spans="2:27" x14ac:dyDescent="0.25">
      <c r="B238"/>
      <c r="C238"/>
      <c r="D238"/>
      <c r="E238"/>
      <c r="F238"/>
      <c r="I238"/>
      <c r="AA238"/>
    </row>
    <row r="239" spans="2:27" x14ac:dyDescent="0.25">
      <c r="B239"/>
      <c r="C239"/>
      <c r="D239"/>
      <c r="E239"/>
      <c r="F239"/>
      <c r="I239"/>
      <c r="AA239"/>
    </row>
    <row r="240" spans="2:27" x14ac:dyDescent="0.25">
      <c r="B240"/>
      <c r="C240"/>
      <c r="D240"/>
      <c r="E240"/>
      <c r="F240"/>
      <c r="I240"/>
      <c r="AA240"/>
    </row>
    <row r="241" spans="2:27" x14ac:dyDescent="0.25">
      <c r="B241"/>
      <c r="C241"/>
      <c r="D241"/>
      <c r="E241"/>
      <c r="F241"/>
      <c r="AA241"/>
    </row>
    <row r="242" spans="2:27" x14ac:dyDescent="0.25">
      <c r="B242"/>
      <c r="C242"/>
      <c r="D242"/>
      <c r="E242"/>
      <c r="F242"/>
      <c r="AA242"/>
    </row>
    <row r="243" spans="2:27" x14ac:dyDescent="0.25">
      <c r="B243"/>
      <c r="C243"/>
      <c r="D243"/>
      <c r="E243"/>
      <c r="F243"/>
      <c r="AA243"/>
    </row>
    <row r="244" spans="2:27" x14ac:dyDescent="0.25">
      <c r="B244"/>
      <c r="C244"/>
      <c r="D244"/>
      <c r="E244"/>
      <c r="F244"/>
      <c r="AA244"/>
    </row>
    <row r="245" spans="2:27" x14ac:dyDescent="0.25">
      <c r="B245"/>
      <c r="C245"/>
      <c r="D245"/>
      <c r="E245"/>
      <c r="F245"/>
      <c r="I245"/>
      <c r="J245"/>
      <c r="M245"/>
      <c r="Q245"/>
      <c r="S245"/>
      <c r="W245"/>
      <c r="Y245"/>
      <c r="AA245"/>
    </row>
    <row r="246" spans="2:27" x14ac:dyDescent="0.25">
      <c r="B246"/>
      <c r="C246"/>
      <c r="D246"/>
      <c r="E246"/>
      <c r="F246"/>
      <c r="I246"/>
      <c r="J246"/>
      <c r="M246"/>
      <c r="Q246"/>
      <c r="S246"/>
      <c r="W246"/>
      <c r="Y246"/>
      <c r="AA246"/>
    </row>
    <row r="247" spans="2:27" x14ac:dyDescent="0.25">
      <c r="B247"/>
      <c r="C247"/>
      <c r="D247"/>
      <c r="E247"/>
      <c r="F247"/>
      <c r="I247"/>
      <c r="J247"/>
      <c r="M247"/>
      <c r="Q247"/>
      <c r="S247"/>
      <c r="W247"/>
      <c r="Y247"/>
      <c r="AA247"/>
    </row>
    <row r="248" spans="2:27" x14ac:dyDescent="0.25">
      <c r="B248"/>
      <c r="C248"/>
      <c r="D248"/>
      <c r="E248"/>
      <c r="F248"/>
      <c r="I248"/>
      <c r="J248"/>
      <c r="M248"/>
      <c r="Q248"/>
      <c r="S248"/>
      <c r="W248"/>
      <c r="Y248"/>
      <c r="AA248"/>
    </row>
    <row r="249" spans="2:27" x14ac:dyDescent="0.25">
      <c r="B249"/>
      <c r="C249"/>
      <c r="D249"/>
      <c r="E249"/>
      <c r="F249"/>
      <c r="I249"/>
      <c r="J249"/>
      <c r="M249"/>
      <c r="Q249"/>
      <c r="S249"/>
      <c r="W249"/>
      <c r="Y249"/>
      <c r="AA249"/>
    </row>
    <row r="250" spans="2:27" x14ac:dyDescent="0.25">
      <c r="B250"/>
      <c r="C250"/>
      <c r="D250"/>
      <c r="E250"/>
      <c r="F250"/>
      <c r="I250"/>
      <c r="J250"/>
      <c r="M250"/>
      <c r="Q250"/>
      <c r="S250"/>
      <c r="W250"/>
      <c r="Y250"/>
      <c r="AA250"/>
    </row>
  </sheetData>
  <mergeCells count="23">
    <mergeCell ref="F11:F115"/>
    <mergeCell ref="S12:S14"/>
    <mergeCell ref="AC12:AC14"/>
    <mergeCell ref="S16:S36"/>
    <mergeCell ref="AC16:AC18"/>
    <mergeCell ref="AC20:AC22"/>
    <mergeCell ref="Y6:AC6"/>
    <mergeCell ref="F7:F9"/>
    <mergeCell ref="B8:E8"/>
    <mergeCell ref="G8:AF8"/>
    <mergeCell ref="G10:H10"/>
    <mergeCell ref="K10:L10"/>
    <mergeCell ref="U10:V10"/>
    <mergeCell ref="B2:E6"/>
    <mergeCell ref="G2:AC2"/>
    <mergeCell ref="G4:I4"/>
    <mergeCell ref="K4:M4"/>
    <mergeCell ref="O4:S6"/>
    <mergeCell ref="U4:W4"/>
    <mergeCell ref="Y4:AC4"/>
    <mergeCell ref="H6:I6"/>
    <mergeCell ref="L6:M6"/>
    <mergeCell ref="U6:V6"/>
  </mergeCells>
  <conditionalFormatting sqref="O12:O115">
    <cfRule type="cellIs" dxfId="66" priority="22" operator="greaterThan">
      <formula>0</formula>
    </cfRule>
    <cfRule type="cellIs" dxfId="65" priority="25" operator="lessThan">
      <formula>0</formula>
    </cfRule>
    <cfRule type="cellIs" dxfId="64" priority="26" operator="equal">
      <formula>0</formula>
    </cfRule>
  </conditionalFormatting>
  <conditionalFormatting sqref="Y12:Y63">
    <cfRule type="cellIs" dxfId="63" priority="21" operator="greaterThan">
      <formula>0</formula>
    </cfRule>
    <cfRule type="cellIs" dxfId="62" priority="23" operator="equal">
      <formula>0</formula>
    </cfRule>
    <cfRule type="cellIs" dxfId="61" priority="24" operator="lessThan">
      <formula>0</formula>
    </cfRule>
  </conditionalFormatting>
  <conditionalFormatting sqref="S38">
    <cfRule type="containsText" dxfId="60" priority="20" operator="containsText" text="En positif">
      <formula>NOT(ISERROR(SEARCH("En positif",S38)))</formula>
    </cfRule>
  </conditionalFormatting>
  <conditionalFormatting sqref="S39">
    <cfRule type="containsText" dxfId="59" priority="19" operator="containsText" text="Egal">
      <formula>NOT(ISERROR(SEARCH("Egal",S39)))</formula>
    </cfRule>
  </conditionalFormatting>
  <conditionalFormatting sqref="S40">
    <cfRule type="cellIs" dxfId="58" priority="18" operator="equal">
      <formula>"En inferieur"</formula>
    </cfRule>
  </conditionalFormatting>
  <conditionalFormatting sqref="J6">
    <cfRule type="cellIs" dxfId="57" priority="17" operator="lessThan">
      <formula>"."</formula>
    </cfRule>
  </conditionalFormatting>
  <conditionalFormatting sqref="B2">
    <cfRule type="containsText" dxfId="56" priority="16" operator="containsText" text="CHAINE TDC ">
      <formula>NOT(ISERROR(SEARCH("CHAINE TDC ",B2)))</formula>
    </cfRule>
  </conditionalFormatting>
  <conditionalFormatting sqref="F10:F115 F1:F7">
    <cfRule type="containsText" dxfId="55" priority="15" operator="containsText" text=" ">
      <formula>NOT(ISERROR(SEARCH(" ",F1)))</formula>
    </cfRule>
  </conditionalFormatting>
  <conditionalFormatting sqref="C12:D112">
    <cfRule type="containsText" dxfId="54" priority="10" operator="containsText" text="2-PASSEUR HAUT">
      <formula>NOT(ISERROR(SEARCH("2-PASSEUR HAUT",C12)))</formula>
    </cfRule>
    <cfRule type="containsText" dxfId="53" priority="11" operator="containsText" text="3-PASSEUR MIDDLE">
      <formula>NOT(ISERROR(SEARCH("3-PASSEUR MIDDLE",C12)))</formula>
    </cfRule>
    <cfRule type="containsText" dxfId="52" priority="12" operator="containsText" text="4-PASSEUR BAS">
      <formula>NOT(ISERROR(SEARCH("4-PASSEUR BAS",C12)))</formula>
    </cfRule>
    <cfRule type="containsText" dxfId="51" priority="13" operator="containsText" text="5-CHASSEUR">
      <formula>NOT(ISERROR(SEARCH("5-CHASSEUR",C12)))</formula>
    </cfRule>
    <cfRule type="containsText" dxfId="50" priority="14" operator="containsText" text="1-GRENIER">
      <formula>NOT(ISERROR(SEARCH("1-GRENIER",C12)))</formula>
    </cfRule>
  </conditionalFormatting>
  <conditionalFormatting sqref="Y64:Y89">
    <cfRule type="cellIs" dxfId="49" priority="7" operator="greaterThan">
      <formula>0</formula>
    </cfRule>
    <cfRule type="cellIs" dxfId="48" priority="8" operator="equal">
      <formula>0</formula>
    </cfRule>
    <cfRule type="cellIs" dxfId="47" priority="9" operator="lessThan">
      <formula>0</formula>
    </cfRule>
  </conditionalFormatting>
  <conditionalFormatting sqref="Y90:Y115">
    <cfRule type="cellIs" dxfId="46" priority="4" operator="greaterThan">
      <formula>0</formula>
    </cfRule>
    <cfRule type="cellIs" dxfId="45" priority="5" operator="equal">
      <formula>0</formula>
    </cfRule>
    <cfRule type="cellIs" dxfId="44" priority="6" operator="lessThan">
      <formula>0</formula>
    </cfRule>
  </conditionalFormatting>
  <conditionalFormatting sqref="G8">
    <cfRule type="containsText" dxfId="43" priority="3" operator="containsText" text=" ">
      <formula>NOT(ISERROR(SEARCH(" ",G8)))</formula>
    </cfRule>
  </conditionalFormatting>
  <conditionalFormatting sqref="AG8">
    <cfRule type="containsText" dxfId="42" priority="2" operator="containsText" text=" ">
      <formula>NOT(ISERROR(SEARCH(" ",AG8)))</formula>
    </cfRule>
  </conditionalFormatting>
  <conditionalFormatting sqref="B8">
    <cfRule type="containsText" dxfId="41" priority="1" operator="containsText" text=" ">
      <formula>NOT(ISERROR(SEARCH(" ",B8)))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0"/>
  <sheetViews>
    <sheetView topLeftCell="B1" workbookViewId="0">
      <selection activeCell="K102" sqref="K102"/>
    </sheetView>
  </sheetViews>
  <sheetFormatPr baseColWidth="10" defaultRowHeight="15" x14ac:dyDescent="0.25"/>
  <cols>
    <col min="1" max="1" width="1.7109375" customWidth="1"/>
    <col min="2" max="2" width="20.7109375" style="14" customWidth="1"/>
    <col min="3" max="3" width="4.85546875" style="112" customWidth="1"/>
    <col min="4" max="4" width="19" style="112" customWidth="1"/>
    <col min="5" max="5" width="8.42578125" style="14" customWidth="1"/>
    <col min="6" max="6" width="1.7109375" style="1" customWidth="1"/>
    <col min="7" max="7" width="24.7109375" customWidth="1"/>
    <col min="9" max="9" width="9" style="29" customWidth="1"/>
    <col min="10" max="10" width="1.7109375" style="1" customWidth="1"/>
    <col min="11" max="11" width="24.7109375" customWidth="1"/>
    <col min="13" max="13" width="9" style="29" customWidth="1"/>
    <col min="14" max="14" width="1.7109375" customWidth="1"/>
    <col min="15" max="15" width="11.42578125" customWidth="1"/>
    <col min="16" max="16" width="1.7109375" customWidth="1"/>
    <col min="17" max="17" width="12.5703125" style="60" customWidth="1"/>
    <col min="18" max="18" width="2.7109375" customWidth="1"/>
    <col min="19" max="19" width="29.7109375" style="4" customWidth="1"/>
    <col min="20" max="20" width="1.7109375" customWidth="1"/>
    <col min="21" max="21" width="22.7109375" customWidth="1"/>
    <col min="23" max="23" width="9" style="29" customWidth="1"/>
    <col min="24" max="24" width="1.7109375" customWidth="1"/>
    <col min="25" max="25" width="11.42578125" style="14"/>
    <col min="26" max="26" width="1.7109375" customWidth="1"/>
    <col min="27" max="27" width="15.5703125" style="14" customWidth="1"/>
    <col min="28" max="28" width="1.7109375" customWidth="1"/>
    <col min="29" max="29" width="29.7109375" customWidth="1"/>
    <col min="30" max="30" width="1.7109375" customWidth="1"/>
    <col min="31" max="31" width="12.42578125" style="233" customWidth="1"/>
    <col min="32" max="32" width="1.7109375" customWidth="1"/>
    <col min="33" max="33" width="16.5703125" customWidth="1"/>
    <col min="34" max="34" width="2.7109375" customWidth="1"/>
  </cols>
  <sheetData>
    <row r="1" spans="1:34" x14ac:dyDescent="0.25">
      <c r="A1" s="97"/>
      <c r="B1" s="106"/>
      <c r="C1" s="109"/>
      <c r="D1" s="109"/>
      <c r="E1" s="106"/>
      <c r="F1" s="12" t="s">
        <v>118</v>
      </c>
      <c r="G1" s="2"/>
      <c r="H1" s="2"/>
      <c r="I1" s="26"/>
      <c r="J1" s="12"/>
      <c r="K1" s="2"/>
      <c r="L1" s="2"/>
      <c r="M1" s="26"/>
      <c r="N1" s="2"/>
      <c r="O1" s="2"/>
      <c r="P1" s="2"/>
      <c r="Q1" s="58"/>
      <c r="R1" s="2"/>
      <c r="S1" s="2"/>
      <c r="T1" s="2"/>
      <c r="U1" s="2"/>
      <c r="V1" s="2"/>
      <c r="W1" s="26"/>
      <c r="X1" s="2"/>
      <c r="Y1" s="17"/>
      <c r="Z1" s="2"/>
      <c r="AA1" s="17"/>
      <c r="AB1" s="2"/>
      <c r="AC1" s="2"/>
      <c r="AD1" s="2"/>
      <c r="AE1" s="220"/>
      <c r="AF1" s="2"/>
      <c r="AH1" s="4"/>
    </row>
    <row r="2" spans="1:34" ht="38.25" customHeight="1" x14ac:dyDescent="0.65">
      <c r="A2" s="97"/>
      <c r="B2" s="365" t="s">
        <v>117</v>
      </c>
      <c r="C2" s="365"/>
      <c r="D2" s="365"/>
      <c r="E2" s="365"/>
      <c r="F2" s="12" t="s">
        <v>118</v>
      </c>
      <c r="G2" s="362" t="s">
        <v>184</v>
      </c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2"/>
      <c r="AE2" s="220"/>
      <c r="AF2" s="2"/>
      <c r="AH2" s="215"/>
    </row>
    <row r="3" spans="1:34" x14ac:dyDescent="0.25">
      <c r="A3" s="97"/>
      <c r="B3" s="365"/>
      <c r="C3" s="365"/>
      <c r="D3" s="365"/>
      <c r="E3" s="365"/>
      <c r="F3" s="12" t="s">
        <v>118</v>
      </c>
      <c r="G3" s="2"/>
      <c r="H3" s="2"/>
      <c r="I3" s="26"/>
      <c r="J3" s="12"/>
      <c r="K3" s="2"/>
      <c r="L3" s="2"/>
      <c r="M3" s="26"/>
      <c r="N3" s="2"/>
      <c r="O3" s="2"/>
      <c r="P3" s="2"/>
      <c r="Q3" s="58"/>
      <c r="R3" s="2"/>
      <c r="S3" s="2"/>
      <c r="T3" s="2"/>
      <c r="U3" s="2"/>
      <c r="V3" s="2"/>
      <c r="W3" s="26"/>
      <c r="X3" s="2"/>
      <c r="Y3" s="17"/>
      <c r="Z3" s="2"/>
      <c r="AA3" s="17"/>
      <c r="AB3" s="2"/>
      <c r="AC3" s="2"/>
      <c r="AD3" s="2"/>
      <c r="AE3" s="220"/>
      <c r="AF3" s="2"/>
      <c r="AH3" s="4"/>
    </row>
    <row r="4" spans="1:34" ht="15" customHeight="1" x14ac:dyDescent="0.25">
      <c r="A4" s="97"/>
      <c r="B4" s="365"/>
      <c r="C4" s="365"/>
      <c r="D4" s="365"/>
      <c r="E4" s="365"/>
      <c r="F4" s="12" t="s">
        <v>118</v>
      </c>
      <c r="G4" s="318" t="s">
        <v>109</v>
      </c>
      <c r="H4" s="318"/>
      <c r="I4" s="318"/>
      <c r="J4" s="12"/>
      <c r="K4" s="318" t="s">
        <v>109</v>
      </c>
      <c r="L4" s="318"/>
      <c r="M4" s="318"/>
      <c r="N4" s="2"/>
      <c r="O4" s="363" t="s">
        <v>137</v>
      </c>
      <c r="P4" s="363"/>
      <c r="Q4" s="363"/>
      <c r="R4" s="363"/>
      <c r="S4" s="363"/>
      <c r="T4" s="2"/>
      <c r="U4" s="318" t="s">
        <v>109</v>
      </c>
      <c r="V4" s="318"/>
      <c r="W4" s="318"/>
      <c r="X4" s="2"/>
      <c r="Y4" s="350" t="s">
        <v>162</v>
      </c>
      <c r="Z4" s="351"/>
      <c r="AA4" s="351"/>
      <c r="AB4" s="351"/>
      <c r="AC4" s="352"/>
      <c r="AD4" s="2"/>
      <c r="AE4" s="110" t="s">
        <v>173</v>
      </c>
      <c r="AF4" s="2"/>
      <c r="AH4" s="4"/>
    </row>
    <row r="5" spans="1:34" ht="10.5" customHeight="1" thickBot="1" x14ac:dyDescent="0.3">
      <c r="A5" s="97"/>
      <c r="B5" s="365"/>
      <c r="C5" s="365"/>
      <c r="D5" s="365"/>
      <c r="E5" s="365"/>
      <c r="F5" s="12" t="s">
        <v>118</v>
      </c>
      <c r="G5" s="64"/>
      <c r="H5" s="64"/>
      <c r="I5" s="64"/>
      <c r="J5" s="64"/>
      <c r="K5" s="64"/>
      <c r="L5" s="64"/>
      <c r="M5" s="64"/>
      <c r="N5" s="64"/>
      <c r="O5" s="363"/>
      <c r="P5" s="363"/>
      <c r="Q5" s="363"/>
      <c r="R5" s="363"/>
      <c r="S5" s="363"/>
      <c r="T5" s="64"/>
      <c r="U5" s="64"/>
      <c r="V5" s="64"/>
      <c r="W5" s="64"/>
      <c r="X5" s="64"/>
      <c r="Y5" s="118"/>
      <c r="Z5" s="119"/>
      <c r="AA5" s="120"/>
      <c r="AB5" s="120"/>
      <c r="AC5" s="121"/>
      <c r="AD5" s="2"/>
      <c r="AE5" s="220"/>
      <c r="AF5" s="2"/>
      <c r="AH5" s="4"/>
    </row>
    <row r="6" spans="1:34" ht="49.5" customHeight="1" thickTop="1" thickBot="1" x14ac:dyDescent="0.3">
      <c r="A6" s="97"/>
      <c r="B6" s="365"/>
      <c r="C6" s="365"/>
      <c r="D6" s="365"/>
      <c r="E6" s="365"/>
      <c r="F6" s="12" t="s">
        <v>118</v>
      </c>
      <c r="G6" s="144">
        <f>SUM(H12:H115)</f>
        <v>0</v>
      </c>
      <c r="H6" s="320" t="s">
        <v>108</v>
      </c>
      <c r="I6" s="320"/>
      <c r="J6" s="64"/>
      <c r="K6" s="143">
        <f>SUM(L12:L96)</f>
        <v>0</v>
      </c>
      <c r="L6" s="347" t="s">
        <v>108</v>
      </c>
      <c r="M6" s="347"/>
      <c r="N6" s="65"/>
      <c r="O6" s="363"/>
      <c r="P6" s="363"/>
      <c r="Q6" s="363"/>
      <c r="R6" s="363"/>
      <c r="S6" s="363"/>
      <c r="T6" s="66"/>
      <c r="U6" s="344">
        <f>SUM(V12:V100)</f>
        <v>0</v>
      </c>
      <c r="V6" s="344"/>
      <c r="W6" s="81" t="s">
        <v>108</v>
      </c>
      <c r="X6" s="64"/>
      <c r="Y6" s="353" t="str">
        <f>IF(AC20=0,"=stable=",IF(AC20&gt;0,"+positif+",IF(AC20&lt;0,"-négatif-")))</f>
        <v>=stable=</v>
      </c>
      <c r="Z6" s="354"/>
      <c r="AA6" s="354"/>
      <c r="AB6" s="354"/>
      <c r="AC6" s="355"/>
      <c r="AD6" s="2"/>
      <c r="AE6" s="404" t="e">
        <f>((U6-G6)/U6)*100</f>
        <v>#DIV/0!</v>
      </c>
      <c r="AF6" s="2"/>
      <c r="AH6" s="4"/>
    </row>
    <row r="7" spans="1:34" ht="10.5" customHeight="1" thickTop="1" x14ac:dyDescent="0.25">
      <c r="A7" s="97"/>
      <c r="B7" s="106"/>
      <c r="C7" s="109"/>
      <c r="D7" s="109"/>
      <c r="E7" s="106"/>
      <c r="F7" s="369" t="s">
        <v>118</v>
      </c>
      <c r="G7" s="75"/>
      <c r="H7" s="75"/>
      <c r="I7" s="75"/>
      <c r="J7" s="64"/>
      <c r="K7" s="75"/>
      <c r="L7" s="75"/>
      <c r="M7" s="75"/>
      <c r="N7" s="65"/>
      <c r="O7" s="76"/>
      <c r="P7" s="76"/>
      <c r="Q7" s="76"/>
      <c r="R7" s="76"/>
      <c r="S7" s="76"/>
      <c r="T7" s="66"/>
      <c r="U7" s="75"/>
      <c r="V7" s="75"/>
      <c r="W7" s="75"/>
      <c r="X7" s="64"/>
      <c r="Y7" s="122"/>
      <c r="Z7" s="76"/>
      <c r="AA7" s="122"/>
      <c r="AB7" s="76"/>
      <c r="AC7" s="76"/>
      <c r="AD7" s="2"/>
      <c r="AE7" s="220"/>
      <c r="AF7" s="2"/>
      <c r="AH7" s="4"/>
    </row>
    <row r="8" spans="1:34" s="4" customFormat="1" ht="15.75" customHeight="1" x14ac:dyDescent="0.25">
      <c r="A8" s="206" t="s">
        <v>118</v>
      </c>
      <c r="B8" s="304" t="s">
        <v>118</v>
      </c>
      <c r="C8" s="304"/>
      <c r="D8" s="304"/>
      <c r="E8" s="304"/>
      <c r="F8" s="369"/>
      <c r="G8" s="343" t="s">
        <v>118</v>
      </c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</row>
    <row r="9" spans="1:34" ht="9" customHeight="1" thickBot="1" x14ac:dyDescent="0.3">
      <c r="A9" s="97"/>
      <c r="B9" s="106"/>
      <c r="C9" s="106"/>
      <c r="D9" s="106"/>
      <c r="E9" s="109"/>
      <c r="F9" s="369"/>
      <c r="G9" s="2"/>
      <c r="H9" s="2"/>
      <c r="I9" s="26"/>
      <c r="J9" s="12"/>
      <c r="K9" s="2"/>
      <c r="L9" s="2"/>
      <c r="M9" s="26"/>
      <c r="N9" s="2"/>
      <c r="O9" s="2"/>
      <c r="P9" s="2"/>
      <c r="Q9" s="58"/>
      <c r="R9" s="2"/>
      <c r="S9" s="2"/>
      <c r="T9" s="66"/>
      <c r="U9" s="2"/>
      <c r="V9" s="2"/>
      <c r="W9" s="26"/>
      <c r="X9" s="2"/>
      <c r="Y9" s="17"/>
      <c r="Z9" s="2"/>
      <c r="AA9" s="17"/>
      <c r="AB9" s="2"/>
      <c r="AC9" s="2"/>
      <c r="AD9" s="2"/>
      <c r="AE9" s="220"/>
      <c r="AF9" s="2"/>
      <c r="AH9" s="4"/>
    </row>
    <row r="10" spans="1:34" s="1" customFormat="1" ht="52.5" customHeight="1" thickTop="1" thickBot="1" x14ac:dyDescent="0.3">
      <c r="A10" s="96"/>
      <c r="B10" s="98" t="s">
        <v>115</v>
      </c>
      <c r="C10" s="187" t="s">
        <v>140</v>
      </c>
      <c r="D10" s="188" t="s">
        <v>116</v>
      </c>
      <c r="E10" s="105" t="s">
        <v>120</v>
      </c>
      <c r="F10" s="223" t="s">
        <v>118</v>
      </c>
      <c r="G10" s="334" t="s">
        <v>80</v>
      </c>
      <c r="H10" s="335"/>
      <c r="I10" s="30" t="s">
        <v>87</v>
      </c>
      <c r="J10" s="223"/>
      <c r="K10" s="336" t="s">
        <v>139</v>
      </c>
      <c r="L10" s="337"/>
      <c r="M10" s="30" t="s">
        <v>87</v>
      </c>
      <c r="N10" s="223"/>
      <c r="O10" s="6" t="s">
        <v>165</v>
      </c>
      <c r="P10" s="8"/>
      <c r="Q10" s="56" t="s">
        <v>95</v>
      </c>
      <c r="R10" s="8"/>
      <c r="S10" s="85" t="s">
        <v>152</v>
      </c>
      <c r="T10" s="8"/>
      <c r="U10" s="338" t="s">
        <v>131</v>
      </c>
      <c r="V10" s="339"/>
      <c r="W10" s="30" t="s">
        <v>87</v>
      </c>
      <c r="X10" s="12"/>
      <c r="Y10" s="13" t="s">
        <v>82</v>
      </c>
      <c r="Z10" s="8"/>
      <c r="AA10" s="56" t="s">
        <v>95</v>
      </c>
      <c r="AB10" s="8"/>
      <c r="AC10" s="24" t="s">
        <v>151</v>
      </c>
      <c r="AD10" s="8"/>
      <c r="AE10" s="226" t="s">
        <v>166</v>
      </c>
      <c r="AF10" s="225"/>
      <c r="AG10" s="125"/>
      <c r="AH10" s="216"/>
    </row>
    <row r="11" spans="1:34" s="1" customFormat="1" ht="13.5" customHeight="1" thickTop="1" thickBot="1" x14ac:dyDescent="0.3">
      <c r="A11" s="96"/>
      <c r="B11" s="142"/>
      <c r="C11" s="142"/>
      <c r="D11" s="142"/>
      <c r="E11" s="194"/>
      <c r="F11" s="349" t="s">
        <v>118</v>
      </c>
      <c r="G11" s="223"/>
      <c r="H11" s="223"/>
      <c r="I11" s="27"/>
      <c r="J11" s="223"/>
      <c r="K11" s="223"/>
      <c r="L11" s="223"/>
      <c r="M11" s="27"/>
      <c r="N11" s="223"/>
      <c r="O11" s="7"/>
      <c r="P11" s="8"/>
      <c r="Q11" s="55"/>
      <c r="R11" s="8"/>
      <c r="S11" s="15"/>
      <c r="T11" s="8"/>
      <c r="U11" s="223"/>
      <c r="V11" s="223"/>
      <c r="W11" s="27"/>
      <c r="X11" s="12"/>
      <c r="Y11" s="7"/>
      <c r="Z11" s="8"/>
      <c r="AA11" s="223"/>
      <c r="AB11" s="8"/>
      <c r="AC11" s="16"/>
      <c r="AD11" s="8"/>
      <c r="AE11" s="223"/>
      <c r="AF11" s="8"/>
      <c r="AH11" s="212"/>
    </row>
    <row r="12" spans="1:34" ht="20.100000000000001" customHeight="1" thickTop="1" thickBot="1" x14ac:dyDescent="0.3">
      <c r="A12" s="97"/>
      <c r="B12" s="151" t="s">
        <v>72</v>
      </c>
      <c r="C12" s="195">
        <v>1</v>
      </c>
      <c r="D12" s="189" t="s">
        <v>145</v>
      </c>
      <c r="E12" s="152" t="s">
        <v>122</v>
      </c>
      <c r="F12" s="349"/>
      <c r="G12" s="99"/>
      <c r="H12" s="99"/>
      <c r="I12" s="42" t="s">
        <v>183</v>
      </c>
      <c r="J12" s="23"/>
      <c r="K12" s="90"/>
      <c r="L12" s="34"/>
      <c r="M12" s="42" t="s">
        <v>183</v>
      </c>
      <c r="N12" s="2"/>
      <c r="O12" s="31">
        <f t="shared" ref="O12:O75" si="0">L12-H12</f>
        <v>0</v>
      </c>
      <c r="P12" s="9"/>
      <c r="Q12" s="69" t="str">
        <f>IF(O12&lt;-100000,"explique moi!","")</f>
        <v/>
      </c>
      <c r="R12" s="9"/>
      <c r="S12" s="370">
        <f>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+O108+O109+O110+O111+O112+O113+O114+O115</f>
        <v>0</v>
      </c>
      <c r="T12" s="9"/>
      <c r="U12" s="92"/>
      <c r="V12" s="62"/>
      <c r="W12" s="42" t="s">
        <v>183</v>
      </c>
      <c r="X12" s="2"/>
      <c r="Y12" s="32">
        <f t="shared" ref="Y12:Y75" si="1">V12-L12</f>
        <v>0</v>
      </c>
      <c r="Z12" s="9"/>
      <c r="AA12" s="69" t="str">
        <f>IF(Y12&lt;-100000,"explique moi!","")</f>
        <v/>
      </c>
      <c r="AB12" s="9"/>
      <c r="AC12" s="373">
        <f>Y12+Y13+Y14+Y15+Y16+Y17+Y18+Y19+Y20+Y21+Y22+Y23+Y24+Y25+Y26+Y27+Y28+Y29+Y30+Y31+Y32+Y33+Y34+Y35+Y36+Y37+Y38+Y39+Y40+Y41+Y42+Y43+Y44+Y45+Y46+Y47+Y48+Y49+Y50+Y51+Y52+Y53+Y54+Y55+Y56+Y57+Y58+Y59+Y60+Y61+Y62+Y63+Y64+Y65+Y66+Y67+Y68+Y69+Y70+Y71+Y72+Y73+Y74+Y75+Y76+Y77+Y78+Y79+Y80+Y81+Y82+Y83+Y84+Y85+Y86+Y87+Y88+Y89+Y90+Y91+Y92+Y93+Y94+Y95+Y96+Y97+Y98+Y99+Y100+Y101+Y102+Y103+Y104+Y105+Y106+Y107+Y108+Y109+Y110+Y111+Y112+Y113+Y114+Y115</f>
        <v>0</v>
      </c>
      <c r="AD12" s="9"/>
      <c r="AE12" s="232">
        <f t="shared" ref="AE12:AE75" si="2">V12-H12</f>
        <v>0</v>
      </c>
      <c r="AF12" s="9"/>
      <c r="AH12" s="212"/>
    </row>
    <row r="13" spans="1:34" ht="20.100000000000001" customHeight="1" thickTop="1" thickBot="1" x14ac:dyDescent="0.3">
      <c r="A13" s="97"/>
      <c r="B13" s="153" t="s">
        <v>19</v>
      </c>
      <c r="C13" s="196">
        <v>2</v>
      </c>
      <c r="D13" s="190" t="s">
        <v>145</v>
      </c>
      <c r="E13" s="154" t="s">
        <v>122</v>
      </c>
      <c r="F13" s="349"/>
      <c r="G13" s="99"/>
      <c r="H13" s="99"/>
      <c r="I13" s="43" t="str">
        <f>I$12</f>
        <v>**h**</v>
      </c>
      <c r="J13" s="22"/>
      <c r="K13" s="90"/>
      <c r="L13" s="34"/>
      <c r="M13" s="43" t="str">
        <f>M$12</f>
        <v>**h**</v>
      </c>
      <c r="N13" s="2"/>
      <c r="O13" s="31">
        <f t="shared" si="0"/>
        <v>0</v>
      </c>
      <c r="P13" s="9"/>
      <c r="Q13" s="69" t="str">
        <f t="shared" ref="Q13:Q76" si="3">IF(O13&lt;-100000,"explique moi!","")</f>
        <v/>
      </c>
      <c r="R13" s="9"/>
      <c r="S13" s="371"/>
      <c r="T13" s="9"/>
      <c r="U13" s="92"/>
      <c r="V13" s="62"/>
      <c r="W13" s="43" t="str">
        <f>W$12</f>
        <v>**h**</v>
      </c>
      <c r="X13" s="2"/>
      <c r="Y13" s="32">
        <f t="shared" si="1"/>
        <v>0</v>
      </c>
      <c r="Z13" s="9"/>
      <c r="AA13" s="69" t="str">
        <f t="shared" ref="AA13:AA76" si="4">IF(Y13&lt;-100000,"explique moi!","")</f>
        <v/>
      </c>
      <c r="AB13" s="9"/>
      <c r="AC13" s="374"/>
      <c r="AD13" s="9"/>
      <c r="AE13" s="232">
        <f t="shared" si="2"/>
        <v>0</v>
      </c>
      <c r="AF13" s="9"/>
      <c r="AH13" s="5"/>
    </row>
    <row r="14" spans="1:34" ht="20.100000000000001" customHeight="1" thickTop="1" thickBot="1" x14ac:dyDescent="0.3">
      <c r="A14" s="97"/>
      <c r="B14" s="153" t="s">
        <v>14</v>
      </c>
      <c r="C14" s="196"/>
      <c r="D14" s="190" t="s">
        <v>146</v>
      </c>
      <c r="E14" s="154" t="s">
        <v>122</v>
      </c>
      <c r="F14" s="349"/>
      <c r="G14" s="99"/>
      <c r="H14" s="99"/>
      <c r="I14" s="43" t="str">
        <f t="shared" ref="I14:I77" si="5">I13</f>
        <v>**h**</v>
      </c>
      <c r="J14" s="22"/>
      <c r="K14" s="90"/>
      <c r="L14" s="34"/>
      <c r="M14" s="43" t="str">
        <f t="shared" ref="M14:M77" si="6">M13</f>
        <v>**h**</v>
      </c>
      <c r="N14" s="2"/>
      <c r="O14" s="31">
        <f t="shared" si="0"/>
        <v>0</v>
      </c>
      <c r="P14" s="9"/>
      <c r="Q14" s="69" t="str">
        <f t="shared" si="3"/>
        <v/>
      </c>
      <c r="R14" s="9"/>
      <c r="S14" s="372"/>
      <c r="T14" s="9"/>
      <c r="U14" s="93"/>
      <c r="V14" s="62"/>
      <c r="W14" s="43" t="str">
        <f t="shared" ref="W14:W77" si="7">W13</f>
        <v>**h**</v>
      </c>
      <c r="X14" s="2"/>
      <c r="Y14" s="32">
        <f t="shared" si="1"/>
        <v>0</v>
      </c>
      <c r="Z14" s="9"/>
      <c r="AA14" s="69" t="str">
        <f t="shared" si="4"/>
        <v/>
      </c>
      <c r="AB14" s="9"/>
      <c r="AC14" s="375"/>
      <c r="AD14" s="9"/>
      <c r="AE14" s="232">
        <f t="shared" si="2"/>
        <v>0</v>
      </c>
      <c r="AF14" s="9"/>
      <c r="AH14" s="5"/>
    </row>
    <row r="15" spans="1:34" ht="20.100000000000001" customHeight="1" thickTop="1" thickBot="1" x14ac:dyDescent="0.3">
      <c r="A15" s="97"/>
      <c r="B15" s="153" t="s">
        <v>70</v>
      </c>
      <c r="C15" s="196"/>
      <c r="D15" s="190" t="s">
        <v>146</v>
      </c>
      <c r="E15" s="154" t="s">
        <v>122</v>
      </c>
      <c r="F15" s="349"/>
      <c r="G15" s="99"/>
      <c r="H15" s="99"/>
      <c r="I15" s="43" t="str">
        <f t="shared" si="5"/>
        <v>**h**</v>
      </c>
      <c r="J15" s="22"/>
      <c r="K15" s="90"/>
      <c r="L15" s="34"/>
      <c r="M15" s="43" t="str">
        <f t="shared" si="6"/>
        <v>**h**</v>
      </c>
      <c r="N15" s="2"/>
      <c r="O15" s="31">
        <f t="shared" si="0"/>
        <v>0</v>
      </c>
      <c r="P15" s="9"/>
      <c r="Q15" s="69" t="str">
        <f t="shared" si="3"/>
        <v/>
      </c>
      <c r="R15" s="9"/>
      <c r="S15" s="9"/>
      <c r="T15" s="9"/>
      <c r="U15" s="93"/>
      <c r="V15" s="62"/>
      <c r="W15" s="43" t="str">
        <f t="shared" si="7"/>
        <v>**h**</v>
      </c>
      <c r="X15" s="2"/>
      <c r="Y15" s="32">
        <f t="shared" si="1"/>
        <v>0</v>
      </c>
      <c r="Z15" s="9"/>
      <c r="AA15" s="69" t="str">
        <f t="shared" si="4"/>
        <v/>
      </c>
      <c r="AB15" s="9"/>
      <c r="AC15" s="2"/>
      <c r="AD15" s="9"/>
      <c r="AE15" s="232">
        <f t="shared" si="2"/>
        <v>0</v>
      </c>
      <c r="AF15" s="9"/>
      <c r="AH15" s="1"/>
    </row>
    <row r="16" spans="1:34" ht="20.100000000000001" customHeight="1" thickTop="1" thickBot="1" x14ac:dyDescent="0.3">
      <c r="A16" s="97"/>
      <c r="B16" s="153" t="s">
        <v>7</v>
      </c>
      <c r="C16" s="196"/>
      <c r="D16" s="190" t="s">
        <v>147</v>
      </c>
      <c r="E16" s="154" t="s">
        <v>122</v>
      </c>
      <c r="F16" s="349"/>
      <c r="G16" s="99"/>
      <c r="H16" s="99"/>
      <c r="I16" s="43" t="str">
        <f t="shared" si="5"/>
        <v>**h**</v>
      </c>
      <c r="J16" s="22"/>
      <c r="K16" s="90"/>
      <c r="L16" s="34"/>
      <c r="M16" s="43" t="str">
        <f t="shared" si="6"/>
        <v>**h**</v>
      </c>
      <c r="N16" s="2"/>
      <c r="O16" s="31">
        <f t="shared" si="0"/>
        <v>0</v>
      </c>
      <c r="P16" s="9"/>
      <c r="Q16" s="69" t="str">
        <f t="shared" si="3"/>
        <v/>
      </c>
      <c r="R16" s="9"/>
      <c r="S16" s="359" t="s">
        <v>112</v>
      </c>
      <c r="T16" s="9"/>
      <c r="U16" s="93"/>
      <c r="V16" s="41"/>
      <c r="W16" s="43" t="str">
        <f t="shared" si="7"/>
        <v>**h**</v>
      </c>
      <c r="X16" s="2"/>
      <c r="Y16" s="32">
        <f t="shared" si="1"/>
        <v>0</v>
      </c>
      <c r="Z16" s="49"/>
      <c r="AA16" s="69" t="str">
        <f t="shared" si="4"/>
        <v/>
      </c>
      <c r="AB16" s="49"/>
      <c r="AC16" s="376" t="s">
        <v>92</v>
      </c>
      <c r="AD16" s="9"/>
      <c r="AE16" s="232">
        <f t="shared" si="2"/>
        <v>0</v>
      </c>
      <c r="AF16" s="9"/>
      <c r="AH16" s="1"/>
    </row>
    <row r="17" spans="1:34" ht="20.100000000000001" customHeight="1" thickTop="1" thickBot="1" x14ac:dyDescent="0.3">
      <c r="A17" s="97"/>
      <c r="B17" s="153" t="s">
        <v>39</v>
      </c>
      <c r="C17" s="196"/>
      <c r="D17" s="190" t="s">
        <v>147</v>
      </c>
      <c r="E17" s="154" t="s">
        <v>122</v>
      </c>
      <c r="F17" s="349"/>
      <c r="G17" s="99"/>
      <c r="H17" s="99"/>
      <c r="I17" s="43" t="str">
        <f t="shared" si="5"/>
        <v>**h**</v>
      </c>
      <c r="J17" s="22"/>
      <c r="K17" s="90"/>
      <c r="L17" s="34"/>
      <c r="M17" s="43" t="str">
        <f t="shared" si="6"/>
        <v>**h**</v>
      </c>
      <c r="N17" s="2"/>
      <c r="O17" s="31">
        <f t="shared" si="0"/>
        <v>0</v>
      </c>
      <c r="P17" s="9"/>
      <c r="Q17" s="69" t="str">
        <f t="shared" si="3"/>
        <v/>
      </c>
      <c r="R17" s="9"/>
      <c r="S17" s="360"/>
      <c r="T17" s="9"/>
      <c r="U17" s="93"/>
      <c r="V17" s="41"/>
      <c r="W17" s="43" t="str">
        <f t="shared" si="7"/>
        <v>**h**</v>
      </c>
      <c r="X17" s="2"/>
      <c r="Y17" s="32">
        <f t="shared" si="1"/>
        <v>0</v>
      </c>
      <c r="Z17" s="9"/>
      <c r="AA17" s="69" t="str">
        <f t="shared" si="4"/>
        <v/>
      </c>
      <c r="AB17" s="9"/>
      <c r="AC17" s="376"/>
      <c r="AD17" s="9"/>
      <c r="AE17" s="232">
        <f t="shared" si="2"/>
        <v>0</v>
      </c>
      <c r="AF17" s="9"/>
      <c r="AH17" s="1"/>
    </row>
    <row r="18" spans="1:34" ht="20.100000000000001" customHeight="1" thickTop="1" thickBot="1" x14ac:dyDescent="0.3">
      <c r="A18" s="97"/>
      <c r="B18" s="153" t="s">
        <v>34</v>
      </c>
      <c r="C18" s="196"/>
      <c r="D18" s="190" t="s">
        <v>148</v>
      </c>
      <c r="E18" s="154" t="s">
        <v>122</v>
      </c>
      <c r="F18" s="349"/>
      <c r="G18" s="99"/>
      <c r="H18" s="99"/>
      <c r="I18" s="43" t="str">
        <f t="shared" si="5"/>
        <v>**h**</v>
      </c>
      <c r="J18" s="22"/>
      <c r="K18" s="90"/>
      <c r="L18" s="34"/>
      <c r="M18" s="43" t="str">
        <f t="shared" si="6"/>
        <v>**h**</v>
      </c>
      <c r="N18" s="2"/>
      <c r="O18" s="31">
        <f t="shared" si="0"/>
        <v>0</v>
      </c>
      <c r="P18" s="9"/>
      <c r="Q18" s="69" t="str">
        <f t="shared" si="3"/>
        <v/>
      </c>
      <c r="R18" s="9"/>
      <c r="S18" s="360"/>
      <c r="T18" s="9"/>
      <c r="U18" s="93"/>
      <c r="V18" s="62"/>
      <c r="W18" s="43" t="str">
        <f t="shared" si="7"/>
        <v>**h**</v>
      </c>
      <c r="X18" s="2"/>
      <c r="Y18" s="32">
        <f t="shared" si="1"/>
        <v>0</v>
      </c>
      <c r="Z18" s="9"/>
      <c r="AA18" s="69" t="str">
        <f t="shared" si="4"/>
        <v/>
      </c>
      <c r="AB18" s="9"/>
      <c r="AC18" s="376"/>
      <c r="AD18" s="9"/>
      <c r="AE18" s="232">
        <f t="shared" si="2"/>
        <v>0</v>
      </c>
      <c r="AF18" s="9"/>
      <c r="AH18" s="1"/>
    </row>
    <row r="19" spans="1:34" ht="20.100000000000001" customHeight="1" thickTop="1" thickBot="1" x14ac:dyDescent="0.3">
      <c r="A19" s="97"/>
      <c r="B19" s="153" t="s">
        <v>60</v>
      </c>
      <c r="C19" s="196"/>
      <c r="D19" s="190" t="s">
        <v>148</v>
      </c>
      <c r="E19" s="154" t="s">
        <v>122</v>
      </c>
      <c r="F19" s="349"/>
      <c r="G19" s="99"/>
      <c r="H19" s="99"/>
      <c r="I19" s="43" t="str">
        <f t="shared" si="5"/>
        <v>**h**</v>
      </c>
      <c r="J19" s="22"/>
      <c r="K19" s="90"/>
      <c r="L19" s="34"/>
      <c r="M19" s="43" t="str">
        <f t="shared" si="6"/>
        <v>**h**</v>
      </c>
      <c r="N19" s="2"/>
      <c r="O19" s="31">
        <f t="shared" si="0"/>
        <v>0</v>
      </c>
      <c r="P19" s="9"/>
      <c r="Q19" s="69" t="str">
        <f t="shared" si="3"/>
        <v/>
      </c>
      <c r="R19" s="9"/>
      <c r="S19" s="360"/>
      <c r="T19" s="9"/>
      <c r="U19" s="93"/>
      <c r="V19" s="41"/>
      <c r="W19" s="43" t="str">
        <f t="shared" si="7"/>
        <v>**h**</v>
      </c>
      <c r="X19" s="2"/>
      <c r="Y19" s="32">
        <f t="shared" si="1"/>
        <v>0</v>
      </c>
      <c r="Z19" s="9"/>
      <c r="AA19" s="69" t="str">
        <f t="shared" si="4"/>
        <v/>
      </c>
      <c r="AB19" s="9"/>
      <c r="AC19" s="49"/>
      <c r="AD19" s="9"/>
      <c r="AE19" s="232">
        <f t="shared" si="2"/>
        <v>0</v>
      </c>
      <c r="AF19" s="9"/>
      <c r="AH19" s="1"/>
    </row>
    <row r="20" spans="1:34" ht="20.100000000000001" customHeight="1" thickTop="1" thickBot="1" x14ac:dyDescent="0.3">
      <c r="A20" s="97"/>
      <c r="B20" s="153" t="s">
        <v>67</v>
      </c>
      <c r="C20" s="196"/>
      <c r="D20" s="190" t="s">
        <v>148</v>
      </c>
      <c r="E20" s="154" t="s">
        <v>122</v>
      </c>
      <c r="F20" s="349"/>
      <c r="G20" s="99"/>
      <c r="H20" s="99"/>
      <c r="I20" s="43" t="str">
        <f t="shared" si="5"/>
        <v>**h**</v>
      </c>
      <c r="J20" s="22"/>
      <c r="K20" s="90"/>
      <c r="L20" s="34"/>
      <c r="M20" s="43" t="str">
        <f t="shared" si="6"/>
        <v>**h**</v>
      </c>
      <c r="N20" s="2"/>
      <c r="O20" s="31">
        <f t="shared" si="0"/>
        <v>0</v>
      </c>
      <c r="P20" s="9"/>
      <c r="Q20" s="69" t="str">
        <f t="shared" si="3"/>
        <v/>
      </c>
      <c r="R20" s="9"/>
      <c r="S20" s="360"/>
      <c r="T20" s="9"/>
      <c r="U20" s="93"/>
      <c r="V20" s="41"/>
      <c r="W20" s="43" t="str">
        <f t="shared" si="7"/>
        <v>**h**</v>
      </c>
      <c r="X20" s="2"/>
      <c r="Y20" s="32">
        <f t="shared" si="1"/>
        <v>0</v>
      </c>
      <c r="Z20" s="49"/>
      <c r="AA20" s="69" t="str">
        <f t="shared" si="4"/>
        <v/>
      </c>
      <c r="AB20" s="49"/>
      <c r="AC20" s="377">
        <f>S12+AC12</f>
        <v>0</v>
      </c>
      <c r="AD20" s="9"/>
      <c r="AE20" s="232">
        <f t="shared" si="2"/>
        <v>0</v>
      </c>
      <c r="AF20" s="9"/>
      <c r="AH20" s="1"/>
    </row>
    <row r="21" spans="1:34" ht="20.100000000000001" customHeight="1" thickTop="1" thickBot="1" x14ac:dyDescent="0.3">
      <c r="A21" s="97"/>
      <c r="B21" s="153" t="s">
        <v>75</v>
      </c>
      <c r="C21" s="196"/>
      <c r="D21" s="190" t="s">
        <v>148</v>
      </c>
      <c r="E21" s="154" t="s">
        <v>122</v>
      </c>
      <c r="F21" s="349"/>
      <c r="G21" s="99"/>
      <c r="H21" s="99"/>
      <c r="I21" s="43" t="str">
        <f t="shared" si="5"/>
        <v>**h**</v>
      </c>
      <c r="J21" s="22"/>
      <c r="K21" s="90"/>
      <c r="L21" s="34"/>
      <c r="M21" s="43" t="str">
        <f t="shared" si="6"/>
        <v>**h**</v>
      </c>
      <c r="N21" s="2"/>
      <c r="O21" s="31">
        <f t="shared" si="0"/>
        <v>0</v>
      </c>
      <c r="P21" s="9"/>
      <c r="Q21" s="69" t="str">
        <f t="shared" si="3"/>
        <v/>
      </c>
      <c r="R21" s="9"/>
      <c r="S21" s="360"/>
      <c r="T21" s="9"/>
      <c r="U21" s="93"/>
      <c r="V21" s="41"/>
      <c r="W21" s="43" t="str">
        <f t="shared" si="7"/>
        <v>**h**</v>
      </c>
      <c r="X21" s="2"/>
      <c r="Y21" s="32">
        <f t="shared" si="1"/>
        <v>0</v>
      </c>
      <c r="Z21" s="9"/>
      <c r="AA21" s="69" t="str">
        <f t="shared" si="4"/>
        <v/>
      </c>
      <c r="AB21" s="9"/>
      <c r="AC21" s="377"/>
      <c r="AD21" s="9"/>
      <c r="AE21" s="232">
        <f t="shared" si="2"/>
        <v>0</v>
      </c>
      <c r="AF21" s="9"/>
      <c r="AH21" s="1"/>
    </row>
    <row r="22" spans="1:34" ht="20.100000000000001" customHeight="1" thickTop="1" thickBot="1" x14ac:dyDescent="0.3">
      <c r="A22" s="97"/>
      <c r="B22" s="153" t="s">
        <v>10</v>
      </c>
      <c r="C22" s="196"/>
      <c r="D22" s="190" t="s">
        <v>149</v>
      </c>
      <c r="E22" s="154" t="s">
        <v>122</v>
      </c>
      <c r="F22" s="349"/>
      <c r="G22" s="99"/>
      <c r="H22" s="99"/>
      <c r="I22" s="43" t="str">
        <f t="shared" si="5"/>
        <v>**h**</v>
      </c>
      <c r="J22" s="22"/>
      <c r="K22" s="90"/>
      <c r="L22" s="34"/>
      <c r="M22" s="43" t="str">
        <f t="shared" si="6"/>
        <v>**h**</v>
      </c>
      <c r="N22" s="2"/>
      <c r="O22" s="31">
        <f t="shared" si="0"/>
        <v>0</v>
      </c>
      <c r="P22" s="9"/>
      <c r="Q22" s="69" t="str">
        <f t="shared" si="3"/>
        <v/>
      </c>
      <c r="R22" s="9"/>
      <c r="S22" s="360"/>
      <c r="T22" s="9"/>
      <c r="U22" s="92"/>
      <c r="V22" s="41"/>
      <c r="W22" s="43" t="str">
        <f t="shared" si="7"/>
        <v>**h**</v>
      </c>
      <c r="X22" s="2"/>
      <c r="Y22" s="32">
        <f t="shared" si="1"/>
        <v>0</v>
      </c>
      <c r="Z22" s="9"/>
      <c r="AA22" s="69" t="str">
        <f t="shared" si="4"/>
        <v/>
      </c>
      <c r="AB22" s="9"/>
      <c r="AC22" s="377"/>
      <c r="AD22" s="9"/>
      <c r="AE22" s="232">
        <f t="shared" si="2"/>
        <v>0</v>
      </c>
      <c r="AF22" s="9"/>
      <c r="AH22" s="1"/>
    </row>
    <row r="23" spans="1:34" ht="20.100000000000001" customHeight="1" thickTop="1" thickBot="1" x14ac:dyDescent="0.3">
      <c r="A23" s="97"/>
      <c r="B23" s="153" t="s">
        <v>15</v>
      </c>
      <c r="C23" s="196"/>
      <c r="D23" s="190" t="s">
        <v>149</v>
      </c>
      <c r="E23" s="154" t="s">
        <v>122</v>
      </c>
      <c r="F23" s="349"/>
      <c r="G23" s="99"/>
      <c r="H23" s="99"/>
      <c r="I23" s="43" t="str">
        <f t="shared" si="5"/>
        <v>**h**</v>
      </c>
      <c r="J23" s="22"/>
      <c r="K23" s="90"/>
      <c r="L23" s="34"/>
      <c r="M23" s="43" t="str">
        <f t="shared" si="6"/>
        <v>**h**</v>
      </c>
      <c r="N23" s="2"/>
      <c r="O23" s="31">
        <f t="shared" si="0"/>
        <v>0</v>
      </c>
      <c r="P23" s="9"/>
      <c r="Q23" s="69" t="str">
        <f t="shared" si="3"/>
        <v/>
      </c>
      <c r="R23" s="9"/>
      <c r="S23" s="360"/>
      <c r="T23" s="9"/>
      <c r="U23" s="93"/>
      <c r="V23" s="41"/>
      <c r="W23" s="43" t="str">
        <f t="shared" si="7"/>
        <v>**h**</v>
      </c>
      <c r="X23" s="2"/>
      <c r="Y23" s="32">
        <f t="shared" si="1"/>
        <v>0</v>
      </c>
      <c r="Z23" s="9"/>
      <c r="AA23" s="69" t="str">
        <f t="shared" si="4"/>
        <v/>
      </c>
      <c r="AB23" s="9"/>
      <c r="AC23" s="49"/>
      <c r="AD23" s="9"/>
      <c r="AE23" s="232">
        <f t="shared" si="2"/>
        <v>0</v>
      </c>
      <c r="AF23" s="9"/>
      <c r="AH23" s="1"/>
    </row>
    <row r="24" spans="1:34" ht="20.100000000000001" customHeight="1" thickTop="1" thickBot="1" x14ac:dyDescent="0.3">
      <c r="A24" s="97"/>
      <c r="B24" s="153" t="s">
        <v>43</v>
      </c>
      <c r="C24" s="196"/>
      <c r="D24" s="190" t="s">
        <v>149</v>
      </c>
      <c r="E24" s="154" t="s">
        <v>122</v>
      </c>
      <c r="F24" s="349"/>
      <c r="G24" s="99"/>
      <c r="H24" s="99"/>
      <c r="I24" s="43" t="str">
        <f t="shared" si="5"/>
        <v>**h**</v>
      </c>
      <c r="J24" s="22"/>
      <c r="K24" s="90"/>
      <c r="L24" s="34"/>
      <c r="M24" s="43" t="str">
        <f t="shared" si="6"/>
        <v>**h**</v>
      </c>
      <c r="N24" s="2"/>
      <c r="O24" s="31">
        <f t="shared" si="0"/>
        <v>0</v>
      </c>
      <c r="P24" s="9"/>
      <c r="Q24" s="69" t="str">
        <f t="shared" si="3"/>
        <v/>
      </c>
      <c r="R24" s="9"/>
      <c r="S24" s="360"/>
      <c r="T24" s="9"/>
      <c r="U24" s="92"/>
      <c r="V24" s="41"/>
      <c r="W24" s="43" t="str">
        <f t="shared" si="7"/>
        <v>**h**</v>
      </c>
      <c r="X24" s="2"/>
      <c r="Y24" s="32">
        <f t="shared" si="1"/>
        <v>0</v>
      </c>
      <c r="Z24" s="9"/>
      <c r="AA24" s="69" t="str">
        <f t="shared" si="4"/>
        <v/>
      </c>
      <c r="AB24" s="9"/>
      <c r="AC24" s="49"/>
      <c r="AD24" s="9"/>
      <c r="AE24" s="232">
        <f t="shared" si="2"/>
        <v>0</v>
      </c>
      <c r="AF24" s="9"/>
      <c r="AH24" s="1"/>
    </row>
    <row r="25" spans="1:34" ht="20.100000000000001" customHeight="1" thickTop="1" thickBot="1" x14ac:dyDescent="0.3">
      <c r="A25" s="97"/>
      <c r="B25" s="153" t="s">
        <v>65</v>
      </c>
      <c r="C25" s="196"/>
      <c r="D25" s="190" t="s">
        <v>149</v>
      </c>
      <c r="E25" s="154" t="s">
        <v>122</v>
      </c>
      <c r="F25" s="349"/>
      <c r="G25" s="99"/>
      <c r="H25" s="99"/>
      <c r="I25" s="43" t="str">
        <f t="shared" si="5"/>
        <v>**h**</v>
      </c>
      <c r="J25" s="22"/>
      <c r="K25" s="90"/>
      <c r="L25" s="34"/>
      <c r="M25" s="43" t="str">
        <f t="shared" si="6"/>
        <v>**h**</v>
      </c>
      <c r="N25" s="2"/>
      <c r="O25" s="31">
        <f t="shared" si="0"/>
        <v>0</v>
      </c>
      <c r="P25" s="9"/>
      <c r="Q25" s="69" t="str">
        <f t="shared" si="3"/>
        <v/>
      </c>
      <c r="R25" s="9"/>
      <c r="S25" s="360"/>
      <c r="T25" s="9"/>
      <c r="U25" s="93"/>
      <c r="V25" s="41"/>
      <c r="W25" s="43" t="str">
        <f t="shared" si="7"/>
        <v>**h**</v>
      </c>
      <c r="X25" s="2"/>
      <c r="Y25" s="32">
        <f t="shared" si="1"/>
        <v>0</v>
      </c>
      <c r="Z25" s="9"/>
      <c r="AA25" s="69" t="str">
        <f t="shared" si="4"/>
        <v/>
      </c>
      <c r="AB25" s="9"/>
      <c r="AC25" s="49"/>
      <c r="AD25" s="9"/>
      <c r="AE25" s="232">
        <f t="shared" si="2"/>
        <v>0</v>
      </c>
      <c r="AF25" s="9"/>
      <c r="AH25" s="1"/>
    </row>
    <row r="26" spans="1:34" ht="20.100000000000001" customHeight="1" thickTop="1" thickBot="1" x14ac:dyDescent="0.3">
      <c r="A26" s="97"/>
      <c r="B26" s="153" t="s">
        <v>73</v>
      </c>
      <c r="C26" s="196"/>
      <c r="D26" s="190" t="s">
        <v>149</v>
      </c>
      <c r="E26" s="154" t="s">
        <v>122</v>
      </c>
      <c r="F26" s="349"/>
      <c r="G26" s="99"/>
      <c r="H26" s="99"/>
      <c r="I26" s="43" t="str">
        <f t="shared" si="5"/>
        <v>**h**</v>
      </c>
      <c r="J26" s="22"/>
      <c r="K26" s="90"/>
      <c r="L26" s="34"/>
      <c r="M26" s="43" t="str">
        <f t="shared" si="6"/>
        <v>**h**</v>
      </c>
      <c r="N26" s="2"/>
      <c r="O26" s="31">
        <f t="shared" si="0"/>
        <v>0</v>
      </c>
      <c r="P26" s="9"/>
      <c r="Q26" s="69" t="str">
        <f t="shared" si="3"/>
        <v/>
      </c>
      <c r="R26" s="9"/>
      <c r="S26" s="360"/>
      <c r="T26" s="9"/>
      <c r="U26" s="93"/>
      <c r="V26" s="62"/>
      <c r="W26" s="43" t="str">
        <f t="shared" si="7"/>
        <v>**h**</v>
      </c>
      <c r="X26" s="2"/>
      <c r="Y26" s="32">
        <f t="shared" si="1"/>
        <v>0</v>
      </c>
      <c r="Z26" s="9"/>
      <c r="AA26" s="69" t="str">
        <f t="shared" si="4"/>
        <v/>
      </c>
      <c r="AB26" s="9"/>
      <c r="AC26" s="49"/>
      <c r="AD26" s="9"/>
      <c r="AE26" s="232">
        <f t="shared" si="2"/>
        <v>0</v>
      </c>
      <c r="AF26" s="9"/>
      <c r="AH26" s="1"/>
    </row>
    <row r="27" spans="1:34" ht="20.100000000000001" customHeight="1" thickTop="1" thickBot="1" x14ac:dyDescent="0.3">
      <c r="A27" s="97"/>
      <c r="B27" s="153" t="s">
        <v>83</v>
      </c>
      <c r="C27" s="196"/>
      <c r="D27" s="190" t="s">
        <v>185</v>
      </c>
      <c r="E27" s="154" t="s">
        <v>122</v>
      </c>
      <c r="F27" s="349"/>
      <c r="G27" s="99"/>
      <c r="H27" s="99"/>
      <c r="I27" s="43" t="str">
        <f t="shared" si="5"/>
        <v>**h**</v>
      </c>
      <c r="J27" s="22"/>
      <c r="K27" s="90"/>
      <c r="L27" s="34"/>
      <c r="M27" s="43" t="str">
        <f t="shared" si="6"/>
        <v>**h**</v>
      </c>
      <c r="N27" s="2"/>
      <c r="O27" s="31">
        <f t="shared" si="0"/>
        <v>0</v>
      </c>
      <c r="P27" s="9"/>
      <c r="Q27" s="69" t="str">
        <f t="shared" si="3"/>
        <v/>
      </c>
      <c r="R27" s="9"/>
      <c r="S27" s="360"/>
      <c r="T27" s="9"/>
      <c r="U27" s="93"/>
      <c r="V27" s="41"/>
      <c r="W27" s="43" t="str">
        <f t="shared" si="7"/>
        <v>**h**</v>
      </c>
      <c r="X27" s="2"/>
      <c r="Y27" s="32">
        <f t="shared" si="1"/>
        <v>0</v>
      </c>
      <c r="Z27" s="9"/>
      <c r="AA27" s="69" t="str">
        <f t="shared" si="4"/>
        <v/>
      </c>
      <c r="AB27" s="9"/>
      <c r="AC27" s="49"/>
      <c r="AD27" s="9"/>
      <c r="AE27" s="232">
        <f t="shared" si="2"/>
        <v>0</v>
      </c>
      <c r="AF27" s="9"/>
      <c r="AH27" s="1"/>
    </row>
    <row r="28" spans="1:34" ht="20.100000000000001" customHeight="1" thickTop="1" thickBot="1" x14ac:dyDescent="0.3">
      <c r="A28" s="97"/>
      <c r="B28" s="284" t="s">
        <v>59</v>
      </c>
      <c r="C28" s="285"/>
      <c r="D28" s="190" t="s">
        <v>185</v>
      </c>
      <c r="E28" s="287" t="s">
        <v>122</v>
      </c>
      <c r="F28" s="349"/>
      <c r="G28" s="99"/>
      <c r="H28" s="99"/>
      <c r="I28" s="43" t="str">
        <f t="shared" si="5"/>
        <v>**h**</v>
      </c>
      <c r="J28" s="22"/>
      <c r="K28" s="90"/>
      <c r="L28" s="34"/>
      <c r="M28" s="43" t="str">
        <f t="shared" si="6"/>
        <v>**h**</v>
      </c>
      <c r="N28" s="2"/>
      <c r="O28" s="31">
        <f t="shared" si="0"/>
        <v>0</v>
      </c>
      <c r="P28" s="9"/>
      <c r="Q28" s="69" t="str">
        <f t="shared" si="3"/>
        <v/>
      </c>
      <c r="R28" s="9"/>
      <c r="S28" s="360"/>
      <c r="T28" s="9"/>
      <c r="U28" s="93"/>
      <c r="V28" s="41"/>
      <c r="W28" s="43" t="str">
        <f t="shared" si="7"/>
        <v>**h**</v>
      </c>
      <c r="X28" s="2"/>
      <c r="Y28" s="32">
        <f t="shared" si="1"/>
        <v>0</v>
      </c>
      <c r="Z28" s="9"/>
      <c r="AA28" s="69" t="str">
        <f t="shared" si="4"/>
        <v/>
      </c>
      <c r="AB28" s="9"/>
      <c r="AC28" s="49"/>
      <c r="AD28" s="9"/>
      <c r="AE28" s="232">
        <f t="shared" si="2"/>
        <v>0</v>
      </c>
      <c r="AF28" s="9"/>
      <c r="AH28" s="1"/>
    </row>
    <row r="29" spans="1:34" ht="20.100000000000001" customHeight="1" thickTop="1" thickBot="1" x14ac:dyDescent="0.3">
      <c r="A29" s="97"/>
      <c r="B29" s="157" t="s">
        <v>20</v>
      </c>
      <c r="C29" s="195"/>
      <c r="D29" s="189" t="s">
        <v>145</v>
      </c>
      <c r="E29" s="291" t="s">
        <v>141</v>
      </c>
      <c r="F29" s="349"/>
      <c r="G29" s="99"/>
      <c r="H29" s="99"/>
      <c r="I29" s="43" t="str">
        <f t="shared" si="5"/>
        <v>**h**</v>
      </c>
      <c r="J29" s="22"/>
      <c r="K29" s="90"/>
      <c r="L29" s="34"/>
      <c r="M29" s="43" t="str">
        <f t="shared" si="6"/>
        <v>**h**</v>
      </c>
      <c r="N29" s="2"/>
      <c r="O29" s="31">
        <f t="shared" si="0"/>
        <v>0</v>
      </c>
      <c r="P29" s="9"/>
      <c r="Q29" s="69" t="str">
        <f t="shared" si="3"/>
        <v/>
      </c>
      <c r="R29" s="9"/>
      <c r="S29" s="360"/>
      <c r="T29" s="9"/>
      <c r="U29" s="92"/>
      <c r="V29" s="62"/>
      <c r="W29" s="43" t="str">
        <f t="shared" si="7"/>
        <v>**h**</v>
      </c>
      <c r="X29" s="2"/>
      <c r="Y29" s="32">
        <f t="shared" si="1"/>
        <v>0</v>
      </c>
      <c r="Z29" s="9"/>
      <c r="AA29" s="69" t="str">
        <f t="shared" si="4"/>
        <v/>
      </c>
      <c r="AB29" s="9"/>
      <c r="AC29" s="49"/>
      <c r="AD29" s="9"/>
      <c r="AE29" s="232">
        <f t="shared" si="2"/>
        <v>0</v>
      </c>
      <c r="AF29" s="9"/>
      <c r="AH29" s="1"/>
    </row>
    <row r="30" spans="1:34" ht="20.100000000000001" customHeight="1" thickTop="1" thickBot="1" x14ac:dyDescent="0.3">
      <c r="A30" s="97"/>
      <c r="B30" s="288" t="s">
        <v>27</v>
      </c>
      <c r="C30" s="192"/>
      <c r="D30" s="289" t="s">
        <v>146</v>
      </c>
      <c r="E30" s="290" t="s">
        <v>141</v>
      </c>
      <c r="F30" s="349"/>
      <c r="G30" s="99"/>
      <c r="H30" s="99"/>
      <c r="I30" s="43" t="str">
        <f t="shared" si="5"/>
        <v>**h**</v>
      </c>
      <c r="J30" s="22"/>
      <c r="K30" s="90"/>
      <c r="L30" s="34"/>
      <c r="M30" s="43" t="str">
        <f t="shared" si="6"/>
        <v>**h**</v>
      </c>
      <c r="N30" s="2"/>
      <c r="O30" s="31">
        <f t="shared" si="0"/>
        <v>0</v>
      </c>
      <c r="P30" s="9"/>
      <c r="Q30" s="69" t="str">
        <f t="shared" si="3"/>
        <v/>
      </c>
      <c r="R30" s="9"/>
      <c r="S30" s="360"/>
      <c r="T30" s="9"/>
      <c r="U30" s="93"/>
      <c r="V30" s="41"/>
      <c r="W30" s="43" t="str">
        <f t="shared" si="7"/>
        <v>**h**</v>
      </c>
      <c r="X30" s="2"/>
      <c r="Y30" s="32">
        <f t="shared" si="1"/>
        <v>0</v>
      </c>
      <c r="Z30" s="9"/>
      <c r="AA30" s="69" t="str">
        <f t="shared" si="4"/>
        <v/>
      </c>
      <c r="AB30" s="9"/>
      <c r="AC30" s="49"/>
      <c r="AD30" s="9"/>
      <c r="AE30" s="232">
        <f t="shared" si="2"/>
        <v>0</v>
      </c>
      <c r="AF30" s="9"/>
      <c r="AH30" s="1"/>
    </row>
    <row r="31" spans="1:34" ht="20.100000000000001" customHeight="1" thickTop="1" thickBot="1" x14ac:dyDescent="0.3">
      <c r="A31" s="97"/>
      <c r="B31" s="159" t="s">
        <v>50</v>
      </c>
      <c r="C31" s="196"/>
      <c r="D31" s="190" t="s">
        <v>146</v>
      </c>
      <c r="E31" s="160" t="s">
        <v>141</v>
      </c>
      <c r="F31" s="349"/>
      <c r="G31" s="99"/>
      <c r="H31" s="99"/>
      <c r="I31" s="43" t="str">
        <f t="shared" si="5"/>
        <v>**h**</v>
      </c>
      <c r="J31" s="22"/>
      <c r="K31" s="90"/>
      <c r="L31" s="34"/>
      <c r="M31" s="43" t="str">
        <f t="shared" si="6"/>
        <v>**h**</v>
      </c>
      <c r="N31" s="2"/>
      <c r="O31" s="31">
        <f t="shared" si="0"/>
        <v>0</v>
      </c>
      <c r="P31" s="9"/>
      <c r="Q31" s="69" t="str">
        <f t="shared" si="3"/>
        <v/>
      </c>
      <c r="R31" s="9"/>
      <c r="S31" s="360"/>
      <c r="T31" s="9"/>
      <c r="U31" s="93"/>
      <c r="V31" s="41"/>
      <c r="W31" s="43" t="str">
        <f t="shared" si="7"/>
        <v>**h**</v>
      </c>
      <c r="X31" s="2"/>
      <c r="Y31" s="32">
        <f t="shared" si="1"/>
        <v>0</v>
      </c>
      <c r="Z31" s="9"/>
      <c r="AA31" s="69" t="str">
        <f t="shared" si="4"/>
        <v/>
      </c>
      <c r="AB31" s="9"/>
      <c r="AC31" s="49"/>
      <c r="AD31" s="9"/>
      <c r="AE31" s="232">
        <f t="shared" si="2"/>
        <v>0</v>
      </c>
      <c r="AF31" s="9"/>
      <c r="AH31" s="1"/>
    </row>
    <row r="32" spans="1:34" ht="20.100000000000001" customHeight="1" thickTop="1" thickBot="1" x14ac:dyDescent="0.3">
      <c r="A32" s="97"/>
      <c r="B32" s="159" t="s">
        <v>37</v>
      </c>
      <c r="C32" s="196"/>
      <c r="D32" s="190" t="s">
        <v>147</v>
      </c>
      <c r="E32" s="160" t="s">
        <v>141</v>
      </c>
      <c r="F32" s="349"/>
      <c r="G32" s="99"/>
      <c r="H32" s="99"/>
      <c r="I32" s="43" t="str">
        <f t="shared" si="5"/>
        <v>**h**</v>
      </c>
      <c r="J32" s="22"/>
      <c r="K32" s="90"/>
      <c r="L32" s="34"/>
      <c r="M32" s="43" t="str">
        <f t="shared" si="6"/>
        <v>**h**</v>
      </c>
      <c r="N32" s="2"/>
      <c r="O32" s="31">
        <f t="shared" si="0"/>
        <v>0</v>
      </c>
      <c r="P32" s="9"/>
      <c r="Q32" s="69" t="str">
        <f t="shared" si="3"/>
        <v/>
      </c>
      <c r="R32" s="9"/>
      <c r="S32" s="360"/>
      <c r="T32" s="9"/>
      <c r="U32" s="92"/>
      <c r="V32" s="41"/>
      <c r="W32" s="43" t="str">
        <f t="shared" si="7"/>
        <v>**h**</v>
      </c>
      <c r="X32" s="2"/>
      <c r="Y32" s="32">
        <f t="shared" si="1"/>
        <v>0</v>
      </c>
      <c r="Z32" s="9"/>
      <c r="AA32" s="69" t="str">
        <f t="shared" si="4"/>
        <v/>
      </c>
      <c r="AB32" s="9"/>
      <c r="AC32" s="49"/>
      <c r="AD32" s="9"/>
      <c r="AE32" s="232">
        <f t="shared" si="2"/>
        <v>0</v>
      </c>
      <c r="AF32" s="9"/>
      <c r="AH32" s="1"/>
    </row>
    <row r="33" spans="1:34" ht="20.100000000000001" customHeight="1" thickTop="1" thickBot="1" x14ac:dyDescent="0.3">
      <c r="A33" s="97"/>
      <c r="B33" s="159" t="s">
        <v>40</v>
      </c>
      <c r="C33" s="196"/>
      <c r="D33" s="190" t="s">
        <v>147</v>
      </c>
      <c r="E33" s="160" t="s">
        <v>141</v>
      </c>
      <c r="F33" s="349"/>
      <c r="G33" s="99"/>
      <c r="H33" s="99"/>
      <c r="I33" s="43" t="str">
        <f t="shared" si="5"/>
        <v>**h**</v>
      </c>
      <c r="J33" s="22"/>
      <c r="K33" s="90"/>
      <c r="L33" s="34"/>
      <c r="M33" s="43" t="str">
        <f t="shared" si="6"/>
        <v>**h**</v>
      </c>
      <c r="N33" s="2"/>
      <c r="O33" s="31">
        <f t="shared" si="0"/>
        <v>0</v>
      </c>
      <c r="P33" s="9"/>
      <c r="Q33" s="69" t="str">
        <f t="shared" si="3"/>
        <v/>
      </c>
      <c r="R33" s="9"/>
      <c r="S33" s="360"/>
      <c r="T33" s="9"/>
      <c r="U33" s="93"/>
      <c r="V33" s="41"/>
      <c r="W33" s="43" t="str">
        <f t="shared" si="7"/>
        <v>**h**</v>
      </c>
      <c r="X33" s="2"/>
      <c r="Y33" s="32">
        <f t="shared" si="1"/>
        <v>0</v>
      </c>
      <c r="Z33" s="9"/>
      <c r="AA33" s="69" t="str">
        <f t="shared" si="4"/>
        <v/>
      </c>
      <c r="AB33" s="9"/>
      <c r="AC33" s="49"/>
      <c r="AD33" s="9"/>
      <c r="AE33" s="232">
        <f t="shared" si="2"/>
        <v>0</v>
      </c>
      <c r="AF33" s="9"/>
      <c r="AH33" s="1"/>
    </row>
    <row r="34" spans="1:34" ht="20.100000000000001" customHeight="1" thickTop="1" thickBot="1" x14ac:dyDescent="0.3">
      <c r="A34" s="97"/>
      <c r="B34" s="159" t="s">
        <v>23</v>
      </c>
      <c r="C34" s="196"/>
      <c r="D34" s="190" t="s">
        <v>148</v>
      </c>
      <c r="E34" s="160" t="s">
        <v>141</v>
      </c>
      <c r="F34" s="349"/>
      <c r="G34" s="99"/>
      <c r="H34" s="99"/>
      <c r="I34" s="43" t="str">
        <f t="shared" si="5"/>
        <v>**h**</v>
      </c>
      <c r="J34" s="22"/>
      <c r="K34" s="90"/>
      <c r="L34" s="34"/>
      <c r="M34" s="43" t="str">
        <f t="shared" si="6"/>
        <v>**h**</v>
      </c>
      <c r="N34" s="2"/>
      <c r="O34" s="31">
        <f t="shared" si="0"/>
        <v>0</v>
      </c>
      <c r="P34" s="9"/>
      <c r="Q34" s="69" t="str">
        <f t="shared" si="3"/>
        <v/>
      </c>
      <c r="R34" s="9"/>
      <c r="S34" s="360"/>
      <c r="T34" s="9"/>
      <c r="U34" s="92"/>
      <c r="V34" s="62"/>
      <c r="W34" s="43" t="str">
        <f t="shared" si="7"/>
        <v>**h**</v>
      </c>
      <c r="X34" s="2"/>
      <c r="Y34" s="32">
        <f t="shared" si="1"/>
        <v>0</v>
      </c>
      <c r="Z34" s="9"/>
      <c r="AA34" s="69" t="str">
        <f t="shared" si="4"/>
        <v/>
      </c>
      <c r="AB34" s="9"/>
      <c r="AC34" s="49"/>
      <c r="AD34" s="9"/>
      <c r="AE34" s="232">
        <f t="shared" si="2"/>
        <v>0</v>
      </c>
      <c r="AF34" s="9"/>
      <c r="AH34" s="1"/>
    </row>
    <row r="35" spans="1:34" ht="20.100000000000001" customHeight="1" thickTop="1" thickBot="1" x14ac:dyDescent="0.3">
      <c r="A35" s="97"/>
      <c r="B35" s="159" t="s">
        <v>86</v>
      </c>
      <c r="C35" s="196"/>
      <c r="D35" s="190" t="s">
        <v>148</v>
      </c>
      <c r="E35" s="160" t="s">
        <v>141</v>
      </c>
      <c r="F35" s="349"/>
      <c r="G35" s="99"/>
      <c r="H35" s="99"/>
      <c r="I35" s="43" t="str">
        <f t="shared" si="5"/>
        <v>**h**</v>
      </c>
      <c r="J35" s="22"/>
      <c r="K35" s="90"/>
      <c r="L35" s="34"/>
      <c r="M35" s="43" t="str">
        <f t="shared" si="6"/>
        <v>**h**</v>
      </c>
      <c r="N35" s="2"/>
      <c r="O35" s="31">
        <f t="shared" si="0"/>
        <v>0</v>
      </c>
      <c r="P35" s="9"/>
      <c r="Q35" s="69" t="str">
        <f t="shared" si="3"/>
        <v/>
      </c>
      <c r="R35" s="9"/>
      <c r="S35" s="360"/>
      <c r="T35" s="9"/>
      <c r="U35" s="93"/>
      <c r="V35" s="62"/>
      <c r="W35" s="43" t="str">
        <f t="shared" si="7"/>
        <v>**h**</v>
      </c>
      <c r="X35" s="2"/>
      <c r="Y35" s="32">
        <f t="shared" si="1"/>
        <v>0</v>
      </c>
      <c r="Z35" s="9"/>
      <c r="AA35" s="69" t="str">
        <f t="shared" si="4"/>
        <v/>
      </c>
      <c r="AB35" s="9"/>
      <c r="AC35" s="49"/>
      <c r="AD35" s="9"/>
      <c r="AE35" s="232">
        <f t="shared" si="2"/>
        <v>0</v>
      </c>
      <c r="AF35" s="9"/>
      <c r="AH35" s="1"/>
    </row>
    <row r="36" spans="1:34" ht="20.100000000000001" customHeight="1" thickTop="1" thickBot="1" x14ac:dyDescent="0.3">
      <c r="A36" s="97"/>
      <c r="B36" s="159" t="s">
        <v>12</v>
      </c>
      <c r="C36" s="196"/>
      <c r="D36" s="190" t="s">
        <v>149</v>
      </c>
      <c r="E36" s="160" t="s">
        <v>141</v>
      </c>
      <c r="F36" s="349"/>
      <c r="G36" s="99"/>
      <c r="H36" s="99"/>
      <c r="I36" s="43" t="str">
        <f t="shared" si="5"/>
        <v>**h**</v>
      </c>
      <c r="J36" s="22"/>
      <c r="K36" s="90"/>
      <c r="L36" s="34"/>
      <c r="M36" s="43" t="str">
        <f t="shared" si="6"/>
        <v>**h**</v>
      </c>
      <c r="N36" s="2"/>
      <c r="O36" s="31">
        <f t="shared" si="0"/>
        <v>0</v>
      </c>
      <c r="P36" s="9"/>
      <c r="Q36" s="69" t="str">
        <f t="shared" si="3"/>
        <v/>
      </c>
      <c r="R36" s="9"/>
      <c r="S36" s="361"/>
      <c r="T36" s="9"/>
      <c r="U36" s="92"/>
      <c r="V36" s="62"/>
      <c r="W36" s="43" t="str">
        <f t="shared" si="7"/>
        <v>**h**</v>
      </c>
      <c r="X36" s="2"/>
      <c r="Y36" s="32">
        <f t="shared" si="1"/>
        <v>0</v>
      </c>
      <c r="Z36" s="9"/>
      <c r="AA36" s="69" t="str">
        <f t="shared" si="4"/>
        <v/>
      </c>
      <c r="AB36" s="9"/>
      <c r="AC36" s="49"/>
      <c r="AD36" s="9"/>
      <c r="AE36" s="232">
        <f t="shared" si="2"/>
        <v>0</v>
      </c>
      <c r="AF36" s="9"/>
      <c r="AH36" s="1"/>
    </row>
    <row r="37" spans="1:34" ht="20.100000000000001" customHeight="1" thickTop="1" thickBot="1" x14ac:dyDescent="0.3">
      <c r="A37" s="97"/>
      <c r="B37" s="159" t="s">
        <v>33</v>
      </c>
      <c r="C37" s="196"/>
      <c r="D37" s="190" t="s">
        <v>149</v>
      </c>
      <c r="E37" s="160" t="s">
        <v>141</v>
      </c>
      <c r="F37" s="349"/>
      <c r="G37" s="99"/>
      <c r="H37" s="99"/>
      <c r="I37" s="43" t="str">
        <f t="shared" si="5"/>
        <v>**h**</v>
      </c>
      <c r="J37" s="22"/>
      <c r="K37" s="90"/>
      <c r="L37" s="34"/>
      <c r="M37" s="43" t="str">
        <f t="shared" si="6"/>
        <v>**h**</v>
      </c>
      <c r="N37" s="2"/>
      <c r="O37" s="31">
        <f t="shared" si="0"/>
        <v>0</v>
      </c>
      <c r="P37" s="9"/>
      <c r="Q37" s="69" t="str">
        <f t="shared" si="3"/>
        <v/>
      </c>
      <c r="R37" s="9"/>
      <c r="S37" s="46"/>
      <c r="T37" s="9"/>
      <c r="U37" s="93"/>
      <c r="V37" s="62"/>
      <c r="W37" s="43" t="str">
        <f t="shared" si="7"/>
        <v>**h**</v>
      </c>
      <c r="X37" s="2"/>
      <c r="Y37" s="32">
        <f t="shared" si="1"/>
        <v>0</v>
      </c>
      <c r="Z37" s="9"/>
      <c r="AA37" s="69" t="str">
        <f t="shared" si="4"/>
        <v/>
      </c>
      <c r="AB37" s="9"/>
      <c r="AC37" s="49"/>
      <c r="AD37" s="9"/>
      <c r="AE37" s="232">
        <f t="shared" si="2"/>
        <v>0</v>
      </c>
      <c r="AF37" s="9"/>
      <c r="AH37" s="1"/>
    </row>
    <row r="38" spans="1:34" ht="20.100000000000001" customHeight="1" thickTop="1" thickBot="1" x14ac:dyDescent="0.3">
      <c r="A38" s="97"/>
      <c r="B38" s="159" t="s">
        <v>78</v>
      </c>
      <c r="C38" s="196"/>
      <c r="D38" s="190" t="s">
        <v>149</v>
      </c>
      <c r="E38" s="160" t="s">
        <v>141</v>
      </c>
      <c r="F38" s="349"/>
      <c r="G38" s="99"/>
      <c r="H38" s="99"/>
      <c r="I38" s="43" t="str">
        <f t="shared" si="5"/>
        <v>**h**</v>
      </c>
      <c r="J38" s="22"/>
      <c r="K38" s="90"/>
      <c r="L38" s="34"/>
      <c r="M38" s="43" t="str">
        <f t="shared" si="6"/>
        <v>**h**</v>
      </c>
      <c r="N38" s="2"/>
      <c r="O38" s="31">
        <f t="shared" si="0"/>
        <v>0</v>
      </c>
      <c r="P38" s="9"/>
      <c r="Q38" s="69" t="str">
        <f t="shared" si="3"/>
        <v/>
      </c>
      <c r="R38" s="9"/>
      <c r="S38" s="48" t="s">
        <v>89</v>
      </c>
      <c r="T38" s="9"/>
      <c r="U38" s="92"/>
      <c r="V38" s="62"/>
      <c r="W38" s="43" t="str">
        <f t="shared" si="7"/>
        <v>**h**</v>
      </c>
      <c r="X38" s="2"/>
      <c r="Y38" s="32">
        <f t="shared" si="1"/>
        <v>0</v>
      </c>
      <c r="Z38" s="9"/>
      <c r="AA38" s="69" t="str">
        <f t="shared" si="4"/>
        <v/>
      </c>
      <c r="AB38" s="9"/>
      <c r="AC38" s="49"/>
      <c r="AD38" s="9"/>
      <c r="AE38" s="232">
        <f t="shared" si="2"/>
        <v>0</v>
      </c>
      <c r="AF38" s="9"/>
      <c r="AH38" s="1"/>
    </row>
    <row r="39" spans="1:34" ht="20.100000000000001" customHeight="1" thickTop="1" thickBot="1" x14ac:dyDescent="0.3">
      <c r="A39" s="97"/>
      <c r="B39" s="292" t="s">
        <v>9</v>
      </c>
      <c r="C39" s="197"/>
      <c r="D39" s="190" t="s">
        <v>185</v>
      </c>
      <c r="E39" s="162" t="s">
        <v>141</v>
      </c>
      <c r="F39" s="349"/>
      <c r="G39" s="99"/>
      <c r="H39" s="99"/>
      <c r="I39" s="43" t="str">
        <f t="shared" si="5"/>
        <v>**h**</v>
      </c>
      <c r="J39" s="22"/>
      <c r="K39" s="90"/>
      <c r="L39" s="34"/>
      <c r="M39" s="43" t="str">
        <f t="shared" si="6"/>
        <v>**h**</v>
      </c>
      <c r="N39" s="2"/>
      <c r="O39" s="31">
        <f t="shared" si="0"/>
        <v>0</v>
      </c>
      <c r="P39" s="9"/>
      <c r="Q39" s="69" t="str">
        <f t="shared" si="3"/>
        <v/>
      </c>
      <c r="R39" s="9"/>
      <c r="S39" s="48" t="s">
        <v>91</v>
      </c>
      <c r="T39" s="9"/>
      <c r="U39" s="93"/>
      <c r="V39" s="41"/>
      <c r="W39" s="43" t="str">
        <f t="shared" si="7"/>
        <v>**h**</v>
      </c>
      <c r="X39" s="2"/>
      <c r="Y39" s="32">
        <f t="shared" si="1"/>
        <v>0</v>
      </c>
      <c r="Z39" s="9"/>
      <c r="AA39" s="69" t="str">
        <f t="shared" si="4"/>
        <v/>
      </c>
      <c r="AB39" s="9"/>
      <c r="AC39" s="49"/>
      <c r="AD39" s="9"/>
      <c r="AE39" s="232">
        <f t="shared" si="2"/>
        <v>0</v>
      </c>
      <c r="AF39" s="9"/>
      <c r="AH39" s="1"/>
    </row>
    <row r="40" spans="1:34" ht="20.100000000000001" customHeight="1" thickTop="1" thickBot="1" x14ac:dyDescent="0.3">
      <c r="A40" s="97"/>
      <c r="B40" s="163" t="s">
        <v>47</v>
      </c>
      <c r="C40" s="195"/>
      <c r="D40" s="189" t="s">
        <v>145</v>
      </c>
      <c r="E40" s="164" t="s">
        <v>127</v>
      </c>
      <c r="F40" s="349"/>
      <c r="G40" s="99"/>
      <c r="H40" s="99"/>
      <c r="I40" s="43" t="str">
        <f t="shared" si="5"/>
        <v>**h**</v>
      </c>
      <c r="J40" s="22"/>
      <c r="K40" s="90"/>
      <c r="L40" s="34"/>
      <c r="M40" s="43" t="str">
        <f t="shared" si="6"/>
        <v>**h**</v>
      </c>
      <c r="N40" s="2"/>
      <c r="O40" s="31">
        <f t="shared" si="0"/>
        <v>0</v>
      </c>
      <c r="P40" s="9"/>
      <c r="Q40" s="69" t="str">
        <f t="shared" si="3"/>
        <v/>
      </c>
      <c r="R40" s="9"/>
      <c r="S40" s="91" t="s">
        <v>90</v>
      </c>
      <c r="T40" s="9"/>
      <c r="U40" s="93"/>
      <c r="V40" s="62"/>
      <c r="W40" s="43" t="str">
        <f t="shared" si="7"/>
        <v>**h**</v>
      </c>
      <c r="X40" s="2"/>
      <c r="Y40" s="32">
        <f t="shared" si="1"/>
        <v>0</v>
      </c>
      <c r="Z40" s="9"/>
      <c r="AA40" s="69" t="str">
        <f t="shared" si="4"/>
        <v/>
      </c>
      <c r="AB40" s="9"/>
      <c r="AC40" s="49"/>
      <c r="AD40" s="9"/>
      <c r="AE40" s="232">
        <f t="shared" si="2"/>
        <v>0</v>
      </c>
      <c r="AF40" s="9"/>
      <c r="AH40" s="1"/>
    </row>
    <row r="41" spans="1:34" ht="20.100000000000001" customHeight="1" thickTop="1" thickBot="1" x14ac:dyDescent="0.3">
      <c r="A41" s="97"/>
      <c r="B41" s="165" t="s">
        <v>28</v>
      </c>
      <c r="C41" s="196"/>
      <c r="D41" s="190" t="s">
        <v>146</v>
      </c>
      <c r="E41" s="166" t="s">
        <v>127</v>
      </c>
      <c r="F41" s="349"/>
      <c r="G41" s="99"/>
      <c r="H41" s="99"/>
      <c r="I41" s="43" t="str">
        <f t="shared" si="5"/>
        <v>**h**</v>
      </c>
      <c r="J41" s="22"/>
      <c r="K41" s="90"/>
      <c r="L41" s="34"/>
      <c r="M41" s="43" t="str">
        <f t="shared" si="6"/>
        <v>**h**</v>
      </c>
      <c r="N41" s="2"/>
      <c r="O41" s="31">
        <f t="shared" si="0"/>
        <v>0</v>
      </c>
      <c r="P41" s="9"/>
      <c r="Q41" s="69" t="str">
        <f t="shared" si="3"/>
        <v/>
      </c>
      <c r="R41" s="9"/>
      <c r="S41" s="135" t="s">
        <v>114</v>
      </c>
      <c r="T41" s="9"/>
      <c r="U41" s="92"/>
      <c r="V41" s="41"/>
      <c r="W41" s="43" t="str">
        <f t="shared" si="7"/>
        <v>**h**</v>
      </c>
      <c r="X41" s="2"/>
      <c r="Y41" s="32">
        <f t="shared" si="1"/>
        <v>0</v>
      </c>
      <c r="Z41" s="9"/>
      <c r="AA41" s="69" t="str">
        <f t="shared" si="4"/>
        <v/>
      </c>
      <c r="AB41" s="9"/>
      <c r="AC41" s="49"/>
      <c r="AD41" s="9"/>
      <c r="AE41" s="232">
        <f t="shared" si="2"/>
        <v>0</v>
      </c>
      <c r="AF41" s="9"/>
      <c r="AH41" s="1"/>
    </row>
    <row r="42" spans="1:34" ht="20.100000000000001" customHeight="1" thickTop="1" thickBot="1" x14ac:dyDescent="0.3">
      <c r="A42" s="97"/>
      <c r="B42" s="165" t="s">
        <v>29</v>
      </c>
      <c r="C42" s="196"/>
      <c r="D42" s="190" t="s">
        <v>146</v>
      </c>
      <c r="E42" s="166" t="s">
        <v>127</v>
      </c>
      <c r="F42" s="349"/>
      <c r="G42" s="99"/>
      <c r="H42" s="99"/>
      <c r="I42" s="43" t="str">
        <f t="shared" si="5"/>
        <v>**h**</v>
      </c>
      <c r="J42" s="22"/>
      <c r="K42" s="90"/>
      <c r="L42" s="34"/>
      <c r="M42" s="43" t="str">
        <f t="shared" si="6"/>
        <v>**h**</v>
      </c>
      <c r="N42" s="2"/>
      <c r="O42" s="31">
        <f t="shared" si="0"/>
        <v>0</v>
      </c>
      <c r="P42" s="9"/>
      <c r="Q42" s="69" t="str">
        <f t="shared" si="3"/>
        <v/>
      </c>
      <c r="R42" s="9"/>
      <c r="S42" s="47"/>
      <c r="T42" s="9"/>
      <c r="U42" s="93"/>
      <c r="V42" s="62"/>
      <c r="W42" s="43" t="str">
        <f t="shared" si="7"/>
        <v>**h**</v>
      </c>
      <c r="X42" s="2"/>
      <c r="Y42" s="32">
        <f t="shared" si="1"/>
        <v>0</v>
      </c>
      <c r="Z42" s="9"/>
      <c r="AA42" s="69" t="str">
        <f t="shared" si="4"/>
        <v/>
      </c>
      <c r="AB42" s="9"/>
      <c r="AC42" s="49"/>
      <c r="AD42" s="9"/>
      <c r="AE42" s="232">
        <f t="shared" si="2"/>
        <v>0</v>
      </c>
      <c r="AF42" s="9"/>
      <c r="AH42" s="5"/>
    </row>
    <row r="43" spans="1:34" ht="20.100000000000001" customHeight="1" thickTop="1" thickBot="1" x14ac:dyDescent="0.3">
      <c r="A43" s="97"/>
      <c r="B43" s="165" t="s">
        <v>21</v>
      </c>
      <c r="C43" s="196"/>
      <c r="D43" s="190" t="s">
        <v>147</v>
      </c>
      <c r="E43" s="166" t="s">
        <v>127</v>
      </c>
      <c r="F43" s="349"/>
      <c r="G43" s="99"/>
      <c r="H43" s="99"/>
      <c r="I43" s="43" t="str">
        <f t="shared" si="5"/>
        <v>**h**</v>
      </c>
      <c r="J43" s="22"/>
      <c r="K43" s="90"/>
      <c r="L43" s="34"/>
      <c r="M43" s="43" t="str">
        <f t="shared" si="6"/>
        <v>**h**</v>
      </c>
      <c r="N43" s="2"/>
      <c r="O43" s="31">
        <f t="shared" si="0"/>
        <v>0</v>
      </c>
      <c r="P43" s="9"/>
      <c r="Q43" s="69" t="str">
        <f t="shared" si="3"/>
        <v/>
      </c>
      <c r="R43" s="9"/>
      <c r="S43" s="45"/>
      <c r="T43" s="9"/>
      <c r="U43" s="93"/>
      <c r="V43" s="62"/>
      <c r="W43" s="43" t="str">
        <f t="shared" si="7"/>
        <v>**h**</v>
      </c>
      <c r="X43" s="2"/>
      <c r="Y43" s="32">
        <f t="shared" si="1"/>
        <v>0</v>
      </c>
      <c r="Z43" s="9"/>
      <c r="AA43" s="69" t="str">
        <f t="shared" si="4"/>
        <v/>
      </c>
      <c r="AB43" s="9"/>
      <c r="AC43" s="49"/>
      <c r="AD43" s="9"/>
      <c r="AE43" s="232">
        <f t="shared" si="2"/>
        <v>0</v>
      </c>
      <c r="AF43" s="9"/>
      <c r="AH43" s="5"/>
    </row>
    <row r="44" spans="1:34" ht="20.100000000000001" customHeight="1" thickTop="1" thickBot="1" x14ac:dyDescent="0.3">
      <c r="A44" s="97"/>
      <c r="B44" s="165" t="s">
        <v>48</v>
      </c>
      <c r="C44" s="196"/>
      <c r="D44" s="190" t="s">
        <v>147</v>
      </c>
      <c r="E44" s="166" t="s">
        <v>127</v>
      </c>
      <c r="F44" s="349"/>
      <c r="G44" s="99"/>
      <c r="H44" s="99"/>
      <c r="I44" s="43" t="str">
        <f t="shared" si="5"/>
        <v>**h**</v>
      </c>
      <c r="J44" s="22"/>
      <c r="K44" s="90"/>
      <c r="L44" s="34"/>
      <c r="M44" s="43" t="str">
        <f t="shared" si="6"/>
        <v>**h**</v>
      </c>
      <c r="N44" s="2"/>
      <c r="O44" s="31">
        <f t="shared" si="0"/>
        <v>0</v>
      </c>
      <c r="P44" s="9"/>
      <c r="Q44" s="69" t="str">
        <f t="shared" si="3"/>
        <v/>
      </c>
      <c r="R44" s="9"/>
      <c r="S44" s="45"/>
      <c r="T44" s="9"/>
      <c r="U44" s="93"/>
      <c r="V44" s="62"/>
      <c r="W44" s="43" t="str">
        <f t="shared" si="7"/>
        <v>**h**</v>
      </c>
      <c r="X44" s="2"/>
      <c r="Y44" s="32">
        <f t="shared" si="1"/>
        <v>0</v>
      </c>
      <c r="Z44" s="9"/>
      <c r="AA44" s="69" t="str">
        <f t="shared" si="4"/>
        <v/>
      </c>
      <c r="AB44" s="9"/>
      <c r="AC44" s="49"/>
      <c r="AD44" s="9"/>
      <c r="AE44" s="232">
        <f t="shared" si="2"/>
        <v>0</v>
      </c>
      <c r="AF44" s="9"/>
      <c r="AH44" s="4"/>
    </row>
    <row r="45" spans="1:34" ht="20.100000000000001" customHeight="1" thickTop="1" thickBot="1" x14ac:dyDescent="0.3">
      <c r="A45" s="97"/>
      <c r="B45" s="165" t="s">
        <v>79</v>
      </c>
      <c r="C45" s="196"/>
      <c r="D45" s="190" t="s">
        <v>147</v>
      </c>
      <c r="E45" s="166" t="s">
        <v>127</v>
      </c>
      <c r="F45" s="349"/>
      <c r="G45" s="99"/>
      <c r="H45" s="99"/>
      <c r="I45" s="43" t="str">
        <f t="shared" si="5"/>
        <v>**h**</v>
      </c>
      <c r="J45" s="22"/>
      <c r="K45" s="90"/>
      <c r="L45" s="34"/>
      <c r="M45" s="43" t="str">
        <f t="shared" si="6"/>
        <v>**h**</v>
      </c>
      <c r="N45" s="2"/>
      <c r="O45" s="31">
        <f t="shared" si="0"/>
        <v>0</v>
      </c>
      <c r="P45" s="9"/>
      <c r="Q45" s="69" t="str">
        <f t="shared" si="3"/>
        <v/>
      </c>
      <c r="R45" s="9"/>
      <c r="S45" s="45"/>
      <c r="T45" s="9"/>
      <c r="U45" s="92"/>
      <c r="V45" s="62"/>
      <c r="W45" s="43" t="str">
        <f t="shared" si="7"/>
        <v>**h**</v>
      </c>
      <c r="X45" s="2"/>
      <c r="Y45" s="32">
        <f t="shared" si="1"/>
        <v>0</v>
      </c>
      <c r="Z45" s="9"/>
      <c r="AA45" s="69" t="str">
        <f t="shared" si="4"/>
        <v/>
      </c>
      <c r="AB45" s="9"/>
      <c r="AC45" s="49"/>
      <c r="AD45" s="9"/>
      <c r="AE45" s="232">
        <f t="shared" si="2"/>
        <v>0</v>
      </c>
      <c r="AF45" s="9"/>
      <c r="AH45" s="4"/>
    </row>
    <row r="46" spans="1:34" ht="20.100000000000001" customHeight="1" thickTop="1" thickBot="1" x14ac:dyDescent="0.3">
      <c r="A46" s="97"/>
      <c r="B46" s="165" t="s">
        <v>4</v>
      </c>
      <c r="C46" s="196"/>
      <c r="D46" s="190" t="s">
        <v>148</v>
      </c>
      <c r="E46" s="166" t="s">
        <v>127</v>
      </c>
      <c r="F46" s="349"/>
      <c r="G46" s="99"/>
      <c r="H46" s="99"/>
      <c r="I46" s="43" t="str">
        <f t="shared" si="5"/>
        <v>**h**</v>
      </c>
      <c r="J46" s="22"/>
      <c r="K46" s="90"/>
      <c r="L46" s="34"/>
      <c r="M46" s="43" t="str">
        <f t="shared" si="6"/>
        <v>**h**</v>
      </c>
      <c r="N46" s="2"/>
      <c r="O46" s="31">
        <f t="shared" si="0"/>
        <v>0</v>
      </c>
      <c r="P46" s="9"/>
      <c r="Q46" s="69" t="str">
        <f t="shared" si="3"/>
        <v/>
      </c>
      <c r="R46" s="9"/>
      <c r="S46" s="44"/>
      <c r="T46" s="9"/>
      <c r="U46" s="93"/>
      <c r="V46" s="62"/>
      <c r="W46" s="43" t="str">
        <f t="shared" si="7"/>
        <v>**h**</v>
      </c>
      <c r="X46" s="2"/>
      <c r="Y46" s="32">
        <f t="shared" si="1"/>
        <v>0</v>
      </c>
      <c r="Z46" s="9"/>
      <c r="AA46" s="69" t="str">
        <f t="shared" si="4"/>
        <v/>
      </c>
      <c r="AB46" s="9"/>
      <c r="AC46" s="49"/>
      <c r="AD46" s="9"/>
      <c r="AE46" s="232">
        <f t="shared" si="2"/>
        <v>0</v>
      </c>
      <c r="AF46" s="9"/>
      <c r="AH46" s="4"/>
    </row>
    <row r="47" spans="1:34" ht="20.100000000000001" customHeight="1" thickTop="1" thickBot="1" x14ac:dyDescent="0.3">
      <c r="A47" s="97"/>
      <c r="B47" s="165" t="s">
        <v>24</v>
      </c>
      <c r="C47" s="196"/>
      <c r="D47" s="190" t="s">
        <v>148</v>
      </c>
      <c r="E47" s="166" t="s">
        <v>127</v>
      </c>
      <c r="F47" s="349"/>
      <c r="G47" s="99"/>
      <c r="H47" s="99"/>
      <c r="I47" s="43" t="str">
        <f t="shared" si="5"/>
        <v>**h**</v>
      </c>
      <c r="J47" s="22"/>
      <c r="K47" s="90"/>
      <c r="L47" s="34"/>
      <c r="M47" s="43" t="str">
        <f t="shared" si="6"/>
        <v>**h**</v>
      </c>
      <c r="N47" s="2"/>
      <c r="O47" s="31">
        <f t="shared" si="0"/>
        <v>0</v>
      </c>
      <c r="P47" s="9"/>
      <c r="Q47" s="69" t="str">
        <f t="shared" si="3"/>
        <v/>
      </c>
      <c r="R47" s="9"/>
      <c r="S47" s="44"/>
      <c r="T47" s="9"/>
      <c r="U47" s="93"/>
      <c r="V47" s="41"/>
      <c r="W47" s="43" t="str">
        <f t="shared" si="7"/>
        <v>**h**</v>
      </c>
      <c r="X47" s="2"/>
      <c r="Y47" s="32">
        <f t="shared" si="1"/>
        <v>0</v>
      </c>
      <c r="Z47" s="9"/>
      <c r="AA47" s="69" t="str">
        <f t="shared" si="4"/>
        <v/>
      </c>
      <c r="AB47" s="9"/>
      <c r="AC47" s="49"/>
      <c r="AD47" s="9"/>
      <c r="AE47" s="232">
        <f t="shared" si="2"/>
        <v>0</v>
      </c>
      <c r="AF47" s="9"/>
      <c r="AH47" s="4"/>
    </row>
    <row r="48" spans="1:34" ht="20.100000000000001" customHeight="1" thickTop="1" thickBot="1" x14ac:dyDescent="0.3">
      <c r="A48" s="97"/>
      <c r="B48" s="165" t="s">
        <v>36</v>
      </c>
      <c r="C48" s="196"/>
      <c r="D48" s="190" t="s">
        <v>148</v>
      </c>
      <c r="E48" s="166" t="s">
        <v>127</v>
      </c>
      <c r="F48" s="349"/>
      <c r="G48" s="99"/>
      <c r="H48" s="99"/>
      <c r="I48" s="43" t="str">
        <f t="shared" si="5"/>
        <v>**h**</v>
      </c>
      <c r="J48" s="22"/>
      <c r="K48" s="90"/>
      <c r="L48" s="34"/>
      <c r="M48" s="43" t="str">
        <f t="shared" si="6"/>
        <v>**h**</v>
      </c>
      <c r="N48" s="2"/>
      <c r="O48" s="31">
        <f t="shared" si="0"/>
        <v>0</v>
      </c>
      <c r="P48" s="9"/>
      <c r="Q48" s="69" t="str">
        <f t="shared" si="3"/>
        <v/>
      </c>
      <c r="R48" s="9"/>
      <c r="S48" s="44"/>
      <c r="T48" s="9"/>
      <c r="U48" s="93"/>
      <c r="V48" s="62"/>
      <c r="W48" s="43" t="str">
        <f t="shared" si="7"/>
        <v>**h**</v>
      </c>
      <c r="X48" s="2"/>
      <c r="Y48" s="32">
        <f t="shared" si="1"/>
        <v>0</v>
      </c>
      <c r="Z48" s="9"/>
      <c r="AA48" s="69" t="str">
        <f t="shared" si="4"/>
        <v/>
      </c>
      <c r="AB48" s="9"/>
      <c r="AC48" s="49"/>
      <c r="AD48" s="9"/>
      <c r="AE48" s="232">
        <f t="shared" si="2"/>
        <v>0</v>
      </c>
      <c r="AF48" s="9"/>
      <c r="AH48" s="4"/>
    </row>
    <row r="49" spans="1:34" ht="20.100000000000001" customHeight="1" thickTop="1" thickBot="1" x14ac:dyDescent="0.3">
      <c r="A49" s="97"/>
      <c r="B49" s="165" t="s">
        <v>58</v>
      </c>
      <c r="C49" s="196"/>
      <c r="D49" s="190" t="s">
        <v>148</v>
      </c>
      <c r="E49" s="166" t="s">
        <v>127</v>
      </c>
      <c r="F49" s="349"/>
      <c r="G49" s="99"/>
      <c r="H49" s="99"/>
      <c r="I49" s="43" t="str">
        <f t="shared" si="5"/>
        <v>**h**</v>
      </c>
      <c r="J49" s="22"/>
      <c r="K49" s="90"/>
      <c r="L49" s="34"/>
      <c r="M49" s="43" t="str">
        <f t="shared" si="6"/>
        <v>**h**</v>
      </c>
      <c r="N49" s="2"/>
      <c r="O49" s="31">
        <f t="shared" si="0"/>
        <v>0</v>
      </c>
      <c r="P49" s="9"/>
      <c r="Q49" s="69" t="str">
        <f t="shared" si="3"/>
        <v/>
      </c>
      <c r="R49" s="9"/>
      <c r="S49" s="44"/>
      <c r="T49" s="9"/>
      <c r="U49" s="93"/>
      <c r="V49" s="62"/>
      <c r="W49" s="43" t="str">
        <f t="shared" si="7"/>
        <v>**h**</v>
      </c>
      <c r="X49" s="2"/>
      <c r="Y49" s="32">
        <f t="shared" si="1"/>
        <v>0</v>
      </c>
      <c r="Z49" s="9"/>
      <c r="AA49" s="69" t="str">
        <f t="shared" si="4"/>
        <v/>
      </c>
      <c r="AB49" s="9"/>
      <c r="AC49" s="49"/>
      <c r="AD49" s="9"/>
      <c r="AE49" s="232">
        <f t="shared" si="2"/>
        <v>0</v>
      </c>
      <c r="AF49" s="9"/>
      <c r="AH49" s="4"/>
    </row>
    <row r="50" spans="1:34" ht="20.100000000000001" customHeight="1" thickTop="1" thickBot="1" x14ac:dyDescent="0.3">
      <c r="A50" s="97"/>
      <c r="B50" s="165" t="s">
        <v>13</v>
      </c>
      <c r="C50" s="196"/>
      <c r="D50" s="190" t="s">
        <v>149</v>
      </c>
      <c r="E50" s="166" t="s">
        <v>127</v>
      </c>
      <c r="F50" s="349"/>
      <c r="G50" s="99"/>
      <c r="H50" s="99"/>
      <c r="I50" s="43" t="str">
        <f t="shared" si="5"/>
        <v>**h**</v>
      </c>
      <c r="J50" s="22"/>
      <c r="K50" s="90"/>
      <c r="L50" s="34"/>
      <c r="M50" s="43" t="str">
        <f t="shared" si="6"/>
        <v>**h**</v>
      </c>
      <c r="N50" s="2"/>
      <c r="O50" s="31">
        <f t="shared" si="0"/>
        <v>0</v>
      </c>
      <c r="P50" s="9"/>
      <c r="Q50" s="69" t="str">
        <f t="shared" si="3"/>
        <v/>
      </c>
      <c r="R50" s="9"/>
      <c r="S50" s="44"/>
      <c r="T50" s="9"/>
      <c r="U50" s="92"/>
      <c r="V50" s="41"/>
      <c r="W50" s="43" t="str">
        <f t="shared" si="7"/>
        <v>**h**</v>
      </c>
      <c r="X50" s="2"/>
      <c r="Y50" s="32">
        <f t="shared" si="1"/>
        <v>0</v>
      </c>
      <c r="Z50" s="9"/>
      <c r="AA50" s="69" t="str">
        <f t="shared" si="4"/>
        <v/>
      </c>
      <c r="AB50" s="9"/>
      <c r="AC50" s="49"/>
      <c r="AD50" s="9"/>
      <c r="AE50" s="232">
        <f t="shared" si="2"/>
        <v>0</v>
      </c>
      <c r="AF50" s="9"/>
      <c r="AH50" s="4"/>
    </row>
    <row r="51" spans="1:34" ht="20.100000000000001" customHeight="1" thickTop="1" thickBot="1" x14ac:dyDescent="0.3">
      <c r="A51" s="97"/>
      <c r="B51" s="165" t="s">
        <v>26</v>
      </c>
      <c r="C51" s="196"/>
      <c r="D51" s="190" t="s">
        <v>149</v>
      </c>
      <c r="E51" s="166" t="s">
        <v>127</v>
      </c>
      <c r="F51" s="349"/>
      <c r="G51" s="99"/>
      <c r="H51" s="99"/>
      <c r="I51" s="43" t="str">
        <f t="shared" si="5"/>
        <v>**h**</v>
      </c>
      <c r="J51" s="22"/>
      <c r="K51" s="90"/>
      <c r="L51" s="34"/>
      <c r="M51" s="43" t="str">
        <f t="shared" si="6"/>
        <v>**h**</v>
      </c>
      <c r="N51" s="2"/>
      <c r="O51" s="31">
        <f t="shared" si="0"/>
        <v>0</v>
      </c>
      <c r="P51" s="9"/>
      <c r="Q51" s="69" t="str">
        <f t="shared" si="3"/>
        <v/>
      </c>
      <c r="R51" s="9"/>
      <c r="S51" s="44"/>
      <c r="T51" s="9"/>
      <c r="U51" s="93"/>
      <c r="V51" s="62"/>
      <c r="W51" s="43" t="str">
        <f t="shared" si="7"/>
        <v>**h**</v>
      </c>
      <c r="X51" s="2"/>
      <c r="Y51" s="32">
        <f t="shared" si="1"/>
        <v>0</v>
      </c>
      <c r="Z51" s="9"/>
      <c r="AA51" s="69" t="str">
        <f t="shared" si="4"/>
        <v/>
      </c>
      <c r="AB51" s="9"/>
      <c r="AC51" s="49"/>
      <c r="AD51" s="9"/>
      <c r="AE51" s="232">
        <f t="shared" si="2"/>
        <v>0</v>
      </c>
      <c r="AF51" s="9"/>
      <c r="AH51" s="4"/>
    </row>
    <row r="52" spans="1:34" ht="20.100000000000001" customHeight="1" thickTop="1" thickBot="1" x14ac:dyDescent="0.3">
      <c r="A52" s="97"/>
      <c r="B52" s="165" t="s">
        <v>42</v>
      </c>
      <c r="C52" s="196"/>
      <c r="D52" s="190" t="s">
        <v>149</v>
      </c>
      <c r="E52" s="166" t="s">
        <v>127</v>
      </c>
      <c r="F52" s="349"/>
      <c r="G52" s="99"/>
      <c r="H52" s="99"/>
      <c r="I52" s="43" t="str">
        <f t="shared" si="5"/>
        <v>**h**</v>
      </c>
      <c r="J52" s="22"/>
      <c r="K52" s="90"/>
      <c r="L52" s="34"/>
      <c r="M52" s="43" t="str">
        <f t="shared" si="6"/>
        <v>**h**</v>
      </c>
      <c r="N52" s="2"/>
      <c r="O52" s="31">
        <f t="shared" si="0"/>
        <v>0</v>
      </c>
      <c r="P52" s="9"/>
      <c r="Q52" s="69" t="str">
        <f t="shared" si="3"/>
        <v/>
      </c>
      <c r="R52" s="9"/>
      <c r="S52" s="44"/>
      <c r="T52" s="9"/>
      <c r="U52" s="93"/>
      <c r="V52" s="41"/>
      <c r="W52" s="43" t="str">
        <f t="shared" si="7"/>
        <v>**h**</v>
      </c>
      <c r="X52" s="2"/>
      <c r="Y52" s="32">
        <f t="shared" si="1"/>
        <v>0</v>
      </c>
      <c r="Z52" s="9"/>
      <c r="AA52" s="69" t="str">
        <f t="shared" si="4"/>
        <v/>
      </c>
      <c r="AB52" s="9"/>
      <c r="AC52" s="49"/>
      <c r="AD52" s="9"/>
      <c r="AE52" s="232">
        <f t="shared" si="2"/>
        <v>0</v>
      </c>
      <c r="AF52" s="9"/>
      <c r="AH52" s="4"/>
    </row>
    <row r="53" spans="1:34" ht="20.100000000000001" customHeight="1" thickTop="1" thickBot="1" x14ac:dyDescent="0.3">
      <c r="A53" s="97"/>
      <c r="B53" s="165" t="s">
        <v>49</v>
      </c>
      <c r="C53" s="196"/>
      <c r="D53" s="190" t="s">
        <v>149</v>
      </c>
      <c r="E53" s="166" t="s">
        <v>127</v>
      </c>
      <c r="F53" s="349"/>
      <c r="G53" s="99"/>
      <c r="H53" s="99"/>
      <c r="I53" s="43" t="str">
        <f t="shared" si="5"/>
        <v>**h**</v>
      </c>
      <c r="J53" s="22"/>
      <c r="K53" s="90"/>
      <c r="L53" s="34"/>
      <c r="M53" s="43" t="str">
        <f t="shared" si="6"/>
        <v>**h**</v>
      </c>
      <c r="N53" s="2"/>
      <c r="O53" s="31">
        <f t="shared" si="0"/>
        <v>0</v>
      </c>
      <c r="P53" s="9"/>
      <c r="Q53" s="69" t="str">
        <f t="shared" si="3"/>
        <v/>
      </c>
      <c r="R53" s="9"/>
      <c r="S53" s="44"/>
      <c r="T53" s="9"/>
      <c r="U53" s="93"/>
      <c r="V53" s="62"/>
      <c r="W53" s="43" t="str">
        <f t="shared" si="7"/>
        <v>**h**</v>
      </c>
      <c r="X53" s="2"/>
      <c r="Y53" s="32">
        <f t="shared" si="1"/>
        <v>0</v>
      </c>
      <c r="Z53" s="9"/>
      <c r="AA53" s="69" t="str">
        <f t="shared" si="4"/>
        <v/>
      </c>
      <c r="AB53" s="9"/>
      <c r="AC53" s="49"/>
      <c r="AD53" s="9"/>
      <c r="AE53" s="232">
        <f t="shared" si="2"/>
        <v>0</v>
      </c>
      <c r="AF53" s="9"/>
      <c r="AH53" s="4"/>
    </row>
    <row r="54" spans="1:34" ht="20.100000000000001" customHeight="1" thickTop="1" thickBot="1" x14ac:dyDescent="0.3">
      <c r="A54" s="97"/>
      <c r="B54" s="165" t="s">
        <v>93</v>
      </c>
      <c r="C54" s="196"/>
      <c r="D54" s="190" t="s">
        <v>185</v>
      </c>
      <c r="E54" s="166" t="s">
        <v>127</v>
      </c>
      <c r="F54" s="349"/>
      <c r="G54" s="99"/>
      <c r="H54" s="99"/>
      <c r="I54" s="43" t="str">
        <f t="shared" si="5"/>
        <v>**h**</v>
      </c>
      <c r="J54" s="22"/>
      <c r="K54" s="90"/>
      <c r="L54" s="34"/>
      <c r="M54" s="43" t="str">
        <f t="shared" si="6"/>
        <v>**h**</v>
      </c>
      <c r="N54" s="2"/>
      <c r="O54" s="31">
        <f t="shared" si="0"/>
        <v>0</v>
      </c>
      <c r="P54" s="9"/>
      <c r="Q54" s="69" t="str">
        <f t="shared" si="3"/>
        <v/>
      </c>
      <c r="R54" s="9"/>
      <c r="S54" s="44"/>
      <c r="T54" s="9"/>
      <c r="U54" s="93"/>
      <c r="V54" s="62"/>
      <c r="W54" s="43" t="str">
        <f t="shared" si="7"/>
        <v>**h**</v>
      </c>
      <c r="X54" s="2"/>
      <c r="Y54" s="32">
        <f t="shared" si="1"/>
        <v>0</v>
      </c>
      <c r="Z54" s="9"/>
      <c r="AA54" s="69" t="str">
        <f t="shared" si="4"/>
        <v/>
      </c>
      <c r="AB54" s="9"/>
      <c r="AC54" s="49"/>
      <c r="AD54" s="9"/>
      <c r="AE54" s="232">
        <f t="shared" si="2"/>
        <v>0</v>
      </c>
      <c r="AF54" s="9"/>
      <c r="AH54" s="4"/>
    </row>
    <row r="55" spans="1:34" ht="20.100000000000001" customHeight="1" thickTop="1" thickBot="1" x14ac:dyDescent="0.3">
      <c r="A55" s="97"/>
      <c r="B55" s="167" t="s">
        <v>74</v>
      </c>
      <c r="C55" s="197"/>
      <c r="D55" s="191" t="s">
        <v>185</v>
      </c>
      <c r="E55" s="168" t="s">
        <v>127</v>
      </c>
      <c r="F55" s="349"/>
      <c r="G55" s="99"/>
      <c r="H55" s="99"/>
      <c r="I55" s="43" t="str">
        <f t="shared" si="5"/>
        <v>**h**</v>
      </c>
      <c r="J55" s="22"/>
      <c r="K55" s="90"/>
      <c r="L55" s="34"/>
      <c r="M55" s="43" t="str">
        <f t="shared" si="6"/>
        <v>**h**</v>
      </c>
      <c r="N55" s="2"/>
      <c r="O55" s="31">
        <f t="shared" si="0"/>
        <v>0</v>
      </c>
      <c r="P55" s="9"/>
      <c r="Q55" s="69" t="str">
        <f t="shared" si="3"/>
        <v/>
      </c>
      <c r="R55" s="9"/>
      <c r="S55" s="44"/>
      <c r="T55" s="9"/>
      <c r="U55" s="93"/>
      <c r="V55" s="62"/>
      <c r="W55" s="43" t="str">
        <f t="shared" si="7"/>
        <v>**h**</v>
      </c>
      <c r="X55" s="2"/>
      <c r="Y55" s="32">
        <f t="shared" si="1"/>
        <v>0</v>
      </c>
      <c r="Z55" s="9"/>
      <c r="AA55" s="69" t="str">
        <f t="shared" si="4"/>
        <v/>
      </c>
      <c r="AB55" s="9"/>
      <c r="AC55" s="49"/>
      <c r="AD55" s="9"/>
      <c r="AE55" s="232">
        <f t="shared" si="2"/>
        <v>0</v>
      </c>
      <c r="AF55" s="9"/>
      <c r="AH55" s="4"/>
    </row>
    <row r="56" spans="1:34" ht="20.100000000000001" customHeight="1" thickTop="1" thickBot="1" x14ac:dyDescent="0.3">
      <c r="A56" s="97"/>
      <c r="B56" s="169" t="s">
        <v>44</v>
      </c>
      <c r="C56" s="195"/>
      <c r="D56" s="189" t="s">
        <v>145</v>
      </c>
      <c r="E56" s="170" t="s">
        <v>142</v>
      </c>
      <c r="F56" s="349"/>
      <c r="G56" s="99"/>
      <c r="H56" s="99"/>
      <c r="I56" s="43" t="str">
        <f t="shared" si="5"/>
        <v>**h**</v>
      </c>
      <c r="J56" s="22"/>
      <c r="K56" s="90"/>
      <c r="L56" s="34"/>
      <c r="M56" s="43" t="str">
        <f t="shared" si="6"/>
        <v>**h**</v>
      </c>
      <c r="N56" s="2"/>
      <c r="O56" s="31">
        <f t="shared" si="0"/>
        <v>0</v>
      </c>
      <c r="P56" s="9"/>
      <c r="Q56" s="69" t="str">
        <f t="shared" si="3"/>
        <v/>
      </c>
      <c r="R56" s="9"/>
      <c r="S56" s="44"/>
      <c r="T56" s="9"/>
      <c r="U56" s="93"/>
      <c r="V56" s="41"/>
      <c r="W56" s="43" t="str">
        <f t="shared" si="7"/>
        <v>**h**</v>
      </c>
      <c r="X56" s="2"/>
      <c r="Y56" s="32">
        <f t="shared" si="1"/>
        <v>0</v>
      </c>
      <c r="Z56" s="9"/>
      <c r="AA56" s="69" t="str">
        <f t="shared" si="4"/>
        <v/>
      </c>
      <c r="AB56" s="9"/>
      <c r="AC56" s="49"/>
      <c r="AD56" s="9"/>
      <c r="AE56" s="232">
        <f t="shared" si="2"/>
        <v>0</v>
      </c>
      <c r="AF56" s="9"/>
      <c r="AH56" s="4"/>
    </row>
    <row r="57" spans="1:34" ht="20.100000000000001" customHeight="1" thickTop="1" thickBot="1" x14ac:dyDescent="0.3">
      <c r="A57" s="97"/>
      <c r="B57" s="171" t="s">
        <v>30</v>
      </c>
      <c r="C57" s="196">
        <v>1</v>
      </c>
      <c r="D57" s="190" t="s">
        <v>146</v>
      </c>
      <c r="E57" s="172" t="s">
        <v>142</v>
      </c>
      <c r="F57" s="349"/>
      <c r="G57" s="99"/>
      <c r="H57" s="99"/>
      <c r="I57" s="43" t="str">
        <f t="shared" si="5"/>
        <v>**h**</v>
      </c>
      <c r="J57" s="22"/>
      <c r="K57" s="90"/>
      <c r="L57" s="34"/>
      <c r="M57" s="43" t="str">
        <f t="shared" si="6"/>
        <v>**h**</v>
      </c>
      <c r="N57" s="2"/>
      <c r="O57" s="31">
        <f t="shared" si="0"/>
        <v>0</v>
      </c>
      <c r="P57" s="9"/>
      <c r="Q57" s="69" t="str">
        <f t="shared" si="3"/>
        <v/>
      </c>
      <c r="R57" s="9"/>
      <c r="S57" s="44"/>
      <c r="T57" s="9"/>
      <c r="U57" s="93"/>
      <c r="V57" s="62"/>
      <c r="W57" s="43" t="str">
        <f t="shared" si="7"/>
        <v>**h**</v>
      </c>
      <c r="X57" s="2"/>
      <c r="Y57" s="32">
        <f t="shared" si="1"/>
        <v>0</v>
      </c>
      <c r="Z57" s="9"/>
      <c r="AA57" s="69" t="str">
        <f t="shared" si="4"/>
        <v/>
      </c>
      <c r="AB57" s="9"/>
      <c r="AC57" s="49"/>
      <c r="AD57" s="9"/>
      <c r="AE57" s="232">
        <f t="shared" si="2"/>
        <v>0</v>
      </c>
      <c r="AF57" s="9"/>
      <c r="AH57" s="4"/>
    </row>
    <row r="58" spans="1:34" ht="20.100000000000001" customHeight="1" thickTop="1" thickBot="1" x14ac:dyDescent="0.3">
      <c r="A58" s="97"/>
      <c r="B58" s="171" t="s">
        <v>17</v>
      </c>
      <c r="C58" s="196">
        <v>2</v>
      </c>
      <c r="D58" s="190" t="s">
        <v>146</v>
      </c>
      <c r="E58" s="172" t="s">
        <v>142</v>
      </c>
      <c r="F58" s="349"/>
      <c r="G58" s="99"/>
      <c r="H58" s="99"/>
      <c r="I58" s="43" t="str">
        <f t="shared" si="5"/>
        <v>**h**</v>
      </c>
      <c r="J58" s="22"/>
      <c r="K58" s="90"/>
      <c r="L58" s="34"/>
      <c r="M58" s="43" t="str">
        <f t="shared" si="6"/>
        <v>**h**</v>
      </c>
      <c r="N58" s="2"/>
      <c r="O58" s="31">
        <f t="shared" si="0"/>
        <v>0</v>
      </c>
      <c r="P58" s="9"/>
      <c r="Q58" s="69" t="str">
        <f t="shared" si="3"/>
        <v/>
      </c>
      <c r="R58" s="9"/>
      <c r="S58" s="44"/>
      <c r="T58" s="9"/>
      <c r="U58" s="93"/>
      <c r="V58" s="62"/>
      <c r="W58" s="43" t="str">
        <f t="shared" si="7"/>
        <v>**h**</v>
      </c>
      <c r="X58" s="2"/>
      <c r="Y58" s="32">
        <f t="shared" si="1"/>
        <v>0</v>
      </c>
      <c r="Z58" s="9"/>
      <c r="AA58" s="69" t="str">
        <f t="shared" si="4"/>
        <v/>
      </c>
      <c r="AB58" s="9"/>
      <c r="AC58" s="49"/>
      <c r="AD58" s="9"/>
      <c r="AE58" s="232">
        <f t="shared" si="2"/>
        <v>0</v>
      </c>
      <c r="AF58" s="9"/>
      <c r="AH58" s="4"/>
    </row>
    <row r="59" spans="1:34" ht="20.100000000000001" customHeight="1" thickTop="1" thickBot="1" x14ac:dyDescent="0.3">
      <c r="A59" s="97"/>
      <c r="B59" s="171" t="s">
        <v>8</v>
      </c>
      <c r="C59" s="196">
        <v>3</v>
      </c>
      <c r="D59" s="190" t="s">
        <v>146</v>
      </c>
      <c r="E59" s="172" t="s">
        <v>142</v>
      </c>
      <c r="F59" s="349"/>
      <c r="G59" s="99"/>
      <c r="H59" s="99"/>
      <c r="I59" s="43" t="str">
        <f t="shared" si="5"/>
        <v>**h**</v>
      </c>
      <c r="J59" s="22"/>
      <c r="K59" s="90"/>
      <c r="L59" s="34"/>
      <c r="M59" s="43" t="str">
        <f t="shared" si="6"/>
        <v>**h**</v>
      </c>
      <c r="N59" s="2"/>
      <c r="O59" s="31">
        <f t="shared" si="0"/>
        <v>0</v>
      </c>
      <c r="P59" s="9"/>
      <c r="Q59" s="69" t="str">
        <f t="shared" si="3"/>
        <v/>
      </c>
      <c r="R59" s="9"/>
      <c r="S59" s="44"/>
      <c r="T59" s="9"/>
      <c r="U59" s="93"/>
      <c r="V59" s="62"/>
      <c r="W59" s="43" t="str">
        <f t="shared" si="7"/>
        <v>**h**</v>
      </c>
      <c r="X59" s="2"/>
      <c r="Y59" s="32">
        <f t="shared" si="1"/>
        <v>0</v>
      </c>
      <c r="Z59" s="9"/>
      <c r="AA59" s="69" t="str">
        <f t="shared" si="4"/>
        <v/>
      </c>
      <c r="AB59" s="9"/>
      <c r="AC59" s="49"/>
      <c r="AD59" s="9"/>
      <c r="AE59" s="232">
        <f t="shared" si="2"/>
        <v>0</v>
      </c>
      <c r="AF59" s="9"/>
      <c r="AH59" s="4"/>
    </row>
    <row r="60" spans="1:34" ht="20.100000000000001" customHeight="1" thickTop="1" thickBot="1" x14ac:dyDescent="0.3">
      <c r="A60" s="97"/>
      <c r="B60" s="171" t="s">
        <v>62</v>
      </c>
      <c r="C60" s="196">
        <v>4</v>
      </c>
      <c r="D60" s="190" t="s">
        <v>146</v>
      </c>
      <c r="E60" s="172" t="s">
        <v>142</v>
      </c>
      <c r="F60" s="349"/>
      <c r="G60" s="99"/>
      <c r="H60" s="99"/>
      <c r="I60" s="43" t="str">
        <f t="shared" si="5"/>
        <v>**h**</v>
      </c>
      <c r="J60" s="22"/>
      <c r="K60" s="90"/>
      <c r="L60" s="34"/>
      <c r="M60" s="43" t="str">
        <f t="shared" si="6"/>
        <v>**h**</v>
      </c>
      <c r="N60" s="2"/>
      <c r="O60" s="31">
        <f t="shared" si="0"/>
        <v>0</v>
      </c>
      <c r="P60" s="9"/>
      <c r="Q60" s="69" t="str">
        <f t="shared" si="3"/>
        <v/>
      </c>
      <c r="R60" s="9"/>
      <c r="S60" s="44"/>
      <c r="T60" s="9"/>
      <c r="U60" s="93"/>
      <c r="V60" s="62"/>
      <c r="W60" s="43" t="str">
        <f t="shared" si="7"/>
        <v>**h**</v>
      </c>
      <c r="X60" s="2"/>
      <c r="Y60" s="32">
        <f t="shared" si="1"/>
        <v>0</v>
      </c>
      <c r="Z60" s="9"/>
      <c r="AA60" s="69" t="str">
        <f t="shared" si="4"/>
        <v/>
      </c>
      <c r="AB60" s="9"/>
      <c r="AC60" s="49"/>
      <c r="AD60" s="9"/>
      <c r="AE60" s="232">
        <f t="shared" si="2"/>
        <v>0</v>
      </c>
      <c r="AF60" s="9"/>
      <c r="AH60" s="4"/>
    </row>
    <row r="61" spans="1:34" ht="20.100000000000001" customHeight="1" thickTop="1" thickBot="1" x14ac:dyDescent="0.3">
      <c r="A61" s="97"/>
      <c r="B61" s="171" t="s">
        <v>5</v>
      </c>
      <c r="C61" s="196">
        <v>5</v>
      </c>
      <c r="D61" s="190" t="s">
        <v>146</v>
      </c>
      <c r="E61" s="172" t="s">
        <v>142</v>
      </c>
      <c r="F61" s="349"/>
      <c r="G61" s="99"/>
      <c r="H61" s="99"/>
      <c r="I61" s="43" t="str">
        <f t="shared" si="5"/>
        <v>**h**</v>
      </c>
      <c r="J61" s="22"/>
      <c r="K61" s="90"/>
      <c r="L61" s="34"/>
      <c r="M61" s="43" t="str">
        <f t="shared" si="6"/>
        <v>**h**</v>
      </c>
      <c r="N61" s="2"/>
      <c r="O61" s="31">
        <f t="shared" si="0"/>
        <v>0</v>
      </c>
      <c r="P61" s="9"/>
      <c r="Q61" s="69" t="str">
        <f t="shared" si="3"/>
        <v/>
      </c>
      <c r="R61" s="9"/>
      <c r="S61" s="44"/>
      <c r="T61" s="9"/>
      <c r="U61" s="92"/>
      <c r="V61" s="41"/>
      <c r="W61" s="43" t="str">
        <f t="shared" si="7"/>
        <v>**h**</v>
      </c>
      <c r="X61" s="2"/>
      <c r="Y61" s="32">
        <f t="shared" si="1"/>
        <v>0</v>
      </c>
      <c r="Z61" s="9"/>
      <c r="AA61" s="69" t="str">
        <f t="shared" si="4"/>
        <v/>
      </c>
      <c r="AB61" s="9"/>
      <c r="AC61" s="49"/>
      <c r="AD61" s="9"/>
      <c r="AE61" s="232">
        <f t="shared" si="2"/>
        <v>0</v>
      </c>
      <c r="AF61" s="9"/>
      <c r="AH61" s="4"/>
    </row>
    <row r="62" spans="1:34" ht="20.100000000000001" customHeight="1" thickTop="1" thickBot="1" x14ac:dyDescent="0.3">
      <c r="A62" s="97"/>
      <c r="B62" s="171" t="s">
        <v>64</v>
      </c>
      <c r="C62" s="196"/>
      <c r="D62" s="190" t="s">
        <v>147</v>
      </c>
      <c r="E62" s="172" t="s">
        <v>142</v>
      </c>
      <c r="F62" s="349"/>
      <c r="G62" s="99"/>
      <c r="H62" s="99"/>
      <c r="I62" s="43" t="str">
        <f t="shared" si="5"/>
        <v>**h**</v>
      </c>
      <c r="J62" s="22"/>
      <c r="K62" s="90"/>
      <c r="L62" s="34"/>
      <c r="M62" s="43" t="str">
        <f t="shared" si="6"/>
        <v>**h**</v>
      </c>
      <c r="N62" s="2"/>
      <c r="O62" s="31">
        <f t="shared" si="0"/>
        <v>0</v>
      </c>
      <c r="P62" s="9"/>
      <c r="Q62" s="69" t="str">
        <f t="shared" si="3"/>
        <v/>
      </c>
      <c r="R62" s="9"/>
      <c r="S62" s="44"/>
      <c r="T62" s="9"/>
      <c r="U62" s="92"/>
      <c r="V62" s="62"/>
      <c r="W62" s="43" t="str">
        <f t="shared" si="7"/>
        <v>**h**</v>
      </c>
      <c r="X62" s="2"/>
      <c r="Y62" s="32">
        <f t="shared" si="1"/>
        <v>0</v>
      </c>
      <c r="Z62" s="9"/>
      <c r="AA62" s="69" t="str">
        <f t="shared" si="4"/>
        <v/>
      </c>
      <c r="AB62" s="9"/>
      <c r="AC62" s="49"/>
      <c r="AD62" s="9"/>
      <c r="AE62" s="232">
        <f t="shared" si="2"/>
        <v>0</v>
      </c>
      <c r="AF62" s="9"/>
      <c r="AH62" s="4"/>
    </row>
    <row r="63" spans="1:34" ht="20.100000000000001" customHeight="1" thickTop="1" thickBot="1" x14ac:dyDescent="0.3">
      <c r="A63" s="97"/>
      <c r="B63" s="171" t="s">
        <v>1</v>
      </c>
      <c r="C63" s="196"/>
      <c r="D63" s="190" t="s">
        <v>148</v>
      </c>
      <c r="E63" s="172" t="s">
        <v>142</v>
      </c>
      <c r="F63" s="349"/>
      <c r="G63" s="99"/>
      <c r="H63" s="99"/>
      <c r="I63" s="43" t="str">
        <f t="shared" si="5"/>
        <v>**h**</v>
      </c>
      <c r="J63" s="22"/>
      <c r="K63" s="90"/>
      <c r="L63" s="34"/>
      <c r="M63" s="43" t="str">
        <f t="shared" si="6"/>
        <v>**h**</v>
      </c>
      <c r="N63" s="2"/>
      <c r="O63" s="31">
        <f t="shared" si="0"/>
        <v>0</v>
      </c>
      <c r="P63" s="9"/>
      <c r="Q63" s="69" t="str">
        <f t="shared" si="3"/>
        <v/>
      </c>
      <c r="R63" s="9"/>
      <c r="S63" s="44"/>
      <c r="T63" s="9"/>
      <c r="U63" s="93"/>
      <c r="V63" s="41"/>
      <c r="W63" s="43" t="str">
        <f t="shared" si="7"/>
        <v>**h**</v>
      </c>
      <c r="X63" s="2"/>
      <c r="Y63" s="32">
        <f t="shared" si="1"/>
        <v>0</v>
      </c>
      <c r="Z63" s="9"/>
      <c r="AA63" s="69" t="str">
        <f t="shared" si="4"/>
        <v/>
      </c>
      <c r="AB63" s="9"/>
      <c r="AC63" s="49"/>
      <c r="AD63" s="9"/>
      <c r="AE63" s="232">
        <f t="shared" si="2"/>
        <v>0</v>
      </c>
      <c r="AF63" s="9"/>
      <c r="AH63" s="4"/>
    </row>
    <row r="64" spans="1:34" ht="20.100000000000001" customHeight="1" thickTop="1" thickBot="1" x14ac:dyDescent="0.3">
      <c r="A64" s="97"/>
      <c r="B64" s="171" t="s">
        <v>2</v>
      </c>
      <c r="C64" s="196"/>
      <c r="D64" s="190" t="s">
        <v>149</v>
      </c>
      <c r="E64" s="172" t="s">
        <v>142</v>
      </c>
      <c r="F64" s="349"/>
      <c r="G64" s="99"/>
      <c r="H64" s="99"/>
      <c r="I64" s="43" t="str">
        <f t="shared" si="5"/>
        <v>**h**</v>
      </c>
      <c r="J64" s="22"/>
      <c r="K64" s="90"/>
      <c r="L64" s="34"/>
      <c r="M64" s="43" t="str">
        <f t="shared" si="6"/>
        <v>**h**</v>
      </c>
      <c r="N64" s="2"/>
      <c r="O64" s="31">
        <f t="shared" si="0"/>
        <v>0</v>
      </c>
      <c r="P64" s="9"/>
      <c r="Q64" s="69" t="str">
        <f t="shared" si="3"/>
        <v/>
      </c>
      <c r="R64" s="9"/>
      <c r="S64" s="44"/>
      <c r="T64" s="9"/>
      <c r="U64" s="93"/>
      <c r="V64" s="62"/>
      <c r="W64" s="43" t="str">
        <f t="shared" si="7"/>
        <v>**h**</v>
      </c>
      <c r="X64" s="2"/>
      <c r="Y64" s="32">
        <f t="shared" si="1"/>
        <v>0</v>
      </c>
      <c r="Z64" s="9"/>
      <c r="AA64" s="69" t="str">
        <f t="shared" si="4"/>
        <v/>
      </c>
      <c r="AB64" s="9"/>
      <c r="AC64" s="49"/>
      <c r="AD64" s="9"/>
      <c r="AE64" s="232">
        <f t="shared" si="2"/>
        <v>0</v>
      </c>
      <c r="AF64" s="9"/>
      <c r="AH64" s="4"/>
    </row>
    <row r="65" spans="1:34" ht="20.100000000000001" customHeight="1" thickTop="1" thickBot="1" x14ac:dyDescent="0.3">
      <c r="A65" s="97"/>
      <c r="B65" s="171" t="s">
        <v>6</v>
      </c>
      <c r="C65" s="196"/>
      <c r="D65" s="190" t="s">
        <v>149</v>
      </c>
      <c r="E65" s="172" t="s">
        <v>142</v>
      </c>
      <c r="F65" s="349"/>
      <c r="G65" s="99"/>
      <c r="H65" s="99"/>
      <c r="I65" s="43" t="str">
        <f t="shared" si="5"/>
        <v>**h**</v>
      </c>
      <c r="J65" s="22"/>
      <c r="K65" s="90"/>
      <c r="L65" s="34"/>
      <c r="M65" s="43" t="str">
        <f t="shared" si="6"/>
        <v>**h**</v>
      </c>
      <c r="N65" s="2"/>
      <c r="O65" s="31">
        <f t="shared" si="0"/>
        <v>0</v>
      </c>
      <c r="P65" s="9"/>
      <c r="Q65" s="69" t="str">
        <f t="shared" si="3"/>
        <v/>
      </c>
      <c r="R65" s="9"/>
      <c r="S65" s="44"/>
      <c r="T65" s="9"/>
      <c r="U65" s="92"/>
      <c r="V65" s="62"/>
      <c r="W65" s="43" t="str">
        <f t="shared" si="7"/>
        <v>**h**</v>
      </c>
      <c r="X65" s="2"/>
      <c r="Y65" s="32">
        <f t="shared" si="1"/>
        <v>0</v>
      </c>
      <c r="Z65" s="9"/>
      <c r="AA65" s="69" t="str">
        <f t="shared" si="4"/>
        <v/>
      </c>
      <c r="AB65" s="9"/>
      <c r="AC65" s="49"/>
      <c r="AD65" s="9"/>
      <c r="AE65" s="232">
        <f t="shared" si="2"/>
        <v>0</v>
      </c>
      <c r="AF65" s="9"/>
      <c r="AH65" s="4"/>
    </row>
    <row r="66" spans="1:34" ht="20.100000000000001" customHeight="1" thickTop="1" thickBot="1" x14ac:dyDescent="0.3">
      <c r="A66" s="97"/>
      <c r="B66" s="171" t="s">
        <v>32</v>
      </c>
      <c r="C66" s="196"/>
      <c r="D66" s="190" t="s">
        <v>149</v>
      </c>
      <c r="E66" s="172" t="s">
        <v>142</v>
      </c>
      <c r="F66" s="349"/>
      <c r="G66" s="99"/>
      <c r="H66" s="99"/>
      <c r="I66" s="43" t="str">
        <f t="shared" si="5"/>
        <v>**h**</v>
      </c>
      <c r="J66" s="22"/>
      <c r="K66" s="90"/>
      <c r="L66" s="34"/>
      <c r="M66" s="43" t="str">
        <f t="shared" si="6"/>
        <v>**h**</v>
      </c>
      <c r="N66" s="2"/>
      <c r="O66" s="31">
        <f t="shared" si="0"/>
        <v>0</v>
      </c>
      <c r="P66" s="9"/>
      <c r="Q66" s="69" t="str">
        <f t="shared" si="3"/>
        <v/>
      </c>
      <c r="R66" s="9"/>
      <c r="S66" s="44"/>
      <c r="T66" s="9"/>
      <c r="U66" s="93"/>
      <c r="V66" s="62"/>
      <c r="W66" s="43" t="str">
        <f t="shared" si="7"/>
        <v>**h**</v>
      </c>
      <c r="X66" s="2"/>
      <c r="Y66" s="32">
        <f t="shared" si="1"/>
        <v>0</v>
      </c>
      <c r="Z66" s="9"/>
      <c r="AA66" s="69" t="str">
        <f t="shared" si="4"/>
        <v/>
      </c>
      <c r="AB66" s="9"/>
      <c r="AC66" s="49"/>
      <c r="AD66" s="9"/>
      <c r="AE66" s="232">
        <f t="shared" si="2"/>
        <v>0</v>
      </c>
      <c r="AF66" s="9"/>
      <c r="AH66" s="4"/>
    </row>
    <row r="67" spans="1:34" ht="20.100000000000001" customHeight="1" thickTop="1" thickBot="1" x14ac:dyDescent="0.3">
      <c r="A67" s="97"/>
      <c r="B67" s="171" t="s">
        <v>53</v>
      </c>
      <c r="C67" s="196"/>
      <c r="D67" s="190" t="s">
        <v>149</v>
      </c>
      <c r="E67" s="172" t="s">
        <v>142</v>
      </c>
      <c r="F67" s="349"/>
      <c r="G67" s="99"/>
      <c r="H67" s="99"/>
      <c r="I67" s="43" t="str">
        <f t="shared" si="5"/>
        <v>**h**</v>
      </c>
      <c r="J67" s="22"/>
      <c r="K67" s="90"/>
      <c r="L67" s="34"/>
      <c r="M67" s="43" t="str">
        <f t="shared" si="6"/>
        <v>**h**</v>
      </c>
      <c r="N67" s="2"/>
      <c r="O67" s="31">
        <f t="shared" si="0"/>
        <v>0</v>
      </c>
      <c r="P67" s="9"/>
      <c r="Q67" s="69" t="str">
        <f t="shared" si="3"/>
        <v/>
      </c>
      <c r="R67" s="9"/>
      <c r="S67" s="44"/>
      <c r="T67" s="9"/>
      <c r="U67" s="93"/>
      <c r="V67" s="62"/>
      <c r="W67" s="43" t="str">
        <f t="shared" si="7"/>
        <v>**h**</v>
      </c>
      <c r="X67" s="2"/>
      <c r="Y67" s="32">
        <f t="shared" si="1"/>
        <v>0</v>
      </c>
      <c r="Z67" s="9"/>
      <c r="AA67" s="69" t="str">
        <f t="shared" si="4"/>
        <v/>
      </c>
      <c r="AB67" s="9"/>
      <c r="AC67" s="49"/>
      <c r="AD67" s="9"/>
      <c r="AE67" s="232">
        <f t="shared" si="2"/>
        <v>0</v>
      </c>
      <c r="AF67" s="9"/>
      <c r="AH67" s="4"/>
    </row>
    <row r="68" spans="1:34" ht="20.100000000000001" customHeight="1" thickTop="1" thickBot="1" x14ac:dyDescent="0.3">
      <c r="A68" s="97"/>
      <c r="B68" s="173" t="s">
        <v>85</v>
      </c>
      <c r="C68" s="197"/>
      <c r="D68" s="191" t="s">
        <v>185</v>
      </c>
      <c r="E68" s="174" t="s">
        <v>142</v>
      </c>
      <c r="F68" s="349"/>
      <c r="G68" s="99"/>
      <c r="H68" s="99"/>
      <c r="I68" s="43" t="str">
        <f t="shared" si="5"/>
        <v>**h**</v>
      </c>
      <c r="J68" s="22"/>
      <c r="K68" s="90"/>
      <c r="L68" s="34"/>
      <c r="M68" s="43" t="str">
        <f t="shared" si="6"/>
        <v>**h**</v>
      </c>
      <c r="N68" s="2"/>
      <c r="O68" s="31">
        <f t="shared" si="0"/>
        <v>0</v>
      </c>
      <c r="P68" s="9"/>
      <c r="Q68" s="69" t="str">
        <f t="shared" si="3"/>
        <v/>
      </c>
      <c r="R68" s="9"/>
      <c r="S68" s="44"/>
      <c r="T68" s="9"/>
      <c r="U68" s="93"/>
      <c r="V68" s="62"/>
      <c r="W68" s="43" t="str">
        <f t="shared" si="7"/>
        <v>**h**</v>
      </c>
      <c r="X68" s="2"/>
      <c r="Y68" s="32">
        <f t="shared" si="1"/>
        <v>0</v>
      </c>
      <c r="Z68" s="9"/>
      <c r="AA68" s="69" t="str">
        <f t="shared" si="4"/>
        <v/>
      </c>
      <c r="AB68" s="9"/>
      <c r="AC68" s="49"/>
      <c r="AD68" s="9"/>
      <c r="AE68" s="232">
        <f t="shared" si="2"/>
        <v>0</v>
      </c>
      <c r="AF68" s="9"/>
      <c r="AH68" s="4"/>
    </row>
    <row r="69" spans="1:34" ht="20.100000000000001" customHeight="1" thickTop="1" thickBot="1" x14ac:dyDescent="0.3">
      <c r="A69" s="97"/>
      <c r="B69" s="175" t="s">
        <v>45</v>
      </c>
      <c r="C69" s="195">
        <v>1</v>
      </c>
      <c r="D69" s="189" t="s">
        <v>145</v>
      </c>
      <c r="E69" s="176" t="s">
        <v>143</v>
      </c>
      <c r="F69" s="349"/>
      <c r="G69" s="99"/>
      <c r="H69" s="99"/>
      <c r="I69" s="43" t="str">
        <f t="shared" si="5"/>
        <v>**h**</v>
      </c>
      <c r="J69" s="22"/>
      <c r="K69" s="90"/>
      <c r="L69" s="34"/>
      <c r="M69" s="43" t="str">
        <f t="shared" si="6"/>
        <v>**h**</v>
      </c>
      <c r="N69" s="2"/>
      <c r="O69" s="31">
        <f t="shared" si="0"/>
        <v>0</v>
      </c>
      <c r="P69" s="9"/>
      <c r="Q69" s="69" t="str">
        <f t="shared" si="3"/>
        <v/>
      </c>
      <c r="R69" s="9"/>
      <c r="S69" s="44"/>
      <c r="T69" s="9"/>
      <c r="U69" s="92"/>
      <c r="V69" s="41"/>
      <c r="W69" s="43" t="str">
        <f t="shared" si="7"/>
        <v>**h**</v>
      </c>
      <c r="X69" s="2"/>
      <c r="Y69" s="32">
        <f t="shared" si="1"/>
        <v>0</v>
      </c>
      <c r="Z69" s="9"/>
      <c r="AA69" s="69" t="str">
        <f t="shared" si="4"/>
        <v/>
      </c>
      <c r="AB69" s="9"/>
      <c r="AC69" s="49"/>
      <c r="AD69" s="9"/>
      <c r="AE69" s="232">
        <f t="shared" si="2"/>
        <v>0</v>
      </c>
      <c r="AF69" s="9"/>
      <c r="AH69" s="4"/>
    </row>
    <row r="70" spans="1:34" ht="20.100000000000001" customHeight="1" thickTop="1" thickBot="1" x14ac:dyDescent="0.3">
      <c r="A70" s="97"/>
      <c r="B70" s="177" t="s">
        <v>84</v>
      </c>
      <c r="C70" s="196">
        <v>2</v>
      </c>
      <c r="D70" s="190" t="s">
        <v>145</v>
      </c>
      <c r="E70" s="178" t="s">
        <v>143</v>
      </c>
      <c r="F70" s="349"/>
      <c r="G70" s="99"/>
      <c r="H70" s="99"/>
      <c r="I70" s="43" t="str">
        <f t="shared" si="5"/>
        <v>**h**</v>
      </c>
      <c r="J70" s="22"/>
      <c r="K70" s="90"/>
      <c r="L70" s="34"/>
      <c r="M70" s="43" t="str">
        <f t="shared" si="6"/>
        <v>**h**</v>
      </c>
      <c r="N70" s="2"/>
      <c r="O70" s="31">
        <f t="shared" si="0"/>
        <v>0</v>
      </c>
      <c r="P70" s="9"/>
      <c r="Q70" s="69" t="str">
        <f t="shared" si="3"/>
        <v/>
      </c>
      <c r="R70" s="9"/>
      <c r="S70" s="44"/>
      <c r="T70" s="9"/>
      <c r="U70" s="93"/>
      <c r="V70" s="62"/>
      <c r="W70" s="43" t="str">
        <f t="shared" si="7"/>
        <v>**h**</v>
      </c>
      <c r="X70" s="2"/>
      <c r="Y70" s="32">
        <f t="shared" si="1"/>
        <v>0</v>
      </c>
      <c r="Z70" s="9"/>
      <c r="AA70" s="69" t="str">
        <f t="shared" si="4"/>
        <v/>
      </c>
      <c r="AB70" s="9"/>
      <c r="AC70" s="49"/>
      <c r="AD70" s="9"/>
      <c r="AE70" s="232">
        <f t="shared" si="2"/>
        <v>0</v>
      </c>
      <c r="AF70" s="9"/>
      <c r="AH70" s="4"/>
    </row>
    <row r="71" spans="1:34" ht="20.100000000000001" customHeight="1" thickTop="1" thickBot="1" x14ac:dyDescent="0.3">
      <c r="A71" s="97"/>
      <c r="B71" s="177" t="s">
        <v>54</v>
      </c>
      <c r="C71" s="196">
        <v>3</v>
      </c>
      <c r="D71" s="190" t="s">
        <v>145</v>
      </c>
      <c r="E71" s="178" t="s">
        <v>143</v>
      </c>
      <c r="F71" s="349"/>
      <c r="G71" s="99"/>
      <c r="H71" s="99"/>
      <c r="I71" s="43" t="str">
        <f t="shared" si="5"/>
        <v>**h**</v>
      </c>
      <c r="J71" s="22"/>
      <c r="K71" s="90"/>
      <c r="L71" s="34"/>
      <c r="M71" s="43" t="str">
        <f t="shared" si="6"/>
        <v>**h**</v>
      </c>
      <c r="N71" s="2"/>
      <c r="O71" s="31">
        <f t="shared" si="0"/>
        <v>0</v>
      </c>
      <c r="P71" s="9"/>
      <c r="Q71" s="69" t="str">
        <f t="shared" si="3"/>
        <v/>
      </c>
      <c r="R71" s="9"/>
      <c r="S71" s="44"/>
      <c r="T71" s="9"/>
      <c r="U71" s="93"/>
      <c r="V71" s="62"/>
      <c r="W71" s="43" t="str">
        <f t="shared" si="7"/>
        <v>**h**</v>
      </c>
      <c r="X71" s="2"/>
      <c r="Y71" s="32">
        <f t="shared" si="1"/>
        <v>0</v>
      </c>
      <c r="Z71" s="9"/>
      <c r="AA71" s="69" t="str">
        <f t="shared" si="4"/>
        <v/>
      </c>
      <c r="AB71" s="9"/>
      <c r="AC71" s="49"/>
      <c r="AD71" s="9"/>
      <c r="AE71" s="232">
        <f t="shared" si="2"/>
        <v>0</v>
      </c>
      <c r="AF71" s="9"/>
      <c r="AH71" s="4"/>
    </row>
    <row r="72" spans="1:34" ht="20.100000000000001" customHeight="1" thickTop="1" thickBot="1" x14ac:dyDescent="0.3">
      <c r="A72" s="97"/>
      <c r="B72" s="177" t="s">
        <v>41</v>
      </c>
      <c r="C72" s="196"/>
      <c r="D72" s="190" t="s">
        <v>146</v>
      </c>
      <c r="E72" s="178" t="s">
        <v>143</v>
      </c>
      <c r="F72" s="349"/>
      <c r="G72" s="99"/>
      <c r="H72" s="99"/>
      <c r="I72" s="43" t="str">
        <f t="shared" si="5"/>
        <v>**h**</v>
      </c>
      <c r="J72" s="22"/>
      <c r="K72" s="90"/>
      <c r="L72" s="34"/>
      <c r="M72" s="43" t="str">
        <f t="shared" si="6"/>
        <v>**h**</v>
      </c>
      <c r="N72" s="2"/>
      <c r="O72" s="31">
        <f t="shared" si="0"/>
        <v>0</v>
      </c>
      <c r="P72" s="9"/>
      <c r="Q72" s="69" t="str">
        <f t="shared" si="3"/>
        <v/>
      </c>
      <c r="R72" s="9"/>
      <c r="S72" s="44"/>
      <c r="T72" s="9"/>
      <c r="U72" s="93"/>
      <c r="V72" s="41"/>
      <c r="W72" s="43" t="str">
        <f t="shared" si="7"/>
        <v>**h**</v>
      </c>
      <c r="X72" s="2"/>
      <c r="Y72" s="32">
        <f t="shared" si="1"/>
        <v>0</v>
      </c>
      <c r="Z72" s="9"/>
      <c r="AA72" s="69" t="str">
        <f t="shared" si="4"/>
        <v/>
      </c>
      <c r="AB72" s="9"/>
      <c r="AC72" s="49"/>
      <c r="AD72" s="9"/>
      <c r="AE72" s="232">
        <f t="shared" si="2"/>
        <v>0</v>
      </c>
      <c r="AF72" s="9"/>
      <c r="AH72" s="4"/>
    </row>
    <row r="73" spans="1:34" ht="20.100000000000001" customHeight="1" thickTop="1" thickBot="1" x14ac:dyDescent="0.3">
      <c r="A73" s="97"/>
      <c r="B73" s="177" t="s">
        <v>69</v>
      </c>
      <c r="C73" s="196"/>
      <c r="D73" s="190" t="s">
        <v>146</v>
      </c>
      <c r="E73" s="178" t="s">
        <v>143</v>
      </c>
      <c r="F73" s="349"/>
      <c r="G73" s="99"/>
      <c r="H73" s="99"/>
      <c r="I73" s="43" t="str">
        <f t="shared" si="5"/>
        <v>**h**</v>
      </c>
      <c r="J73" s="22"/>
      <c r="K73" s="90"/>
      <c r="L73" s="34"/>
      <c r="M73" s="43" t="str">
        <f t="shared" si="6"/>
        <v>**h**</v>
      </c>
      <c r="N73" s="2"/>
      <c r="O73" s="31">
        <f t="shared" si="0"/>
        <v>0</v>
      </c>
      <c r="P73" s="9"/>
      <c r="Q73" s="69" t="str">
        <f t="shared" si="3"/>
        <v/>
      </c>
      <c r="R73" s="9"/>
      <c r="S73" s="44"/>
      <c r="T73" s="9"/>
      <c r="U73" s="93"/>
      <c r="V73" s="62"/>
      <c r="W73" s="43" t="str">
        <f t="shared" si="7"/>
        <v>**h**</v>
      </c>
      <c r="X73" s="2"/>
      <c r="Y73" s="32">
        <f t="shared" si="1"/>
        <v>0</v>
      </c>
      <c r="Z73" s="9"/>
      <c r="AA73" s="69" t="str">
        <f t="shared" si="4"/>
        <v/>
      </c>
      <c r="AB73" s="9"/>
      <c r="AC73" s="49"/>
      <c r="AD73" s="9"/>
      <c r="AE73" s="232">
        <f t="shared" si="2"/>
        <v>0</v>
      </c>
      <c r="AF73" s="9"/>
      <c r="AH73" s="4"/>
    </row>
    <row r="74" spans="1:34" ht="20.100000000000001" customHeight="1" thickTop="1" thickBot="1" x14ac:dyDescent="0.3">
      <c r="A74" s="97"/>
      <c r="B74" s="177" t="s">
        <v>25</v>
      </c>
      <c r="C74" s="196"/>
      <c r="D74" s="190" t="s">
        <v>147</v>
      </c>
      <c r="E74" s="178" t="s">
        <v>143</v>
      </c>
      <c r="F74" s="349"/>
      <c r="G74" s="99"/>
      <c r="H74" s="99"/>
      <c r="I74" s="43" t="str">
        <f t="shared" si="5"/>
        <v>**h**</v>
      </c>
      <c r="J74" s="22"/>
      <c r="K74" s="90"/>
      <c r="L74" s="34"/>
      <c r="M74" s="43" t="str">
        <f t="shared" si="6"/>
        <v>**h**</v>
      </c>
      <c r="N74" s="2"/>
      <c r="O74" s="31">
        <f t="shared" si="0"/>
        <v>0</v>
      </c>
      <c r="P74" s="9"/>
      <c r="Q74" s="69" t="str">
        <f t="shared" si="3"/>
        <v/>
      </c>
      <c r="R74" s="9"/>
      <c r="S74" s="44"/>
      <c r="T74" s="9"/>
      <c r="U74" s="93"/>
      <c r="V74" s="41"/>
      <c r="W74" s="43" t="str">
        <f t="shared" si="7"/>
        <v>**h**</v>
      </c>
      <c r="X74" s="2"/>
      <c r="Y74" s="32">
        <f t="shared" si="1"/>
        <v>0</v>
      </c>
      <c r="Z74" s="9"/>
      <c r="AA74" s="69" t="str">
        <f t="shared" si="4"/>
        <v/>
      </c>
      <c r="AB74" s="9"/>
      <c r="AC74" s="49"/>
      <c r="AD74" s="9"/>
      <c r="AE74" s="232">
        <f t="shared" si="2"/>
        <v>0</v>
      </c>
      <c r="AF74" s="9"/>
      <c r="AH74" s="4"/>
    </row>
    <row r="75" spans="1:34" ht="20.100000000000001" customHeight="1" thickTop="1" thickBot="1" x14ac:dyDescent="0.3">
      <c r="A75" s="97"/>
      <c r="B75" s="177" t="s">
        <v>38</v>
      </c>
      <c r="C75" s="196"/>
      <c r="D75" s="190" t="s">
        <v>147</v>
      </c>
      <c r="E75" s="178" t="s">
        <v>143</v>
      </c>
      <c r="F75" s="349"/>
      <c r="G75" s="99"/>
      <c r="H75" s="99"/>
      <c r="I75" s="43" t="str">
        <f t="shared" si="5"/>
        <v>**h**</v>
      </c>
      <c r="J75" s="22"/>
      <c r="K75" s="90"/>
      <c r="L75" s="34"/>
      <c r="M75" s="43" t="str">
        <f t="shared" si="6"/>
        <v>**h**</v>
      </c>
      <c r="N75" s="2"/>
      <c r="O75" s="31">
        <f t="shared" si="0"/>
        <v>0</v>
      </c>
      <c r="P75" s="9"/>
      <c r="Q75" s="69" t="str">
        <f t="shared" si="3"/>
        <v/>
      </c>
      <c r="R75" s="9"/>
      <c r="S75" s="44"/>
      <c r="T75" s="9"/>
      <c r="U75" s="93"/>
      <c r="V75" s="62"/>
      <c r="W75" s="43" t="str">
        <f t="shared" si="7"/>
        <v>**h**</v>
      </c>
      <c r="X75" s="2"/>
      <c r="Y75" s="32">
        <f t="shared" si="1"/>
        <v>0</v>
      </c>
      <c r="Z75" s="9"/>
      <c r="AA75" s="69" t="str">
        <f t="shared" si="4"/>
        <v/>
      </c>
      <c r="AB75" s="9"/>
      <c r="AC75" s="49"/>
      <c r="AD75" s="9"/>
      <c r="AE75" s="232">
        <f t="shared" si="2"/>
        <v>0</v>
      </c>
      <c r="AF75" s="9"/>
      <c r="AH75" s="4"/>
    </row>
    <row r="76" spans="1:34" ht="20.100000000000001" customHeight="1" thickTop="1" thickBot="1" x14ac:dyDescent="0.3">
      <c r="A76" s="97"/>
      <c r="B76" s="177" t="s">
        <v>68</v>
      </c>
      <c r="C76" s="196"/>
      <c r="D76" s="190" t="s">
        <v>147</v>
      </c>
      <c r="E76" s="178" t="s">
        <v>143</v>
      </c>
      <c r="F76" s="349"/>
      <c r="G76" s="99"/>
      <c r="H76" s="99"/>
      <c r="I76" s="43" t="str">
        <f t="shared" si="5"/>
        <v>**h**</v>
      </c>
      <c r="J76" s="22"/>
      <c r="K76" s="90"/>
      <c r="L76" s="34"/>
      <c r="M76" s="43" t="str">
        <f t="shared" si="6"/>
        <v>**h**</v>
      </c>
      <c r="N76" s="2"/>
      <c r="O76" s="31">
        <f t="shared" ref="O76:O107" si="8">L76-H76</f>
        <v>0</v>
      </c>
      <c r="P76" s="9"/>
      <c r="Q76" s="69" t="str">
        <f t="shared" si="3"/>
        <v/>
      </c>
      <c r="R76" s="9"/>
      <c r="S76" s="44"/>
      <c r="T76" s="9"/>
      <c r="U76" s="93"/>
      <c r="V76" s="62"/>
      <c r="W76" s="43" t="str">
        <f t="shared" si="7"/>
        <v>**h**</v>
      </c>
      <c r="X76" s="2"/>
      <c r="Y76" s="32">
        <f t="shared" ref="Y76:Y115" si="9">V76-L76</f>
        <v>0</v>
      </c>
      <c r="Z76" s="9"/>
      <c r="AA76" s="69" t="str">
        <f t="shared" si="4"/>
        <v/>
      </c>
      <c r="AB76" s="9"/>
      <c r="AC76" s="49"/>
      <c r="AD76" s="9"/>
      <c r="AE76" s="232">
        <f t="shared" ref="AE76:AE115" si="10">V76-H76</f>
        <v>0</v>
      </c>
      <c r="AF76" s="9"/>
      <c r="AH76" s="4"/>
    </row>
    <row r="77" spans="1:34" ht="20.100000000000001" customHeight="1" thickTop="1" thickBot="1" x14ac:dyDescent="0.3">
      <c r="A77" s="97"/>
      <c r="B77" s="177" t="s">
        <v>46</v>
      </c>
      <c r="C77" s="196"/>
      <c r="D77" s="190" t="s">
        <v>148</v>
      </c>
      <c r="E77" s="178" t="s">
        <v>143</v>
      </c>
      <c r="F77" s="349"/>
      <c r="G77" s="99"/>
      <c r="H77" s="99"/>
      <c r="I77" s="43" t="str">
        <f t="shared" si="5"/>
        <v>**h**</v>
      </c>
      <c r="J77" s="22"/>
      <c r="K77" s="90"/>
      <c r="L77" s="34"/>
      <c r="M77" s="43" t="str">
        <f t="shared" si="6"/>
        <v>**h**</v>
      </c>
      <c r="N77" s="2"/>
      <c r="O77" s="31">
        <f t="shared" si="8"/>
        <v>0</v>
      </c>
      <c r="P77" s="9"/>
      <c r="Q77" s="69" t="str">
        <f t="shared" ref="Q77:Q115" si="11">IF(O77&lt;-100000,"explique moi!","")</f>
        <v/>
      </c>
      <c r="R77" s="9"/>
      <c r="S77" s="44"/>
      <c r="T77" s="9"/>
      <c r="U77" s="92"/>
      <c r="V77" s="62"/>
      <c r="W77" s="43" t="str">
        <f t="shared" si="7"/>
        <v>**h**</v>
      </c>
      <c r="X77" s="2"/>
      <c r="Y77" s="32">
        <f t="shared" si="9"/>
        <v>0</v>
      </c>
      <c r="Z77" s="9"/>
      <c r="AA77" s="69" t="str">
        <f t="shared" ref="AA77:AA115" si="12">IF(Y77&lt;-100000,"explique moi!","")</f>
        <v/>
      </c>
      <c r="AB77" s="9"/>
      <c r="AC77" s="49"/>
      <c r="AD77" s="9"/>
      <c r="AE77" s="232">
        <f t="shared" si="10"/>
        <v>0</v>
      </c>
      <c r="AF77" s="9"/>
      <c r="AH77" s="4"/>
    </row>
    <row r="78" spans="1:34" ht="20.100000000000001" customHeight="1" thickTop="1" thickBot="1" x14ac:dyDescent="0.3">
      <c r="A78" s="97"/>
      <c r="B78" s="177" t="s">
        <v>63</v>
      </c>
      <c r="C78" s="196"/>
      <c r="D78" s="190" t="s">
        <v>148</v>
      </c>
      <c r="E78" s="178" t="s">
        <v>143</v>
      </c>
      <c r="F78" s="349"/>
      <c r="G78" s="99"/>
      <c r="H78" s="99"/>
      <c r="I78" s="43" t="str">
        <f t="shared" ref="I78:I115" si="13">I77</f>
        <v>**h**</v>
      </c>
      <c r="J78" s="22"/>
      <c r="K78" s="90"/>
      <c r="L78" s="34"/>
      <c r="M78" s="43" t="str">
        <f t="shared" ref="M78:M115" si="14">M77</f>
        <v>**h**</v>
      </c>
      <c r="N78" s="2"/>
      <c r="O78" s="31">
        <f t="shared" si="8"/>
        <v>0</v>
      </c>
      <c r="P78" s="9"/>
      <c r="Q78" s="69" t="str">
        <f t="shared" si="11"/>
        <v/>
      </c>
      <c r="R78" s="9"/>
      <c r="S78" s="44"/>
      <c r="T78" s="9"/>
      <c r="U78" s="93"/>
      <c r="V78" s="62"/>
      <c r="W78" s="43" t="str">
        <f t="shared" ref="W78:W115" si="15">W77</f>
        <v>**h**</v>
      </c>
      <c r="X78" s="2"/>
      <c r="Y78" s="32">
        <f t="shared" si="9"/>
        <v>0</v>
      </c>
      <c r="Z78" s="9"/>
      <c r="AA78" s="69" t="str">
        <f t="shared" si="12"/>
        <v/>
      </c>
      <c r="AB78" s="9"/>
      <c r="AC78" s="49"/>
      <c r="AD78" s="9"/>
      <c r="AE78" s="232">
        <f t="shared" si="10"/>
        <v>0</v>
      </c>
      <c r="AF78" s="9"/>
      <c r="AH78" s="4"/>
    </row>
    <row r="79" spans="1:34" ht="20.100000000000001" customHeight="1" thickTop="1" thickBot="1" x14ac:dyDescent="0.3">
      <c r="A79" s="97"/>
      <c r="B79" s="177" t="s">
        <v>66</v>
      </c>
      <c r="C79" s="196"/>
      <c r="D79" s="190" t="s">
        <v>148</v>
      </c>
      <c r="E79" s="178" t="s">
        <v>143</v>
      </c>
      <c r="F79" s="349"/>
      <c r="G79" s="99"/>
      <c r="H79" s="99"/>
      <c r="I79" s="43" t="str">
        <f t="shared" si="13"/>
        <v>**h**</v>
      </c>
      <c r="J79" s="22"/>
      <c r="K79" s="90"/>
      <c r="L79" s="34"/>
      <c r="M79" s="43" t="str">
        <f t="shared" si="14"/>
        <v>**h**</v>
      </c>
      <c r="N79" s="2"/>
      <c r="O79" s="31">
        <f t="shared" si="8"/>
        <v>0</v>
      </c>
      <c r="P79" s="9"/>
      <c r="Q79" s="69" t="str">
        <f t="shared" si="11"/>
        <v/>
      </c>
      <c r="R79" s="9"/>
      <c r="S79" s="44"/>
      <c r="T79" s="9"/>
      <c r="U79" s="92"/>
      <c r="V79" s="62"/>
      <c r="W79" s="43" t="str">
        <f t="shared" si="15"/>
        <v>**h**</v>
      </c>
      <c r="X79" s="2"/>
      <c r="Y79" s="32">
        <f t="shared" si="9"/>
        <v>0</v>
      </c>
      <c r="Z79" s="9"/>
      <c r="AA79" s="69" t="str">
        <f t="shared" si="12"/>
        <v/>
      </c>
      <c r="AB79" s="9"/>
      <c r="AC79" s="49"/>
      <c r="AD79" s="9"/>
      <c r="AE79" s="232">
        <f t="shared" si="10"/>
        <v>0</v>
      </c>
      <c r="AF79" s="9"/>
      <c r="AH79" s="4"/>
    </row>
    <row r="80" spans="1:34" ht="20.100000000000001" customHeight="1" thickTop="1" thickBot="1" x14ac:dyDescent="0.3">
      <c r="A80" s="97"/>
      <c r="B80" s="177" t="s">
        <v>18</v>
      </c>
      <c r="C80" s="196"/>
      <c r="D80" s="190" t="s">
        <v>149</v>
      </c>
      <c r="E80" s="178" t="s">
        <v>143</v>
      </c>
      <c r="F80" s="349"/>
      <c r="G80" s="99"/>
      <c r="H80" s="99"/>
      <c r="I80" s="43" t="str">
        <f t="shared" si="13"/>
        <v>**h**</v>
      </c>
      <c r="J80" s="22"/>
      <c r="K80" s="90"/>
      <c r="L80" s="34"/>
      <c r="M80" s="43" t="str">
        <f t="shared" si="14"/>
        <v>**h**</v>
      </c>
      <c r="N80" s="2"/>
      <c r="O80" s="31">
        <f t="shared" si="8"/>
        <v>0</v>
      </c>
      <c r="P80" s="9"/>
      <c r="Q80" s="69" t="str">
        <f t="shared" si="11"/>
        <v/>
      </c>
      <c r="R80" s="9"/>
      <c r="S80" s="44"/>
      <c r="T80" s="9"/>
      <c r="U80" s="93"/>
      <c r="V80" s="62"/>
      <c r="W80" s="43" t="str">
        <f t="shared" si="15"/>
        <v>**h**</v>
      </c>
      <c r="X80" s="2"/>
      <c r="Y80" s="32">
        <f t="shared" si="9"/>
        <v>0</v>
      </c>
      <c r="Z80" s="9"/>
      <c r="AA80" s="69" t="str">
        <f t="shared" si="12"/>
        <v/>
      </c>
      <c r="AB80" s="9"/>
      <c r="AC80" s="49"/>
      <c r="AD80" s="9"/>
      <c r="AE80" s="232">
        <f t="shared" si="10"/>
        <v>0</v>
      </c>
      <c r="AF80" s="9"/>
      <c r="AH80" s="4"/>
    </row>
    <row r="81" spans="1:34" ht="20.100000000000001" customHeight="1" thickTop="1" thickBot="1" x14ac:dyDescent="0.3">
      <c r="A81" s="97"/>
      <c r="B81" s="177" t="s">
        <v>51</v>
      </c>
      <c r="C81" s="196"/>
      <c r="D81" s="190" t="s">
        <v>149</v>
      </c>
      <c r="E81" s="178" t="s">
        <v>143</v>
      </c>
      <c r="F81" s="349"/>
      <c r="G81" s="99"/>
      <c r="H81" s="99"/>
      <c r="I81" s="43" t="str">
        <f t="shared" si="13"/>
        <v>**h**</v>
      </c>
      <c r="J81" s="22"/>
      <c r="K81" s="90"/>
      <c r="L81" s="34"/>
      <c r="M81" s="43" t="str">
        <f t="shared" si="14"/>
        <v>**h**</v>
      </c>
      <c r="N81" s="2"/>
      <c r="O81" s="31">
        <f t="shared" si="8"/>
        <v>0</v>
      </c>
      <c r="P81" s="9"/>
      <c r="Q81" s="69" t="str">
        <f t="shared" si="11"/>
        <v/>
      </c>
      <c r="R81" s="9"/>
      <c r="S81" s="44"/>
      <c r="T81" s="9"/>
      <c r="U81" s="93"/>
      <c r="V81" s="41"/>
      <c r="W81" s="43" t="str">
        <f t="shared" si="15"/>
        <v>**h**</v>
      </c>
      <c r="X81" s="2"/>
      <c r="Y81" s="32">
        <f t="shared" si="9"/>
        <v>0</v>
      </c>
      <c r="Z81" s="9"/>
      <c r="AA81" s="69" t="str">
        <f t="shared" si="12"/>
        <v/>
      </c>
      <c r="AB81" s="9"/>
      <c r="AC81" s="49"/>
      <c r="AD81" s="9"/>
      <c r="AE81" s="232">
        <f t="shared" si="10"/>
        <v>0</v>
      </c>
      <c r="AF81" s="9"/>
      <c r="AH81" s="4"/>
    </row>
    <row r="82" spans="1:34" ht="20.100000000000001" customHeight="1" thickTop="1" thickBot="1" x14ac:dyDescent="0.3">
      <c r="A82" s="97"/>
      <c r="B82" s="177" t="s">
        <v>77</v>
      </c>
      <c r="C82" s="196"/>
      <c r="D82" s="190" t="s">
        <v>149</v>
      </c>
      <c r="E82" s="178" t="s">
        <v>143</v>
      </c>
      <c r="F82" s="349"/>
      <c r="G82" s="99"/>
      <c r="H82" s="99"/>
      <c r="I82" s="43" t="str">
        <f t="shared" si="13"/>
        <v>**h**</v>
      </c>
      <c r="J82" s="22"/>
      <c r="K82" s="90"/>
      <c r="L82" s="34"/>
      <c r="M82" s="43" t="str">
        <f t="shared" si="14"/>
        <v>**h**</v>
      </c>
      <c r="N82" s="2"/>
      <c r="O82" s="31">
        <f t="shared" si="8"/>
        <v>0</v>
      </c>
      <c r="P82" s="9"/>
      <c r="Q82" s="69" t="str">
        <f t="shared" si="11"/>
        <v/>
      </c>
      <c r="R82" s="9"/>
      <c r="S82" s="44"/>
      <c r="T82" s="9"/>
      <c r="U82" s="92"/>
      <c r="V82" s="41"/>
      <c r="W82" s="43" t="str">
        <f t="shared" si="15"/>
        <v>**h**</v>
      </c>
      <c r="X82" s="2"/>
      <c r="Y82" s="32">
        <f t="shared" si="9"/>
        <v>0</v>
      </c>
      <c r="Z82" s="9"/>
      <c r="AA82" s="69" t="str">
        <f t="shared" si="12"/>
        <v/>
      </c>
      <c r="AB82" s="9"/>
      <c r="AC82" s="49"/>
      <c r="AD82" s="9"/>
      <c r="AE82" s="232">
        <f t="shared" si="10"/>
        <v>0</v>
      </c>
      <c r="AF82" s="9"/>
      <c r="AH82" s="4"/>
    </row>
    <row r="83" spans="1:34" ht="20.100000000000001" customHeight="1" thickTop="1" thickBot="1" x14ac:dyDescent="0.3">
      <c r="A83" s="97"/>
      <c r="B83" s="177" t="s">
        <v>11</v>
      </c>
      <c r="C83" s="196"/>
      <c r="D83" s="190" t="s">
        <v>185</v>
      </c>
      <c r="E83" s="178" t="s">
        <v>143</v>
      </c>
      <c r="F83" s="349"/>
      <c r="G83" s="99"/>
      <c r="H83" s="99"/>
      <c r="I83" s="43" t="str">
        <f t="shared" si="13"/>
        <v>**h**</v>
      </c>
      <c r="J83" s="22"/>
      <c r="K83" s="90"/>
      <c r="L83" s="34"/>
      <c r="M83" s="43" t="str">
        <f t="shared" si="14"/>
        <v>**h**</v>
      </c>
      <c r="N83" s="2"/>
      <c r="O83" s="31">
        <f t="shared" si="8"/>
        <v>0</v>
      </c>
      <c r="P83" s="9"/>
      <c r="Q83" s="69" t="str">
        <f t="shared" si="11"/>
        <v/>
      </c>
      <c r="R83" s="9"/>
      <c r="S83" s="44"/>
      <c r="T83" s="9"/>
      <c r="U83" s="93"/>
      <c r="V83" s="62"/>
      <c r="W83" s="43" t="str">
        <f t="shared" si="15"/>
        <v>**h**</v>
      </c>
      <c r="X83" s="2"/>
      <c r="Y83" s="32">
        <f t="shared" si="9"/>
        <v>0</v>
      </c>
      <c r="Z83" s="9"/>
      <c r="AA83" s="69" t="str">
        <f t="shared" si="12"/>
        <v/>
      </c>
      <c r="AB83" s="9"/>
      <c r="AC83" s="49"/>
      <c r="AD83" s="9"/>
      <c r="AE83" s="232">
        <f t="shared" si="10"/>
        <v>0</v>
      </c>
      <c r="AF83" s="9"/>
      <c r="AH83" s="4"/>
    </row>
    <row r="84" spans="1:34" ht="20.100000000000001" customHeight="1" thickTop="1" thickBot="1" x14ac:dyDescent="0.3">
      <c r="A84" s="97"/>
      <c r="B84" s="179" t="s">
        <v>16</v>
      </c>
      <c r="C84" s="197"/>
      <c r="D84" s="191" t="s">
        <v>185</v>
      </c>
      <c r="E84" s="180" t="s">
        <v>143</v>
      </c>
      <c r="F84" s="349"/>
      <c r="G84" s="99"/>
      <c r="H84" s="99"/>
      <c r="I84" s="43" t="str">
        <f t="shared" si="13"/>
        <v>**h**</v>
      </c>
      <c r="J84" s="22"/>
      <c r="K84" s="90"/>
      <c r="L84" s="34"/>
      <c r="M84" s="43" t="str">
        <f t="shared" si="14"/>
        <v>**h**</v>
      </c>
      <c r="N84" s="2"/>
      <c r="O84" s="31">
        <f t="shared" si="8"/>
        <v>0</v>
      </c>
      <c r="P84" s="9"/>
      <c r="Q84" s="69" t="str">
        <f t="shared" si="11"/>
        <v/>
      </c>
      <c r="R84" s="9"/>
      <c r="S84" s="44"/>
      <c r="T84" s="9"/>
      <c r="U84" s="93"/>
      <c r="V84" s="62"/>
      <c r="W84" s="43" t="str">
        <f t="shared" si="15"/>
        <v>**h**</v>
      </c>
      <c r="X84" s="2"/>
      <c r="Y84" s="32">
        <f t="shared" si="9"/>
        <v>0</v>
      </c>
      <c r="Z84" s="9"/>
      <c r="AA84" s="69" t="str">
        <f t="shared" si="12"/>
        <v/>
      </c>
      <c r="AB84" s="9"/>
      <c r="AC84" s="49"/>
      <c r="AD84" s="9"/>
      <c r="AE84" s="232">
        <f t="shared" si="10"/>
        <v>0</v>
      </c>
      <c r="AF84" s="9"/>
      <c r="AH84" s="4"/>
    </row>
    <row r="85" spans="1:34" ht="20.100000000000001" customHeight="1" thickTop="1" thickBot="1" x14ac:dyDescent="0.3">
      <c r="A85" s="97"/>
      <c r="B85" s="181" t="s">
        <v>22</v>
      </c>
      <c r="C85" s="195"/>
      <c r="D85" s="189" t="s">
        <v>145</v>
      </c>
      <c r="E85" s="182" t="s">
        <v>144</v>
      </c>
      <c r="F85" s="349"/>
      <c r="G85" s="99"/>
      <c r="H85" s="99"/>
      <c r="I85" s="43" t="str">
        <f t="shared" si="13"/>
        <v>**h**</v>
      </c>
      <c r="J85" s="22"/>
      <c r="K85" s="90"/>
      <c r="L85" s="34"/>
      <c r="M85" s="43" t="str">
        <f t="shared" si="14"/>
        <v>**h**</v>
      </c>
      <c r="N85" s="2"/>
      <c r="O85" s="31">
        <f t="shared" si="8"/>
        <v>0</v>
      </c>
      <c r="P85" s="9"/>
      <c r="Q85" s="69" t="str">
        <f t="shared" si="11"/>
        <v/>
      </c>
      <c r="R85" s="9"/>
      <c r="S85" s="44"/>
      <c r="T85" s="9"/>
      <c r="U85" s="93"/>
      <c r="V85" s="62"/>
      <c r="W85" s="43" t="str">
        <f t="shared" si="15"/>
        <v>**h**</v>
      </c>
      <c r="X85" s="2"/>
      <c r="Y85" s="32">
        <f t="shared" si="9"/>
        <v>0</v>
      </c>
      <c r="Z85" s="9"/>
      <c r="AA85" s="69" t="str">
        <f t="shared" si="12"/>
        <v/>
      </c>
      <c r="AB85" s="9"/>
      <c r="AC85" s="49"/>
      <c r="AD85" s="9"/>
      <c r="AE85" s="232">
        <f t="shared" si="10"/>
        <v>0</v>
      </c>
      <c r="AF85" s="9"/>
      <c r="AH85" s="4"/>
    </row>
    <row r="86" spans="1:34" ht="20.100000000000001" customHeight="1" thickTop="1" thickBot="1" x14ac:dyDescent="0.3">
      <c r="A86" s="97"/>
      <c r="B86" s="183" t="s">
        <v>3</v>
      </c>
      <c r="C86" s="196"/>
      <c r="D86" s="190" t="s">
        <v>146</v>
      </c>
      <c r="E86" s="184" t="s">
        <v>144</v>
      </c>
      <c r="F86" s="349"/>
      <c r="G86" s="99"/>
      <c r="H86" s="99"/>
      <c r="I86" s="43" t="str">
        <f t="shared" si="13"/>
        <v>**h**</v>
      </c>
      <c r="J86" s="22"/>
      <c r="K86" s="90"/>
      <c r="L86" s="34"/>
      <c r="M86" s="43" t="str">
        <f t="shared" si="14"/>
        <v>**h**</v>
      </c>
      <c r="N86" s="2"/>
      <c r="O86" s="31">
        <f t="shared" si="8"/>
        <v>0</v>
      </c>
      <c r="P86" s="9"/>
      <c r="Q86" s="69" t="str">
        <f t="shared" si="11"/>
        <v/>
      </c>
      <c r="R86" s="9"/>
      <c r="S86" s="44"/>
      <c r="T86" s="9"/>
      <c r="U86" s="92"/>
      <c r="V86" s="62"/>
      <c r="W86" s="43" t="str">
        <f t="shared" si="15"/>
        <v>**h**</v>
      </c>
      <c r="X86" s="2"/>
      <c r="Y86" s="32">
        <f t="shared" si="9"/>
        <v>0</v>
      </c>
      <c r="Z86" s="9"/>
      <c r="AA86" s="69" t="str">
        <f t="shared" si="12"/>
        <v/>
      </c>
      <c r="AB86" s="9"/>
      <c r="AC86" s="49"/>
      <c r="AD86" s="9"/>
      <c r="AE86" s="232">
        <f t="shared" si="10"/>
        <v>0</v>
      </c>
      <c r="AF86" s="9"/>
      <c r="AH86" s="4"/>
    </row>
    <row r="87" spans="1:34" ht="20.100000000000001" customHeight="1" thickTop="1" thickBot="1" x14ac:dyDescent="0.3">
      <c r="A87" s="97"/>
      <c r="B87" s="183" t="s">
        <v>35</v>
      </c>
      <c r="C87" s="196"/>
      <c r="D87" s="190" t="s">
        <v>147</v>
      </c>
      <c r="E87" s="184" t="s">
        <v>144</v>
      </c>
      <c r="F87" s="349"/>
      <c r="G87" s="99"/>
      <c r="H87" s="99"/>
      <c r="I87" s="43" t="str">
        <f t="shared" si="13"/>
        <v>**h**</v>
      </c>
      <c r="J87" s="22"/>
      <c r="K87" s="90"/>
      <c r="L87" s="34"/>
      <c r="M87" s="43" t="str">
        <f t="shared" si="14"/>
        <v>**h**</v>
      </c>
      <c r="N87" s="2"/>
      <c r="O87" s="31">
        <f t="shared" si="8"/>
        <v>0</v>
      </c>
      <c r="P87" s="9"/>
      <c r="Q87" s="69" t="str">
        <f t="shared" si="11"/>
        <v/>
      </c>
      <c r="R87" s="9"/>
      <c r="S87" s="44"/>
      <c r="T87" s="9"/>
      <c r="U87" s="93"/>
      <c r="V87" s="62"/>
      <c r="W87" s="43" t="str">
        <f t="shared" si="15"/>
        <v>**h**</v>
      </c>
      <c r="X87" s="2"/>
      <c r="Y87" s="32">
        <f t="shared" si="9"/>
        <v>0</v>
      </c>
      <c r="Z87" s="9"/>
      <c r="AA87" s="69" t="str">
        <f t="shared" si="12"/>
        <v/>
      </c>
      <c r="AB87" s="9"/>
      <c r="AC87" s="49"/>
      <c r="AD87" s="9"/>
      <c r="AE87" s="232">
        <f t="shared" si="10"/>
        <v>0</v>
      </c>
      <c r="AF87" s="9"/>
      <c r="AH87" s="4"/>
    </row>
    <row r="88" spans="1:34" ht="20.100000000000001" customHeight="1" thickTop="1" thickBot="1" x14ac:dyDescent="0.3">
      <c r="A88" s="97"/>
      <c r="B88" s="183" t="s">
        <v>55</v>
      </c>
      <c r="C88" s="196"/>
      <c r="D88" s="190" t="s">
        <v>148</v>
      </c>
      <c r="E88" s="184" t="s">
        <v>144</v>
      </c>
      <c r="F88" s="349"/>
      <c r="G88" s="99"/>
      <c r="H88" s="99"/>
      <c r="I88" s="43" t="str">
        <f t="shared" si="13"/>
        <v>**h**</v>
      </c>
      <c r="J88" s="22"/>
      <c r="K88" s="90"/>
      <c r="L88" s="34"/>
      <c r="M88" s="43" t="str">
        <f t="shared" si="14"/>
        <v>**h**</v>
      </c>
      <c r="N88" s="2"/>
      <c r="O88" s="31">
        <f t="shared" si="8"/>
        <v>0</v>
      </c>
      <c r="P88" s="9"/>
      <c r="Q88" s="69" t="str">
        <f t="shared" si="11"/>
        <v/>
      </c>
      <c r="R88" s="9"/>
      <c r="S88" s="44"/>
      <c r="T88" s="9"/>
      <c r="U88" s="92"/>
      <c r="V88" s="62"/>
      <c r="W88" s="43" t="str">
        <f t="shared" si="15"/>
        <v>**h**</v>
      </c>
      <c r="X88" s="2"/>
      <c r="Y88" s="32">
        <f t="shared" si="9"/>
        <v>0</v>
      </c>
      <c r="Z88" s="9"/>
      <c r="AA88" s="69" t="str">
        <f t="shared" si="12"/>
        <v/>
      </c>
      <c r="AB88" s="9"/>
      <c r="AC88" s="49"/>
      <c r="AD88" s="9"/>
      <c r="AE88" s="232">
        <f t="shared" si="10"/>
        <v>0</v>
      </c>
      <c r="AF88" s="9"/>
      <c r="AH88" s="4"/>
    </row>
    <row r="89" spans="1:34" ht="20.100000000000001" customHeight="1" thickTop="1" thickBot="1" x14ac:dyDescent="0.3">
      <c r="A89" s="97"/>
      <c r="B89" s="185" t="s">
        <v>71</v>
      </c>
      <c r="C89" s="197"/>
      <c r="D89" s="191" t="s">
        <v>149</v>
      </c>
      <c r="E89" s="186" t="s">
        <v>144</v>
      </c>
      <c r="F89" s="349"/>
      <c r="G89" s="99"/>
      <c r="H89" s="99"/>
      <c r="I89" s="43" t="str">
        <f t="shared" si="13"/>
        <v>**h**</v>
      </c>
      <c r="J89" s="22"/>
      <c r="K89" s="90"/>
      <c r="L89" s="34"/>
      <c r="M89" s="43" t="str">
        <f t="shared" si="14"/>
        <v>**h**</v>
      </c>
      <c r="N89" s="2"/>
      <c r="O89" s="31">
        <f t="shared" si="8"/>
        <v>0</v>
      </c>
      <c r="P89" s="9"/>
      <c r="Q89" s="69" t="str">
        <f t="shared" si="11"/>
        <v/>
      </c>
      <c r="R89" s="9"/>
      <c r="S89" s="44"/>
      <c r="T89" s="9"/>
      <c r="U89" s="93"/>
      <c r="V89" s="62"/>
      <c r="W89" s="43" t="str">
        <f t="shared" si="15"/>
        <v>**h**</v>
      </c>
      <c r="X89" s="2"/>
      <c r="Y89" s="32">
        <f t="shared" si="9"/>
        <v>0</v>
      </c>
      <c r="Z89" s="9"/>
      <c r="AA89" s="69" t="str">
        <f t="shared" si="12"/>
        <v/>
      </c>
      <c r="AB89" s="9"/>
      <c r="AC89" s="49"/>
      <c r="AD89" s="9"/>
      <c r="AE89" s="232">
        <f t="shared" si="10"/>
        <v>0</v>
      </c>
      <c r="AF89" s="9"/>
      <c r="AH89" s="4"/>
    </row>
    <row r="90" spans="1:34" ht="20.100000000000001" customHeight="1" thickTop="1" thickBot="1" x14ac:dyDescent="0.3">
      <c r="A90" s="97"/>
      <c r="B90" s="149" t="s">
        <v>0</v>
      </c>
      <c r="C90" s="192"/>
      <c r="D90" s="193" t="s">
        <v>126</v>
      </c>
      <c r="E90" s="150"/>
      <c r="F90" s="349"/>
      <c r="G90" s="99"/>
      <c r="H90" s="99"/>
      <c r="I90" s="43" t="str">
        <f t="shared" si="13"/>
        <v>**h**</v>
      </c>
      <c r="J90" s="22"/>
      <c r="K90" s="90"/>
      <c r="L90" s="34"/>
      <c r="M90" s="43" t="str">
        <f t="shared" si="14"/>
        <v>**h**</v>
      </c>
      <c r="N90" s="2"/>
      <c r="O90" s="31">
        <f t="shared" si="8"/>
        <v>0</v>
      </c>
      <c r="P90" s="9"/>
      <c r="Q90" s="69" t="str">
        <f t="shared" si="11"/>
        <v/>
      </c>
      <c r="R90" s="9"/>
      <c r="S90" s="44"/>
      <c r="T90" s="9"/>
      <c r="U90" s="93"/>
      <c r="V90" s="41"/>
      <c r="W90" s="43" t="str">
        <f t="shared" si="15"/>
        <v>**h**</v>
      </c>
      <c r="X90" s="2"/>
      <c r="Y90" s="32">
        <f t="shared" si="9"/>
        <v>0</v>
      </c>
      <c r="Z90" s="9"/>
      <c r="AA90" s="69" t="str">
        <f t="shared" si="12"/>
        <v/>
      </c>
      <c r="AB90" s="9"/>
      <c r="AC90" s="49"/>
      <c r="AD90" s="9"/>
      <c r="AE90" s="232">
        <f t="shared" si="10"/>
        <v>0</v>
      </c>
      <c r="AF90" s="9"/>
      <c r="AH90" s="4"/>
    </row>
    <row r="91" spans="1:34" ht="20.100000000000001" customHeight="1" thickTop="1" thickBot="1" x14ac:dyDescent="0.3">
      <c r="A91" s="97"/>
      <c r="B91" s="108" t="s">
        <v>57</v>
      </c>
      <c r="C91" s="196"/>
      <c r="D91" s="198" t="s">
        <v>126</v>
      </c>
      <c r="E91" s="113"/>
      <c r="F91" s="349"/>
      <c r="G91" s="99"/>
      <c r="H91" s="99"/>
      <c r="I91" s="43" t="str">
        <f t="shared" si="13"/>
        <v>**h**</v>
      </c>
      <c r="J91" s="22"/>
      <c r="K91" s="90"/>
      <c r="L91" s="34"/>
      <c r="M91" s="43" t="str">
        <f t="shared" si="14"/>
        <v>**h**</v>
      </c>
      <c r="N91" s="2"/>
      <c r="O91" s="31">
        <f t="shared" si="8"/>
        <v>0</v>
      </c>
      <c r="P91" s="9"/>
      <c r="Q91" s="69" t="str">
        <f t="shared" si="11"/>
        <v/>
      </c>
      <c r="R91" s="9"/>
      <c r="S91" s="44"/>
      <c r="T91" s="9"/>
      <c r="U91" s="92"/>
      <c r="V91" s="62"/>
      <c r="W91" s="43" t="str">
        <f t="shared" si="15"/>
        <v>**h**</v>
      </c>
      <c r="X91" s="2"/>
      <c r="Y91" s="32">
        <f t="shared" si="9"/>
        <v>0</v>
      </c>
      <c r="Z91" s="9"/>
      <c r="AA91" s="69" t="str">
        <f t="shared" si="12"/>
        <v/>
      </c>
      <c r="AB91" s="9"/>
      <c r="AC91" s="49"/>
      <c r="AD91" s="9"/>
      <c r="AE91" s="232">
        <f t="shared" si="10"/>
        <v>0</v>
      </c>
      <c r="AF91" s="9"/>
      <c r="AH91" s="4"/>
    </row>
    <row r="92" spans="1:34" ht="20.100000000000001" customHeight="1" thickTop="1" thickBot="1" x14ac:dyDescent="0.3">
      <c r="A92" s="97"/>
      <c r="B92" s="108" t="s">
        <v>61</v>
      </c>
      <c r="C92" s="196"/>
      <c r="D92" s="198" t="s">
        <v>126</v>
      </c>
      <c r="E92" s="113"/>
      <c r="F92" s="349"/>
      <c r="G92" s="99"/>
      <c r="H92" s="99"/>
      <c r="I92" s="43" t="str">
        <f t="shared" si="13"/>
        <v>**h**</v>
      </c>
      <c r="J92" s="22"/>
      <c r="K92" s="90"/>
      <c r="L92" s="34"/>
      <c r="M92" s="43" t="str">
        <f t="shared" si="14"/>
        <v>**h**</v>
      </c>
      <c r="N92" s="2"/>
      <c r="O92" s="31">
        <f t="shared" si="8"/>
        <v>0</v>
      </c>
      <c r="P92" s="9"/>
      <c r="Q92" s="69" t="str">
        <f t="shared" si="11"/>
        <v/>
      </c>
      <c r="R92" s="9"/>
      <c r="S92" s="44"/>
      <c r="T92" s="9"/>
      <c r="U92" s="93"/>
      <c r="V92" s="41"/>
      <c r="W92" s="43" t="str">
        <f t="shared" si="15"/>
        <v>**h**</v>
      </c>
      <c r="X92" s="2"/>
      <c r="Y92" s="32">
        <f t="shared" si="9"/>
        <v>0</v>
      </c>
      <c r="Z92" s="9"/>
      <c r="AA92" s="69" t="str">
        <f t="shared" si="12"/>
        <v/>
      </c>
      <c r="AB92" s="9"/>
      <c r="AC92" s="49"/>
      <c r="AD92" s="9"/>
      <c r="AE92" s="232">
        <f t="shared" si="10"/>
        <v>0</v>
      </c>
      <c r="AF92" s="9"/>
      <c r="AH92" s="4"/>
    </row>
    <row r="93" spans="1:34" ht="20.100000000000001" customHeight="1" thickTop="1" thickBot="1" x14ac:dyDescent="0.3">
      <c r="A93" s="97"/>
      <c r="B93" s="108"/>
      <c r="C93" s="148"/>
      <c r="D93" s="108"/>
      <c r="E93" s="113"/>
      <c r="F93" s="349"/>
      <c r="G93" s="99"/>
      <c r="H93" s="99"/>
      <c r="I93" s="43" t="str">
        <f t="shared" si="13"/>
        <v>**h**</v>
      </c>
      <c r="J93" s="22"/>
      <c r="K93" s="90"/>
      <c r="L93" s="34"/>
      <c r="M93" s="43" t="str">
        <f t="shared" si="14"/>
        <v>**h**</v>
      </c>
      <c r="N93" s="2"/>
      <c r="O93" s="31">
        <f t="shared" si="8"/>
        <v>0</v>
      </c>
      <c r="P93" s="9"/>
      <c r="Q93" s="69" t="str">
        <f t="shared" si="11"/>
        <v/>
      </c>
      <c r="R93" s="9"/>
      <c r="S93" s="44"/>
      <c r="T93" s="9"/>
      <c r="U93" s="92"/>
      <c r="V93" s="62"/>
      <c r="W93" s="43" t="str">
        <f t="shared" si="15"/>
        <v>**h**</v>
      </c>
      <c r="X93" s="2"/>
      <c r="Y93" s="32">
        <f t="shared" si="9"/>
        <v>0</v>
      </c>
      <c r="Z93" s="9"/>
      <c r="AA93" s="69" t="str">
        <f t="shared" si="12"/>
        <v/>
      </c>
      <c r="AB93" s="9"/>
      <c r="AC93" s="49"/>
      <c r="AD93" s="9"/>
      <c r="AE93" s="232">
        <f t="shared" si="10"/>
        <v>0</v>
      </c>
      <c r="AF93" s="9"/>
      <c r="AH93" s="4"/>
    </row>
    <row r="94" spans="1:34" ht="20.100000000000001" customHeight="1" thickTop="1" thickBot="1" x14ac:dyDescent="0.3">
      <c r="A94" s="97"/>
      <c r="B94" s="108"/>
      <c r="C94" s="148"/>
      <c r="D94" s="108"/>
      <c r="E94" s="113"/>
      <c r="F94" s="349"/>
      <c r="G94" s="99"/>
      <c r="H94" s="99"/>
      <c r="I94" s="43" t="str">
        <f t="shared" si="13"/>
        <v>**h**</v>
      </c>
      <c r="J94" s="22"/>
      <c r="K94" s="90"/>
      <c r="L94" s="34"/>
      <c r="M94" s="43" t="str">
        <f t="shared" si="14"/>
        <v>**h**</v>
      </c>
      <c r="N94" s="2"/>
      <c r="O94" s="31">
        <f t="shared" si="8"/>
        <v>0</v>
      </c>
      <c r="P94" s="9"/>
      <c r="Q94" s="69" t="str">
        <f t="shared" si="11"/>
        <v/>
      </c>
      <c r="R94" s="9"/>
      <c r="S94" s="44"/>
      <c r="T94" s="9"/>
      <c r="U94" s="92"/>
      <c r="V94" s="41"/>
      <c r="W94" s="43" t="str">
        <f t="shared" si="15"/>
        <v>**h**</v>
      </c>
      <c r="X94" s="2"/>
      <c r="Y94" s="32">
        <f t="shared" si="9"/>
        <v>0</v>
      </c>
      <c r="Z94" s="9"/>
      <c r="AA94" s="69" t="str">
        <f t="shared" si="12"/>
        <v/>
      </c>
      <c r="AB94" s="9"/>
      <c r="AC94" s="49"/>
      <c r="AD94" s="9"/>
      <c r="AE94" s="232">
        <f t="shared" si="10"/>
        <v>0</v>
      </c>
      <c r="AF94" s="9"/>
      <c r="AH94" s="4"/>
    </row>
    <row r="95" spans="1:34" ht="20.100000000000001" customHeight="1" thickTop="1" thickBot="1" x14ac:dyDescent="0.3">
      <c r="A95" s="97"/>
      <c r="B95" s="108"/>
      <c r="C95" s="148"/>
      <c r="D95" s="108"/>
      <c r="E95" s="113"/>
      <c r="F95" s="349"/>
      <c r="G95" s="99"/>
      <c r="H95" s="99"/>
      <c r="I95" s="43" t="str">
        <f t="shared" si="13"/>
        <v>**h**</v>
      </c>
      <c r="J95" s="22"/>
      <c r="K95" s="90"/>
      <c r="L95" s="34"/>
      <c r="M95" s="43" t="str">
        <f t="shared" si="14"/>
        <v>**h**</v>
      </c>
      <c r="N95" s="2"/>
      <c r="O95" s="31">
        <f t="shared" si="8"/>
        <v>0</v>
      </c>
      <c r="P95" s="9"/>
      <c r="Q95" s="69" t="str">
        <f t="shared" si="11"/>
        <v/>
      </c>
      <c r="R95" s="9"/>
      <c r="S95" s="44"/>
      <c r="T95" s="9"/>
      <c r="U95" s="92"/>
      <c r="V95" s="41"/>
      <c r="W95" s="43" t="str">
        <f t="shared" si="15"/>
        <v>**h**</v>
      </c>
      <c r="X95" s="2"/>
      <c r="Y95" s="32">
        <f t="shared" si="9"/>
        <v>0</v>
      </c>
      <c r="Z95" s="9"/>
      <c r="AA95" s="69" t="str">
        <f t="shared" si="12"/>
        <v/>
      </c>
      <c r="AB95" s="9"/>
      <c r="AC95" s="49"/>
      <c r="AD95" s="9"/>
      <c r="AE95" s="232">
        <f t="shared" si="10"/>
        <v>0</v>
      </c>
      <c r="AF95" s="9"/>
      <c r="AH95" s="4"/>
    </row>
    <row r="96" spans="1:34" ht="20.100000000000001" customHeight="1" thickTop="1" thickBot="1" x14ac:dyDescent="0.3">
      <c r="A96" s="97"/>
      <c r="B96" s="108"/>
      <c r="C96" s="148"/>
      <c r="D96" s="108"/>
      <c r="E96" s="113"/>
      <c r="F96" s="349"/>
      <c r="G96" s="99"/>
      <c r="H96" s="99"/>
      <c r="I96" s="43" t="str">
        <f t="shared" si="13"/>
        <v>**h**</v>
      </c>
      <c r="J96" s="22"/>
      <c r="K96" s="90"/>
      <c r="L96" s="34"/>
      <c r="M96" s="43" t="str">
        <f t="shared" si="14"/>
        <v>**h**</v>
      </c>
      <c r="N96" s="2"/>
      <c r="O96" s="31">
        <f t="shared" si="8"/>
        <v>0</v>
      </c>
      <c r="P96" s="9"/>
      <c r="Q96" s="69" t="str">
        <f t="shared" si="11"/>
        <v/>
      </c>
      <c r="R96" s="9"/>
      <c r="S96" s="44"/>
      <c r="T96" s="9"/>
      <c r="U96" s="92"/>
      <c r="V96" s="41"/>
      <c r="W96" s="43" t="str">
        <f t="shared" si="15"/>
        <v>**h**</v>
      </c>
      <c r="X96" s="2"/>
      <c r="Y96" s="32">
        <f t="shared" si="9"/>
        <v>0</v>
      </c>
      <c r="Z96" s="9"/>
      <c r="AA96" s="69" t="str">
        <f t="shared" si="12"/>
        <v/>
      </c>
      <c r="AB96" s="9"/>
      <c r="AC96" s="49"/>
      <c r="AD96" s="9"/>
      <c r="AE96" s="232">
        <f t="shared" si="10"/>
        <v>0</v>
      </c>
      <c r="AF96" s="9"/>
      <c r="AH96" s="4"/>
    </row>
    <row r="97" spans="1:32" ht="20.100000000000001" customHeight="1" thickTop="1" thickBot="1" x14ac:dyDescent="0.3">
      <c r="A97" s="97"/>
      <c r="B97" s="108"/>
      <c r="C97" s="148"/>
      <c r="D97" s="108"/>
      <c r="E97" s="113"/>
      <c r="F97" s="349"/>
      <c r="G97" s="99"/>
      <c r="H97" s="99"/>
      <c r="I97" s="43" t="str">
        <f t="shared" si="13"/>
        <v>**h**</v>
      </c>
      <c r="J97" s="22"/>
      <c r="K97" s="90"/>
      <c r="L97" s="34"/>
      <c r="M97" s="43" t="str">
        <f t="shared" si="14"/>
        <v>**h**</v>
      </c>
      <c r="N97" s="2"/>
      <c r="O97" s="31">
        <f t="shared" si="8"/>
        <v>0</v>
      </c>
      <c r="P97" s="9"/>
      <c r="Q97" s="69" t="str">
        <f t="shared" si="11"/>
        <v/>
      </c>
      <c r="R97" s="9"/>
      <c r="S97" s="44"/>
      <c r="T97" s="9"/>
      <c r="U97" s="92"/>
      <c r="V97" s="41"/>
      <c r="W97" s="43" t="str">
        <f t="shared" si="15"/>
        <v>**h**</v>
      </c>
      <c r="X97" s="2"/>
      <c r="Y97" s="32">
        <f t="shared" si="9"/>
        <v>0</v>
      </c>
      <c r="Z97" s="9"/>
      <c r="AA97" s="69" t="str">
        <f t="shared" si="12"/>
        <v/>
      </c>
      <c r="AB97" s="9"/>
      <c r="AC97" s="49"/>
      <c r="AD97" s="9"/>
      <c r="AE97" s="232">
        <f t="shared" si="10"/>
        <v>0</v>
      </c>
      <c r="AF97" s="9"/>
    </row>
    <row r="98" spans="1:32" ht="20.100000000000001" customHeight="1" thickTop="1" thickBot="1" x14ac:dyDescent="0.3">
      <c r="A98" s="97"/>
      <c r="B98" s="108"/>
      <c r="C98" s="148"/>
      <c r="D98" s="108"/>
      <c r="E98" s="113"/>
      <c r="F98" s="349"/>
      <c r="G98" s="99"/>
      <c r="H98" s="99"/>
      <c r="I98" s="43" t="str">
        <f t="shared" si="13"/>
        <v>**h**</v>
      </c>
      <c r="J98" s="22"/>
      <c r="K98" s="90"/>
      <c r="L98" s="34"/>
      <c r="M98" s="43" t="str">
        <f t="shared" si="14"/>
        <v>**h**</v>
      </c>
      <c r="N98" s="2"/>
      <c r="O98" s="31">
        <f t="shared" si="8"/>
        <v>0</v>
      </c>
      <c r="P98" s="9"/>
      <c r="Q98" s="69" t="str">
        <f t="shared" si="11"/>
        <v/>
      </c>
      <c r="R98" s="9"/>
      <c r="S98" s="44"/>
      <c r="T98" s="9"/>
      <c r="U98" s="92"/>
      <c r="V98" s="62"/>
      <c r="W98" s="43" t="str">
        <f t="shared" si="15"/>
        <v>**h**</v>
      </c>
      <c r="X98" s="2"/>
      <c r="Y98" s="32">
        <f t="shared" si="9"/>
        <v>0</v>
      </c>
      <c r="Z98" s="9"/>
      <c r="AA98" s="69" t="str">
        <f t="shared" si="12"/>
        <v/>
      </c>
      <c r="AB98" s="9"/>
      <c r="AC98" s="49"/>
      <c r="AD98" s="9"/>
      <c r="AE98" s="232">
        <f t="shared" si="10"/>
        <v>0</v>
      </c>
      <c r="AF98" s="9"/>
    </row>
    <row r="99" spans="1:32" ht="20.100000000000001" customHeight="1" thickTop="1" thickBot="1" x14ac:dyDescent="0.3">
      <c r="A99" s="97"/>
      <c r="B99" s="108"/>
      <c r="C99" s="148"/>
      <c r="D99" s="108"/>
      <c r="E99" s="113"/>
      <c r="F99" s="349"/>
      <c r="G99" s="99"/>
      <c r="H99" s="99"/>
      <c r="I99" s="43" t="str">
        <f t="shared" si="13"/>
        <v>**h**</v>
      </c>
      <c r="J99" s="22"/>
      <c r="K99" s="90"/>
      <c r="L99" s="34"/>
      <c r="M99" s="43" t="str">
        <f t="shared" si="14"/>
        <v>**h**</v>
      </c>
      <c r="N99" s="2"/>
      <c r="O99" s="31">
        <f t="shared" si="8"/>
        <v>0</v>
      </c>
      <c r="P99" s="9"/>
      <c r="Q99" s="69" t="str">
        <f t="shared" si="11"/>
        <v/>
      </c>
      <c r="R99" s="9"/>
      <c r="S99" s="44"/>
      <c r="T99" s="9"/>
      <c r="U99" s="92"/>
      <c r="V99" s="62"/>
      <c r="W99" s="43" t="str">
        <f t="shared" si="15"/>
        <v>**h**</v>
      </c>
      <c r="X99" s="2"/>
      <c r="Y99" s="32">
        <f t="shared" si="9"/>
        <v>0</v>
      </c>
      <c r="Z99" s="9"/>
      <c r="AA99" s="69" t="str">
        <f t="shared" si="12"/>
        <v/>
      </c>
      <c r="AB99" s="9"/>
      <c r="AC99" s="49"/>
      <c r="AD99" s="9"/>
      <c r="AE99" s="232">
        <f t="shared" si="10"/>
        <v>0</v>
      </c>
      <c r="AF99" s="9"/>
    </row>
    <row r="100" spans="1:32" ht="20.100000000000001" customHeight="1" thickTop="1" thickBot="1" x14ac:dyDescent="0.3">
      <c r="A100" s="97"/>
      <c r="B100" s="108"/>
      <c r="C100" s="148"/>
      <c r="D100" s="108"/>
      <c r="E100" s="113"/>
      <c r="F100" s="349"/>
      <c r="G100" s="99"/>
      <c r="H100" s="99"/>
      <c r="I100" s="43" t="str">
        <f t="shared" si="13"/>
        <v>**h**</v>
      </c>
      <c r="J100" s="22"/>
      <c r="K100" s="90"/>
      <c r="L100" s="34"/>
      <c r="M100" s="43" t="str">
        <f t="shared" si="14"/>
        <v>**h**</v>
      </c>
      <c r="N100" s="2"/>
      <c r="O100" s="31">
        <f t="shared" si="8"/>
        <v>0</v>
      </c>
      <c r="P100" s="9"/>
      <c r="Q100" s="69" t="str">
        <f t="shared" si="11"/>
        <v/>
      </c>
      <c r="R100" s="9"/>
      <c r="S100" s="44"/>
      <c r="T100" s="9"/>
      <c r="U100" s="92"/>
      <c r="V100" s="62"/>
      <c r="W100" s="43" t="str">
        <f t="shared" si="15"/>
        <v>**h**</v>
      </c>
      <c r="X100" s="2"/>
      <c r="Y100" s="32">
        <f t="shared" si="9"/>
        <v>0</v>
      </c>
      <c r="Z100" s="9"/>
      <c r="AA100" s="69" t="str">
        <f t="shared" si="12"/>
        <v/>
      </c>
      <c r="AB100" s="9"/>
      <c r="AC100" s="49"/>
      <c r="AD100" s="9"/>
      <c r="AE100" s="232">
        <f t="shared" si="10"/>
        <v>0</v>
      </c>
      <c r="AF100" s="9"/>
    </row>
    <row r="101" spans="1:32" ht="20.100000000000001" customHeight="1" thickTop="1" thickBot="1" x14ac:dyDescent="0.3">
      <c r="A101" s="97"/>
      <c r="B101" s="108"/>
      <c r="C101" s="148"/>
      <c r="D101" s="108"/>
      <c r="E101" s="113"/>
      <c r="F101" s="349"/>
      <c r="G101" s="99"/>
      <c r="H101" s="99"/>
      <c r="I101" s="43" t="str">
        <f t="shared" si="13"/>
        <v>**h**</v>
      </c>
      <c r="J101" s="22"/>
      <c r="K101" s="90"/>
      <c r="L101" s="34"/>
      <c r="M101" s="43" t="str">
        <f t="shared" si="14"/>
        <v>**h**</v>
      </c>
      <c r="N101" s="2"/>
      <c r="O101" s="31">
        <f t="shared" si="8"/>
        <v>0</v>
      </c>
      <c r="P101" s="9"/>
      <c r="Q101" s="69" t="str">
        <f t="shared" si="11"/>
        <v/>
      </c>
      <c r="R101" s="9"/>
      <c r="S101" s="44"/>
      <c r="T101" s="9"/>
      <c r="U101" s="92"/>
      <c r="V101" s="62"/>
      <c r="W101" s="43" t="str">
        <f t="shared" si="15"/>
        <v>**h**</v>
      </c>
      <c r="X101" s="2"/>
      <c r="Y101" s="32">
        <f t="shared" si="9"/>
        <v>0</v>
      </c>
      <c r="Z101" s="9"/>
      <c r="AA101" s="69" t="str">
        <f t="shared" si="12"/>
        <v/>
      </c>
      <c r="AB101" s="9"/>
      <c r="AC101" s="49"/>
      <c r="AD101" s="9"/>
      <c r="AE101" s="232">
        <f t="shared" si="10"/>
        <v>0</v>
      </c>
      <c r="AF101" s="9"/>
    </row>
    <row r="102" spans="1:32" ht="20.100000000000001" customHeight="1" thickTop="1" thickBot="1" x14ac:dyDescent="0.3">
      <c r="A102" s="97"/>
      <c r="B102" s="108"/>
      <c r="C102" s="148"/>
      <c r="D102" s="108"/>
      <c r="E102" s="113"/>
      <c r="F102" s="349"/>
      <c r="G102" s="99"/>
      <c r="H102" s="99"/>
      <c r="I102" s="43" t="str">
        <f t="shared" si="13"/>
        <v>**h**</v>
      </c>
      <c r="J102" s="22"/>
      <c r="K102" s="33"/>
      <c r="L102" s="34"/>
      <c r="M102" s="43" t="str">
        <f t="shared" si="14"/>
        <v>**h**</v>
      </c>
      <c r="N102" s="2"/>
      <c r="O102" s="31">
        <f t="shared" si="8"/>
        <v>0</v>
      </c>
      <c r="P102" s="9"/>
      <c r="Q102" s="69" t="str">
        <f t="shared" si="11"/>
        <v/>
      </c>
      <c r="R102" s="9"/>
      <c r="S102" s="44"/>
      <c r="T102" s="9"/>
      <c r="U102" s="92"/>
      <c r="V102" s="62"/>
      <c r="W102" s="43" t="str">
        <f t="shared" si="15"/>
        <v>**h**</v>
      </c>
      <c r="X102" s="2"/>
      <c r="Y102" s="32">
        <f t="shared" si="9"/>
        <v>0</v>
      </c>
      <c r="Z102" s="9"/>
      <c r="AA102" s="69" t="str">
        <f t="shared" si="12"/>
        <v/>
      </c>
      <c r="AB102" s="9"/>
      <c r="AC102" s="49"/>
      <c r="AD102" s="9"/>
      <c r="AE102" s="232">
        <f t="shared" si="10"/>
        <v>0</v>
      </c>
      <c r="AF102" s="9"/>
    </row>
    <row r="103" spans="1:32" ht="20.100000000000001" customHeight="1" thickTop="1" thickBot="1" x14ac:dyDescent="0.3">
      <c r="A103" s="97"/>
      <c r="B103" s="108"/>
      <c r="C103" s="148"/>
      <c r="D103" s="108"/>
      <c r="E103" s="113"/>
      <c r="F103" s="349"/>
      <c r="G103" s="99"/>
      <c r="H103" s="99"/>
      <c r="I103" s="43" t="str">
        <f t="shared" si="13"/>
        <v>**h**</v>
      </c>
      <c r="J103" s="22"/>
      <c r="K103" s="33"/>
      <c r="L103" s="34"/>
      <c r="M103" s="43" t="str">
        <f t="shared" si="14"/>
        <v>**h**</v>
      </c>
      <c r="N103" s="2"/>
      <c r="O103" s="31">
        <f t="shared" si="8"/>
        <v>0</v>
      </c>
      <c r="P103" s="9"/>
      <c r="Q103" s="69" t="str">
        <f t="shared" si="11"/>
        <v/>
      </c>
      <c r="R103" s="9"/>
      <c r="S103" s="44"/>
      <c r="T103" s="9"/>
      <c r="U103" s="92"/>
      <c r="V103" s="62"/>
      <c r="W103" s="43" t="str">
        <f t="shared" si="15"/>
        <v>**h**</v>
      </c>
      <c r="X103" s="2"/>
      <c r="Y103" s="32">
        <f t="shared" si="9"/>
        <v>0</v>
      </c>
      <c r="Z103" s="9"/>
      <c r="AA103" s="69" t="str">
        <f t="shared" si="12"/>
        <v/>
      </c>
      <c r="AB103" s="9"/>
      <c r="AC103" s="49"/>
      <c r="AD103" s="9"/>
      <c r="AE103" s="232">
        <f t="shared" si="10"/>
        <v>0</v>
      </c>
      <c r="AF103" s="9"/>
    </row>
    <row r="104" spans="1:32" ht="20.100000000000001" customHeight="1" thickTop="1" thickBot="1" x14ac:dyDescent="0.3">
      <c r="A104" s="97"/>
      <c r="B104" s="108"/>
      <c r="C104" s="148"/>
      <c r="D104" s="108"/>
      <c r="E104" s="113"/>
      <c r="F104" s="349"/>
      <c r="G104" s="99"/>
      <c r="H104" s="99"/>
      <c r="I104" s="43" t="str">
        <f t="shared" si="13"/>
        <v>**h**</v>
      </c>
      <c r="J104" s="22"/>
      <c r="K104" s="33"/>
      <c r="L104" s="34"/>
      <c r="M104" s="43" t="str">
        <f t="shared" si="14"/>
        <v>**h**</v>
      </c>
      <c r="N104" s="2"/>
      <c r="O104" s="31">
        <f t="shared" si="8"/>
        <v>0</v>
      </c>
      <c r="P104" s="9"/>
      <c r="Q104" s="69" t="str">
        <f t="shared" si="11"/>
        <v/>
      </c>
      <c r="R104" s="9"/>
      <c r="S104" s="44"/>
      <c r="T104" s="9"/>
      <c r="U104" s="92"/>
      <c r="V104" s="41"/>
      <c r="W104" s="43" t="str">
        <f t="shared" si="15"/>
        <v>**h**</v>
      </c>
      <c r="X104" s="2"/>
      <c r="Y104" s="32">
        <f t="shared" si="9"/>
        <v>0</v>
      </c>
      <c r="Z104" s="9"/>
      <c r="AA104" s="69" t="str">
        <f t="shared" si="12"/>
        <v/>
      </c>
      <c r="AB104" s="9"/>
      <c r="AC104" s="49"/>
      <c r="AD104" s="9"/>
      <c r="AE104" s="232">
        <f t="shared" si="10"/>
        <v>0</v>
      </c>
      <c r="AF104" s="9"/>
    </row>
    <row r="105" spans="1:32" ht="20.100000000000001" customHeight="1" thickTop="1" thickBot="1" x14ac:dyDescent="0.3">
      <c r="A105" s="97"/>
      <c r="B105" s="108"/>
      <c r="C105" s="148"/>
      <c r="D105" s="108"/>
      <c r="E105" s="113"/>
      <c r="F105" s="349"/>
      <c r="G105" s="99"/>
      <c r="H105" s="99"/>
      <c r="I105" s="43" t="str">
        <f t="shared" si="13"/>
        <v>**h**</v>
      </c>
      <c r="J105" s="22"/>
      <c r="K105" s="33"/>
      <c r="L105" s="34"/>
      <c r="M105" s="43" t="str">
        <f t="shared" si="14"/>
        <v>**h**</v>
      </c>
      <c r="N105" s="2"/>
      <c r="O105" s="31">
        <f t="shared" si="8"/>
        <v>0</v>
      </c>
      <c r="P105" s="9"/>
      <c r="Q105" s="69" t="str">
        <f t="shared" si="11"/>
        <v/>
      </c>
      <c r="R105" s="9"/>
      <c r="S105" s="44"/>
      <c r="T105" s="9"/>
      <c r="U105" s="92"/>
      <c r="V105" s="41"/>
      <c r="W105" s="43" t="str">
        <f t="shared" si="15"/>
        <v>**h**</v>
      </c>
      <c r="X105" s="2"/>
      <c r="Y105" s="32">
        <f t="shared" si="9"/>
        <v>0</v>
      </c>
      <c r="Z105" s="9"/>
      <c r="AA105" s="69" t="str">
        <f t="shared" si="12"/>
        <v/>
      </c>
      <c r="AB105" s="9"/>
      <c r="AC105" s="49"/>
      <c r="AD105" s="9"/>
      <c r="AE105" s="232">
        <f t="shared" si="10"/>
        <v>0</v>
      </c>
      <c r="AF105" s="9"/>
    </row>
    <row r="106" spans="1:32" ht="20.100000000000001" customHeight="1" thickTop="1" thickBot="1" x14ac:dyDescent="0.3">
      <c r="A106" s="97"/>
      <c r="B106" s="108"/>
      <c r="C106" s="148"/>
      <c r="D106" s="108"/>
      <c r="E106" s="113"/>
      <c r="F106" s="349"/>
      <c r="G106" s="99"/>
      <c r="H106" s="99"/>
      <c r="I106" s="43" t="str">
        <f t="shared" si="13"/>
        <v>**h**</v>
      </c>
      <c r="J106" s="22"/>
      <c r="K106" s="33"/>
      <c r="L106" s="34"/>
      <c r="M106" s="43" t="str">
        <f t="shared" si="14"/>
        <v>**h**</v>
      </c>
      <c r="N106" s="2"/>
      <c r="O106" s="31">
        <f t="shared" si="8"/>
        <v>0</v>
      </c>
      <c r="P106" s="9"/>
      <c r="Q106" s="69" t="str">
        <f t="shared" si="11"/>
        <v/>
      </c>
      <c r="R106" s="9"/>
      <c r="S106" s="44"/>
      <c r="T106" s="9"/>
      <c r="U106" s="92"/>
      <c r="V106" s="41"/>
      <c r="W106" s="43" t="str">
        <f t="shared" si="15"/>
        <v>**h**</v>
      </c>
      <c r="X106" s="2"/>
      <c r="Y106" s="32">
        <f t="shared" si="9"/>
        <v>0</v>
      </c>
      <c r="Z106" s="9"/>
      <c r="AA106" s="69" t="str">
        <f t="shared" si="12"/>
        <v/>
      </c>
      <c r="AB106" s="9"/>
      <c r="AC106" s="49"/>
      <c r="AD106" s="9"/>
      <c r="AE106" s="232">
        <f t="shared" si="10"/>
        <v>0</v>
      </c>
      <c r="AF106" s="9"/>
    </row>
    <row r="107" spans="1:32" ht="20.100000000000001" customHeight="1" thickTop="1" thickBot="1" x14ac:dyDescent="0.3">
      <c r="A107" s="97"/>
      <c r="B107" s="108"/>
      <c r="C107" s="148"/>
      <c r="D107" s="108"/>
      <c r="E107" s="113"/>
      <c r="F107" s="349"/>
      <c r="G107" s="99"/>
      <c r="H107" s="99"/>
      <c r="I107" s="43" t="str">
        <f t="shared" si="13"/>
        <v>**h**</v>
      </c>
      <c r="J107" s="22"/>
      <c r="K107" s="33"/>
      <c r="L107" s="34"/>
      <c r="M107" s="43" t="str">
        <f t="shared" si="14"/>
        <v>**h**</v>
      </c>
      <c r="N107" s="2"/>
      <c r="O107" s="31">
        <f t="shared" si="8"/>
        <v>0</v>
      </c>
      <c r="P107" s="9"/>
      <c r="Q107" s="69" t="str">
        <f t="shared" si="11"/>
        <v/>
      </c>
      <c r="R107" s="9"/>
      <c r="S107" s="44"/>
      <c r="T107" s="9"/>
      <c r="U107" s="92"/>
      <c r="V107" s="41"/>
      <c r="W107" s="43" t="str">
        <f t="shared" si="15"/>
        <v>**h**</v>
      </c>
      <c r="X107" s="2"/>
      <c r="Y107" s="32">
        <f t="shared" si="9"/>
        <v>0</v>
      </c>
      <c r="Z107" s="9"/>
      <c r="AA107" s="69" t="str">
        <f t="shared" si="12"/>
        <v/>
      </c>
      <c r="AB107" s="9"/>
      <c r="AC107" s="49"/>
      <c r="AD107" s="9"/>
      <c r="AE107" s="232">
        <f t="shared" si="10"/>
        <v>0</v>
      </c>
      <c r="AF107" s="9"/>
    </row>
    <row r="108" spans="1:32" ht="20.100000000000001" customHeight="1" thickTop="1" thickBot="1" x14ac:dyDescent="0.3">
      <c r="A108" s="97"/>
      <c r="B108" s="108"/>
      <c r="C108" s="148"/>
      <c r="D108" s="108"/>
      <c r="E108" s="113"/>
      <c r="F108" s="349"/>
      <c r="G108" s="99"/>
      <c r="H108" s="99"/>
      <c r="I108" s="43" t="str">
        <f t="shared" si="13"/>
        <v>**h**</v>
      </c>
      <c r="J108" s="22"/>
      <c r="K108" s="33"/>
      <c r="L108" s="34"/>
      <c r="M108" s="43" t="str">
        <f t="shared" si="14"/>
        <v>**h**</v>
      </c>
      <c r="N108" s="2"/>
      <c r="O108" s="31">
        <f t="shared" ref="O108:O115" si="16">L114-H108</f>
        <v>0</v>
      </c>
      <c r="P108" s="9"/>
      <c r="Q108" s="69" t="str">
        <f t="shared" si="11"/>
        <v/>
      </c>
      <c r="R108" s="9"/>
      <c r="S108" s="44"/>
      <c r="T108" s="9"/>
      <c r="U108" s="40"/>
      <c r="V108" s="41"/>
      <c r="W108" s="43" t="str">
        <f t="shared" si="15"/>
        <v>**h**</v>
      </c>
      <c r="X108" s="2"/>
      <c r="Y108" s="32">
        <f t="shared" si="9"/>
        <v>0</v>
      </c>
      <c r="Z108" s="9"/>
      <c r="AA108" s="69" t="str">
        <f t="shared" si="12"/>
        <v/>
      </c>
      <c r="AB108" s="9"/>
      <c r="AC108" s="49"/>
      <c r="AD108" s="9"/>
      <c r="AE108" s="232">
        <f t="shared" si="10"/>
        <v>0</v>
      </c>
      <c r="AF108" s="9"/>
    </row>
    <row r="109" spans="1:32" ht="20.100000000000001" customHeight="1" thickTop="1" thickBot="1" x14ac:dyDescent="0.3">
      <c r="A109" s="97"/>
      <c r="B109" s="108"/>
      <c r="C109" s="148"/>
      <c r="D109" s="108"/>
      <c r="E109" s="113"/>
      <c r="F109" s="349"/>
      <c r="G109" s="99"/>
      <c r="H109" s="99"/>
      <c r="I109" s="43" t="str">
        <f t="shared" si="13"/>
        <v>**h**</v>
      </c>
      <c r="J109" s="22"/>
      <c r="K109" s="33"/>
      <c r="L109" s="34"/>
      <c r="M109" s="43" t="str">
        <f t="shared" si="14"/>
        <v>**h**</v>
      </c>
      <c r="N109" s="2"/>
      <c r="O109" s="31">
        <f t="shared" si="16"/>
        <v>0</v>
      </c>
      <c r="P109" s="9"/>
      <c r="Q109" s="69" t="str">
        <f t="shared" si="11"/>
        <v/>
      </c>
      <c r="R109" s="9"/>
      <c r="S109" s="44"/>
      <c r="T109" s="9"/>
      <c r="U109" s="40"/>
      <c r="V109" s="41"/>
      <c r="W109" s="43" t="str">
        <f t="shared" si="15"/>
        <v>**h**</v>
      </c>
      <c r="X109" s="2"/>
      <c r="Y109" s="32">
        <f t="shared" si="9"/>
        <v>0</v>
      </c>
      <c r="Z109" s="9"/>
      <c r="AA109" s="69" t="str">
        <f t="shared" si="12"/>
        <v/>
      </c>
      <c r="AB109" s="9"/>
      <c r="AC109" s="49"/>
      <c r="AD109" s="9"/>
      <c r="AE109" s="232">
        <f t="shared" si="10"/>
        <v>0</v>
      </c>
      <c r="AF109" s="9"/>
    </row>
    <row r="110" spans="1:32" ht="20.100000000000001" customHeight="1" thickTop="1" thickBot="1" x14ac:dyDescent="0.3">
      <c r="A110" s="97"/>
      <c r="B110" s="108"/>
      <c r="C110" s="148"/>
      <c r="D110" s="108"/>
      <c r="E110" s="113"/>
      <c r="F110" s="349"/>
      <c r="G110" s="99"/>
      <c r="H110" s="99"/>
      <c r="I110" s="43" t="str">
        <f t="shared" si="13"/>
        <v>**h**</v>
      </c>
      <c r="J110" s="22"/>
      <c r="K110" s="33"/>
      <c r="L110" s="34"/>
      <c r="M110" s="43" t="str">
        <f t="shared" si="14"/>
        <v>**h**</v>
      </c>
      <c r="N110" s="2"/>
      <c r="O110" s="31">
        <f t="shared" si="16"/>
        <v>0</v>
      </c>
      <c r="P110" s="9"/>
      <c r="Q110" s="69" t="str">
        <f t="shared" si="11"/>
        <v/>
      </c>
      <c r="R110" s="9"/>
      <c r="S110" s="44"/>
      <c r="T110" s="9"/>
      <c r="U110" s="40"/>
      <c r="V110" s="41"/>
      <c r="W110" s="43" t="str">
        <f t="shared" si="15"/>
        <v>**h**</v>
      </c>
      <c r="X110" s="2"/>
      <c r="Y110" s="32">
        <f t="shared" si="9"/>
        <v>0</v>
      </c>
      <c r="Z110" s="9"/>
      <c r="AA110" s="69" t="str">
        <f t="shared" si="12"/>
        <v/>
      </c>
      <c r="AB110" s="9"/>
      <c r="AC110" s="49"/>
      <c r="AD110" s="9"/>
      <c r="AE110" s="232">
        <f t="shared" si="10"/>
        <v>0</v>
      </c>
      <c r="AF110" s="9"/>
    </row>
    <row r="111" spans="1:32" ht="20.100000000000001" customHeight="1" thickTop="1" thickBot="1" x14ac:dyDescent="0.3">
      <c r="A111" s="97"/>
      <c r="B111" s="108"/>
      <c r="C111" s="148"/>
      <c r="D111" s="108"/>
      <c r="E111" s="113"/>
      <c r="F111" s="349"/>
      <c r="G111" s="99"/>
      <c r="H111" s="99"/>
      <c r="I111" s="43" t="str">
        <f t="shared" si="13"/>
        <v>**h**</v>
      </c>
      <c r="J111" s="22"/>
      <c r="K111" s="33"/>
      <c r="L111" s="34"/>
      <c r="M111" s="43" t="str">
        <f t="shared" si="14"/>
        <v>**h**</v>
      </c>
      <c r="N111" s="2"/>
      <c r="O111" s="31">
        <f t="shared" si="16"/>
        <v>0</v>
      </c>
      <c r="P111" s="9"/>
      <c r="Q111" s="69" t="str">
        <f t="shared" si="11"/>
        <v/>
      </c>
      <c r="R111" s="9"/>
      <c r="S111" s="44"/>
      <c r="T111" s="9"/>
      <c r="U111" s="40"/>
      <c r="V111" s="41"/>
      <c r="W111" s="43" t="str">
        <f t="shared" si="15"/>
        <v>**h**</v>
      </c>
      <c r="X111" s="2"/>
      <c r="Y111" s="32">
        <f t="shared" si="9"/>
        <v>0</v>
      </c>
      <c r="Z111" s="9"/>
      <c r="AA111" s="69" t="str">
        <f t="shared" si="12"/>
        <v/>
      </c>
      <c r="AB111" s="9"/>
      <c r="AC111" s="49"/>
      <c r="AD111" s="9"/>
      <c r="AE111" s="232">
        <f t="shared" si="10"/>
        <v>0</v>
      </c>
      <c r="AF111" s="9"/>
    </row>
    <row r="112" spans="1:32" ht="20.100000000000001" customHeight="1" thickTop="1" thickBot="1" x14ac:dyDescent="0.3">
      <c r="A112" s="97"/>
      <c r="B112" s="108"/>
      <c r="C112" s="148"/>
      <c r="D112" s="108"/>
      <c r="E112" s="113"/>
      <c r="F112" s="349"/>
      <c r="G112" s="99"/>
      <c r="H112" s="99"/>
      <c r="I112" s="43" t="str">
        <f t="shared" si="13"/>
        <v>**h**</v>
      </c>
      <c r="J112" s="22"/>
      <c r="K112" s="33"/>
      <c r="L112" s="34"/>
      <c r="M112" s="43" t="str">
        <f t="shared" si="14"/>
        <v>**h**</v>
      </c>
      <c r="N112" s="2"/>
      <c r="O112" s="31">
        <f t="shared" si="16"/>
        <v>0</v>
      </c>
      <c r="P112" s="9"/>
      <c r="Q112" s="69" t="str">
        <f t="shared" si="11"/>
        <v/>
      </c>
      <c r="R112" s="9"/>
      <c r="S112" s="44"/>
      <c r="T112" s="9"/>
      <c r="U112" s="40"/>
      <c r="V112" s="41"/>
      <c r="W112" s="43" t="str">
        <f t="shared" si="15"/>
        <v>**h**</v>
      </c>
      <c r="X112" s="2"/>
      <c r="Y112" s="32">
        <f t="shared" si="9"/>
        <v>0</v>
      </c>
      <c r="Z112" s="9"/>
      <c r="AA112" s="69" t="str">
        <f t="shared" si="12"/>
        <v/>
      </c>
      <c r="AB112" s="9"/>
      <c r="AC112" s="49"/>
      <c r="AD112" s="9"/>
      <c r="AE112" s="232">
        <f t="shared" si="10"/>
        <v>0</v>
      </c>
      <c r="AF112" s="9"/>
    </row>
    <row r="113" spans="1:32" ht="20.100000000000001" customHeight="1" thickTop="1" thickBot="1" x14ac:dyDescent="0.3">
      <c r="A113" s="97"/>
      <c r="B113" s="95"/>
      <c r="C113" s="148"/>
      <c r="D113" s="147"/>
      <c r="E113" s="95"/>
      <c r="F113" s="349"/>
      <c r="G113" s="99"/>
      <c r="H113" s="99"/>
      <c r="I113" s="43" t="str">
        <f t="shared" si="13"/>
        <v>**h**</v>
      </c>
      <c r="J113" s="22"/>
      <c r="K113" s="33"/>
      <c r="L113" s="34"/>
      <c r="M113" s="43" t="str">
        <f t="shared" si="14"/>
        <v>**h**</v>
      </c>
      <c r="N113" s="2"/>
      <c r="O113" s="31">
        <f t="shared" si="16"/>
        <v>0</v>
      </c>
      <c r="P113" s="9"/>
      <c r="Q113" s="69" t="str">
        <f t="shared" si="11"/>
        <v/>
      </c>
      <c r="R113" s="9"/>
      <c r="S113" s="44"/>
      <c r="T113" s="9"/>
      <c r="U113" s="40"/>
      <c r="V113" s="41"/>
      <c r="W113" s="43" t="str">
        <f t="shared" si="15"/>
        <v>**h**</v>
      </c>
      <c r="X113" s="2"/>
      <c r="Y113" s="32">
        <f t="shared" si="9"/>
        <v>0</v>
      </c>
      <c r="Z113" s="9"/>
      <c r="AA113" s="69" t="str">
        <f t="shared" si="12"/>
        <v/>
      </c>
      <c r="AB113" s="9"/>
      <c r="AC113" s="49"/>
      <c r="AD113" s="9"/>
      <c r="AE113" s="232">
        <f t="shared" si="10"/>
        <v>0</v>
      </c>
      <c r="AF113" s="9"/>
    </row>
    <row r="114" spans="1:32" ht="20.100000000000001" customHeight="1" thickTop="1" thickBot="1" x14ac:dyDescent="0.3">
      <c r="A114" s="97"/>
      <c r="B114" s="95"/>
      <c r="C114" s="148"/>
      <c r="D114" s="147"/>
      <c r="E114" s="95"/>
      <c r="F114" s="349"/>
      <c r="G114" s="99"/>
      <c r="H114" s="99"/>
      <c r="I114" s="43" t="str">
        <f t="shared" si="13"/>
        <v>**h**</v>
      </c>
      <c r="J114" s="22"/>
      <c r="K114" s="33"/>
      <c r="L114" s="34"/>
      <c r="M114" s="43" t="str">
        <f t="shared" si="14"/>
        <v>**h**</v>
      </c>
      <c r="N114" s="2"/>
      <c r="O114" s="31">
        <f t="shared" si="16"/>
        <v>0</v>
      </c>
      <c r="P114" s="19"/>
      <c r="Q114" s="69" t="str">
        <f t="shared" si="11"/>
        <v/>
      </c>
      <c r="R114" s="19"/>
      <c r="S114" s="44"/>
      <c r="T114" s="19"/>
      <c r="U114" s="40"/>
      <c r="V114" s="41"/>
      <c r="W114" s="43" t="str">
        <f t="shared" si="15"/>
        <v>**h**</v>
      </c>
      <c r="X114" s="2"/>
      <c r="Y114" s="32">
        <f t="shared" si="9"/>
        <v>0</v>
      </c>
      <c r="Z114" s="19"/>
      <c r="AA114" s="69" t="str">
        <f t="shared" si="12"/>
        <v/>
      </c>
      <c r="AB114" s="54"/>
      <c r="AC114" s="49"/>
      <c r="AD114" s="227"/>
      <c r="AE114" s="232">
        <f t="shared" si="10"/>
        <v>0</v>
      </c>
      <c r="AF114" s="54"/>
    </row>
    <row r="115" spans="1:32" ht="20.100000000000001" customHeight="1" thickTop="1" thickBot="1" x14ac:dyDescent="0.3">
      <c r="A115" s="97"/>
      <c r="B115" s="95"/>
      <c r="C115" s="148"/>
      <c r="D115" s="147"/>
      <c r="E115" s="95"/>
      <c r="F115" s="349"/>
      <c r="G115" s="99"/>
      <c r="H115" s="99"/>
      <c r="I115" s="43" t="str">
        <f t="shared" si="13"/>
        <v>**h**</v>
      </c>
      <c r="J115" s="84"/>
      <c r="K115" s="86"/>
      <c r="L115" s="87"/>
      <c r="M115" s="43" t="str">
        <f t="shared" si="14"/>
        <v>**h**</v>
      </c>
      <c r="N115" s="2"/>
      <c r="O115" s="31">
        <f t="shared" si="16"/>
        <v>0</v>
      </c>
      <c r="P115" s="20"/>
      <c r="Q115" s="69" t="str">
        <f t="shared" si="11"/>
        <v/>
      </c>
      <c r="R115" s="20"/>
      <c r="S115" s="44"/>
      <c r="T115" s="20"/>
      <c r="U115" s="115"/>
      <c r="V115" s="116"/>
      <c r="W115" s="70" t="str">
        <f t="shared" si="15"/>
        <v>**h**</v>
      </c>
      <c r="X115" s="2"/>
      <c r="Y115" s="32">
        <f t="shared" si="9"/>
        <v>0</v>
      </c>
      <c r="Z115" s="71"/>
      <c r="AA115" s="69" t="str">
        <f t="shared" si="12"/>
        <v/>
      </c>
      <c r="AB115" s="12"/>
      <c r="AC115" s="2"/>
      <c r="AD115" s="228"/>
      <c r="AE115" s="232">
        <f t="shared" si="10"/>
        <v>0</v>
      </c>
      <c r="AF115" s="12"/>
    </row>
    <row r="116" spans="1:32" x14ac:dyDescent="0.25">
      <c r="A116" s="2"/>
      <c r="B116" s="17"/>
      <c r="C116" s="137"/>
      <c r="D116" s="137"/>
      <c r="E116" s="17"/>
      <c r="F116" s="12"/>
      <c r="G116" s="2"/>
      <c r="H116" s="2"/>
      <c r="I116" s="26"/>
      <c r="J116" s="12"/>
      <c r="K116" s="138"/>
      <c r="L116" s="139"/>
      <c r="M116" s="26"/>
      <c r="N116" s="2"/>
      <c r="O116" s="2"/>
      <c r="P116" s="2"/>
      <c r="Q116" s="58"/>
      <c r="R116" s="2"/>
      <c r="S116" s="2"/>
      <c r="T116" s="2"/>
      <c r="U116" s="140"/>
      <c r="V116" s="139"/>
      <c r="W116" s="141"/>
      <c r="X116" s="12"/>
      <c r="Y116" s="142"/>
      <c r="Z116" s="12"/>
      <c r="AA116" s="142"/>
      <c r="AB116" s="2"/>
      <c r="AC116" s="2"/>
      <c r="AD116" s="2"/>
      <c r="AE116" s="220"/>
      <c r="AF116" s="2"/>
    </row>
    <row r="117" spans="1:32" x14ac:dyDescent="0.25">
      <c r="F117" s="5"/>
      <c r="G117" s="4"/>
      <c r="H117" s="4"/>
      <c r="I117" s="28"/>
      <c r="J117" s="5"/>
      <c r="K117" s="68"/>
      <c r="L117" s="68"/>
      <c r="M117" s="28"/>
      <c r="P117" s="4"/>
      <c r="Q117" s="59"/>
      <c r="R117" s="4"/>
      <c r="T117" s="4"/>
      <c r="U117" s="117"/>
      <c r="V117" s="89"/>
      <c r="W117" s="28"/>
      <c r="Z117" s="4"/>
      <c r="AA117" s="57"/>
      <c r="AB117" s="4"/>
      <c r="AD117" s="4"/>
      <c r="AE117" s="224"/>
      <c r="AF117" s="4"/>
    </row>
    <row r="118" spans="1:32" x14ac:dyDescent="0.25">
      <c r="F118" s="5"/>
      <c r="G118" s="4"/>
      <c r="H118" s="4"/>
      <c r="I118" s="28"/>
      <c r="J118" s="5"/>
      <c r="K118" s="68"/>
      <c r="L118" s="68"/>
      <c r="M118" s="28"/>
      <c r="P118" s="4"/>
      <c r="Q118" s="59"/>
      <c r="R118" s="4"/>
      <c r="T118" s="4"/>
      <c r="U118" s="117"/>
      <c r="V118" s="89"/>
      <c r="W118" s="28"/>
      <c r="Z118" s="4"/>
      <c r="AA118" s="57"/>
      <c r="AB118" s="4"/>
      <c r="AD118" s="4"/>
      <c r="AE118" s="224"/>
      <c r="AF118" s="4"/>
    </row>
    <row r="119" spans="1:32" x14ac:dyDescent="0.25">
      <c r="F119" s="5"/>
      <c r="G119" s="4"/>
      <c r="H119" s="4"/>
      <c r="I119" s="28"/>
      <c r="J119" s="5"/>
      <c r="K119" s="68"/>
      <c r="L119" s="68"/>
      <c r="M119" s="28"/>
      <c r="P119" s="4"/>
      <c r="Q119" s="59"/>
      <c r="R119" s="4"/>
      <c r="T119" s="4"/>
      <c r="U119" s="117"/>
      <c r="V119" s="89"/>
      <c r="W119" s="28"/>
      <c r="Z119" s="4"/>
      <c r="AA119" s="57"/>
      <c r="AB119" s="4"/>
      <c r="AD119" s="4"/>
      <c r="AE119" s="224"/>
      <c r="AF119" s="4"/>
    </row>
    <row r="120" spans="1:32" x14ac:dyDescent="0.25">
      <c r="F120" s="5"/>
      <c r="G120" s="4"/>
      <c r="H120" s="4"/>
      <c r="I120" s="28"/>
      <c r="J120" s="5"/>
      <c r="K120" s="68"/>
      <c r="L120" s="68"/>
      <c r="M120" s="28"/>
      <c r="P120" s="4"/>
      <c r="Q120" s="59"/>
      <c r="R120" s="4"/>
      <c r="T120" s="4"/>
      <c r="U120" s="4"/>
      <c r="V120" s="4"/>
      <c r="W120" s="28"/>
      <c r="Z120" s="4"/>
      <c r="AA120" s="57"/>
      <c r="AB120" s="4"/>
      <c r="AD120" s="4"/>
      <c r="AE120" s="224"/>
      <c r="AF120" s="4"/>
    </row>
    <row r="121" spans="1:32" x14ac:dyDescent="0.25">
      <c r="F121" s="5"/>
      <c r="G121" s="4"/>
      <c r="H121" s="4"/>
      <c r="I121" s="28"/>
      <c r="J121" s="5"/>
      <c r="K121" s="68"/>
      <c r="L121" s="68"/>
      <c r="M121" s="28"/>
      <c r="P121" s="4"/>
      <c r="Q121" s="59"/>
      <c r="R121" s="4"/>
      <c r="T121" s="4"/>
      <c r="U121" s="4"/>
      <c r="V121" s="4"/>
      <c r="W121" s="28"/>
      <c r="Z121" s="4"/>
      <c r="AA121" s="57"/>
      <c r="AB121" s="4"/>
      <c r="AD121" s="4"/>
      <c r="AE121" s="224"/>
      <c r="AF121" s="4"/>
    </row>
    <row r="122" spans="1:32" x14ac:dyDescent="0.25">
      <c r="F122" s="5"/>
      <c r="G122" s="4"/>
      <c r="H122" s="4"/>
      <c r="I122" s="28"/>
      <c r="J122" s="5"/>
      <c r="K122" s="4"/>
      <c r="L122" s="4"/>
      <c r="M122" s="28"/>
      <c r="P122" s="4"/>
      <c r="Q122" s="59"/>
      <c r="R122" s="4"/>
      <c r="T122" s="4"/>
      <c r="U122" s="4"/>
      <c r="V122" s="4"/>
      <c r="W122" s="28"/>
      <c r="Z122" s="4"/>
      <c r="AA122" s="57"/>
      <c r="AB122" s="4"/>
      <c r="AD122" s="4"/>
      <c r="AE122" s="224"/>
      <c r="AF122" s="4"/>
    </row>
    <row r="123" spans="1:32" x14ac:dyDescent="0.25">
      <c r="F123" s="5"/>
      <c r="G123" s="4"/>
      <c r="H123" s="4"/>
      <c r="I123" s="28"/>
      <c r="J123" s="5"/>
      <c r="K123" s="4"/>
      <c r="L123" s="4"/>
      <c r="M123" s="28"/>
      <c r="P123" s="4"/>
      <c r="Q123" s="59"/>
      <c r="R123" s="4"/>
      <c r="T123" s="4"/>
      <c r="U123" s="4"/>
      <c r="V123" s="4"/>
      <c r="W123" s="28"/>
      <c r="Z123" s="4"/>
      <c r="AA123" s="57"/>
      <c r="AB123" s="4"/>
      <c r="AD123" s="4"/>
      <c r="AE123" s="224"/>
      <c r="AF123" s="4"/>
    </row>
    <row r="124" spans="1:32" x14ac:dyDescent="0.25">
      <c r="F124" s="5"/>
      <c r="G124" s="4"/>
      <c r="H124" s="4"/>
      <c r="I124" s="28"/>
      <c r="J124" s="5"/>
      <c r="K124" s="4"/>
      <c r="L124" s="4"/>
      <c r="M124" s="28"/>
      <c r="P124" s="4"/>
      <c r="Q124" s="59"/>
      <c r="R124" s="4"/>
      <c r="T124" s="4"/>
      <c r="U124" s="4"/>
      <c r="V124" s="4"/>
      <c r="W124" s="28"/>
      <c r="Z124" s="4"/>
      <c r="AA124" s="57"/>
      <c r="AB124" s="4"/>
      <c r="AD124" s="4"/>
      <c r="AE124" s="224"/>
      <c r="AF124" s="4"/>
    </row>
    <row r="125" spans="1:32" x14ac:dyDescent="0.25">
      <c r="F125" s="5"/>
      <c r="G125" s="4"/>
      <c r="H125" s="4"/>
      <c r="I125" s="28"/>
      <c r="J125" s="5"/>
      <c r="K125" s="4"/>
      <c r="L125" s="4"/>
      <c r="M125" s="28"/>
      <c r="P125" s="4"/>
      <c r="Q125" s="59"/>
      <c r="R125" s="4"/>
      <c r="T125" s="4"/>
      <c r="U125" s="4"/>
      <c r="V125" s="4"/>
      <c r="W125" s="28"/>
      <c r="Z125" s="4"/>
      <c r="AA125" s="57"/>
      <c r="AB125" s="4"/>
      <c r="AD125" s="4"/>
      <c r="AE125" s="224"/>
      <c r="AF125" s="4"/>
    </row>
    <row r="126" spans="1:32" x14ac:dyDescent="0.25">
      <c r="F126" s="5"/>
      <c r="G126" s="4"/>
      <c r="H126" s="4"/>
      <c r="I126" s="28"/>
      <c r="J126" s="5"/>
      <c r="K126" s="4"/>
      <c r="L126" s="4"/>
      <c r="M126" s="28"/>
      <c r="P126" s="4"/>
      <c r="Q126" s="59"/>
      <c r="R126" s="4"/>
      <c r="T126" s="4"/>
      <c r="U126" s="4"/>
      <c r="V126" s="4"/>
      <c r="W126" s="28"/>
      <c r="Z126" s="4"/>
      <c r="AA126" s="57"/>
      <c r="AB126" s="4"/>
      <c r="AD126" s="4"/>
      <c r="AE126" s="224"/>
      <c r="AF126" s="4"/>
    </row>
    <row r="127" spans="1:32" x14ac:dyDescent="0.25">
      <c r="F127" s="5"/>
      <c r="G127" s="4"/>
      <c r="H127" s="4"/>
      <c r="I127" s="28"/>
      <c r="J127" s="5"/>
      <c r="K127" s="4"/>
      <c r="L127" s="4"/>
      <c r="M127" s="28"/>
      <c r="P127" s="4"/>
      <c r="Q127" s="59"/>
      <c r="R127" s="4"/>
      <c r="T127" s="4"/>
      <c r="U127" s="4"/>
      <c r="V127" s="4"/>
      <c r="W127" s="28"/>
      <c r="Z127" s="4"/>
      <c r="AA127" s="57"/>
      <c r="AB127" s="4"/>
      <c r="AD127" s="4"/>
      <c r="AE127" s="224"/>
      <c r="AF127" s="4"/>
    </row>
    <row r="128" spans="1:32" x14ac:dyDescent="0.25">
      <c r="F128" s="5"/>
      <c r="G128" s="4"/>
      <c r="H128" s="4"/>
      <c r="I128" s="28"/>
      <c r="J128" s="5"/>
      <c r="K128" s="4"/>
      <c r="L128" s="4"/>
      <c r="M128" s="28"/>
      <c r="P128" s="4"/>
      <c r="Q128" s="59"/>
      <c r="R128" s="4"/>
      <c r="T128" s="4"/>
      <c r="U128" s="4"/>
      <c r="V128" s="4"/>
      <c r="W128" s="28"/>
      <c r="Z128" s="4"/>
      <c r="AA128" s="57"/>
      <c r="AB128" s="4"/>
      <c r="AD128" s="4"/>
      <c r="AE128" s="224"/>
      <c r="AF128" s="4"/>
    </row>
    <row r="129" spans="2:32" x14ac:dyDescent="0.25">
      <c r="B129"/>
      <c r="C129"/>
      <c r="D129"/>
      <c r="E129"/>
      <c r="F129" s="5"/>
      <c r="G129" s="4"/>
      <c r="H129" s="4"/>
      <c r="I129" s="28"/>
      <c r="J129" s="5"/>
      <c r="K129" s="4"/>
      <c r="L129" s="4"/>
      <c r="M129" s="28"/>
      <c r="P129" s="4"/>
      <c r="Q129" s="59"/>
      <c r="R129" s="4"/>
      <c r="T129" s="4"/>
      <c r="U129" s="4"/>
      <c r="V129" s="4"/>
      <c r="W129" s="28"/>
      <c r="Z129" s="4"/>
      <c r="AA129" s="57"/>
      <c r="AB129" s="4"/>
      <c r="AD129" s="4"/>
      <c r="AE129" s="224"/>
      <c r="AF129" s="4"/>
    </row>
    <row r="130" spans="2:32" x14ac:dyDescent="0.25">
      <c r="B130"/>
      <c r="C130"/>
      <c r="D130"/>
      <c r="E130"/>
      <c r="F130" s="5"/>
      <c r="G130" s="4"/>
      <c r="H130" s="4"/>
      <c r="I130" s="28"/>
      <c r="J130" s="5"/>
      <c r="K130" s="4"/>
      <c r="L130" s="4"/>
      <c r="M130" s="28"/>
      <c r="P130" s="4"/>
      <c r="Q130" s="59"/>
      <c r="R130" s="4"/>
      <c r="T130" s="4"/>
      <c r="U130" s="4"/>
      <c r="V130" s="4"/>
      <c r="W130" s="28"/>
      <c r="Z130" s="4"/>
      <c r="AA130" s="57"/>
      <c r="AB130" s="4"/>
      <c r="AD130" s="4"/>
      <c r="AE130" s="224"/>
      <c r="AF130" s="4"/>
    </row>
    <row r="131" spans="2:32" x14ac:dyDescent="0.25">
      <c r="B131"/>
      <c r="C131"/>
      <c r="D131"/>
      <c r="E131"/>
      <c r="F131" s="5"/>
      <c r="G131" s="4"/>
      <c r="H131" s="4"/>
      <c r="I131" s="28"/>
      <c r="J131" s="5"/>
      <c r="K131" s="4"/>
      <c r="L131" s="4"/>
      <c r="M131" s="28"/>
      <c r="P131" s="4"/>
      <c r="Q131" s="59"/>
      <c r="R131" s="4"/>
      <c r="T131" s="4"/>
      <c r="U131" s="4"/>
      <c r="V131" s="4"/>
      <c r="W131" s="28"/>
      <c r="Z131" s="4"/>
      <c r="AA131" s="57"/>
      <c r="AB131" s="4"/>
      <c r="AD131" s="4"/>
      <c r="AE131" s="224"/>
      <c r="AF131" s="4"/>
    </row>
    <row r="132" spans="2:32" x14ac:dyDescent="0.25">
      <c r="B132"/>
      <c r="C132"/>
      <c r="D132"/>
      <c r="E132"/>
      <c r="F132" s="5"/>
      <c r="G132" s="4"/>
      <c r="H132" s="4"/>
      <c r="I132" s="28"/>
      <c r="J132" s="5"/>
      <c r="K132" s="4"/>
      <c r="L132" s="4"/>
      <c r="M132" s="28"/>
      <c r="P132" s="4"/>
      <c r="Q132" s="59"/>
      <c r="R132" s="4"/>
      <c r="T132" s="4"/>
      <c r="U132" s="4"/>
      <c r="V132" s="4"/>
      <c r="W132" s="28"/>
      <c r="Z132" s="4"/>
      <c r="AA132" s="57"/>
      <c r="AB132" s="4"/>
      <c r="AD132" s="4"/>
      <c r="AE132" s="224"/>
      <c r="AF132" s="4"/>
    </row>
    <row r="133" spans="2:32" x14ac:dyDescent="0.25">
      <c r="B133"/>
      <c r="C133"/>
      <c r="D133"/>
      <c r="E133"/>
      <c r="F133" s="5"/>
      <c r="G133" s="4"/>
      <c r="H133" s="4"/>
      <c r="I133" s="28"/>
      <c r="J133" s="5"/>
      <c r="K133" s="4"/>
      <c r="L133" s="4"/>
      <c r="M133" s="28"/>
      <c r="P133" s="4"/>
      <c r="Q133" s="59"/>
      <c r="R133" s="4"/>
      <c r="T133" s="4"/>
      <c r="U133" s="4"/>
      <c r="V133" s="4"/>
      <c r="W133" s="28"/>
      <c r="Z133" s="4"/>
      <c r="AA133" s="57"/>
      <c r="AB133" s="4"/>
      <c r="AD133" s="4"/>
      <c r="AE133" s="224"/>
      <c r="AF133" s="4"/>
    </row>
    <row r="134" spans="2:32" x14ac:dyDescent="0.25">
      <c r="B134"/>
      <c r="C134"/>
      <c r="D134"/>
      <c r="E134"/>
      <c r="F134" s="5"/>
      <c r="G134" s="4"/>
      <c r="H134" s="4"/>
      <c r="I134" s="28"/>
      <c r="J134" s="5"/>
      <c r="K134" s="4"/>
      <c r="L134" s="4"/>
      <c r="M134" s="28"/>
      <c r="P134" s="4"/>
      <c r="Q134" s="59"/>
      <c r="R134" s="4"/>
      <c r="T134" s="4"/>
      <c r="U134" s="4"/>
      <c r="V134" s="4"/>
      <c r="W134" s="28"/>
      <c r="Z134" s="4"/>
      <c r="AA134" s="57"/>
      <c r="AB134" s="4"/>
      <c r="AD134" s="4"/>
      <c r="AE134" s="224"/>
      <c r="AF134" s="4"/>
    </row>
    <row r="135" spans="2:32" x14ac:dyDescent="0.25">
      <c r="B135"/>
      <c r="C135"/>
      <c r="D135"/>
      <c r="E135"/>
      <c r="F135" s="5"/>
      <c r="G135" s="4"/>
      <c r="H135" s="4"/>
      <c r="I135" s="28"/>
      <c r="J135" s="5"/>
      <c r="K135" s="4"/>
      <c r="L135" s="4"/>
      <c r="M135" s="28"/>
      <c r="P135" s="4"/>
      <c r="Q135" s="59"/>
      <c r="R135" s="4"/>
      <c r="T135" s="4"/>
      <c r="U135" s="4"/>
      <c r="V135" s="4"/>
      <c r="W135" s="28"/>
      <c r="Z135" s="4"/>
      <c r="AA135" s="57"/>
      <c r="AB135" s="4"/>
      <c r="AD135" s="4"/>
      <c r="AE135" s="224"/>
      <c r="AF135" s="4"/>
    </row>
    <row r="136" spans="2:32" x14ac:dyDescent="0.25">
      <c r="B136"/>
      <c r="C136"/>
      <c r="D136"/>
      <c r="E136"/>
      <c r="F136" s="5"/>
      <c r="G136" s="4"/>
      <c r="H136" s="4"/>
      <c r="I136" s="28"/>
      <c r="J136" s="5"/>
      <c r="K136" s="4"/>
      <c r="L136" s="4"/>
      <c r="M136" s="28"/>
      <c r="P136" s="4"/>
      <c r="Q136" s="59"/>
      <c r="R136" s="4"/>
      <c r="T136" s="4"/>
      <c r="U136" s="4"/>
      <c r="V136" s="4"/>
      <c r="W136" s="28"/>
      <c r="Z136" s="4"/>
      <c r="AA136" s="57"/>
      <c r="AB136" s="4"/>
      <c r="AD136" s="4"/>
      <c r="AE136" s="224"/>
      <c r="AF136" s="4"/>
    </row>
    <row r="137" spans="2:32" x14ac:dyDescent="0.25">
      <c r="B137"/>
      <c r="C137"/>
      <c r="D137"/>
      <c r="E137"/>
      <c r="F137" s="5"/>
      <c r="G137" s="4"/>
      <c r="H137" s="4"/>
      <c r="I137" s="28"/>
      <c r="J137" s="5"/>
      <c r="K137" s="4"/>
      <c r="L137" s="4"/>
      <c r="M137" s="28"/>
      <c r="P137" s="4"/>
      <c r="Q137" s="59"/>
      <c r="R137" s="4"/>
      <c r="T137" s="4"/>
      <c r="U137" s="4"/>
      <c r="V137" s="4"/>
      <c r="W137" s="28"/>
      <c r="Z137" s="4"/>
      <c r="AA137" s="57"/>
      <c r="AB137" s="4"/>
      <c r="AD137" s="4"/>
      <c r="AE137" s="224"/>
      <c r="AF137" s="4"/>
    </row>
    <row r="138" spans="2:32" x14ac:dyDescent="0.25">
      <c r="B138"/>
      <c r="C138"/>
      <c r="D138"/>
      <c r="E138"/>
      <c r="F138" s="5"/>
      <c r="G138" s="4"/>
      <c r="H138" s="4"/>
      <c r="I138" s="28"/>
      <c r="J138" s="5"/>
      <c r="K138" s="4"/>
      <c r="L138" s="4"/>
      <c r="M138" s="28"/>
      <c r="P138" s="4"/>
      <c r="Q138" s="59"/>
      <c r="R138" s="4"/>
      <c r="T138" s="4"/>
      <c r="U138" s="4"/>
      <c r="V138" s="4"/>
      <c r="W138" s="28"/>
      <c r="Z138" s="4"/>
      <c r="AA138" s="57"/>
      <c r="AB138" s="4"/>
      <c r="AD138" s="4"/>
      <c r="AE138" s="224"/>
      <c r="AF138" s="4"/>
    </row>
    <row r="139" spans="2:32" x14ac:dyDescent="0.25">
      <c r="B139"/>
      <c r="C139"/>
      <c r="D139"/>
      <c r="E139"/>
      <c r="F139" s="5"/>
      <c r="G139" s="4"/>
      <c r="H139" s="4"/>
      <c r="I139" s="28"/>
      <c r="J139" s="5"/>
      <c r="K139" s="4"/>
      <c r="L139" s="4"/>
      <c r="M139" s="28"/>
      <c r="P139" s="4"/>
      <c r="Q139" s="59"/>
      <c r="R139" s="4"/>
      <c r="T139" s="4"/>
      <c r="U139" s="4"/>
      <c r="V139" s="4"/>
      <c r="W139" s="28"/>
      <c r="Z139" s="4"/>
      <c r="AA139" s="57"/>
      <c r="AB139" s="4"/>
      <c r="AD139" s="4"/>
      <c r="AE139" s="224"/>
      <c r="AF139" s="4"/>
    </row>
    <row r="140" spans="2:32" x14ac:dyDescent="0.25">
      <c r="B140"/>
      <c r="C140"/>
      <c r="D140"/>
      <c r="E140"/>
      <c r="F140" s="5"/>
      <c r="G140" s="4"/>
      <c r="H140" s="4"/>
      <c r="I140" s="28"/>
      <c r="J140" s="5"/>
      <c r="K140" s="4"/>
      <c r="L140" s="4"/>
      <c r="M140" s="28"/>
      <c r="P140" s="4"/>
      <c r="Q140" s="59"/>
      <c r="R140" s="4"/>
      <c r="T140" s="4"/>
      <c r="U140" s="4"/>
      <c r="V140" s="4"/>
      <c r="W140" s="28"/>
      <c r="Z140" s="4"/>
      <c r="AA140" s="57"/>
      <c r="AB140" s="4"/>
      <c r="AD140" s="4"/>
      <c r="AE140" s="224"/>
      <c r="AF140" s="4"/>
    </row>
    <row r="141" spans="2:32" x14ac:dyDescent="0.25">
      <c r="B141"/>
      <c r="C141"/>
      <c r="D141"/>
      <c r="E141"/>
      <c r="F141" s="5"/>
      <c r="G141" s="4"/>
      <c r="H141" s="4"/>
      <c r="I141" s="28"/>
      <c r="J141" s="5"/>
      <c r="K141" s="4"/>
      <c r="L141" s="4"/>
      <c r="M141" s="28"/>
      <c r="P141" s="4"/>
      <c r="Q141" s="59"/>
      <c r="R141" s="4"/>
      <c r="T141" s="4"/>
      <c r="U141" s="4"/>
      <c r="V141" s="4"/>
      <c r="W141" s="28"/>
      <c r="Z141" s="4"/>
      <c r="AA141" s="57"/>
      <c r="AB141" s="4"/>
      <c r="AD141" s="4"/>
      <c r="AE141" s="224"/>
      <c r="AF141" s="4"/>
    </row>
    <row r="142" spans="2:32" x14ac:dyDescent="0.25">
      <c r="B142"/>
      <c r="C142"/>
      <c r="D142"/>
      <c r="E142"/>
      <c r="F142" s="5"/>
      <c r="G142" s="4"/>
      <c r="H142" s="4"/>
      <c r="I142" s="28"/>
      <c r="J142" s="5"/>
      <c r="K142" s="4"/>
      <c r="L142" s="4"/>
      <c r="M142" s="28"/>
      <c r="P142" s="4"/>
      <c r="Q142" s="59"/>
      <c r="R142" s="4"/>
      <c r="T142" s="4"/>
      <c r="U142" s="4"/>
      <c r="V142" s="4"/>
      <c r="W142" s="28"/>
      <c r="Z142" s="4"/>
      <c r="AA142" s="57"/>
      <c r="AB142" s="4"/>
      <c r="AD142" s="4"/>
      <c r="AE142" s="224"/>
      <c r="AF142" s="4"/>
    </row>
    <row r="143" spans="2:32" x14ac:dyDescent="0.25">
      <c r="B143"/>
      <c r="C143"/>
      <c r="D143"/>
      <c r="E143"/>
      <c r="F143" s="5"/>
      <c r="G143" s="4"/>
      <c r="H143" s="4"/>
      <c r="I143" s="28"/>
      <c r="J143" s="5"/>
      <c r="K143" s="4"/>
      <c r="L143" s="4"/>
      <c r="M143" s="28"/>
      <c r="P143" s="4"/>
      <c r="Q143" s="59"/>
      <c r="R143" s="4"/>
      <c r="T143" s="4"/>
      <c r="U143" s="4"/>
      <c r="V143" s="4"/>
      <c r="W143" s="28"/>
      <c r="Z143" s="4"/>
      <c r="AA143" s="57"/>
      <c r="AB143" s="4"/>
      <c r="AD143" s="4"/>
      <c r="AE143" s="224"/>
      <c r="AF143" s="4"/>
    </row>
    <row r="144" spans="2:32" x14ac:dyDescent="0.25">
      <c r="B144"/>
      <c r="C144"/>
      <c r="D144"/>
      <c r="E144"/>
      <c r="F144" s="5"/>
      <c r="G144" s="4"/>
      <c r="H144" s="4"/>
      <c r="I144" s="28"/>
      <c r="J144" s="5"/>
      <c r="K144" s="4"/>
      <c r="L144" s="4"/>
      <c r="M144" s="28"/>
      <c r="P144" s="4"/>
      <c r="Q144" s="59"/>
      <c r="R144" s="4"/>
      <c r="T144" s="4"/>
      <c r="U144" s="4"/>
      <c r="V144" s="4"/>
      <c r="W144" s="28"/>
      <c r="Z144" s="4"/>
      <c r="AA144" s="57"/>
      <c r="AB144" s="4"/>
      <c r="AD144" s="4"/>
      <c r="AE144" s="224"/>
      <c r="AF144" s="4"/>
    </row>
    <row r="145" spans="2:32" x14ac:dyDescent="0.25">
      <c r="B145"/>
      <c r="C145"/>
      <c r="D145"/>
      <c r="E145"/>
      <c r="F145" s="5"/>
      <c r="G145" s="4"/>
      <c r="H145" s="4"/>
      <c r="I145" s="28"/>
      <c r="J145" s="5"/>
      <c r="K145" s="4"/>
      <c r="L145" s="4"/>
      <c r="M145" s="28"/>
      <c r="P145" s="4"/>
      <c r="Q145" s="59"/>
      <c r="R145" s="4"/>
      <c r="T145" s="4"/>
      <c r="U145" s="4"/>
      <c r="V145" s="4"/>
      <c r="W145" s="28"/>
      <c r="Z145" s="4"/>
      <c r="AA145" s="57"/>
      <c r="AB145" s="4"/>
      <c r="AD145" s="4"/>
      <c r="AE145" s="224"/>
      <c r="AF145" s="4"/>
    </row>
    <row r="146" spans="2:32" x14ac:dyDescent="0.25">
      <c r="B146"/>
      <c r="C146"/>
      <c r="D146"/>
      <c r="E146"/>
      <c r="F146" s="5"/>
      <c r="G146" s="4"/>
      <c r="H146" s="4"/>
      <c r="I146" s="28"/>
      <c r="J146" s="5"/>
      <c r="K146" s="4"/>
      <c r="L146" s="4"/>
      <c r="M146" s="28"/>
      <c r="P146" s="4"/>
      <c r="Q146" s="59"/>
      <c r="R146" s="4"/>
      <c r="T146" s="4"/>
      <c r="U146" s="4"/>
      <c r="V146" s="4"/>
      <c r="W146" s="28"/>
      <c r="Z146" s="4"/>
      <c r="AA146" s="57"/>
      <c r="AB146" s="4"/>
      <c r="AD146" s="4"/>
      <c r="AE146" s="224"/>
      <c r="AF146" s="4"/>
    </row>
    <row r="147" spans="2:32" x14ac:dyDescent="0.25">
      <c r="B147"/>
      <c r="C147"/>
      <c r="D147"/>
      <c r="E147"/>
      <c r="F147" s="5"/>
      <c r="G147" s="4"/>
      <c r="H147" s="4"/>
      <c r="I147" s="28"/>
      <c r="J147" s="5"/>
      <c r="K147" s="4"/>
      <c r="L147" s="4"/>
      <c r="M147" s="28"/>
      <c r="P147" s="4"/>
      <c r="Q147" s="59"/>
      <c r="R147" s="4"/>
      <c r="T147" s="4"/>
      <c r="U147" s="4"/>
      <c r="V147" s="4"/>
      <c r="W147" s="28"/>
      <c r="Z147" s="4"/>
      <c r="AA147" s="57"/>
      <c r="AB147" s="4"/>
      <c r="AD147" s="4"/>
      <c r="AE147" s="224"/>
      <c r="AF147" s="4"/>
    </row>
    <row r="148" spans="2:32" x14ac:dyDescent="0.25">
      <c r="B148"/>
      <c r="C148"/>
      <c r="D148"/>
      <c r="E148"/>
      <c r="F148" s="5"/>
      <c r="G148" s="4"/>
      <c r="H148" s="4"/>
      <c r="I148" s="28"/>
      <c r="J148" s="5"/>
      <c r="K148" s="4"/>
      <c r="L148" s="4"/>
      <c r="M148" s="28"/>
      <c r="P148" s="4"/>
      <c r="Q148" s="59"/>
      <c r="R148" s="4"/>
      <c r="T148" s="4"/>
      <c r="U148" s="4"/>
      <c r="V148" s="4"/>
      <c r="W148" s="28"/>
      <c r="Z148" s="4"/>
      <c r="AA148" s="57"/>
      <c r="AB148" s="4"/>
      <c r="AD148" s="4"/>
      <c r="AE148" s="224"/>
      <c r="AF148" s="4"/>
    </row>
    <row r="149" spans="2:32" x14ac:dyDescent="0.25">
      <c r="B149"/>
      <c r="C149"/>
      <c r="D149"/>
      <c r="E149"/>
      <c r="F149" s="5"/>
      <c r="G149" s="4"/>
      <c r="H149" s="4"/>
      <c r="I149" s="28"/>
      <c r="J149" s="5"/>
      <c r="K149" s="4"/>
      <c r="L149" s="4"/>
      <c r="M149" s="28"/>
      <c r="P149" s="4"/>
      <c r="Q149" s="59"/>
      <c r="R149" s="4"/>
      <c r="T149" s="4"/>
      <c r="U149" s="4"/>
      <c r="V149" s="4"/>
      <c r="W149" s="28"/>
      <c r="Z149" s="4"/>
      <c r="AA149" s="57"/>
      <c r="AB149" s="4"/>
      <c r="AD149" s="4"/>
      <c r="AE149" s="224"/>
      <c r="AF149" s="4"/>
    </row>
    <row r="150" spans="2:32" x14ac:dyDescent="0.25">
      <c r="B150"/>
      <c r="C150"/>
      <c r="D150"/>
      <c r="E150"/>
      <c r="F150" s="5"/>
      <c r="G150" s="4"/>
      <c r="H150" s="4"/>
      <c r="I150" s="28"/>
      <c r="J150" s="5"/>
      <c r="K150" s="4"/>
      <c r="L150" s="4"/>
      <c r="M150" s="28"/>
      <c r="P150" s="4"/>
      <c r="Q150" s="59"/>
      <c r="R150" s="4"/>
      <c r="T150" s="4"/>
      <c r="U150" s="4"/>
      <c r="V150" s="4"/>
      <c r="W150" s="28"/>
      <c r="Z150" s="4"/>
      <c r="AA150" s="57"/>
      <c r="AB150" s="4"/>
      <c r="AD150" s="4"/>
      <c r="AE150" s="224"/>
      <c r="AF150" s="4"/>
    </row>
    <row r="151" spans="2:32" x14ac:dyDescent="0.25">
      <c r="B151"/>
      <c r="C151"/>
      <c r="D151"/>
      <c r="E151"/>
      <c r="F151" s="5"/>
      <c r="G151" s="4"/>
      <c r="I151" s="28"/>
      <c r="J151" s="5"/>
      <c r="K151" s="4"/>
      <c r="L151" s="4"/>
      <c r="M151" s="28"/>
      <c r="P151" s="4"/>
      <c r="Q151" s="59"/>
      <c r="R151" s="4"/>
      <c r="T151" s="4"/>
      <c r="U151" s="4"/>
      <c r="V151" s="4"/>
      <c r="W151" s="28"/>
      <c r="Z151" s="4"/>
      <c r="AA151" s="57"/>
      <c r="AB151" s="4"/>
      <c r="AD151" s="4"/>
      <c r="AE151" s="224"/>
      <c r="AF151" s="4"/>
    </row>
    <row r="152" spans="2:32" x14ac:dyDescent="0.25">
      <c r="B152"/>
      <c r="C152"/>
      <c r="D152"/>
      <c r="E152"/>
      <c r="I152" s="28"/>
      <c r="K152" s="4"/>
      <c r="L152" s="4"/>
      <c r="M152" s="28"/>
      <c r="U152" s="4"/>
      <c r="V152" s="4"/>
      <c r="W152" s="28"/>
    </row>
    <row r="153" spans="2:32" x14ac:dyDescent="0.25">
      <c r="B153"/>
      <c r="C153"/>
      <c r="D153"/>
      <c r="E153"/>
      <c r="I153" s="28"/>
      <c r="K153" s="4"/>
      <c r="L153" s="4"/>
      <c r="M153" s="28"/>
      <c r="U153" s="4"/>
      <c r="V153" s="4"/>
      <c r="W153" s="28"/>
    </row>
    <row r="154" spans="2:32" x14ac:dyDescent="0.25">
      <c r="B154"/>
      <c r="C154"/>
      <c r="D154"/>
      <c r="E154"/>
      <c r="K154" s="4"/>
      <c r="L154" s="4"/>
      <c r="U154" s="4"/>
      <c r="V154" s="4"/>
    </row>
    <row r="155" spans="2:32" x14ac:dyDescent="0.25">
      <c r="B155"/>
      <c r="C155"/>
      <c r="D155"/>
      <c r="E155"/>
      <c r="K155" s="4"/>
      <c r="L155" s="4"/>
      <c r="U155" s="4"/>
      <c r="V155" s="4"/>
    </row>
    <row r="156" spans="2:32" x14ac:dyDescent="0.25">
      <c r="B156"/>
      <c r="C156"/>
      <c r="D156"/>
      <c r="E156"/>
      <c r="K156" s="4"/>
      <c r="L156" s="4"/>
      <c r="U156" s="4"/>
      <c r="V156" s="4"/>
    </row>
    <row r="157" spans="2:32" x14ac:dyDescent="0.25">
      <c r="B157"/>
      <c r="C157"/>
      <c r="D157"/>
      <c r="E157"/>
      <c r="K157" s="4"/>
      <c r="L157" s="4"/>
      <c r="U157" s="4"/>
      <c r="V157" s="4"/>
    </row>
    <row r="158" spans="2:32" x14ac:dyDescent="0.25">
      <c r="B158"/>
      <c r="C158"/>
      <c r="D158"/>
      <c r="E158"/>
      <c r="K158" s="4"/>
      <c r="L158" s="4"/>
      <c r="U158" s="4"/>
      <c r="V158" s="4"/>
    </row>
    <row r="159" spans="2:32" x14ac:dyDescent="0.25">
      <c r="B159"/>
      <c r="C159"/>
      <c r="D159"/>
      <c r="E159"/>
      <c r="K159" s="4"/>
      <c r="L159" s="4"/>
      <c r="U159" s="4"/>
      <c r="V159" s="4"/>
    </row>
    <row r="160" spans="2:32" x14ac:dyDescent="0.25">
      <c r="B160"/>
      <c r="C160"/>
      <c r="D160"/>
      <c r="E160"/>
      <c r="K160" s="4"/>
      <c r="L160" s="4"/>
      <c r="U160" s="4"/>
      <c r="V160" s="4"/>
    </row>
    <row r="161" spans="2:27" x14ac:dyDescent="0.25">
      <c r="B161"/>
      <c r="C161"/>
      <c r="D161"/>
      <c r="E161"/>
      <c r="F161"/>
      <c r="I161"/>
      <c r="K161" s="4"/>
      <c r="L161" s="4"/>
      <c r="U161" s="4"/>
      <c r="V161" s="4"/>
    </row>
    <row r="162" spans="2:27" x14ac:dyDescent="0.25">
      <c r="B162"/>
      <c r="C162"/>
      <c r="D162"/>
      <c r="E162"/>
      <c r="F162"/>
      <c r="I162"/>
      <c r="J162"/>
      <c r="K162" s="4"/>
      <c r="L162" s="4"/>
      <c r="U162" s="4"/>
      <c r="V162" s="4"/>
      <c r="W162"/>
      <c r="Y162"/>
    </row>
    <row r="163" spans="2:27" x14ac:dyDescent="0.25">
      <c r="B163"/>
      <c r="C163"/>
      <c r="D163"/>
      <c r="E163"/>
      <c r="F163"/>
      <c r="I163"/>
      <c r="J163"/>
      <c r="K163" s="4"/>
      <c r="L163" s="4"/>
      <c r="U163" s="4"/>
      <c r="V163" s="4"/>
      <c r="W163"/>
      <c r="Y163"/>
    </row>
    <row r="164" spans="2:27" x14ac:dyDescent="0.25">
      <c r="B164"/>
      <c r="C164"/>
      <c r="D164"/>
      <c r="E164"/>
      <c r="F164"/>
      <c r="I164"/>
      <c r="J164"/>
      <c r="U164" s="4"/>
      <c r="V164" s="4"/>
      <c r="W164"/>
      <c r="Y164"/>
    </row>
    <row r="165" spans="2:27" x14ac:dyDescent="0.25">
      <c r="B165"/>
      <c r="C165"/>
      <c r="D165"/>
      <c r="E165"/>
      <c r="F165"/>
      <c r="I165"/>
      <c r="J165"/>
      <c r="U165" s="4"/>
      <c r="W165"/>
      <c r="Y165"/>
      <c r="AA165"/>
    </row>
    <row r="166" spans="2:27" x14ac:dyDescent="0.25">
      <c r="B166"/>
      <c r="C166"/>
      <c r="D166"/>
      <c r="E166"/>
      <c r="F166"/>
      <c r="I166"/>
      <c r="J166"/>
      <c r="U166" s="4"/>
      <c r="W166"/>
      <c r="Y166"/>
      <c r="AA166"/>
    </row>
    <row r="167" spans="2:27" x14ac:dyDescent="0.25">
      <c r="B167"/>
      <c r="C167"/>
      <c r="D167"/>
      <c r="E167"/>
      <c r="F167"/>
      <c r="I167"/>
      <c r="J167"/>
      <c r="U167" s="4"/>
      <c r="W167"/>
      <c r="Y167"/>
      <c r="AA167"/>
    </row>
    <row r="168" spans="2:27" x14ac:dyDescent="0.25">
      <c r="B168"/>
      <c r="C168"/>
      <c r="D168"/>
      <c r="E168"/>
      <c r="F168"/>
      <c r="I168"/>
      <c r="J168"/>
      <c r="U168" s="4"/>
      <c r="W168"/>
      <c r="Y168"/>
      <c r="AA168"/>
    </row>
    <row r="169" spans="2:27" x14ac:dyDescent="0.25">
      <c r="B169"/>
      <c r="C169"/>
      <c r="D169"/>
      <c r="E169"/>
      <c r="F169"/>
      <c r="I169"/>
      <c r="J169"/>
      <c r="U169" s="4"/>
      <c r="W169"/>
      <c r="Y169"/>
      <c r="AA169"/>
    </row>
    <row r="170" spans="2:27" x14ac:dyDescent="0.25">
      <c r="B170"/>
      <c r="C170"/>
      <c r="D170"/>
      <c r="E170"/>
      <c r="F170"/>
      <c r="I170"/>
      <c r="J170"/>
      <c r="W170"/>
      <c r="Y170"/>
      <c r="AA170"/>
    </row>
    <row r="171" spans="2:27" x14ac:dyDescent="0.25">
      <c r="B171"/>
      <c r="C171"/>
      <c r="D171"/>
      <c r="E171"/>
      <c r="F171"/>
      <c r="I171"/>
      <c r="J171"/>
      <c r="W171"/>
      <c r="Y171"/>
      <c r="AA171"/>
    </row>
    <row r="172" spans="2:27" x14ac:dyDescent="0.25">
      <c r="B172"/>
      <c r="C172"/>
      <c r="D172"/>
      <c r="E172"/>
      <c r="F172"/>
      <c r="I172"/>
      <c r="J172"/>
      <c r="W172"/>
      <c r="Y172"/>
      <c r="AA172"/>
    </row>
    <row r="173" spans="2:27" x14ac:dyDescent="0.25">
      <c r="B173"/>
      <c r="C173"/>
      <c r="D173"/>
      <c r="E173"/>
      <c r="F173"/>
      <c r="I173"/>
      <c r="J173"/>
      <c r="W173"/>
      <c r="Y173"/>
      <c r="AA173"/>
    </row>
    <row r="174" spans="2:27" x14ac:dyDescent="0.25">
      <c r="B174"/>
      <c r="C174"/>
      <c r="D174"/>
      <c r="E174"/>
      <c r="F174"/>
      <c r="I174"/>
      <c r="J174"/>
      <c r="W174"/>
      <c r="Y174"/>
      <c r="AA174"/>
    </row>
    <row r="175" spans="2:27" x14ac:dyDescent="0.25">
      <c r="B175"/>
      <c r="C175"/>
      <c r="D175"/>
      <c r="E175"/>
      <c r="F175"/>
      <c r="I175"/>
      <c r="J175"/>
      <c r="W175"/>
      <c r="Y175"/>
      <c r="AA175"/>
    </row>
    <row r="176" spans="2:27" x14ac:dyDescent="0.25">
      <c r="B176"/>
      <c r="C176"/>
      <c r="D176"/>
      <c r="E176"/>
      <c r="F176"/>
      <c r="I176"/>
      <c r="J176"/>
      <c r="W176"/>
      <c r="Y176"/>
      <c r="AA176"/>
    </row>
    <row r="177" spans="2:27" x14ac:dyDescent="0.25">
      <c r="B177"/>
      <c r="C177"/>
      <c r="D177"/>
      <c r="E177"/>
      <c r="F177"/>
      <c r="I177"/>
      <c r="J177"/>
      <c r="W177"/>
      <c r="Y177"/>
      <c r="AA177"/>
    </row>
    <row r="178" spans="2:27" x14ac:dyDescent="0.25">
      <c r="B178"/>
      <c r="C178"/>
      <c r="D178"/>
      <c r="E178"/>
      <c r="F178"/>
      <c r="I178"/>
      <c r="J178"/>
      <c r="W178"/>
      <c r="Y178"/>
      <c r="AA178"/>
    </row>
    <row r="179" spans="2:27" x14ac:dyDescent="0.25">
      <c r="B179"/>
      <c r="C179"/>
      <c r="D179"/>
      <c r="E179"/>
      <c r="F179"/>
      <c r="I179"/>
      <c r="J179"/>
      <c r="W179"/>
      <c r="Y179"/>
      <c r="AA179"/>
    </row>
    <row r="180" spans="2:27" x14ac:dyDescent="0.25">
      <c r="B180"/>
      <c r="C180"/>
      <c r="D180"/>
      <c r="E180"/>
      <c r="F180"/>
      <c r="I180"/>
      <c r="J180"/>
      <c r="W180"/>
      <c r="Y180"/>
      <c r="AA180"/>
    </row>
    <row r="181" spans="2:27" x14ac:dyDescent="0.25">
      <c r="B181"/>
      <c r="C181"/>
      <c r="D181"/>
      <c r="E181"/>
      <c r="F181"/>
      <c r="I181"/>
      <c r="J181"/>
      <c r="W181"/>
      <c r="Y181"/>
      <c r="AA181"/>
    </row>
    <row r="182" spans="2:27" x14ac:dyDescent="0.25">
      <c r="B182"/>
      <c r="C182"/>
      <c r="D182"/>
      <c r="E182"/>
      <c r="F182"/>
      <c r="I182"/>
      <c r="J182"/>
      <c r="W182"/>
      <c r="Y182"/>
      <c r="AA182"/>
    </row>
    <row r="183" spans="2:27" x14ac:dyDescent="0.25">
      <c r="B183"/>
      <c r="C183"/>
      <c r="D183"/>
      <c r="E183"/>
      <c r="F183"/>
      <c r="I183"/>
      <c r="J183"/>
      <c r="W183"/>
      <c r="Y183"/>
      <c r="AA183"/>
    </row>
    <row r="184" spans="2:27" x14ac:dyDescent="0.25">
      <c r="B184"/>
      <c r="C184"/>
      <c r="D184"/>
      <c r="E184"/>
      <c r="F184"/>
      <c r="I184"/>
      <c r="J184"/>
      <c r="W184"/>
      <c r="Y184"/>
      <c r="AA184"/>
    </row>
    <row r="185" spans="2:27" x14ac:dyDescent="0.25">
      <c r="B185"/>
      <c r="C185"/>
      <c r="D185"/>
      <c r="E185"/>
      <c r="F185"/>
      <c r="I185"/>
      <c r="J185"/>
      <c r="W185"/>
      <c r="Y185"/>
      <c r="AA185"/>
    </row>
    <row r="186" spans="2:27" x14ac:dyDescent="0.25">
      <c r="B186"/>
      <c r="C186"/>
      <c r="D186"/>
      <c r="E186"/>
      <c r="F186"/>
      <c r="I186"/>
      <c r="J186"/>
      <c r="W186"/>
      <c r="Y186"/>
      <c r="AA186"/>
    </row>
    <row r="187" spans="2:27" x14ac:dyDescent="0.25">
      <c r="B187"/>
      <c r="C187"/>
      <c r="D187"/>
      <c r="E187"/>
      <c r="F187"/>
      <c r="I187"/>
      <c r="J187"/>
      <c r="W187"/>
      <c r="Y187"/>
      <c r="AA187"/>
    </row>
    <row r="188" spans="2:27" x14ac:dyDescent="0.25">
      <c r="B188"/>
      <c r="C188"/>
      <c r="D188"/>
      <c r="E188"/>
      <c r="F188"/>
      <c r="I188"/>
      <c r="J188"/>
      <c r="W188"/>
      <c r="Y188"/>
      <c r="AA188"/>
    </row>
    <row r="189" spans="2:27" x14ac:dyDescent="0.25">
      <c r="B189"/>
      <c r="C189"/>
      <c r="D189"/>
      <c r="E189"/>
      <c r="F189"/>
      <c r="I189"/>
      <c r="J189"/>
      <c r="W189"/>
      <c r="Y189"/>
      <c r="AA189"/>
    </row>
    <row r="190" spans="2:27" x14ac:dyDescent="0.25">
      <c r="B190"/>
      <c r="C190"/>
      <c r="D190"/>
      <c r="E190"/>
      <c r="F190"/>
      <c r="I190"/>
      <c r="J190"/>
      <c r="W190"/>
      <c r="Y190"/>
      <c r="AA190"/>
    </row>
    <row r="191" spans="2:27" x14ac:dyDescent="0.25">
      <c r="B191"/>
      <c r="C191"/>
      <c r="D191"/>
      <c r="E191"/>
      <c r="F191"/>
      <c r="I191"/>
      <c r="J191"/>
      <c r="W191"/>
      <c r="Y191"/>
      <c r="AA191"/>
    </row>
    <row r="192" spans="2:27" x14ac:dyDescent="0.25">
      <c r="B192"/>
      <c r="C192"/>
      <c r="D192"/>
      <c r="E192"/>
      <c r="F192"/>
      <c r="I192"/>
      <c r="J192"/>
      <c r="W192"/>
      <c r="Y192"/>
      <c r="AA192"/>
    </row>
    <row r="193" spans="2:27" x14ac:dyDescent="0.25">
      <c r="B193"/>
      <c r="C193"/>
      <c r="D193"/>
      <c r="E193"/>
      <c r="F193"/>
      <c r="I193"/>
      <c r="J193"/>
      <c r="W193"/>
      <c r="Y193"/>
      <c r="AA193"/>
    </row>
    <row r="194" spans="2:27" x14ac:dyDescent="0.25">
      <c r="B194"/>
      <c r="C194"/>
      <c r="D194"/>
      <c r="E194"/>
      <c r="F194"/>
      <c r="I194"/>
      <c r="J194"/>
      <c r="W194"/>
      <c r="Y194"/>
      <c r="AA194"/>
    </row>
    <row r="195" spans="2:27" x14ac:dyDescent="0.25">
      <c r="B195"/>
      <c r="C195"/>
      <c r="D195"/>
      <c r="E195"/>
      <c r="F195"/>
      <c r="I195"/>
      <c r="J195"/>
      <c r="W195"/>
      <c r="Y195"/>
      <c r="AA195"/>
    </row>
    <row r="196" spans="2:27" x14ac:dyDescent="0.25">
      <c r="B196"/>
      <c r="C196"/>
      <c r="D196"/>
      <c r="E196"/>
      <c r="F196"/>
      <c r="I196"/>
      <c r="J196"/>
      <c r="W196"/>
      <c r="Y196"/>
      <c r="AA196"/>
    </row>
    <row r="197" spans="2:27" x14ac:dyDescent="0.25">
      <c r="B197"/>
      <c r="C197"/>
      <c r="D197"/>
      <c r="E197"/>
      <c r="F197"/>
      <c r="I197"/>
      <c r="J197"/>
      <c r="W197"/>
      <c r="Y197"/>
      <c r="AA197"/>
    </row>
    <row r="198" spans="2:27" x14ac:dyDescent="0.25">
      <c r="B198"/>
      <c r="C198"/>
      <c r="D198"/>
      <c r="E198"/>
      <c r="F198"/>
      <c r="I198"/>
      <c r="J198"/>
      <c r="W198"/>
      <c r="Y198"/>
      <c r="AA198"/>
    </row>
    <row r="199" spans="2:27" x14ac:dyDescent="0.25">
      <c r="B199"/>
      <c r="C199"/>
      <c r="D199"/>
      <c r="E199"/>
      <c r="F199"/>
      <c r="I199"/>
      <c r="J199"/>
      <c r="W199"/>
      <c r="Y199"/>
      <c r="AA199"/>
    </row>
    <row r="200" spans="2:27" x14ac:dyDescent="0.25">
      <c r="B200"/>
      <c r="C200"/>
      <c r="D200"/>
      <c r="E200"/>
      <c r="F200"/>
      <c r="I200"/>
      <c r="J200"/>
      <c r="W200"/>
      <c r="Y200"/>
      <c r="AA200"/>
    </row>
    <row r="201" spans="2:27" x14ac:dyDescent="0.25">
      <c r="B201"/>
      <c r="C201"/>
      <c r="D201"/>
      <c r="E201"/>
      <c r="F201"/>
      <c r="I201"/>
      <c r="J201"/>
      <c r="W201"/>
      <c r="Y201"/>
      <c r="AA201"/>
    </row>
    <row r="202" spans="2:27" x14ac:dyDescent="0.25">
      <c r="B202"/>
      <c r="C202"/>
      <c r="D202"/>
      <c r="E202"/>
      <c r="F202"/>
      <c r="I202"/>
      <c r="J202"/>
      <c r="W202"/>
      <c r="Y202"/>
      <c r="AA202"/>
    </row>
    <row r="203" spans="2:27" x14ac:dyDescent="0.25">
      <c r="B203"/>
      <c r="C203"/>
      <c r="D203"/>
      <c r="E203"/>
      <c r="F203"/>
      <c r="I203"/>
      <c r="J203"/>
      <c r="W203"/>
      <c r="Y203"/>
      <c r="AA203"/>
    </row>
    <row r="204" spans="2:27" x14ac:dyDescent="0.25">
      <c r="B204"/>
      <c r="C204"/>
      <c r="D204"/>
      <c r="E204"/>
      <c r="F204"/>
      <c r="I204"/>
      <c r="J204"/>
      <c r="W204"/>
      <c r="Y204"/>
      <c r="AA204"/>
    </row>
    <row r="205" spans="2:27" x14ac:dyDescent="0.25">
      <c r="B205"/>
      <c r="C205"/>
      <c r="D205"/>
      <c r="E205"/>
      <c r="F205"/>
      <c r="I205"/>
      <c r="J205"/>
      <c r="W205"/>
      <c r="Y205"/>
      <c r="AA205"/>
    </row>
    <row r="206" spans="2:27" x14ac:dyDescent="0.25">
      <c r="B206"/>
      <c r="C206"/>
      <c r="D206"/>
      <c r="E206"/>
      <c r="F206"/>
      <c r="I206"/>
      <c r="J206"/>
      <c r="W206"/>
      <c r="Y206"/>
      <c r="AA206"/>
    </row>
    <row r="207" spans="2:27" x14ac:dyDescent="0.25">
      <c r="B207"/>
      <c r="C207"/>
      <c r="D207"/>
      <c r="E207"/>
      <c r="F207"/>
      <c r="I207"/>
      <c r="J207"/>
      <c r="W207"/>
      <c r="Y207"/>
      <c r="AA207"/>
    </row>
    <row r="208" spans="2:27" x14ac:dyDescent="0.25">
      <c r="B208"/>
      <c r="C208"/>
      <c r="D208"/>
      <c r="E208"/>
      <c r="F208"/>
      <c r="I208"/>
      <c r="J208"/>
      <c r="W208"/>
      <c r="Y208"/>
      <c r="AA208"/>
    </row>
    <row r="209" spans="2:27" x14ac:dyDescent="0.25">
      <c r="B209"/>
      <c r="C209"/>
      <c r="D209"/>
      <c r="E209"/>
      <c r="F209"/>
      <c r="I209"/>
      <c r="J209"/>
      <c r="W209"/>
      <c r="Y209"/>
      <c r="AA209"/>
    </row>
    <row r="210" spans="2:27" x14ac:dyDescent="0.25">
      <c r="B210"/>
      <c r="C210"/>
      <c r="D210"/>
      <c r="E210"/>
      <c r="F210"/>
      <c r="I210"/>
      <c r="J210"/>
      <c r="W210"/>
      <c r="Y210"/>
      <c r="AA210"/>
    </row>
    <row r="211" spans="2:27" x14ac:dyDescent="0.25">
      <c r="B211"/>
      <c r="C211"/>
      <c r="D211"/>
      <c r="E211"/>
      <c r="F211"/>
      <c r="I211"/>
      <c r="J211"/>
      <c r="W211"/>
      <c r="Y211"/>
      <c r="AA211"/>
    </row>
    <row r="212" spans="2:27" x14ac:dyDescent="0.25">
      <c r="B212"/>
      <c r="C212"/>
      <c r="D212"/>
      <c r="E212"/>
      <c r="F212"/>
      <c r="I212"/>
      <c r="J212"/>
      <c r="W212"/>
      <c r="Y212"/>
      <c r="AA212"/>
    </row>
    <row r="213" spans="2:27" x14ac:dyDescent="0.25">
      <c r="B213"/>
      <c r="C213"/>
      <c r="D213"/>
      <c r="E213"/>
      <c r="F213"/>
      <c r="I213"/>
      <c r="J213"/>
      <c r="W213"/>
      <c r="Y213"/>
      <c r="AA213"/>
    </row>
    <row r="214" spans="2:27" x14ac:dyDescent="0.25">
      <c r="B214"/>
      <c r="C214"/>
      <c r="D214"/>
      <c r="E214"/>
      <c r="F214"/>
      <c r="I214"/>
      <c r="J214"/>
      <c r="W214"/>
      <c r="Y214"/>
      <c r="AA214"/>
    </row>
    <row r="215" spans="2:27" x14ac:dyDescent="0.25">
      <c r="B215"/>
      <c r="C215"/>
      <c r="D215"/>
      <c r="E215"/>
      <c r="F215"/>
      <c r="I215"/>
      <c r="J215"/>
      <c r="W215"/>
      <c r="Y215"/>
      <c r="AA215"/>
    </row>
    <row r="216" spans="2:27" x14ac:dyDescent="0.25">
      <c r="B216"/>
      <c r="C216"/>
      <c r="D216"/>
      <c r="E216"/>
      <c r="F216"/>
      <c r="I216"/>
      <c r="J216"/>
      <c r="W216"/>
      <c r="Y216"/>
      <c r="AA216"/>
    </row>
    <row r="217" spans="2:27" x14ac:dyDescent="0.25">
      <c r="B217"/>
      <c r="C217"/>
      <c r="D217"/>
      <c r="E217"/>
      <c r="F217"/>
      <c r="I217"/>
      <c r="J217"/>
      <c r="W217"/>
      <c r="Y217"/>
      <c r="AA217"/>
    </row>
    <row r="218" spans="2:27" x14ac:dyDescent="0.25">
      <c r="B218"/>
      <c r="C218"/>
      <c r="D218"/>
      <c r="E218"/>
      <c r="F218"/>
      <c r="I218"/>
      <c r="J218"/>
      <c r="W218"/>
      <c r="Y218"/>
      <c r="AA218"/>
    </row>
    <row r="219" spans="2:27" x14ac:dyDescent="0.25">
      <c r="B219"/>
      <c r="C219"/>
      <c r="D219"/>
      <c r="E219"/>
      <c r="F219"/>
      <c r="I219"/>
      <c r="J219"/>
      <c r="W219"/>
      <c r="Y219"/>
      <c r="AA219"/>
    </row>
    <row r="220" spans="2:27" x14ac:dyDescent="0.25">
      <c r="B220"/>
      <c r="C220"/>
      <c r="D220"/>
      <c r="E220"/>
      <c r="F220"/>
      <c r="I220"/>
      <c r="J220"/>
      <c r="W220"/>
      <c r="Y220"/>
      <c r="AA220"/>
    </row>
    <row r="221" spans="2:27" x14ac:dyDescent="0.25">
      <c r="B221"/>
      <c r="C221"/>
      <c r="D221"/>
      <c r="E221"/>
      <c r="F221"/>
      <c r="I221"/>
      <c r="J221"/>
      <c r="W221"/>
      <c r="Y221"/>
      <c r="AA221"/>
    </row>
    <row r="222" spans="2:27" x14ac:dyDescent="0.25">
      <c r="B222"/>
      <c r="C222"/>
      <c r="D222"/>
      <c r="E222"/>
      <c r="F222"/>
      <c r="I222"/>
      <c r="J222"/>
      <c r="W222"/>
      <c r="Y222"/>
      <c r="AA222"/>
    </row>
    <row r="223" spans="2:27" x14ac:dyDescent="0.25">
      <c r="B223"/>
      <c r="C223"/>
      <c r="D223"/>
      <c r="E223"/>
      <c r="F223"/>
      <c r="I223"/>
      <c r="J223"/>
      <c r="W223"/>
      <c r="Y223"/>
      <c r="AA223"/>
    </row>
    <row r="224" spans="2:27" x14ac:dyDescent="0.25">
      <c r="B224"/>
      <c r="C224"/>
      <c r="D224"/>
      <c r="E224"/>
      <c r="F224"/>
      <c r="I224"/>
      <c r="J224"/>
      <c r="W224"/>
      <c r="Y224"/>
      <c r="AA224"/>
    </row>
    <row r="225" spans="2:27" x14ac:dyDescent="0.25">
      <c r="B225"/>
      <c r="C225"/>
      <c r="D225"/>
      <c r="E225"/>
      <c r="F225"/>
      <c r="I225"/>
      <c r="J225"/>
      <c r="W225"/>
      <c r="Y225"/>
      <c r="AA225"/>
    </row>
    <row r="226" spans="2:27" x14ac:dyDescent="0.25">
      <c r="B226"/>
      <c r="C226"/>
      <c r="D226"/>
      <c r="E226"/>
      <c r="F226"/>
      <c r="I226"/>
      <c r="J226"/>
      <c r="W226"/>
      <c r="Y226"/>
      <c r="AA226"/>
    </row>
    <row r="227" spans="2:27" x14ac:dyDescent="0.25">
      <c r="B227"/>
      <c r="C227"/>
      <c r="D227"/>
      <c r="E227"/>
      <c r="F227"/>
      <c r="I227"/>
      <c r="J227"/>
      <c r="W227"/>
      <c r="Y227"/>
      <c r="AA227"/>
    </row>
    <row r="228" spans="2:27" x14ac:dyDescent="0.25">
      <c r="B228"/>
      <c r="C228"/>
      <c r="D228"/>
      <c r="E228"/>
      <c r="F228"/>
      <c r="I228"/>
      <c r="J228"/>
      <c r="W228"/>
      <c r="Y228"/>
      <c r="AA228"/>
    </row>
    <row r="229" spans="2:27" x14ac:dyDescent="0.25">
      <c r="B229"/>
      <c r="C229"/>
      <c r="D229"/>
      <c r="E229"/>
      <c r="F229"/>
      <c r="I229"/>
      <c r="J229"/>
      <c r="W229"/>
      <c r="Y229"/>
      <c r="AA229"/>
    </row>
    <row r="230" spans="2:27" x14ac:dyDescent="0.25">
      <c r="B230"/>
      <c r="C230"/>
      <c r="D230"/>
      <c r="E230"/>
      <c r="F230"/>
      <c r="I230"/>
      <c r="J230"/>
      <c r="W230"/>
      <c r="Y230"/>
      <c r="AA230"/>
    </row>
    <row r="231" spans="2:27" x14ac:dyDescent="0.25">
      <c r="B231"/>
      <c r="C231"/>
      <c r="D231"/>
      <c r="E231"/>
      <c r="F231"/>
      <c r="I231"/>
      <c r="J231"/>
      <c r="W231"/>
      <c r="Y231"/>
      <c r="AA231"/>
    </row>
    <row r="232" spans="2:27" x14ac:dyDescent="0.25">
      <c r="B232"/>
      <c r="C232"/>
      <c r="D232"/>
      <c r="E232"/>
      <c r="F232"/>
      <c r="I232"/>
      <c r="W232"/>
      <c r="Y232"/>
      <c r="AA232"/>
    </row>
    <row r="233" spans="2:27" x14ac:dyDescent="0.25">
      <c r="B233"/>
      <c r="C233"/>
      <c r="D233"/>
      <c r="E233"/>
      <c r="F233"/>
      <c r="I233"/>
      <c r="W233"/>
      <c r="Y233"/>
      <c r="AA233"/>
    </row>
    <row r="234" spans="2:27" x14ac:dyDescent="0.25">
      <c r="B234"/>
      <c r="C234"/>
      <c r="D234"/>
      <c r="E234"/>
      <c r="F234"/>
      <c r="I234"/>
      <c r="W234"/>
      <c r="Y234"/>
      <c r="AA234"/>
    </row>
    <row r="235" spans="2:27" x14ac:dyDescent="0.25">
      <c r="B235"/>
      <c r="C235"/>
      <c r="D235"/>
      <c r="E235"/>
      <c r="F235"/>
      <c r="I235"/>
      <c r="W235"/>
      <c r="Y235"/>
      <c r="AA235"/>
    </row>
    <row r="236" spans="2:27" x14ac:dyDescent="0.25">
      <c r="B236"/>
      <c r="C236"/>
      <c r="D236"/>
      <c r="E236"/>
      <c r="F236"/>
      <c r="I236"/>
      <c r="W236"/>
      <c r="Y236"/>
      <c r="AA236"/>
    </row>
    <row r="237" spans="2:27" x14ac:dyDescent="0.25">
      <c r="B237"/>
      <c r="C237"/>
      <c r="D237"/>
      <c r="E237"/>
      <c r="F237"/>
      <c r="I237"/>
      <c r="AA237"/>
    </row>
    <row r="238" spans="2:27" x14ac:dyDescent="0.25">
      <c r="B238"/>
      <c r="C238"/>
      <c r="D238"/>
      <c r="E238"/>
      <c r="F238"/>
      <c r="I238"/>
      <c r="AA238"/>
    </row>
    <row r="239" spans="2:27" x14ac:dyDescent="0.25">
      <c r="B239"/>
      <c r="C239"/>
      <c r="D239"/>
      <c r="E239"/>
      <c r="F239"/>
      <c r="I239"/>
      <c r="AA239"/>
    </row>
    <row r="240" spans="2:27" x14ac:dyDescent="0.25">
      <c r="B240"/>
      <c r="C240"/>
      <c r="D240"/>
      <c r="E240"/>
      <c r="F240"/>
      <c r="I240"/>
      <c r="AA240"/>
    </row>
    <row r="241" spans="2:27" x14ac:dyDescent="0.25">
      <c r="B241"/>
      <c r="C241"/>
      <c r="D241"/>
      <c r="E241"/>
      <c r="F241"/>
      <c r="AA241"/>
    </row>
    <row r="242" spans="2:27" x14ac:dyDescent="0.25">
      <c r="B242"/>
      <c r="C242"/>
      <c r="D242"/>
      <c r="E242"/>
      <c r="F242"/>
      <c r="AA242"/>
    </row>
    <row r="243" spans="2:27" x14ac:dyDescent="0.25">
      <c r="B243"/>
      <c r="C243"/>
      <c r="D243"/>
      <c r="E243"/>
      <c r="F243"/>
      <c r="AA243"/>
    </row>
    <row r="244" spans="2:27" x14ac:dyDescent="0.25">
      <c r="B244"/>
      <c r="C244"/>
      <c r="D244"/>
      <c r="E244"/>
      <c r="F244"/>
      <c r="AA244"/>
    </row>
    <row r="245" spans="2:27" x14ac:dyDescent="0.25">
      <c r="B245"/>
      <c r="C245"/>
      <c r="D245"/>
      <c r="E245"/>
      <c r="F245"/>
      <c r="I245"/>
      <c r="J245"/>
      <c r="M245"/>
      <c r="Q245"/>
      <c r="S245"/>
      <c r="W245"/>
      <c r="Y245"/>
      <c r="AA245"/>
    </row>
    <row r="246" spans="2:27" x14ac:dyDescent="0.25">
      <c r="B246"/>
      <c r="C246"/>
      <c r="D246"/>
      <c r="E246"/>
      <c r="F246"/>
      <c r="I246"/>
      <c r="J246"/>
      <c r="M246"/>
      <c r="Q246"/>
      <c r="S246"/>
      <c r="W246"/>
      <c r="Y246"/>
      <c r="AA246"/>
    </row>
    <row r="247" spans="2:27" x14ac:dyDescent="0.25">
      <c r="B247"/>
      <c r="C247"/>
      <c r="D247"/>
      <c r="E247"/>
      <c r="F247"/>
      <c r="I247"/>
      <c r="J247"/>
      <c r="M247"/>
      <c r="Q247"/>
      <c r="S247"/>
      <c r="W247"/>
      <c r="Y247"/>
      <c r="AA247"/>
    </row>
    <row r="248" spans="2:27" x14ac:dyDescent="0.25">
      <c r="B248"/>
      <c r="C248"/>
      <c r="D248"/>
      <c r="E248"/>
      <c r="F248"/>
      <c r="I248"/>
      <c r="J248"/>
      <c r="M248"/>
      <c r="Q248"/>
      <c r="S248"/>
      <c r="W248"/>
      <c r="Y248"/>
      <c r="AA248"/>
    </row>
    <row r="249" spans="2:27" x14ac:dyDescent="0.25">
      <c r="B249"/>
      <c r="C249"/>
      <c r="D249"/>
      <c r="E249"/>
      <c r="F249"/>
      <c r="I249"/>
      <c r="J249"/>
      <c r="M249"/>
      <c r="Q249"/>
      <c r="S249"/>
      <c r="W249"/>
      <c r="Y249"/>
      <c r="AA249"/>
    </row>
    <row r="250" spans="2:27" x14ac:dyDescent="0.25">
      <c r="B250"/>
      <c r="C250"/>
      <c r="D250"/>
      <c r="E250"/>
      <c r="F250"/>
      <c r="I250"/>
      <c r="J250"/>
      <c r="M250"/>
      <c r="Q250"/>
      <c r="S250"/>
      <c r="W250"/>
      <c r="Y250"/>
      <c r="AA250"/>
    </row>
  </sheetData>
  <mergeCells count="23">
    <mergeCell ref="F11:F115"/>
    <mergeCell ref="S12:S14"/>
    <mergeCell ref="AC12:AC14"/>
    <mergeCell ref="S16:S36"/>
    <mergeCell ref="AC16:AC18"/>
    <mergeCell ref="AC20:AC22"/>
    <mergeCell ref="Y6:AC6"/>
    <mergeCell ref="F7:F9"/>
    <mergeCell ref="B8:E8"/>
    <mergeCell ref="G8:AF8"/>
    <mergeCell ref="G10:H10"/>
    <mergeCell ref="K10:L10"/>
    <mergeCell ref="U10:V10"/>
    <mergeCell ref="B2:E6"/>
    <mergeCell ref="G2:AC2"/>
    <mergeCell ref="G4:I4"/>
    <mergeCell ref="K4:M4"/>
    <mergeCell ref="O4:S6"/>
    <mergeCell ref="U4:W4"/>
    <mergeCell ref="Y4:AC4"/>
    <mergeCell ref="H6:I6"/>
    <mergeCell ref="L6:M6"/>
    <mergeCell ref="U6:V6"/>
  </mergeCells>
  <conditionalFormatting sqref="O12:O115">
    <cfRule type="cellIs" dxfId="25" priority="22" operator="greaterThan">
      <formula>0</formula>
    </cfRule>
    <cfRule type="cellIs" dxfId="24" priority="25" operator="lessThan">
      <formula>0</formula>
    </cfRule>
    <cfRule type="cellIs" dxfId="23" priority="26" operator="equal">
      <formula>0</formula>
    </cfRule>
  </conditionalFormatting>
  <conditionalFormatting sqref="Y12:Y63">
    <cfRule type="cellIs" dxfId="22" priority="21" operator="greaterThan">
      <formula>0</formula>
    </cfRule>
    <cfRule type="cellIs" dxfId="21" priority="23" operator="equal">
      <formula>0</formula>
    </cfRule>
    <cfRule type="cellIs" dxfId="20" priority="24" operator="lessThan">
      <formula>0</formula>
    </cfRule>
  </conditionalFormatting>
  <conditionalFormatting sqref="S38">
    <cfRule type="containsText" dxfId="19" priority="20" operator="containsText" text="En positif">
      <formula>NOT(ISERROR(SEARCH("En positif",S38)))</formula>
    </cfRule>
  </conditionalFormatting>
  <conditionalFormatting sqref="S39">
    <cfRule type="containsText" dxfId="18" priority="19" operator="containsText" text="Egal">
      <formula>NOT(ISERROR(SEARCH("Egal",S39)))</formula>
    </cfRule>
  </conditionalFormatting>
  <conditionalFormatting sqref="S40">
    <cfRule type="cellIs" dxfId="17" priority="18" operator="equal">
      <formula>"En inferieur"</formula>
    </cfRule>
  </conditionalFormatting>
  <conditionalFormatting sqref="J6">
    <cfRule type="cellIs" dxfId="16" priority="17" operator="lessThan">
      <formula>"."</formula>
    </cfRule>
  </conditionalFormatting>
  <conditionalFormatting sqref="B2">
    <cfRule type="containsText" dxfId="15" priority="16" operator="containsText" text="CHAINE TDC ">
      <formula>NOT(ISERROR(SEARCH("CHAINE TDC ",B2)))</formula>
    </cfRule>
  </conditionalFormatting>
  <conditionalFormatting sqref="F10:F115 F1:F7">
    <cfRule type="containsText" dxfId="14" priority="15" operator="containsText" text=" ">
      <formula>NOT(ISERROR(SEARCH(" ",F1)))</formula>
    </cfRule>
  </conditionalFormatting>
  <conditionalFormatting sqref="C12:D112">
    <cfRule type="containsText" dxfId="13" priority="10" operator="containsText" text="2-PASSEUR HAUT">
      <formula>NOT(ISERROR(SEARCH("2-PASSEUR HAUT",C12)))</formula>
    </cfRule>
    <cfRule type="containsText" dxfId="12" priority="11" operator="containsText" text="3-PASSEUR MIDDLE">
      <formula>NOT(ISERROR(SEARCH("3-PASSEUR MIDDLE",C12)))</formula>
    </cfRule>
    <cfRule type="containsText" dxfId="11" priority="12" operator="containsText" text="4-PASSEUR BAS">
      <formula>NOT(ISERROR(SEARCH("4-PASSEUR BAS",C12)))</formula>
    </cfRule>
    <cfRule type="containsText" dxfId="10" priority="13" operator="containsText" text="5-CHASSEUR">
      <formula>NOT(ISERROR(SEARCH("5-CHASSEUR",C12)))</formula>
    </cfRule>
    <cfRule type="containsText" dxfId="9" priority="14" operator="containsText" text="1-GRENIER">
      <formula>NOT(ISERROR(SEARCH("1-GRENIER",C12)))</formula>
    </cfRule>
  </conditionalFormatting>
  <conditionalFormatting sqref="Y64:Y89">
    <cfRule type="cellIs" dxfId="8" priority="7" operator="greaterThan">
      <formula>0</formula>
    </cfRule>
    <cfRule type="cellIs" dxfId="7" priority="8" operator="equal">
      <formula>0</formula>
    </cfRule>
    <cfRule type="cellIs" dxfId="6" priority="9" operator="lessThan">
      <formula>0</formula>
    </cfRule>
  </conditionalFormatting>
  <conditionalFormatting sqref="Y90:Y115">
    <cfRule type="cellIs" dxfId="5" priority="4" operator="greaterThan">
      <formula>0</formula>
    </cfRule>
    <cfRule type="cellIs" dxfId="4" priority="5" operator="equal">
      <formula>0</formula>
    </cfRule>
    <cfRule type="cellIs" dxfId="3" priority="6" operator="lessThan">
      <formula>0</formula>
    </cfRule>
  </conditionalFormatting>
  <conditionalFormatting sqref="G8">
    <cfRule type="containsText" dxfId="2" priority="3" operator="containsText" text=" ">
      <formula>NOT(ISERROR(SEARCH(" ",G8)))</formula>
    </cfRule>
  </conditionalFormatting>
  <conditionalFormatting sqref="AG8">
    <cfRule type="containsText" dxfId="1" priority="2" operator="containsText" text=" ">
      <formula>NOT(ISERROR(SEARCH(" ",AG8)))</formula>
    </cfRule>
  </conditionalFormatting>
  <conditionalFormatting sqref="B8">
    <cfRule type="containsText" dxfId="0" priority="1" operator="containsText" text=" ">
      <formula>NOT(ISERROR(SEARCH(" ",B8)))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STATISTIQUES NOVEMBRE</vt:lpstr>
      <vt:lpstr>29-10</vt:lpstr>
      <vt:lpstr>30-10</vt:lpstr>
      <vt:lpstr>31-10</vt:lpstr>
      <vt:lpstr>01-11</vt:lpstr>
      <vt:lpstr>02-11</vt:lpstr>
      <vt:lpstr>03-11</vt:lpstr>
      <vt:lpstr>04-11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sork</dc:creator>
  <cp:lastModifiedBy>sork</cp:lastModifiedBy>
  <dcterms:created xsi:type="dcterms:W3CDTF">2013-10-21T08:10:06Z</dcterms:created>
  <dcterms:modified xsi:type="dcterms:W3CDTF">2013-11-02T19:55:06Z</dcterms:modified>
</cp:coreProperties>
</file>