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Commentaires" sheetId="3" r:id="rId1"/>
    <sheet name="Calculateur Butin" sheetId="1" r:id="rId2"/>
    <sheet name="Tableaux Comparatifs" sheetId="4" r:id="rId3"/>
    <sheet name="Param" sheetId="2" state="hidden" r:id="rId4"/>
  </sheets>
  <definedNames>
    <definedName name="_xlnm._FilterDatabase" localSheetId="1" hidden="1">'Calculateur Butin'!$A$7:$N$84</definedName>
    <definedName name="_xlnm.Print_Area" localSheetId="2">'Tableaux Comparatifs'!$A$1:$W$74,'Tableaux Comparatifs'!$Y$1:$AU$74</definedName>
  </definedNames>
  <calcPr calcId="145621"/>
</workbook>
</file>

<file path=xl/calcChain.xml><?xml version="1.0" encoding="utf-8"?>
<calcChain xmlns="http://schemas.openxmlformats.org/spreadsheetml/2006/main">
  <c r="AD17" i="4" l="1"/>
  <c r="W17" i="4"/>
  <c r="V17" i="4"/>
  <c r="U17" i="4"/>
  <c r="T17" i="4"/>
  <c r="S17" i="4"/>
  <c r="R17" i="4"/>
  <c r="Q17" i="4"/>
  <c r="P17" i="4"/>
  <c r="O17" i="4"/>
  <c r="N17" i="4"/>
  <c r="K17" i="4"/>
  <c r="J17" i="4"/>
  <c r="I17" i="4"/>
  <c r="H17" i="4"/>
  <c r="G17" i="4"/>
  <c r="F17" i="4"/>
  <c r="E17" i="4"/>
  <c r="D17" i="4"/>
  <c r="C17" i="4"/>
  <c r="B17" i="4"/>
  <c r="AO16" i="4"/>
  <c r="W16" i="4"/>
  <c r="V16" i="4"/>
  <c r="U16" i="4"/>
  <c r="T16" i="4"/>
  <c r="S16" i="4"/>
  <c r="R16" i="4"/>
  <c r="Q16" i="4"/>
  <c r="P16" i="4"/>
  <c r="O16" i="4"/>
  <c r="N16" i="4"/>
  <c r="K16" i="4"/>
  <c r="J16" i="4"/>
  <c r="I16" i="4"/>
  <c r="H16" i="4"/>
  <c r="G16" i="4"/>
  <c r="F16" i="4"/>
  <c r="E16" i="4"/>
  <c r="D16" i="4"/>
  <c r="C16" i="4"/>
  <c r="B16" i="4"/>
  <c r="AF15" i="4"/>
  <c r="W15" i="4"/>
  <c r="V15" i="4"/>
  <c r="U15" i="4"/>
  <c r="T15" i="4"/>
  <c r="S15" i="4"/>
  <c r="R15" i="4"/>
  <c r="Q15" i="4"/>
  <c r="P15" i="4"/>
  <c r="O15" i="4"/>
  <c r="N15" i="4"/>
  <c r="K15" i="4"/>
  <c r="J15" i="4"/>
  <c r="I15" i="4"/>
  <c r="H15" i="4"/>
  <c r="G15" i="4"/>
  <c r="F15" i="4"/>
  <c r="E15" i="4"/>
  <c r="D15" i="4"/>
  <c r="C15" i="4"/>
  <c r="B15" i="4"/>
  <c r="AR14" i="4"/>
  <c r="Z14" i="4"/>
  <c r="W14" i="4"/>
  <c r="V14" i="4"/>
  <c r="U14" i="4"/>
  <c r="T14" i="4"/>
  <c r="S14" i="4"/>
  <c r="R14" i="4"/>
  <c r="Q14" i="4"/>
  <c r="P14" i="4"/>
  <c r="O14" i="4"/>
  <c r="N14" i="4"/>
  <c r="K14" i="4"/>
  <c r="J14" i="4"/>
  <c r="I14" i="4"/>
  <c r="H14" i="4"/>
  <c r="G14" i="4"/>
  <c r="F14" i="4"/>
  <c r="E14" i="4"/>
  <c r="D14" i="4"/>
  <c r="C14" i="4"/>
  <c r="B14" i="4"/>
  <c r="AN13" i="4"/>
  <c r="W13" i="4"/>
  <c r="V13" i="4"/>
  <c r="U13" i="4"/>
  <c r="T13" i="4"/>
  <c r="S13" i="4"/>
  <c r="R13" i="4"/>
  <c r="Q13" i="4"/>
  <c r="P13" i="4"/>
  <c r="O13" i="4"/>
  <c r="N13" i="4"/>
  <c r="K13" i="4"/>
  <c r="J13" i="4"/>
  <c r="I13" i="4"/>
  <c r="H13" i="4"/>
  <c r="G13" i="4"/>
  <c r="F13" i="4"/>
  <c r="E13" i="4"/>
  <c r="D13" i="4"/>
  <c r="C13" i="4"/>
  <c r="B13" i="4"/>
  <c r="AO12" i="4"/>
  <c r="AE12" i="4"/>
  <c r="W12" i="4"/>
  <c r="V12" i="4"/>
  <c r="U12" i="4"/>
  <c r="T12" i="4"/>
  <c r="S12" i="4"/>
  <c r="R12" i="4"/>
  <c r="Q12" i="4"/>
  <c r="P12" i="4"/>
  <c r="O12" i="4"/>
  <c r="N12" i="4"/>
  <c r="K12" i="4"/>
  <c r="J12" i="4"/>
  <c r="I12" i="4"/>
  <c r="H12" i="4"/>
  <c r="G12" i="4"/>
  <c r="F12" i="4"/>
  <c r="E12" i="4"/>
  <c r="D12" i="4"/>
  <c r="C12" i="4"/>
  <c r="B12" i="4"/>
  <c r="AP11" i="4"/>
  <c r="AN11" i="4"/>
  <c r="AF11" i="4"/>
  <c r="W11" i="4"/>
  <c r="V11" i="4"/>
  <c r="U11" i="4"/>
  <c r="T11" i="4"/>
  <c r="S11" i="4"/>
  <c r="R11" i="4"/>
  <c r="Q11" i="4"/>
  <c r="P11" i="4"/>
  <c r="O11" i="4"/>
  <c r="N11" i="4"/>
  <c r="K11" i="4"/>
  <c r="J11" i="4"/>
  <c r="I11" i="4"/>
  <c r="H11" i="4"/>
  <c r="G11" i="4"/>
  <c r="F11" i="4"/>
  <c r="E11" i="4"/>
  <c r="D11" i="4"/>
  <c r="C11" i="4"/>
  <c r="B11" i="4"/>
  <c r="AR10" i="4"/>
  <c r="AH10" i="4"/>
  <c r="AE10" i="4"/>
  <c r="Z10" i="4"/>
  <c r="W10" i="4"/>
  <c r="V10" i="4"/>
  <c r="U10" i="4"/>
  <c r="T10" i="4"/>
  <c r="S10" i="4"/>
  <c r="R10" i="4"/>
  <c r="Q10" i="4"/>
  <c r="P10" i="4"/>
  <c r="O10" i="4"/>
  <c r="N10" i="4"/>
  <c r="K10" i="4"/>
  <c r="J10" i="4"/>
  <c r="I10" i="4"/>
  <c r="H10" i="4"/>
  <c r="G10" i="4"/>
  <c r="F10" i="4"/>
  <c r="E10" i="4"/>
  <c r="D10" i="4"/>
  <c r="C10" i="4"/>
  <c r="B10" i="4"/>
  <c r="AQ9" i="4"/>
  <c r="AO9" i="4"/>
  <c r="AF9" i="4"/>
  <c r="AD9" i="4"/>
  <c r="W9" i="4"/>
  <c r="V9" i="4"/>
  <c r="U9" i="4"/>
  <c r="T9" i="4"/>
  <c r="S9" i="4"/>
  <c r="R9" i="4"/>
  <c r="Q9" i="4"/>
  <c r="P9" i="4"/>
  <c r="O9" i="4"/>
  <c r="N9" i="4"/>
  <c r="K9" i="4"/>
  <c r="J9" i="4"/>
  <c r="I9" i="4"/>
  <c r="H9" i="4"/>
  <c r="G9" i="4"/>
  <c r="F9" i="4"/>
  <c r="E9" i="4"/>
  <c r="D9" i="4"/>
  <c r="C9" i="4"/>
  <c r="B9" i="4"/>
  <c r="AR8" i="4"/>
  <c r="AP8" i="4"/>
  <c r="AN8" i="4"/>
  <c r="AE8" i="4"/>
  <c r="Z8" i="4"/>
  <c r="W8" i="4"/>
  <c r="V8" i="4"/>
  <c r="U8" i="4"/>
  <c r="T8" i="4"/>
  <c r="S8" i="4"/>
  <c r="R8" i="4"/>
  <c r="Q8" i="4"/>
  <c r="P8" i="4"/>
  <c r="O8" i="4"/>
  <c r="N8" i="4"/>
  <c r="K8" i="4"/>
  <c r="J8" i="4"/>
  <c r="I8" i="4"/>
  <c r="H8" i="4"/>
  <c r="G8" i="4"/>
  <c r="F8" i="4"/>
  <c r="E8" i="4"/>
  <c r="D8" i="4"/>
  <c r="C8" i="4"/>
  <c r="B8" i="4"/>
  <c r="AT5" i="4"/>
  <c r="AU17" i="4" s="1"/>
  <c r="AT62" i="4"/>
  <c r="AT48" i="4"/>
  <c r="AN60" i="4" s="1"/>
  <c r="AT34" i="4"/>
  <c r="AP46" i="4" s="1"/>
  <c r="AT20" i="4"/>
  <c r="AN32" i="4" s="1"/>
  <c r="AT60" i="4"/>
  <c r="AR60" i="4"/>
  <c r="AQ60" i="4"/>
  <c r="AO60" i="4"/>
  <c r="AL60" i="4"/>
  <c r="AI60" i="4"/>
  <c r="AH60" i="4"/>
  <c r="AG60" i="4"/>
  <c r="AE60" i="4"/>
  <c r="AD60" i="4"/>
  <c r="AC60" i="4"/>
  <c r="AB60" i="4"/>
  <c r="AA60" i="4"/>
  <c r="Z60" i="4"/>
  <c r="AU59" i="4"/>
  <c r="AS59" i="4"/>
  <c r="AR59" i="4"/>
  <c r="AQ59" i="4"/>
  <c r="AP59" i="4"/>
  <c r="AO59" i="4"/>
  <c r="AN59" i="4"/>
  <c r="AM59" i="4"/>
  <c r="AL59" i="4"/>
  <c r="AI59" i="4"/>
  <c r="AH59" i="4"/>
  <c r="AG59" i="4"/>
  <c r="AF59" i="4"/>
  <c r="AE59" i="4"/>
  <c r="AD59" i="4"/>
  <c r="AC59" i="4"/>
  <c r="AB59" i="4"/>
  <c r="AA59" i="4"/>
  <c r="Z59" i="4"/>
  <c r="AU58" i="4"/>
  <c r="AT58" i="4"/>
  <c r="AS58" i="4"/>
  <c r="AR58" i="4"/>
  <c r="AQ58" i="4"/>
  <c r="AP58" i="4"/>
  <c r="AO58" i="4"/>
  <c r="AN58" i="4"/>
  <c r="AM58" i="4"/>
  <c r="AL58" i="4"/>
  <c r="AI58" i="4"/>
  <c r="AH58" i="4"/>
  <c r="AG58" i="4"/>
  <c r="AF58" i="4"/>
  <c r="AE58" i="4"/>
  <c r="AD58" i="4"/>
  <c r="AC58" i="4"/>
  <c r="AB58" i="4"/>
  <c r="AA58" i="4"/>
  <c r="Z58" i="4"/>
  <c r="AU57" i="4"/>
  <c r="AT57" i="4"/>
  <c r="AS57" i="4"/>
  <c r="AR57" i="4"/>
  <c r="AQ57" i="4"/>
  <c r="AP57" i="4"/>
  <c r="AO57" i="4"/>
  <c r="AN57" i="4"/>
  <c r="AM57" i="4"/>
  <c r="AL57" i="4"/>
  <c r="AI57" i="4"/>
  <c r="AH57" i="4"/>
  <c r="AG57" i="4"/>
  <c r="AF57" i="4"/>
  <c r="AE57" i="4"/>
  <c r="AD57" i="4"/>
  <c r="AC57" i="4"/>
  <c r="AB57" i="4"/>
  <c r="AA57" i="4"/>
  <c r="Z57" i="4"/>
  <c r="AU56" i="4"/>
  <c r="AT56" i="4"/>
  <c r="AS56" i="4"/>
  <c r="AR56" i="4"/>
  <c r="AQ56" i="4"/>
  <c r="AP56" i="4"/>
  <c r="AO56" i="4"/>
  <c r="AN56" i="4"/>
  <c r="AM56" i="4"/>
  <c r="AL56" i="4"/>
  <c r="AI56" i="4"/>
  <c r="AH56" i="4"/>
  <c r="AG56" i="4"/>
  <c r="AF56" i="4"/>
  <c r="AE56" i="4"/>
  <c r="AD56" i="4"/>
  <c r="AC56" i="4"/>
  <c r="AB56" i="4"/>
  <c r="AA56" i="4"/>
  <c r="Z56" i="4"/>
  <c r="AU55" i="4"/>
  <c r="AT55" i="4"/>
  <c r="AS55" i="4"/>
  <c r="AR55" i="4"/>
  <c r="AQ55" i="4"/>
  <c r="AP55" i="4"/>
  <c r="AO55" i="4"/>
  <c r="AN55" i="4"/>
  <c r="AM55" i="4"/>
  <c r="AL55" i="4"/>
  <c r="AI55" i="4"/>
  <c r="AH55" i="4"/>
  <c r="AG55" i="4"/>
  <c r="AF55" i="4"/>
  <c r="AE55" i="4"/>
  <c r="AD55" i="4"/>
  <c r="AC55" i="4"/>
  <c r="AB55" i="4"/>
  <c r="AA55" i="4"/>
  <c r="Z55" i="4"/>
  <c r="AU54" i="4"/>
  <c r="AT54" i="4"/>
  <c r="AS54" i="4"/>
  <c r="AR54" i="4"/>
  <c r="AQ54" i="4"/>
  <c r="AP54" i="4"/>
  <c r="AO54" i="4"/>
  <c r="AN54" i="4"/>
  <c r="AM54" i="4"/>
  <c r="AL54" i="4"/>
  <c r="AI54" i="4"/>
  <c r="AH54" i="4"/>
  <c r="AG54" i="4"/>
  <c r="AF54" i="4"/>
  <c r="AE54" i="4"/>
  <c r="AD54" i="4"/>
  <c r="AC54" i="4"/>
  <c r="AB54" i="4"/>
  <c r="AA54" i="4"/>
  <c r="Z54" i="4"/>
  <c r="AU53" i="4"/>
  <c r="AT53" i="4"/>
  <c r="AS53" i="4"/>
  <c r="AR53" i="4"/>
  <c r="AQ53" i="4"/>
  <c r="AP53" i="4"/>
  <c r="AO53" i="4"/>
  <c r="AN53" i="4"/>
  <c r="AM53" i="4"/>
  <c r="AL53" i="4"/>
  <c r="AI53" i="4"/>
  <c r="AH53" i="4"/>
  <c r="AG53" i="4"/>
  <c r="AF53" i="4"/>
  <c r="AE53" i="4"/>
  <c r="AD53" i="4"/>
  <c r="AC53" i="4"/>
  <c r="AB53" i="4"/>
  <c r="AA53" i="4"/>
  <c r="Z53" i="4"/>
  <c r="AU52" i="4"/>
  <c r="AT52" i="4"/>
  <c r="AS52" i="4"/>
  <c r="AR52" i="4"/>
  <c r="AQ52" i="4"/>
  <c r="AP52" i="4"/>
  <c r="AO52" i="4"/>
  <c r="AN52" i="4"/>
  <c r="AM52" i="4"/>
  <c r="AL52" i="4"/>
  <c r="AI52" i="4"/>
  <c r="AH52" i="4"/>
  <c r="AG52" i="4"/>
  <c r="AF52" i="4"/>
  <c r="AE52" i="4"/>
  <c r="AD52" i="4"/>
  <c r="AC52" i="4"/>
  <c r="AB52" i="4"/>
  <c r="AA52" i="4"/>
  <c r="Z52" i="4"/>
  <c r="AU51" i="4"/>
  <c r="AT51" i="4"/>
  <c r="AS51" i="4"/>
  <c r="AR51" i="4"/>
  <c r="AQ51" i="4"/>
  <c r="AP51" i="4"/>
  <c r="AO51" i="4"/>
  <c r="AN51" i="4"/>
  <c r="AM51" i="4"/>
  <c r="AL51" i="4"/>
  <c r="AI51" i="4"/>
  <c r="AH51" i="4"/>
  <c r="AG51" i="4"/>
  <c r="AF51" i="4"/>
  <c r="AE51" i="4"/>
  <c r="AD51" i="4"/>
  <c r="AC51" i="4"/>
  <c r="AB51" i="4"/>
  <c r="AA51" i="4"/>
  <c r="Z51" i="4"/>
  <c r="AM46" i="4"/>
  <c r="AC46" i="4"/>
  <c r="AG45" i="4"/>
  <c r="AU44" i="4"/>
  <c r="AM44" i="4"/>
  <c r="AQ43" i="4"/>
  <c r="AG43" i="4"/>
  <c r="AU42" i="4"/>
  <c r="AC42" i="4"/>
  <c r="AQ41" i="4"/>
  <c r="AG41" i="4"/>
  <c r="AM40" i="4"/>
  <c r="AC40" i="4"/>
  <c r="AQ39" i="4"/>
  <c r="AU38" i="4"/>
  <c r="AM38" i="4"/>
  <c r="AC38" i="4"/>
  <c r="AG37" i="4"/>
  <c r="AU32" i="4"/>
  <c r="AS32" i="4"/>
  <c r="AO32" i="4"/>
  <c r="AM32" i="4"/>
  <c r="AI32" i="4"/>
  <c r="AE32" i="4"/>
  <c r="AC32" i="4"/>
  <c r="AA32" i="4"/>
  <c r="AS31" i="4"/>
  <c r="AQ31" i="4"/>
  <c r="AO31" i="4"/>
  <c r="AI31" i="4"/>
  <c r="AG31" i="4"/>
  <c r="AE31" i="4"/>
  <c r="AA31" i="4"/>
  <c r="AU30" i="4"/>
  <c r="AS30" i="4"/>
  <c r="AO30" i="4"/>
  <c r="AM30" i="4"/>
  <c r="AI30" i="4"/>
  <c r="AE30" i="4"/>
  <c r="AC30" i="4"/>
  <c r="AA30" i="4"/>
  <c r="AS29" i="4"/>
  <c r="AQ29" i="4"/>
  <c r="AO29" i="4"/>
  <c r="AL29" i="4"/>
  <c r="AI29" i="4"/>
  <c r="AG29" i="4"/>
  <c r="AE29" i="4"/>
  <c r="AB29" i="4"/>
  <c r="AA29" i="4"/>
  <c r="AU28" i="4"/>
  <c r="AS28" i="4"/>
  <c r="AP28" i="4"/>
  <c r="AO28" i="4"/>
  <c r="AM28" i="4"/>
  <c r="AI28" i="4"/>
  <c r="AF28" i="4"/>
  <c r="AE28" i="4"/>
  <c r="AC28" i="4"/>
  <c r="AA28" i="4"/>
  <c r="AT27" i="4"/>
  <c r="AS27" i="4"/>
  <c r="AQ27" i="4"/>
  <c r="AO27" i="4"/>
  <c r="AL27" i="4"/>
  <c r="AI27" i="4"/>
  <c r="AG27" i="4"/>
  <c r="AE27" i="4"/>
  <c r="AB27" i="4"/>
  <c r="AA27" i="4"/>
  <c r="AU26" i="4"/>
  <c r="AS26" i="4"/>
  <c r="AP26" i="4"/>
  <c r="AO26" i="4"/>
  <c r="AM26" i="4"/>
  <c r="AI26" i="4"/>
  <c r="AF26" i="4"/>
  <c r="AE26" i="4"/>
  <c r="AC26" i="4"/>
  <c r="AA26" i="4"/>
  <c r="AT25" i="4"/>
  <c r="AS25" i="4"/>
  <c r="AQ25" i="4"/>
  <c r="AO25" i="4"/>
  <c r="AL25" i="4"/>
  <c r="AI25" i="4"/>
  <c r="AG25" i="4"/>
  <c r="AE25" i="4"/>
  <c r="AB25" i="4"/>
  <c r="AA25" i="4"/>
  <c r="AU24" i="4"/>
  <c r="AS24" i="4"/>
  <c r="AP24" i="4"/>
  <c r="AO24" i="4"/>
  <c r="AM24" i="4"/>
  <c r="AI24" i="4"/>
  <c r="AF24" i="4"/>
  <c r="AE24" i="4"/>
  <c r="AC24" i="4"/>
  <c r="AA24" i="4"/>
  <c r="AT23" i="4"/>
  <c r="AS23" i="4"/>
  <c r="AQ23" i="4"/>
  <c r="AO23" i="4"/>
  <c r="AL23" i="4"/>
  <c r="AI23" i="4"/>
  <c r="AG23" i="4"/>
  <c r="AE23" i="4"/>
  <c r="AB23" i="4"/>
  <c r="AA23" i="4"/>
  <c r="B23" i="4"/>
  <c r="C23" i="4"/>
  <c r="D23" i="4"/>
  <c r="E23" i="4"/>
  <c r="F23" i="4"/>
  <c r="G23" i="4"/>
  <c r="H23" i="4"/>
  <c r="I23" i="4"/>
  <c r="J23" i="4"/>
  <c r="K23" i="4"/>
  <c r="N23" i="4"/>
  <c r="O23" i="4"/>
  <c r="P23" i="4"/>
  <c r="Q23" i="4"/>
  <c r="R23" i="4"/>
  <c r="S23" i="4"/>
  <c r="T23" i="4"/>
  <c r="U23" i="4"/>
  <c r="V23" i="4"/>
  <c r="W23" i="4"/>
  <c r="B24" i="4"/>
  <c r="C24" i="4"/>
  <c r="D24" i="4"/>
  <c r="E24" i="4"/>
  <c r="F24" i="4"/>
  <c r="G24" i="4"/>
  <c r="H24" i="4"/>
  <c r="I24" i="4"/>
  <c r="J24" i="4"/>
  <c r="K24" i="4"/>
  <c r="N24" i="4"/>
  <c r="O24" i="4"/>
  <c r="P24" i="4"/>
  <c r="Q24" i="4"/>
  <c r="R24" i="4"/>
  <c r="S24" i="4"/>
  <c r="T24" i="4"/>
  <c r="U24" i="4"/>
  <c r="V24" i="4"/>
  <c r="W24" i="4"/>
  <c r="B25" i="4"/>
  <c r="C25" i="4"/>
  <c r="D25" i="4"/>
  <c r="E25" i="4"/>
  <c r="F25" i="4"/>
  <c r="G25" i="4"/>
  <c r="H25" i="4"/>
  <c r="I25" i="4"/>
  <c r="J25" i="4"/>
  <c r="K25" i="4"/>
  <c r="N25" i="4"/>
  <c r="O25" i="4"/>
  <c r="P25" i="4"/>
  <c r="Q25" i="4"/>
  <c r="R25" i="4"/>
  <c r="S25" i="4"/>
  <c r="T25" i="4"/>
  <c r="U25" i="4"/>
  <c r="V25" i="4"/>
  <c r="W25" i="4"/>
  <c r="B26" i="4"/>
  <c r="C26" i="4"/>
  <c r="D26" i="4"/>
  <c r="E26" i="4"/>
  <c r="F26" i="4"/>
  <c r="G26" i="4"/>
  <c r="H26" i="4"/>
  <c r="I26" i="4"/>
  <c r="J26" i="4"/>
  <c r="K26" i="4"/>
  <c r="N26" i="4"/>
  <c r="O26" i="4"/>
  <c r="P26" i="4"/>
  <c r="Q26" i="4"/>
  <c r="R26" i="4"/>
  <c r="S26" i="4"/>
  <c r="T26" i="4"/>
  <c r="U26" i="4"/>
  <c r="V26" i="4"/>
  <c r="W26" i="4"/>
  <c r="B27" i="4"/>
  <c r="C27" i="4"/>
  <c r="D27" i="4"/>
  <c r="E27" i="4"/>
  <c r="F27" i="4"/>
  <c r="G27" i="4"/>
  <c r="H27" i="4"/>
  <c r="I27" i="4"/>
  <c r="J27" i="4"/>
  <c r="K27" i="4"/>
  <c r="N27" i="4"/>
  <c r="O27" i="4"/>
  <c r="P27" i="4"/>
  <c r="Q27" i="4"/>
  <c r="R27" i="4"/>
  <c r="S27" i="4"/>
  <c r="T27" i="4"/>
  <c r="U27" i="4"/>
  <c r="V27" i="4"/>
  <c r="W27" i="4"/>
  <c r="B28" i="4"/>
  <c r="C28" i="4"/>
  <c r="D28" i="4"/>
  <c r="E28" i="4"/>
  <c r="F28" i="4"/>
  <c r="G28" i="4"/>
  <c r="H28" i="4"/>
  <c r="I28" i="4"/>
  <c r="J28" i="4"/>
  <c r="K28" i="4"/>
  <c r="N28" i="4"/>
  <c r="O28" i="4"/>
  <c r="P28" i="4"/>
  <c r="Q28" i="4"/>
  <c r="R28" i="4"/>
  <c r="S28" i="4"/>
  <c r="T28" i="4"/>
  <c r="U28" i="4"/>
  <c r="V28" i="4"/>
  <c r="W28" i="4"/>
  <c r="B29" i="4"/>
  <c r="C29" i="4"/>
  <c r="D29" i="4"/>
  <c r="E29" i="4"/>
  <c r="F29" i="4"/>
  <c r="G29" i="4"/>
  <c r="H29" i="4"/>
  <c r="I29" i="4"/>
  <c r="J29" i="4"/>
  <c r="K29" i="4"/>
  <c r="N29" i="4"/>
  <c r="O29" i="4"/>
  <c r="P29" i="4"/>
  <c r="Q29" i="4"/>
  <c r="R29" i="4"/>
  <c r="S29" i="4"/>
  <c r="T29" i="4"/>
  <c r="U29" i="4"/>
  <c r="V29" i="4"/>
  <c r="W29" i="4"/>
  <c r="B30" i="4"/>
  <c r="C30" i="4"/>
  <c r="D30" i="4"/>
  <c r="E30" i="4"/>
  <c r="F30" i="4"/>
  <c r="G30" i="4"/>
  <c r="H30" i="4"/>
  <c r="I30" i="4"/>
  <c r="J30" i="4"/>
  <c r="K30" i="4"/>
  <c r="N30" i="4"/>
  <c r="O30" i="4"/>
  <c r="P30" i="4"/>
  <c r="Q30" i="4"/>
  <c r="R30" i="4"/>
  <c r="S30" i="4"/>
  <c r="T30" i="4"/>
  <c r="U30" i="4"/>
  <c r="V30" i="4"/>
  <c r="W30" i="4"/>
  <c r="B31" i="4"/>
  <c r="C31" i="4"/>
  <c r="D31" i="4"/>
  <c r="E31" i="4"/>
  <c r="F31" i="4"/>
  <c r="G31" i="4"/>
  <c r="H31" i="4"/>
  <c r="I31" i="4"/>
  <c r="J31" i="4"/>
  <c r="K31" i="4"/>
  <c r="N31" i="4"/>
  <c r="O31" i="4"/>
  <c r="P31" i="4"/>
  <c r="Q31" i="4"/>
  <c r="R31" i="4"/>
  <c r="S31" i="4"/>
  <c r="T31" i="4"/>
  <c r="U31" i="4"/>
  <c r="V31" i="4"/>
  <c r="W31" i="4"/>
  <c r="B32" i="4"/>
  <c r="C32" i="4"/>
  <c r="D32" i="4"/>
  <c r="E32" i="4"/>
  <c r="F32" i="4"/>
  <c r="G32" i="4"/>
  <c r="H32" i="4"/>
  <c r="I32" i="4"/>
  <c r="J32" i="4"/>
  <c r="K32" i="4"/>
  <c r="N32" i="4"/>
  <c r="O32" i="4"/>
  <c r="P32" i="4"/>
  <c r="Q32" i="4"/>
  <c r="R32" i="4"/>
  <c r="S32" i="4"/>
  <c r="T32" i="4"/>
  <c r="U32" i="4"/>
  <c r="V32" i="4"/>
  <c r="W32" i="4"/>
  <c r="W74" i="4"/>
  <c r="P74" i="4"/>
  <c r="F74" i="4"/>
  <c r="T73" i="4"/>
  <c r="J73" i="4"/>
  <c r="B73" i="4"/>
  <c r="P72" i="4"/>
  <c r="F72" i="4"/>
  <c r="T71" i="4"/>
  <c r="J71" i="4"/>
  <c r="B71" i="4"/>
  <c r="P70" i="4"/>
  <c r="F70" i="4"/>
  <c r="T69" i="4"/>
  <c r="J69" i="4"/>
  <c r="B69" i="4"/>
  <c r="P68" i="4"/>
  <c r="F68" i="4"/>
  <c r="T67" i="4"/>
  <c r="J67" i="4"/>
  <c r="B67" i="4"/>
  <c r="P66" i="4"/>
  <c r="F66" i="4"/>
  <c r="T65" i="4"/>
  <c r="J65" i="4"/>
  <c r="B65" i="4"/>
  <c r="W60" i="4"/>
  <c r="V60" i="4"/>
  <c r="U60" i="4"/>
  <c r="T60" i="4"/>
  <c r="S60" i="4"/>
  <c r="R60" i="4"/>
  <c r="Q60" i="4"/>
  <c r="P60" i="4"/>
  <c r="O60" i="4"/>
  <c r="N60" i="4"/>
  <c r="K60" i="4"/>
  <c r="J60" i="4"/>
  <c r="I60" i="4"/>
  <c r="H60" i="4"/>
  <c r="G60" i="4"/>
  <c r="F60" i="4"/>
  <c r="E60" i="4"/>
  <c r="D60" i="4"/>
  <c r="C60" i="4"/>
  <c r="B60" i="4"/>
  <c r="W59" i="4"/>
  <c r="V59" i="4"/>
  <c r="U59" i="4"/>
  <c r="T59" i="4"/>
  <c r="S59" i="4"/>
  <c r="R59" i="4"/>
  <c r="Q59" i="4"/>
  <c r="P59" i="4"/>
  <c r="O59" i="4"/>
  <c r="N59" i="4"/>
  <c r="K59" i="4"/>
  <c r="J59" i="4"/>
  <c r="I59" i="4"/>
  <c r="H59" i="4"/>
  <c r="G59" i="4"/>
  <c r="F59" i="4"/>
  <c r="E59" i="4"/>
  <c r="D59" i="4"/>
  <c r="C59" i="4"/>
  <c r="B59" i="4"/>
  <c r="W58" i="4"/>
  <c r="V58" i="4"/>
  <c r="U58" i="4"/>
  <c r="T58" i="4"/>
  <c r="S58" i="4"/>
  <c r="R58" i="4"/>
  <c r="Q58" i="4"/>
  <c r="P58" i="4"/>
  <c r="O58" i="4"/>
  <c r="N58" i="4"/>
  <c r="K58" i="4"/>
  <c r="J58" i="4"/>
  <c r="I58" i="4"/>
  <c r="H58" i="4"/>
  <c r="G58" i="4"/>
  <c r="F58" i="4"/>
  <c r="E58" i="4"/>
  <c r="D58" i="4"/>
  <c r="C58" i="4"/>
  <c r="B58" i="4"/>
  <c r="W57" i="4"/>
  <c r="V57" i="4"/>
  <c r="U57" i="4"/>
  <c r="T57" i="4"/>
  <c r="S57" i="4"/>
  <c r="R57" i="4"/>
  <c r="Q57" i="4"/>
  <c r="P57" i="4"/>
  <c r="O57" i="4"/>
  <c r="N57" i="4"/>
  <c r="K57" i="4"/>
  <c r="J57" i="4"/>
  <c r="I57" i="4"/>
  <c r="H57" i="4"/>
  <c r="G57" i="4"/>
  <c r="F57" i="4"/>
  <c r="E57" i="4"/>
  <c r="D57" i="4"/>
  <c r="C57" i="4"/>
  <c r="B57" i="4"/>
  <c r="W56" i="4"/>
  <c r="V56" i="4"/>
  <c r="U56" i="4"/>
  <c r="T56" i="4"/>
  <c r="S56" i="4"/>
  <c r="R56" i="4"/>
  <c r="Q56" i="4"/>
  <c r="P56" i="4"/>
  <c r="O56" i="4"/>
  <c r="N56" i="4"/>
  <c r="K56" i="4"/>
  <c r="J56" i="4"/>
  <c r="I56" i="4"/>
  <c r="H56" i="4"/>
  <c r="G56" i="4"/>
  <c r="F56" i="4"/>
  <c r="E56" i="4"/>
  <c r="D56" i="4"/>
  <c r="C56" i="4"/>
  <c r="B56" i="4"/>
  <c r="W55" i="4"/>
  <c r="V55" i="4"/>
  <c r="U55" i="4"/>
  <c r="T55" i="4"/>
  <c r="S55" i="4"/>
  <c r="R55" i="4"/>
  <c r="Q55" i="4"/>
  <c r="P55" i="4"/>
  <c r="O55" i="4"/>
  <c r="N55" i="4"/>
  <c r="K55" i="4"/>
  <c r="J55" i="4"/>
  <c r="I55" i="4"/>
  <c r="H55" i="4"/>
  <c r="G55" i="4"/>
  <c r="F55" i="4"/>
  <c r="E55" i="4"/>
  <c r="D55" i="4"/>
  <c r="C55" i="4"/>
  <c r="B55" i="4"/>
  <c r="W54" i="4"/>
  <c r="V54" i="4"/>
  <c r="U54" i="4"/>
  <c r="T54" i="4"/>
  <c r="S54" i="4"/>
  <c r="R54" i="4"/>
  <c r="Q54" i="4"/>
  <c r="P54" i="4"/>
  <c r="O54" i="4"/>
  <c r="N54" i="4"/>
  <c r="K54" i="4"/>
  <c r="J54" i="4"/>
  <c r="I54" i="4"/>
  <c r="H54" i="4"/>
  <c r="G54" i="4"/>
  <c r="F54" i="4"/>
  <c r="E54" i="4"/>
  <c r="D54" i="4"/>
  <c r="C54" i="4"/>
  <c r="B54" i="4"/>
  <c r="W53" i="4"/>
  <c r="V53" i="4"/>
  <c r="U53" i="4"/>
  <c r="T53" i="4"/>
  <c r="S53" i="4"/>
  <c r="R53" i="4"/>
  <c r="Q53" i="4"/>
  <c r="P53" i="4"/>
  <c r="O53" i="4"/>
  <c r="N53" i="4"/>
  <c r="K53" i="4"/>
  <c r="J53" i="4"/>
  <c r="I53" i="4"/>
  <c r="H53" i="4"/>
  <c r="G53" i="4"/>
  <c r="F53" i="4"/>
  <c r="E53" i="4"/>
  <c r="D53" i="4"/>
  <c r="C53" i="4"/>
  <c r="B53" i="4"/>
  <c r="W52" i="4"/>
  <c r="V52" i="4"/>
  <c r="U52" i="4"/>
  <c r="T52" i="4"/>
  <c r="S52" i="4"/>
  <c r="R52" i="4"/>
  <c r="Q52" i="4"/>
  <c r="P52" i="4"/>
  <c r="O52" i="4"/>
  <c r="N52" i="4"/>
  <c r="K52" i="4"/>
  <c r="J52" i="4"/>
  <c r="I52" i="4"/>
  <c r="H52" i="4"/>
  <c r="G52" i="4"/>
  <c r="F52" i="4"/>
  <c r="E52" i="4"/>
  <c r="D52" i="4"/>
  <c r="C52" i="4"/>
  <c r="B52" i="4"/>
  <c r="W51" i="4"/>
  <c r="V51" i="4"/>
  <c r="U51" i="4"/>
  <c r="T51" i="4"/>
  <c r="S51" i="4"/>
  <c r="R51" i="4"/>
  <c r="Q51" i="4"/>
  <c r="P51" i="4"/>
  <c r="O51" i="4"/>
  <c r="N51" i="4"/>
  <c r="K51" i="4"/>
  <c r="J51" i="4"/>
  <c r="I51" i="4"/>
  <c r="H51" i="4"/>
  <c r="G51" i="4"/>
  <c r="F51" i="4"/>
  <c r="E51" i="4"/>
  <c r="D51" i="4"/>
  <c r="C51" i="4"/>
  <c r="B51" i="4"/>
  <c r="W46" i="4"/>
  <c r="V46" i="4"/>
  <c r="U46" i="4"/>
  <c r="T46" i="4"/>
  <c r="S46" i="4"/>
  <c r="R46" i="4"/>
  <c r="Q46" i="4"/>
  <c r="P46" i="4"/>
  <c r="O46" i="4"/>
  <c r="N46" i="4"/>
  <c r="K46" i="4"/>
  <c r="J46" i="4"/>
  <c r="I46" i="4"/>
  <c r="H46" i="4"/>
  <c r="G46" i="4"/>
  <c r="F46" i="4"/>
  <c r="E46" i="4"/>
  <c r="D46" i="4"/>
  <c r="C46" i="4"/>
  <c r="B46" i="4"/>
  <c r="W45" i="4"/>
  <c r="V45" i="4"/>
  <c r="U45" i="4"/>
  <c r="T45" i="4"/>
  <c r="S45" i="4"/>
  <c r="R45" i="4"/>
  <c r="Q45" i="4"/>
  <c r="P45" i="4"/>
  <c r="O45" i="4"/>
  <c r="N45" i="4"/>
  <c r="K45" i="4"/>
  <c r="J45" i="4"/>
  <c r="I45" i="4"/>
  <c r="H45" i="4"/>
  <c r="G45" i="4"/>
  <c r="F45" i="4"/>
  <c r="E45" i="4"/>
  <c r="D45" i="4"/>
  <c r="C45" i="4"/>
  <c r="B45" i="4"/>
  <c r="W44" i="4"/>
  <c r="V44" i="4"/>
  <c r="U44" i="4"/>
  <c r="T44" i="4"/>
  <c r="S44" i="4"/>
  <c r="R44" i="4"/>
  <c r="Q44" i="4"/>
  <c r="P44" i="4"/>
  <c r="O44" i="4"/>
  <c r="N44" i="4"/>
  <c r="K44" i="4"/>
  <c r="J44" i="4"/>
  <c r="I44" i="4"/>
  <c r="H44" i="4"/>
  <c r="G44" i="4"/>
  <c r="F44" i="4"/>
  <c r="E44" i="4"/>
  <c r="D44" i="4"/>
  <c r="C44" i="4"/>
  <c r="B44" i="4"/>
  <c r="W43" i="4"/>
  <c r="V43" i="4"/>
  <c r="U43" i="4"/>
  <c r="T43" i="4"/>
  <c r="S43" i="4"/>
  <c r="R43" i="4"/>
  <c r="Q43" i="4"/>
  <c r="P43" i="4"/>
  <c r="O43" i="4"/>
  <c r="N43" i="4"/>
  <c r="K43" i="4"/>
  <c r="J43" i="4"/>
  <c r="I43" i="4"/>
  <c r="H43" i="4"/>
  <c r="G43" i="4"/>
  <c r="F43" i="4"/>
  <c r="E43" i="4"/>
  <c r="D43" i="4"/>
  <c r="C43" i="4"/>
  <c r="B43" i="4"/>
  <c r="W42" i="4"/>
  <c r="V42" i="4"/>
  <c r="U42" i="4"/>
  <c r="T42" i="4"/>
  <c r="S42" i="4"/>
  <c r="R42" i="4"/>
  <c r="Q42" i="4"/>
  <c r="P42" i="4"/>
  <c r="O42" i="4"/>
  <c r="N42" i="4"/>
  <c r="K42" i="4"/>
  <c r="J42" i="4"/>
  <c r="I42" i="4"/>
  <c r="H42" i="4"/>
  <c r="G42" i="4"/>
  <c r="F42" i="4"/>
  <c r="E42" i="4"/>
  <c r="D42" i="4"/>
  <c r="C42" i="4"/>
  <c r="B42" i="4"/>
  <c r="W41" i="4"/>
  <c r="V41" i="4"/>
  <c r="U41" i="4"/>
  <c r="T41" i="4"/>
  <c r="S41" i="4"/>
  <c r="R41" i="4"/>
  <c r="Q41" i="4"/>
  <c r="P41" i="4"/>
  <c r="O41" i="4"/>
  <c r="N41" i="4"/>
  <c r="K41" i="4"/>
  <c r="J41" i="4"/>
  <c r="I41" i="4"/>
  <c r="H41" i="4"/>
  <c r="G41" i="4"/>
  <c r="F41" i="4"/>
  <c r="E41" i="4"/>
  <c r="D41" i="4"/>
  <c r="C41" i="4"/>
  <c r="B41" i="4"/>
  <c r="W40" i="4"/>
  <c r="V40" i="4"/>
  <c r="U40" i="4"/>
  <c r="T40" i="4"/>
  <c r="S40" i="4"/>
  <c r="R40" i="4"/>
  <c r="Q40" i="4"/>
  <c r="P40" i="4"/>
  <c r="O40" i="4"/>
  <c r="N40" i="4"/>
  <c r="K40" i="4"/>
  <c r="J40" i="4"/>
  <c r="I40" i="4"/>
  <c r="H40" i="4"/>
  <c r="G40" i="4"/>
  <c r="F40" i="4"/>
  <c r="E40" i="4"/>
  <c r="D40" i="4"/>
  <c r="C40" i="4"/>
  <c r="B40" i="4"/>
  <c r="W39" i="4"/>
  <c r="V39" i="4"/>
  <c r="U39" i="4"/>
  <c r="T39" i="4"/>
  <c r="S39" i="4"/>
  <c r="R39" i="4"/>
  <c r="Q39" i="4"/>
  <c r="P39" i="4"/>
  <c r="O39" i="4"/>
  <c r="N39" i="4"/>
  <c r="K39" i="4"/>
  <c r="J39" i="4"/>
  <c r="I39" i="4"/>
  <c r="H39" i="4"/>
  <c r="G39" i="4"/>
  <c r="F39" i="4"/>
  <c r="E39" i="4"/>
  <c r="D39" i="4"/>
  <c r="C39" i="4"/>
  <c r="B39" i="4"/>
  <c r="W38" i="4"/>
  <c r="V38" i="4"/>
  <c r="U38" i="4"/>
  <c r="T38" i="4"/>
  <c r="S38" i="4"/>
  <c r="R38" i="4"/>
  <c r="Q38" i="4"/>
  <c r="P38" i="4"/>
  <c r="O38" i="4"/>
  <c r="N38" i="4"/>
  <c r="K38" i="4"/>
  <c r="J38" i="4"/>
  <c r="I38" i="4"/>
  <c r="H38" i="4"/>
  <c r="G38" i="4"/>
  <c r="F38" i="4"/>
  <c r="E38" i="4"/>
  <c r="D38" i="4"/>
  <c r="C38" i="4"/>
  <c r="B38" i="4"/>
  <c r="W37" i="4"/>
  <c r="V37" i="4"/>
  <c r="U37" i="4"/>
  <c r="T37" i="4"/>
  <c r="S37" i="4"/>
  <c r="R37" i="4"/>
  <c r="Q37" i="4"/>
  <c r="P37" i="4"/>
  <c r="O37" i="4"/>
  <c r="N37" i="4"/>
  <c r="K37" i="4"/>
  <c r="J37" i="4"/>
  <c r="I37" i="4"/>
  <c r="H37" i="4"/>
  <c r="G37" i="4"/>
  <c r="F37" i="4"/>
  <c r="E37" i="4"/>
  <c r="D37" i="4"/>
  <c r="C37" i="4"/>
  <c r="B37" i="4"/>
  <c r="AF30" i="4" l="1"/>
  <c r="AB31" i="4"/>
  <c r="AT31" i="4"/>
  <c r="AP32" i="4"/>
  <c r="AF39" i="4"/>
  <c r="AL42" i="4"/>
  <c r="AB44" i="4"/>
  <c r="AR11" i="4"/>
  <c r="AF12" i="4"/>
  <c r="AO13" i="4"/>
  <c r="AH15" i="4"/>
  <c r="AP16" i="4"/>
  <c r="AC23" i="4"/>
  <c r="AM23" i="4"/>
  <c r="AU23" i="4"/>
  <c r="AG24" i="4"/>
  <c r="AQ24" i="4"/>
  <c r="AC25" i="4"/>
  <c r="AM25" i="4"/>
  <c r="AU25" i="4"/>
  <c r="AG26" i="4"/>
  <c r="AQ26" i="4"/>
  <c r="AC27" i="4"/>
  <c r="AM27" i="4"/>
  <c r="AU27" i="4"/>
  <c r="AG28" i="4"/>
  <c r="AQ28" i="4"/>
  <c r="AC29" i="4"/>
  <c r="AM29" i="4"/>
  <c r="AU29" i="4"/>
  <c r="AG30" i="4"/>
  <c r="AQ30" i="4"/>
  <c r="AC31" i="4"/>
  <c r="AM31" i="4"/>
  <c r="AU31" i="4"/>
  <c r="AG32" i="4"/>
  <c r="AQ32" i="4"/>
  <c r="AQ37" i="4"/>
  <c r="AG39" i="4"/>
  <c r="AU40" i="4"/>
  <c r="AM42" i="4"/>
  <c r="AC44" i="4"/>
  <c r="AQ45" i="4"/>
  <c r="AT59" i="4"/>
  <c r="AF60" i="4"/>
  <c r="AS60" i="4"/>
  <c r="AG8" i="4"/>
  <c r="AH9" i="4"/>
  <c r="AO10" i="4"/>
  <c r="AD11" i="4"/>
  <c r="AH12" i="4"/>
  <c r="AP13" i="4"/>
  <c r="AE14" i="4"/>
  <c r="AN15" i="4"/>
  <c r="Z16" i="4"/>
  <c r="AR16" i="4"/>
  <c r="AF17" i="4"/>
  <c r="AT29" i="4"/>
  <c r="AP30" i="4"/>
  <c r="AL31" i="4"/>
  <c r="AF32" i="4"/>
  <c r="AP37" i="4"/>
  <c r="AT40" i="4"/>
  <c r="AP45" i="4"/>
  <c r="AF8" i="4"/>
  <c r="AG9" i="4"/>
  <c r="AN10" i="4"/>
  <c r="Z11" i="4"/>
  <c r="AD14" i="4"/>
  <c r="AE17" i="4"/>
  <c r="AD23" i="4"/>
  <c r="AN23" i="4"/>
  <c r="Z24" i="4"/>
  <c r="AH24" i="4"/>
  <c r="AR24" i="4"/>
  <c r="AD25" i="4"/>
  <c r="AN25" i="4"/>
  <c r="Z26" i="4"/>
  <c r="AH26" i="4"/>
  <c r="AR26" i="4"/>
  <c r="AD27" i="4"/>
  <c r="AN27" i="4"/>
  <c r="Z28" i="4"/>
  <c r="AH28" i="4"/>
  <c r="AR28" i="4"/>
  <c r="AD29" i="4"/>
  <c r="AN29" i="4"/>
  <c r="Z30" i="4"/>
  <c r="AH30" i="4"/>
  <c r="AR30" i="4"/>
  <c r="AD31" i="4"/>
  <c r="AN31" i="4"/>
  <c r="Z32" i="4"/>
  <c r="AH32" i="4"/>
  <c r="AR32" i="4"/>
  <c r="AB38" i="4"/>
  <c r="AP39" i="4"/>
  <c r="AF41" i="4"/>
  <c r="AT42" i="4"/>
  <c r="AL44" i="4"/>
  <c r="AB46" i="4"/>
  <c r="AH8" i="4"/>
  <c r="AN9" i="4"/>
  <c r="AP10" i="4"/>
  <c r="AE11" i="4"/>
  <c r="AN12" i="4"/>
  <c r="Z13" i="4"/>
  <c r="AR13" i="4"/>
  <c r="AF14" i="4"/>
  <c r="AO15" i="4"/>
  <c r="AD16" i="4"/>
  <c r="AH17" i="4"/>
  <c r="AD13" i="4"/>
  <c r="AH14" i="4"/>
  <c r="AP15" i="4"/>
  <c r="AE16" i="4"/>
  <c r="AN17" i="4"/>
  <c r="AF23" i="4"/>
  <c r="AP23" i="4"/>
  <c r="AB24" i="4"/>
  <c r="AL24" i="4"/>
  <c r="AT24" i="4"/>
  <c r="AF25" i="4"/>
  <c r="AP25" i="4"/>
  <c r="AB26" i="4"/>
  <c r="AL26" i="4"/>
  <c r="AT26" i="4"/>
  <c r="AF27" i="4"/>
  <c r="AP27" i="4"/>
  <c r="AB28" i="4"/>
  <c r="AL28" i="4"/>
  <c r="AT28" i="4"/>
  <c r="AF29" i="4"/>
  <c r="AP29" i="4"/>
  <c r="AB30" i="4"/>
  <c r="AL30" i="4"/>
  <c r="AT30" i="4"/>
  <c r="AF31" i="4"/>
  <c r="AP31" i="4"/>
  <c r="AB32" i="4"/>
  <c r="AL32" i="4"/>
  <c r="AT32" i="4"/>
  <c r="AL38" i="4"/>
  <c r="AB40" i="4"/>
  <c r="AP41" i="4"/>
  <c r="AF43" i="4"/>
  <c r="AT44" i="4"/>
  <c r="AL46" i="4"/>
  <c r="AN46" i="4"/>
  <c r="AO8" i="4"/>
  <c r="Z9" i="4"/>
  <c r="AP9" i="4"/>
  <c r="AD10" i="4"/>
  <c r="AH11" i="4"/>
  <c r="AP12" i="4"/>
  <c r="AE13" i="4"/>
  <c r="AN14" i="4"/>
  <c r="Z15" i="4"/>
  <c r="AR15" i="4"/>
  <c r="AF16" i="4"/>
  <c r="AO17" i="4"/>
  <c r="Z12" i="4"/>
  <c r="AR12" i="4"/>
  <c r="AF13" i="4"/>
  <c r="AO14" i="4"/>
  <c r="AD15" i="4"/>
  <c r="AH16" i="4"/>
  <c r="AP17" i="4"/>
  <c r="Z23" i="4"/>
  <c r="AH23" i="4"/>
  <c r="AR23" i="4"/>
  <c r="AD24" i="4"/>
  <c r="AN24" i="4"/>
  <c r="Z25" i="4"/>
  <c r="AH25" i="4"/>
  <c r="AR25" i="4"/>
  <c r="AD26" i="4"/>
  <c r="AN26" i="4"/>
  <c r="Z27" i="4"/>
  <c r="AH27" i="4"/>
  <c r="AR27" i="4"/>
  <c r="AD28" i="4"/>
  <c r="AN28" i="4"/>
  <c r="Z29" i="4"/>
  <c r="AH29" i="4"/>
  <c r="AR29" i="4"/>
  <c r="AD30" i="4"/>
  <c r="AN30" i="4"/>
  <c r="Z31" i="4"/>
  <c r="AH31" i="4"/>
  <c r="AR31" i="4"/>
  <c r="AD32" i="4"/>
  <c r="AF37" i="4"/>
  <c r="AT38" i="4"/>
  <c r="AL40" i="4"/>
  <c r="AB42" i="4"/>
  <c r="AP43" i="4"/>
  <c r="AF45" i="4"/>
  <c r="AU46" i="4"/>
  <c r="AD8" i="4"/>
  <c r="AQ8" i="4"/>
  <c r="AE9" i="4"/>
  <c r="AR9" i="4"/>
  <c r="AF10" i="4"/>
  <c r="AO11" i="4"/>
  <c r="AD12" i="4"/>
  <c r="AH13" i="4"/>
  <c r="AP14" i="4"/>
  <c r="AE15" i="4"/>
  <c r="AN16" i="4"/>
  <c r="Z17" i="4"/>
  <c r="AR17" i="4"/>
  <c r="AG10" i="4"/>
  <c r="AQ10" i="4"/>
  <c r="AG11" i="4"/>
  <c r="AQ11" i="4"/>
  <c r="AG12" i="4"/>
  <c r="AQ12" i="4"/>
  <c r="AG13" i="4"/>
  <c r="AQ13" i="4"/>
  <c r="AG14" i="4"/>
  <c r="AQ14" i="4"/>
  <c r="AG15" i="4"/>
  <c r="AQ15" i="4"/>
  <c r="AG16" i="4"/>
  <c r="AQ16" i="4"/>
  <c r="AG17" i="4"/>
  <c r="AQ17" i="4"/>
  <c r="AA8" i="4"/>
  <c r="AI8" i="4"/>
  <c r="AS8" i="4"/>
  <c r="AA9" i="4"/>
  <c r="AI9" i="4"/>
  <c r="AS9" i="4"/>
  <c r="AA10" i="4"/>
  <c r="AI10" i="4"/>
  <c r="AS10" i="4"/>
  <c r="AA11" i="4"/>
  <c r="AI11" i="4"/>
  <c r="AS11" i="4"/>
  <c r="AA12" i="4"/>
  <c r="AI12" i="4"/>
  <c r="AS12" i="4"/>
  <c r="AA13" i="4"/>
  <c r="AI13" i="4"/>
  <c r="AS13" i="4"/>
  <c r="AA14" i="4"/>
  <c r="AI14" i="4"/>
  <c r="AS14" i="4"/>
  <c r="AA15" i="4"/>
  <c r="AI15" i="4"/>
  <c r="AS15" i="4"/>
  <c r="AA16" i="4"/>
  <c r="AI16" i="4"/>
  <c r="AS16" i="4"/>
  <c r="AA17" i="4"/>
  <c r="AI17" i="4"/>
  <c r="AS17" i="4"/>
  <c r="AB8" i="4"/>
  <c r="AL8" i="4"/>
  <c r="AT8" i="4"/>
  <c r="AB9" i="4"/>
  <c r="AL9" i="4"/>
  <c r="AT9" i="4"/>
  <c r="AB10" i="4"/>
  <c r="AL10" i="4"/>
  <c r="AT10" i="4"/>
  <c r="AB11" i="4"/>
  <c r="AL11" i="4"/>
  <c r="AT11" i="4"/>
  <c r="AB12" i="4"/>
  <c r="AL12" i="4"/>
  <c r="AT12" i="4"/>
  <c r="AB13" i="4"/>
  <c r="AL13" i="4"/>
  <c r="AT13" i="4"/>
  <c r="AB14" i="4"/>
  <c r="AL14" i="4"/>
  <c r="AT14" i="4"/>
  <c r="AB15" i="4"/>
  <c r="AL15" i="4"/>
  <c r="AT15" i="4"/>
  <c r="AB16" i="4"/>
  <c r="AL16" i="4"/>
  <c r="AT16" i="4"/>
  <c r="AB17" i="4"/>
  <c r="AL17" i="4"/>
  <c r="AT17" i="4"/>
  <c r="AC8" i="4"/>
  <c r="AM8" i="4"/>
  <c r="AU8" i="4"/>
  <c r="AC9" i="4"/>
  <c r="AM9" i="4"/>
  <c r="AU9" i="4"/>
  <c r="AC10" i="4"/>
  <c r="AM10" i="4"/>
  <c r="AU10" i="4"/>
  <c r="AC11" i="4"/>
  <c r="AM11" i="4"/>
  <c r="AU11" i="4"/>
  <c r="AC12" i="4"/>
  <c r="AM12" i="4"/>
  <c r="AU12" i="4"/>
  <c r="AC13" i="4"/>
  <c r="AM13" i="4"/>
  <c r="AU13" i="4"/>
  <c r="AC14" i="4"/>
  <c r="AM14" i="4"/>
  <c r="AU14" i="4"/>
  <c r="AC15" i="4"/>
  <c r="AM15" i="4"/>
  <c r="AU15" i="4"/>
  <c r="AC16" i="4"/>
  <c r="AM16" i="4"/>
  <c r="AU16" i="4"/>
  <c r="AC17" i="4"/>
  <c r="AM17" i="4"/>
  <c r="AM60" i="4"/>
  <c r="AB37" i="4"/>
  <c r="AT37" i="4"/>
  <c r="AP38" i="4"/>
  <c r="AL39" i="4"/>
  <c r="AF40" i="4"/>
  <c r="AB41" i="4"/>
  <c r="AT41" i="4"/>
  <c r="AP42" i="4"/>
  <c r="AL43" i="4"/>
  <c r="AF44" i="4"/>
  <c r="AB45" i="4"/>
  <c r="AT45" i="4"/>
  <c r="AQ46" i="4"/>
  <c r="AU60" i="4"/>
  <c r="AC37" i="4"/>
  <c r="AU37" i="4"/>
  <c r="AQ38" i="4"/>
  <c r="AM39" i="4"/>
  <c r="AG40" i="4"/>
  <c r="AC41" i="4"/>
  <c r="AU41" i="4"/>
  <c r="AQ42" i="4"/>
  <c r="AM43" i="4"/>
  <c r="AG44" i="4"/>
  <c r="AC45" i="4"/>
  <c r="AU45" i="4"/>
  <c r="AR46" i="4"/>
  <c r="AL37" i="4"/>
  <c r="AF38" i="4"/>
  <c r="AB39" i="4"/>
  <c r="AT39" i="4"/>
  <c r="AP40" i="4"/>
  <c r="AL41" i="4"/>
  <c r="AF42" i="4"/>
  <c r="AB43" i="4"/>
  <c r="AT43" i="4"/>
  <c r="AP44" i="4"/>
  <c r="AL45" i="4"/>
  <c r="AF46" i="4"/>
  <c r="AM37" i="4"/>
  <c r="AG38" i="4"/>
  <c r="AC39" i="4"/>
  <c r="AU39" i="4"/>
  <c r="AQ40" i="4"/>
  <c r="AM41" i="4"/>
  <c r="AG42" i="4"/>
  <c r="AC43" i="4"/>
  <c r="AU43" i="4"/>
  <c r="AQ44" i="4"/>
  <c r="AM45" i="4"/>
  <c r="AG46" i="4"/>
  <c r="AD37" i="4"/>
  <c r="AN37" i="4"/>
  <c r="Z38" i="4"/>
  <c r="AH38" i="4"/>
  <c r="AR38" i="4"/>
  <c r="AD39" i="4"/>
  <c r="AN39" i="4"/>
  <c r="Z40" i="4"/>
  <c r="AH40" i="4"/>
  <c r="AR40" i="4"/>
  <c r="AD41" i="4"/>
  <c r="AN41" i="4"/>
  <c r="Z42" i="4"/>
  <c r="AH42" i="4"/>
  <c r="AR42" i="4"/>
  <c r="AD43" i="4"/>
  <c r="AN43" i="4"/>
  <c r="Z44" i="4"/>
  <c r="AH44" i="4"/>
  <c r="AR44" i="4"/>
  <c r="AD45" i="4"/>
  <c r="AN45" i="4"/>
  <c r="Z46" i="4"/>
  <c r="AH46" i="4"/>
  <c r="AS46" i="4"/>
  <c r="AE37" i="4"/>
  <c r="AO37" i="4"/>
  <c r="AA38" i="4"/>
  <c r="AI38" i="4"/>
  <c r="AS38" i="4"/>
  <c r="AE39" i="4"/>
  <c r="AO39" i="4"/>
  <c r="AA40" i="4"/>
  <c r="AI40" i="4"/>
  <c r="AS40" i="4"/>
  <c r="AE41" i="4"/>
  <c r="AO41" i="4"/>
  <c r="AA42" i="4"/>
  <c r="AI42" i="4"/>
  <c r="AS42" i="4"/>
  <c r="AE43" i="4"/>
  <c r="AO43" i="4"/>
  <c r="AA44" i="4"/>
  <c r="AI44" i="4"/>
  <c r="AS44" i="4"/>
  <c r="AE45" i="4"/>
  <c r="AO45" i="4"/>
  <c r="AA46" i="4"/>
  <c r="AI46" i="4"/>
  <c r="AT46" i="4"/>
  <c r="Z37" i="4"/>
  <c r="AH37" i="4"/>
  <c r="AR37" i="4"/>
  <c r="AD38" i="4"/>
  <c r="AN38" i="4"/>
  <c r="Z39" i="4"/>
  <c r="AH39" i="4"/>
  <c r="AR39" i="4"/>
  <c r="AD40" i="4"/>
  <c r="AN40" i="4"/>
  <c r="Z41" i="4"/>
  <c r="AH41" i="4"/>
  <c r="AR41" i="4"/>
  <c r="AD42" i="4"/>
  <c r="AN42" i="4"/>
  <c r="Z43" i="4"/>
  <c r="AH43" i="4"/>
  <c r="AR43" i="4"/>
  <c r="AD44" i="4"/>
  <c r="AN44" i="4"/>
  <c r="Z45" i="4"/>
  <c r="AH45" i="4"/>
  <c r="AR45" i="4"/>
  <c r="AD46" i="4"/>
  <c r="AO46" i="4"/>
  <c r="AA37" i="4"/>
  <c r="AI37" i="4"/>
  <c r="AS37" i="4"/>
  <c r="AE38" i="4"/>
  <c r="AO38" i="4"/>
  <c r="AA39" i="4"/>
  <c r="AI39" i="4"/>
  <c r="AS39" i="4"/>
  <c r="AE40" i="4"/>
  <c r="AO40" i="4"/>
  <c r="AA41" i="4"/>
  <c r="AI41" i="4"/>
  <c r="AS41" i="4"/>
  <c r="AE42" i="4"/>
  <c r="AO42" i="4"/>
  <c r="AA43" i="4"/>
  <c r="AI43" i="4"/>
  <c r="AS43" i="4"/>
  <c r="AE44" i="4"/>
  <c r="AO44" i="4"/>
  <c r="AA45" i="4"/>
  <c r="AI45" i="4"/>
  <c r="AS45" i="4"/>
  <c r="AE46" i="4"/>
  <c r="AP60" i="4"/>
  <c r="AR74" i="4"/>
  <c r="AH74" i="4"/>
  <c r="Z74" i="4"/>
  <c r="AN73" i="4"/>
  <c r="AD73" i="4"/>
  <c r="AR72" i="4"/>
  <c r="AH72" i="4"/>
  <c r="Z72" i="4"/>
  <c r="AN71" i="4"/>
  <c r="AD71" i="4"/>
  <c r="AR70" i="4"/>
  <c r="AH70" i="4"/>
  <c r="Z70" i="4"/>
  <c r="AN69" i="4"/>
  <c r="AD69" i="4"/>
  <c r="AR68" i="4"/>
  <c r="AH68" i="4"/>
  <c r="Z68" i="4"/>
  <c r="AN67" i="4"/>
  <c r="AD67" i="4"/>
  <c r="AR66" i="4"/>
  <c r="AH66" i="4"/>
  <c r="Z66" i="4"/>
  <c r="AN65" i="4"/>
  <c r="AD65" i="4"/>
  <c r="AO74" i="4"/>
  <c r="AS73" i="4"/>
  <c r="AS71" i="4"/>
  <c r="AO70" i="4"/>
  <c r="AA69" i="4"/>
  <c r="AS67" i="4"/>
  <c r="AO66" i="4"/>
  <c r="AA65" i="4"/>
  <c r="AT74" i="4"/>
  <c r="AB72" i="4"/>
  <c r="AF71" i="4"/>
  <c r="AB70" i="4"/>
  <c r="AL68" i="4"/>
  <c r="AT66" i="4"/>
  <c r="AF65" i="4"/>
  <c r="AO73" i="4"/>
  <c r="AA72" i="4"/>
  <c r="AS70" i="4"/>
  <c r="AE69" i="4"/>
  <c r="AA68" i="4"/>
  <c r="AI66" i="4"/>
  <c r="AE65" i="4"/>
  <c r="AQ74" i="4"/>
  <c r="AG74" i="4"/>
  <c r="AU73" i="4"/>
  <c r="AM73" i="4"/>
  <c r="AC73" i="4"/>
  <c r="AQ72" i="4"/>
  <c r="AG72" i="4"/>
  <c r="AU71" i="4"/>
  <c r="AM71" i="4"/>
  <c r="AC71" i="4"/>
  <c r="AQ70" i="4"/>
  <c r="AG70" i="4"/>
  <c r="AU69" i="4"/>
  <c r="AM69" i="4"/>
  <c r="AC69" i="4"/>
  <c r="AQ68" i="4"/>
  <c r="AG68" i="4"/>
  <c r="AU67" i="4"/>
  <c r="AM67" i="4"/>
  <c r="AC67" i="4"/>
  <c r="AQ66" i="4"/>
  <c r="AG66" i="4"/>
  <c r="AU65" i="4"/>
  <c r="AM65" i="4"/>
  <c r="AC65" i="4"/>
  <c r="AA73" i="4"/>
  <c r="AE72" i="4"/>
  <c r="AI71" i="4"/>
  <c r="AE70" i="4"/>
  <c r="AI69" i="4"/>
  <c r="AO68" i="4"/>
  <c r="AA67" i="4"/>
  <c r="AS65" i="4"/>
  <c r="AB74" i="4"/>
  <c r="AL72" i="4"/>
  <c r="AL70" i="4"/>
  <c r="AF69" i="4"/>
  <c r="AB68" i="4"/>
  <c r="AL66" i="4"/>
  <c r="AI74" i="4"/>
  <c r="AE73" i="4"/>
  <c r="AE71" i="4"/>
  <c r="AA70" i="4"/>
  <c r="AI68" i="4"/>
  <c r="AE67" i="4"/>
  <c r="AO65" i="4"/>
  <c r="AP74" i="4"/>
  <c r="AF74" i="4"/>
  <c r="AT73" i="4"/>
  <c r="AL73" i="4"/>
  <c r="AB73" i="4"/>
  <c r="AP72" i="4"/>
  <c r="AF72" i="4"/>
  <c r="AT71" i="4"/>
  <c r="AL71" i="4"/>
  <c r="AB71" i="4"/>
  <c r="AP70" i="4"/>
  <c r="AF70" i="4"/>
  <c r="AT69" i="4"/>
  <c r="AL69" i="4"/>
  <c r="AB69" i="4"/>
  <c r="AP68" i="4"/>
  <c r="AF68" i="4"/>
  <c r="AT67" i="4"/>
  <c r="AL67" i="4"/>
  <c r="AB67" i="4"/>
  <c r="AP66" i="4"/>
  <c r="AF66" i="4"/>
  <c r="AT65" i="4"/>
  <c r="AL65" i="4"/>
  <c r="AB65" i="4"/>
  <c r="AE74" i="4"/>
  <c r="AI73" i="4"/>
  <c r="AO72" i="4"/>
  <c r="AA71" i="4"/>
  <c r="AS69" i="4"/>
  <c r="AE68" i="4"/>
  <c r="AI67" i="4"/>
  <c r="AE66" i="4"/>
  <c r="AI65" i="4"/>
  <c r="AL74" i="4"/>
  <c r="AF73" i="4"/>
  <c r="AP71" i="4"/>
  <c r="AP69" i="4"/>
  <c r="AP67" i="4"/>
  <c r="AB66" i="4"/>
  <c r="AS74" i="4"/>
  <c r="AS72" i="4"/>
  <c r="AI70" i="4"/>
  <c r="AS68" i="4"/>
  <c r="AS66" i="4"/>
  <c r="AN74" i="4"/>
  <c r="AD74" i="4"/>
  <c r="AR73" i="4"/>
  <c r="AH73" i="4"/>
  <c r="Z73" i="4"/>
  <c r="AN72" i="4"/>
  <c r="AD72" i="4"/>
  <c r="AR71" i="4"/>
  <c r="AH71" i="4"/>
  <c r="Z71" i="4"/>
  <c r="AN70" i="4"/>
  <c r="AD70" i="4"/>
  <c r="AR69" i="4"/>
  <c r="AH69" i="4"/>
  <c r="Z69" i="4"/>
  <c r="AN68" i="4"/>
  <c r="AD68" i="4"/>
  <c r="AR67" i="4"/>
  <c r="AH67" i="4"/>
  <c r="Z67" i="4"/>
  <c r="AN66" i="4"/>
  <c r="AD66" i="4"/>
  <c r="AR65" i="4"/>
  <c r="AH65" i="4"/>
  <c r="Z65" i="4"/>
  <c r="AU74" i="4"/>
  <c r="AM74" i="4"/>
  <c r="AC74" i="4"/>
  <c r="AQ73" i="4"/>
  <c r="AG73" i="4"/>
  <c r="AU72" i="4"/>
  <c r="AM72" i="4"/>
  <c r="AC72" i="4"/>
  <c r="AQ71" i="4"/>
  <c r="AG71" i="4"/>
  <c r="AU70" i="4"/>
  <c r="AM70" i="4"/>
  <c r="AC70" i="4"/>
  <c r="AQ69" i="4"/>
  <c r="AG69" i="4"/>
  <c r="AU68" i="4"/>
  <c r="AM68" i="4"/>
  <c r="AC68" i="4"/>
  <c r="AQ67" i="4"/>
  <c r="AG67" i="4"/>
  <c r="AU66" i="4"/>
  <c r="AM66" i="4"/>
  <c r="AC66" i="4"/>
  <c r="AQ65" i="4"/>
  <c r="AG65" i="4"/>
  <c r="AP73" i="4"/>
  <c r="AT72" i="4"/>
  <c r="AT70" i="4"/>
  <c r="AT68" i="4"/>
  <c r="AF67" i="4"/>
  <c r="AP65" i="4"/>
  <c r="AA74" i="4"/>
  <c r="AI72" i="4"/>
  <c r="AO71" i="4"/>
  <c r="AO69" i="4"/>
  <c r="AO67" i="4"/>
  <c r="AA66" i="4"/>
  <c r="U65" i="4"/>
  <c r="U67" i="4"/>
  <c r="U69" i="4"/>
  <c r="C71" i="4"/>
  <c r="G72" i="4"/>
  <c r="U73" i="4"/>
  <c r="V65" i="4"/>
  <c r="N67" i="4"/>
  <c r="D69" i="4"/>
  <c r="H70" i="4"/>
  <c r="V71" i="4"/>
  <c r="D73" i="4"/>
  <c r="H74" i="4"/>
  <c r="O65" i="4"/>
  <c r="E67" i="4"/>
  <c r="I68" i="4"/>
  <c r="O69" i="4"/>
  <c r="O71" i="4"/>
  <c r="O73" i="4"/>
  <c r="F65" i="4"/>
  <c r="P65" i="4"/>
  <c r="B66" i="4"/>
  <c r="J66" i="4"/>
  <c r="T66" i="4"/>
  <c r="F67" i="4"/>
  <c r="P67" i="4"/>
  <c r="B68" i="4"/>
  <c r="J68" i="4"/>
  <c r="T68" i="4"/>
  <c r="F69" i="4"/>
  <c r="P69" i="4"/>
  <c r="B70" i="4"/>
  <c r="J70" i="4"/>
  <c r="T70" i="4"/>
  <c r="F71" i="4"/>
  <c r="P71" i="4"/>
  <c r="B72" i="4"/>
  <c r="J72" i="4"/>
  <c r="T72" i="4"/>
  <c r="F73" i="4"/>
  <c r="P73" i="4"/>
  <c r="B74" i="4"/>
  <c r="J74" i="4"/>
  <c r="T74" i="4"/>
  <c r="C65" i="4"/>
  <c r="G66" i="4"/>
  <c r="K67" i="4"/>
  <c r="C69" i="4"/>
  <c r="G70" i="4"/>
  <c r="K71" i="4"/>
  <c r="C73" i="4"/>
  <c r="Q74" i="4"/>
  <c r="N65" i="4"/>
  <c r="D67" i="4"/>
  <c r="R68" i="4"/>
  <c r="R70" i="4"/>
  <c r="H72" i="4"/>
  <c r="V73" i="4"/>
  <c r="I66" i="4"/>
  <c r="W67" i="4"/>
  <c r="W69" i="4"/>
  <c r="E71" i="4"/>
  <c r="S72" i="4"/>
  <c r="S74" i="4"/>
  <c r="G65" i="4"/>
  <c r="Q65" i="4"/>
  <c r="C66" i="4"/>
  <c r="K66" i="4"/>
  <c r="U66" i="4"/>
  <c r="G67" i="4"/>
  <c r="Q67" i="4"/>
  <c r="C68" i="4"/>
  <c r="K68" i="4"/>
  <c r="U68" i="4"/>
  <c r="G69" i="4"/>
  <c r="Q69" i="4"/>
  <c r="C70" i="4"/>
  <c r="K70" i="4"/>
  <c r="U70" i="4"/>
  <c r="G71" i="4"/>
  <c r="Q71" i="4"/>
  <c r="C72" i="4"/>
  <c r="K72" i="4"/>
  <c r="U72" i="4"/>
  <c r="G73" i="4"/>
  <c r="Q73" i="4"/>
  <c r="C74" i="4"/>
  <c r="K74" i="4"/>
  <c r="U74" i="4"/>
  <c r="K65" i="4"/>
  <c r="C67" i="4"/>
  <c r="Q68" i="4"/>
  <c r="Q70" i="4"/>
  <c r="Q72" i="4"/>
  <c r="G74" i="4"/>
  <c r="R66" i="4"/>
  <c r="H68" i="4"/>
  <c r="N69" i="4"/>
  <c r="N71" i="4"/>
  <c r="N73" i="4"/>
  <c r="W65" i="4"/>
  <c r="O67" i="4"/>
  <c r="E69" i="4"/>
  <c r="S70" i="4"/>
  <c r="I72" i="4"/>
  <c r="W73" i="4"/>
  <c r="H65" i="4"/>
  <c r="R65" i="4"/>
  <c r="D66" i="4"/>
  <c r="N66" i="4"/>
  <c r="V66" i="4"/>
  <c r="H67" i="4"/>
  <c r="R67" i="4"/>
  <c r="D68" i="4"/>
  <c r="N68" i="4"/>
  <c r="V68" i="4"/>
  <c r="H69" i="4"/>
  <c r="R69" i="4"/>
  <c r="D70" i="4"/>
  <c r="N70" i="4"/>
  <c r="V70" i="4"/>
  <c r="H71" i="4"/>
  <c r="R71" i="4"/>
  <c r="D72" i="4"/>
  <c r="N72" i="4"/>
  <c r="V72" i="4"/>
  <c r="H73" i="4"/>
  <c r="R73" i="4"/>
  <c r="D74" i="4"/>
  <c r="N74" i="4"/>
  <c r="V74" i="4"/>
  <c r="Q66" i="4"/>
  <c r="G68" i="4"/>
  <c r="K69" i="4"/>
  <c r="U71" i="4"/>
  <c r="K73" i="4"/>
  <c r="D65" i="4"/>
  <c r="H66" i="4"/>
  <c r="V67" i="4"/>
  <c r="V69" i="4"/>
  <c r="D71" i="4"/>
  <c r="R72" i="4"/>
  <c r="R74" i="4"/>
  <c r="E65" i="4"/>
  <c r="S66" i="4"/>
  <c r="S68" i="4"/>
  <c r="I70" i="4"/>
  <c r="W71" i="4"/>
  <c r="E73" i="4"/>
  <c r="I74" i="4"/>
  <c r="I65" i="4"/>
  <c r="S65" i="4"/>
  <c r="E66" i="4"/>
  <c r="O66" i="4"/>
  <c r="W66" i="4"/>
  <c r="I67" i="4"/>
  <c r="S67" i="4"/>
  <c r="E68" i="4"/>
  <c r="O68" i="4"/>
  <c r="W68" i="4"/>
  <c r="I69" i="4"/>
  <c r="S69" i="4"/>
  <c r="E70" i="4"/>
  <c r="O70" i="4"/>
  <c r="W70" i="4"/>
  <c r="I71" i="4"/>
  <c r="S71" i="4"/>
  <c r="E72" i="4"/>
  <c r="O72" i="4"/>
  <c r="W72" i="4"/>
  <c r="I73" i="4"/>
  <c r="S73" i="4"/>
  <c r="E74" i="4"/>
  <c r="O74" i="4"/>
  <c r="G3" i="2"/>
  <c r="G4" i="2"/>
  <c r="G5" i="2"/>
  <c r="G6" i="2"/>
  <c r="G7" i="2"/>
  <c r="G8" i="2"/>
  <c r="G9" i="2"/>
  <c r="G10" i="2"/>
  <c r="G11" i="2"/>
  <c r="G2" i="2"/>
  <c r="D84" i="1"/>
  <c r="D83" i="1"/>
  <c r="D82" i="1"/>
  <c r="D81" i="1"/>
  <c r="D80" i="1"/>
  <c r="J80" i="1" s="1"/>
  <c r="D79" i="1"/>
  <c r="J79" i="1" s="1"/>
  <c r="D78" i="1"/>
  <c r="J78" i="1" s="1"/>
  <c r="D77" i="1"/>
  <c r="J77" i="1" s="1"/>
  <c r="D76" i="1"/>
  <c r="D75" i="1"/>
  <c r="D74" i="1"/>
  <c r="D73" i="1"/>
  <c r="J73" i="1" s="1"/>
  <c r="D72" i="1"/>
  <c r="D71" i="1"/>
  <c r="J71" i="1" s="1"/>
  <c r="D70" i="1"/>
  <c r="J70" i="1" s="1"/>
  <c r="D69" i="1"/>
  <c r="J69" i="1" s="1"/>
  <c r="D68" i="1"/>
  <c r="D67" i="1"/>
  <c r="D66" i="1"/>
  <c r="D65" i="1"/>
  <c r="J72" i="1"/>
  <c r="D64" i="1"/>
  <c r="J64" i="1" s="1"/>
  <c r="J84" i="1"/>
  <c r="I84" i="1"/>
  <c r="H84" i="1"/>
  <c r="M84" i="1" s="1"/>
  <c r="G84" i="1"/>
  <c r="F84" i="1"/>
  <c r="E84" i="1" s="1"/>
  <c r="J83" i="1"/>
  <c r="I83" i="1"/>
  <c r="H83" i="1"/>
  <c r="M83" i="1" s="1"/>
  <c r="G83" i="1"/>
  <c r="F83" i="1"/>
  <c r="E83" i="1" s="1"/>
  <c r="J82" i="1"/>
  <c r="I82" i="1"/>
  <c r="H82" i="1"/>
  <c r="M82" i="1" s="1"/>
  <c r="G82" i="1"/>
  <c r="F82" i="1"/>
  <c r="E82" i="1" s="1"/>
  <c r="J81" i="1"/>
  <c r="I81" i="1"/>
  <c r="H81" i="1"/>
  <c r="L81" i="1" s="1"/>
  <c r="G81" i="1"/>
  <c r="F81" i="1"/>
  <c r="E81" i="1" s="1"/>
  <c r="I80" i="1"/>
  <c r="H80" i="1"/>
  <c r="M80" i="1" s="1"/>
  <c r="G80" i="1"/>
  <c r="F80" i="1"/>
  <c r="I79" i="1"/>
  <c r="H79" i="1"/>
  <c r="M79" i="1" s="1"/>
  <c r="G79" i="1"/>
  <c r="F79" i="1"/>
  <c r="I78" i="1"/>
  <c r="H78" i="1"/>
  <c r="M78" i="1" s="1"/>
  <c r="G78" i="1"/>
  <c r="F78" i="1"/>
  <c r="I77" i="1"/>
  <c r="H77" i="1"/>
  <c r="L77" i="1" s="1"/>
  <c r="G77" i="1"/>
  <c r="F77" i="1"/>
  <c r="J76" i="1"/>
  <c r="I76" i="1"/>
  <c r="H76" i="1"/>
  <c r="M76" i="1" s="1"/>
  <c r="G76" i="1"/>
  <c r="F76" i="1"/>
  <c r="E76" i="1" s="1"/>
  <c r="J75" i="1"/>
  <c r="I75" i="1"/>
  <c r="H75" i="1"/>
  <c r="L75" i="1" s="1"/>
  <c r="G75" i="1"/>
  <c r="F75" i="1"/>
  <c r="E75" i="1" s="1"/>
  <c r="J74" i="1"/>
  <c r="I74" i="1"/>
  <c r="H74" i="1"/>
  <c r="M74" i="1" s="1"/>
  <c r="G74" i="1"/>
  <c r="F74" i="1"/>
  <c r="E74" i="1" s="1"/>
  <c r="I73" i="1"/>
  <c r="H73" i="1"/>
  <c r="L73" i="1" s="1"/>
  <c r="G73" i="1"/>
  <c r="F73" i="1"/>
  <c r="E73" i="1" s="1"/>
  <c r="I72" i="1"/>
  <c r="H72" i="1"/>
  <c r="M72" i="1" s="1"/>
  <c r="G72" i="1"/>
  <c r="F72" i="1"/>
  <c r="I71" i="1"/>
  <c r="H71" i="1"/>
  <c r="M71" i="1" s="1"/>
  <c r="G71" i="1"/>
  <c r="F71" i="1"/>
  <c r="I70" i="1"/>
  <c r="H70" i="1"/>
  <c r="M70" i="1" s="1"/>
  <c r="G70" i="1"/>
  <c r="F70" i="1"/>
  <c r="I69" i="1"/>
  <c r="H69" i="1"/>
  <c r="L69" i="1" s="1"/>
  <c r="G69" i="1"/>
  <c r="F69" i="1"/>
  <c r="J68" i="1"/>
  <c r="I68" i="1"/>
  <c r="H68" i="1"/>
  <c r="M68" i="1" s="1"/>
  <c r="G68" i="1"/>
  <c r="F68" i="1"/>
  <c r="E68" i="1" s="1"/>
  <c r="J67" i="1"/>
  <c r="I67" i="1"/>
  <c r="H67" i="1"/>
  <c r="M67" i="1" s="1"/>
  <c r="G67" i="1"/>
  <c r="F67" i="1"/>
  <c r="E67" i="1" s="1"/>
  <c r="J66" i="1"/>
  <c r="I66" i="1"/>
  <c r="H66" i="1"/>
  <c r="M66" i="1" s="1"/>
  <c r="G66" i="1"/>
  <c r="F66" i="1"/>
  <c r="E66" i="1" s="1"/>
  <c r="J65" i="1"/>
  <c r="I65" i="1"/>
  <c r="H65" i="1"/>
  <c r="L65" i="1" s="1"/>
  <c r="G65" i="1"/>
  <c r="F65" i="1"/>
  <c r="I64" i="1"/>
  <c r="H64" i="1"/>
  <c r="M64" i="1" s="1"/>
  <c r="G64" i="1"/>
  <c r="F64" i="1"/>
  <c r="J35" i="1"/>
  <c r="I35" i="1"/>
  <c r="H35" i="1"/>
  <c r="M35" i="1" s="1"/>
  <c r="G35" i="1"/>
  <c r="F35" i="1"/>
  <c r="E35" i="1" s="1"/>
  <c r="J34" i="1"/>
  <c r="I34" i="1"/>
  <c r="H34" i="1"/>
  <c r="M34" i="1" s="1"/>
  <c r="G34" i="1"/>
  <c r="F34" i="1"/>
  <c r="E34" i="1" s="1"/>
  <c r="J33" i="1"/>
  <c r="I33" i="1"/>
  <c r="H33" i="1"/>
  <c r="L33" i="1" s="1"/>
  <c r="G33" i="1"/>
  <c r="F33" i="1"/>
  <c r="E33" i="1" s="1"/>
  <c r="J32" i="1"/>
  <c r="I32" i="1"/>
  <c r="H32" i="1"/>
  <c r="L32" i="1" s="1"/>
  <c r="G32" i="1"/>
  <c r="F32" i="1"/>
  <c r="E32" i="1" s="1"/>
  <c r="J31" i="1"/>
  <c r="I31" i="1"/>
  <c r="H31" i="1"/>
  <c r="M31" i="1" s="1"/>
  <c r="G31" i="1"/>
  <c r="F31" i="1"/>
  <c r="E31" i="1" s="1"/>
  <c r="J30" i="1"/>
  <c r="I30" i="1"/>
  <c r="H30" i="1"/>
  <c r="M30" i="1" s="1"/>
  <c r="G30" i="1"/>
  <c r="F30" i="1"/>
  <c r="E30" i="1" s="1"/>
  <c r="J29" i="1"/>
  <c r="I29" i="1"/>
  <c r="H29" i="1"/>
  <c r="L29" i="1" s="1"/>
  <c r="G29" i="1"/>
  <c r="F29" i="1"/>
  <c r="E29" i="1" s="1"/>
  <c r="J28" i="1"/>
  <c r="I28" i="1"/>
  <c r="H28" i="1"/>
  <c r="L28" i="1" s="1"/>
  <c r="G28" i="1"/>
  <c r="F28" i="1"/>
  <c r="E28" i="1" s="1"/>
  <c r="J27" i="1"/>
  <c r="I27" i="1"/>
  <c r="H27" i="1"/>
  <c r="M27" i="1" s="1"/>
  <c r="G27" i="1"/>
  <c r="F27" i="1"/>
  <c r="E27" i="1" s="1"/>
  <c r="J26" i="1"/>
  <c r="I26" i="1"/>
  <c r="H26" i="1"/>
  <c r="M26" i="1" s="1"/>
  <c r="G26" i="1"/>
  <c r="F26" i="1"/>
  <c r="E26" i="1" s="1"/>
  <c r="J25" i="1"/>
  <c r="I25" i="1"/>
  <c r="H25" i="1"/>
  <c r="L25" i="1" s="1"/>
  <c r="G25" i="1"/>
  <c r="F25" i="1"/>
  <c r="E25" i="1" s="1"/>
  <c r="J24" i="1"/>
  <c r="I24" i="1"/>
  <c r="H24" i="1"/>
  <c r="L24" i="1" s="1"/>
  <c r="G24" i="1"/>
  <c r="F24" i="1"/>
  <c r="E24" i="1" s="1"/>
  <c r="J23" i="1"/>
  <c r="I23" i="1"/>
  <c r="H23" i="1"/>
  <c r="M23" i="1" s="1"/>
  <c r="G23" i="1"/>
  <c r="F23" i="1"/>
  <c r="E23" i="1" s="1"/>
  <c r="J22" i="1"/>
  <c r="I22" i="1"/>
  <c r="H22" i="1"/>
  <c r="M22" i="1" s="1"/>
  <c r="G22" i="1"/>
  <c r="F22" i="1"/>
  <c r="E22" i="1" s="1"/>
  <c r="J21" i="1"/>
  <c r="I21" i="1"/>
  <c r="H21" i="1"/>
  <c r="M21" i="1" s="1"/>
  <c r="G21" i="1"/>
  <c r="F21" i="1"/>
  <c r="E21" i="1" s="1"/>
  <c r="J20" i="1"/>
  <c r="I20" i="1"/>
  <c r="H20" i="1"/>
  <c r="L20" i="1" s="1"/>
  <c r="G20" i="1"/>
  <c r="F20" i="1"/>
  <c r="E20" i="1" s="1"/>
  <c r="J19" i="1"/>
  <c r="I19" i="1"/>
  <c r="H19" i="1"/>
  <c r="M19" i="1" s="1"/>
  <c r="G19" i="1"/>
  <c r="F19" i="1"/>
  <c r="E19" i="1" s="1"/>
  <c r="J18" i="1"/>
  <c r="I18" i="1"/>
  <c r="H18" i="1"/>
  <c r="M18" i="1" s="1"/>
  <c r="G18" i="1"/>
  <c r="F18" i="1"/>
  <c r="E18" i="1" s="1"/>
  <c r="J17" i="1"/>
  <c r="I17" i="1"/>
  <c r="H17" i="1"/>
  <c r="M17" i="1" s="1"/>
  <c r="G17" i="1"/>
  <c r="F17" i="1"/>
  <c r="E17" i="1" s="1"/>
  <c r="J16" i="1"/>
  <c r="I16" i="1"/>
  <c r="H16" i="1"/>
  <c r="L16" i="1" s="1"/>
  <c r="G16" i="1"/>
  <c r="F16" i="1"/>
  <c r="E16" i="1" s="1"/>
  <c r="J15" i="1"/>
  <c r="I15" i="1"/>
  <c r="H15" i="1"/>
  <c r="M15" i="1" s="1"/>
  <c r="G15" i="1"/>
  <c r="F15" i="1"/>
  <c r="E15" i="1" s="1"/>
  <c r="J14" i="1"/>
  <c r="I14" i="1"/>
  <c r="H14" i="1"/>
  <c r="M14" i="1" s="1"/>
  <c r="G14" i="1"/>
  <c r="F14" i="1"/>
  <c r="E14" i="1" s="1"/>
  <c r="J13" i="1"/>
  <c r="I13" i="1"/>
  <c r="H13" i="1"/>
  <c r="M13" i="1" s="1"/>
  <c r="G13" i="1"/>
  <c r="F13" i="1"/>
  <c r="E13" i="1" s="1"/>
  <c r="J12" i="1"/>
  <c r="I12" i="1"/>
  <c r="H12" i="1"/>
  <c r="L12" i="1" s="1"/>
  <c r="G12" i="1"/>
  <c r="F12" i="1"/>
  <c r="E12" i="1" s="1"/>
  <c r="J11" i="1"/>
  <c r="I11" i="1"/>
  <c r="H11" i="1"/>
  <c r="M11" i="1" s="1"/>
  <c r="G11" i="1"/>
  <c r="F11" i="1"/>
  <c r="E11" i="1" s="1"/>
  <c r="J10" i="1"/>
  <c r="I10" i="1"/>
  <c r="H10" i="1"/>
  <c r="M10" i="1" s="1"/>
  <c r="G10" i="1"/>
  <c r="F10" i="1"/>
  <c r="E10" i="1" s="1"/>
  <c r="J9" i="1"/>
  <c r="I9" i="1"/>
  <c r="H9" i="1"/>
  <c r="M9" i="1" s="1"/>
  <c r="G9" i="1"/>
  <c r="F9" i="1"/>
  <c r="E9" i="1" s="1"/>
  <c r="J8" i="1"/>
  <c r="I8" i="1"/>
  <c r="H8" i="1"/>
  <c r="L8" i="1" s="1"/>
  <c r="G8" i="1"/>
  <c r="F8" i="1"/>
  <c r="E8" i="1" s="1"/>
  <c r="J63" i="1"/>
  <c r="I63" i="1"/>
  <c r="H63" i="1"/>
  <c r="M63" i="1" s="1"/>
  <c r="G63" i="1"/>
  <c r="J62" i="1"/>
  <c r="I62" i="1"/>
  <c r="H62" i="1"/>
  <c r="L62" i="1" s="1"/>
  <c r="G62" i="1"/>
  <c r="J61" i="1"/>
  <c r="I61" i="1"/>
  <c r="H61" i="1"/>
  <c r="L61" i="1" s="1"/>
  <c r="G61" i="1"/>
  <c r="J60" i="1"/>
  <c r="I60" i="1"/>
  <c r="H60" i="1"/>
  <c r="L60" i="1" s="1"/>
  <c r="G60" i="1"/>
  <c r="J59" i="1"/>
  <c r="I59" i="1"/>
  <c r="H59" i="1"/>
  <c r="M59" i="1" s="1"/>
  <c r="G59" i="1"/>
  <c r="J58" i="1"/>
  <c r="I58" i="1"/>
  <c r="H58" i="1"/>
  <c r="L58" i="1" s="1"/>
  <c r="G58" i="1"/>
  <c r="J57" i="1"/>
  <c r="I57" i="1"/>
  <c r="H57" i="1"/>
  <c r="L57" i="1" s="1"/>
  <c r="G57" i="1"/>
  <c r="J56" i="1"/>
  <c r="I56" i="1"/>
  <c r="H56" i="1"/>
  <c r="L56" i="1" s="1"/>
  <c r="G56" i="1"/>
  <c r="J55" i="1"/>
  <c r="I55" i="1"/>
  <c r="H55" i="1"/>
  <c r="L55" i="1" s="1"/>
  <c r="G55" i="1"/>
  <c r="J54" i="1"/>
  <c r="I54" i="1"/>
  <c r="H54" i="1"/>
  <c r="M54" i="1" s="1"/>
  <c r="G54" i="1"/>
  <c r="J53" i="1"/>
  <c r="I53" i="1"/>
  <c r="H53" i="1"/>
  <c r="L53" i="1" s="1"/>
  <c r="G53" i="1"/>
  <c r="J52" i="1"/>
  <c r="I52" i="1"/>
  <c r="H52" i="1"/>
  <c r="L52" i="1" s="1"/>
  <c r="G52" i="1"/>
  <c r="J51" i="1"/>
  <c r="I51" i="1"/>
  <c r="H51" i="1"/>
  <c r="L51" i="1" s="1"/>
  <c r="G51" i="1"/>
  <c r="J50" i="1"/>
  <c r="I50" i="1"/>
  <c r="H50" i="1"/>
  <c r="M50" i="1" s="1"/>
  <c r="G50" i="1"/>
  <c r="J49" i="1"/>
  <c r="I49" i="1"/>
  <c r="H49" i="1"/>
  <c r="M49" i="1" s="1"/>
  <c r="G49" i="1"/>
  <c r="J48" i="1"/>
  <c r="I48" i="1"/>
  <c r="H48" i="1"/>
  <c r="L48" i="1" s="1"/>
  <c r="G48" i="1"/>
  <c r="J47" i="1"/>
  <c r="I47" i="1"/>
  <c r="H47" i="1"/>
  <c r="L47" i="1" s="1"/>
  <c r="G47" i="1"/>
  <c r="J46" i="1"/>
  <c r="I46" i="1"/>
  <c r="H46" i="1"/>
  <c r="M46" i="1" s="1"/>
  <c r="G46" i="1"/>
  <c r="J45" i="1"/>
  <c r="I45" i="1"/>
  <c r="H45" i="1"/>
  <c r="L45" i="1" s="1"/>
  <c r="G45" i="1"/>
  <c r="J44" i="1"/>
  <c r="I44" i="1"/>
  <c r="H44" i="1"/>
  <c r="L44" i="1" s="1"/>
  <c r="G44" i="1"/>
  <c r="J43" i="1"/>
  <c r="I43" i="1"/>
  <c r="H43" i="1"/>
  <c r="L43" i="1" s="1"/>
  <c r="G43" i="1"/>
  <c r="J42" i="1"/>
  <c r="I42" i="1"/>
  <c r="H42" i="1"/>
  <c r="M42" i="1" s="1"/>
  <c r="G42" i="1"/>
  <c r="J41" i="1"/>
  <c r="I41" i="1"/>
  <c r="H41" i="1"/>
  <c r="M41" i="1" s="1"/>
  <c r="G41" i="1"/>
  <c r="J40" i="1"/>
  <c r="I40" i="1"/>
  <c r="H40" i="1"/>
  <c r="L40" i="1" s="1"/>
  <c r="G40" i="1"/>
  <c r="J39" i="1"/>
  <c r="I39" i="1"/>
  <c r="H39" i="1"/>
  <c r="L39" i="1" s="1"/>
  <c r="G39" i="1"/>
  <c r="J38" i="1"/>
  <c r="I38" i="1"/>
  <c r="H38" i="1"/>
  <c r="M38" i="1" s="1"/>
  <c r="G38" i="1"/>
  <c r="J37" i="1"/>
  <c r="I37" i="1"/>
  <c r="H37" i="1"/>
  <c r="M37" i="1" s="1"/>
  <c r="G37" i="1"/>
  <c r="J36" i="1"/>
  <c r="I36" i="1"/>
  <c r="H36" i="1"/>
  <c r="L36" i="1" s="1"/>
  <c r="G36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F47" i="1"/>
  <c r="E47" i="1" s="1"/>
  <c r="F48" i="1"/>
  <c r="E48" i="1" s="1"/>
  <c r="F49" i="1"/>
  <c r="E49" i="1" s="1"/>
  <c r="F50" i="1"/>
  <c r="E50" i="1" s="1"/>
  <c r="F51" i="1"/>
  <c r="E51" i="1" s="1"/>
  <c r="F52" i="1"/>
  <c r="E52" i="1" s="1"/>
  <c r="F53" i="1"/>
  <c r="E53" i="1" s="1"/>
  <c r="F54" i="1"/>
  <c r="E54" i="1" s="1"/>
  <c r="F55" i="1"/>
  <c r="E55" i="1" s="1"/>
  <c r="F56" i="1"/>
  <c r="E56" i="1" s="1"/>
  <c r="F57" i="1"/>
  <c r="E57" i="1" s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46" i="1"/>
  <c r="E46" i="1" s="1"/>
  <c r="F8" i="2"/>
  <c r="F9" i="2" s="1"/>
  <c r="F10" i="2" s="1"/>
  <c r="F11" i="2" s="1"/>
  <c r="E7" i="2"/>
  <c r="E8" i="2" s="1"/>
  <c r="E9" i="2" s="1"/>
  <c r="E10" i="2" s="1"/>
  <c r="E11" i="2" s="1"/>
  <c r="F44" i="1"/>
  <c r="E44" i="1" s="1"/>
  <c r="F45" i="1"/>
  <c r="E45" i="1" s="1"/>
  <c r="F43" i="1"/>
  <c r="E43" i="1" s="1"/>
  <c r="E69" i="1" l="1"/>
  <c r="E65" i="1"/>
  <c r="E77" i="1"/>
  <c r="E71" i="1"/>
  <c r="E79" i="1"/>
  <c r="E72" i="1"/>
  <c r="E80" i="1"/>
  <c r="E70" i="1"/>
  <c r="E78" i="1"/>
  <c r="E64" i="1"/>
  <c r="M29" i="1"/>
  <c r="K29" i="1" s="1"/>
  <c r="N29" i="1" s="1"/>
  <c r="L83" i="1"/>
  <c r="K83" i="1" s="1"/>
  <c r="N83" i="1" s="1"/>
  <c r="M75" i="1"/>
  <c r="K75" i="1" s="1"/>
  <c r="N75" i="1" s="1"/>
  <c r="L78" i="1"/>
  <c r="K78" i="1" s="1"/>
  <c r="L34" i="1"/>
  <c r="K34" i="1" s="1"/>
  <c r="N34" i="1" s="1"/>
  <c r="L79" i="1"/>
  <c r="K79" i="1" s="1"/>
  <c r="L50" i="1"/>
  <c r="K50" i="1" s="1"/>
  <c r="N50" i="1" s="1"/>
  <c r="L74" i="1"/>
  <c r="K74" i="1" s="1"/>
  <c r="N74" i="1" s="1"/>
  <c r="L38" i="1"/>
  <c r="K38" i="1" s="1"/>
  <c r="N38" i="1" s="1"/>
  <c r="L30" i="1"/>
  <c r="K30" i="1" s="1"/>
  <c r="N30" i="1" s="1"/>
  <c r="M33" i="1"/>
  <c r="K33" i="1" s="1"/>
  <c r="N33" i="1" s="1"/>
  <c r="L67" i="1"/>
  <c r="K67" i="1" s="1"/>
  <c r="N67" i="1" s="1"/>
  <c r="M56" i="1"/>
  <c r="K56" i="1" s="1"/>
  <c r="N56" i="1" s="1"/>
  <c r="L22" i="1"/>
  <c r="K22" i="1" s="1"/>
  <c r="N22" i="1" s="1"/>
  <c r="L41" i="1"/>
  <c r="K41" i="1" s="1"/>
  <c r="N41" i="1" s="1"/>
  <c r="M32" i="1"/>
  <c r="K32" i="1" s="1"/>
  <c r="N32" i="1" s="1"/>
  <c r="M28" i="1"/>
  <c r="K28" i="1" s="1"/>
  <c r="N28" i="1" s="1"/>
  <c r="L66" i="1"/>
  <c r="K66" i="1" s="1"/>
  <c r="N66" i="1" s="1"/>
  <c r="L71" i="1"/>
  <c r="K71" i="1" s="1"/>
  <c r="L70" i="1"/>
  <c r="K70" i="1" s="1"/>
  <c r="M65" i="1"/>
  <c r="K65" i="1" s="1"/>
  <c r="M69" i="1"/>
  <c r="K69" i="1" s="1"/>
  <c r="M73" i="1"/>
  <c r="K73" i="1" s="1"/>
  <c r="N73" i="1" s="1"/>
  <c r="M77" i="1"/>
  <c r="K77" i="1" s="1"/>
  <c r="M81" i="1"/>
  <c r="K81" i="1" s="1"/>
  <c r="N81" i="1" s="1"/>
  <c r="L82" i="1"/>
  <c r="K82" i="1" s="1"/>
  <c r="N82" i="1" s="1"/>
  <c r="L64" i="1"/>
  <c r="K64" i="1" s="1"/>
  <c r="L68" i="1"/>
  <c r="K68" i="1" s="1"/>
  <c r="N68" i="1" s="1"/>
  <c r="L76" i="1"/>
  <c r="K76" i="1" s="1"/>
  <c r="N76" i="1" s="1"/>
  <c r="L84" i="1"/>
  <c r="K84" i="1" s="1"/>
  <c r="N84" i="1" s="1"/>
  <c r="L72" i="1"/>
  <c r="K72" i="1" s="1"/>
  <c r="L80" i="1"/>
  <c r="K80" i="1" s="1"/>
  <c r="L59" i="1"/>
  <c r="K59" i="1" s="1"/>
  <c r="N59" i="1" s="1"/>
  <c r="L46" i="1"/>
  <c r="K46" i="1" s="1"/>
  <c r="N46" i="1" s="1"/>
  <c r="M48" i="1"/>
  <c r="L13" i="1"/>
  <c r="K13" i="1" s="1"/>
  <c r="N13" i="1" s="1"/>
  <c r="L18" i="1"/>
  <c r="M55" i="1"/>
  <c r="K55" i="1" s="1"/>
  <c r="N55" i="1" s="1"/>
  <c r="M16" i="1"/>
  <c r="L17" i="1"/>
  <c r="K17" i="1" s="1"/>
  <c r="N17" i="1" s="1"/>
  <c r="M51" i="1"/>
  <c r="K51" i="1" s="1"/>
  <c r="N51" i="1" s="1"/>
  <c r="M39" i="1"/>
  <c r="K39" i="1" s="1"/>
  <c r="N39" i="1" s="1"/>
  <c r="M12" i="1"/>
  <c r="K12" i="1" s="1"/>
  <c r="N12" i="1" s="1"/>
  <c r="M58" i="1"/>
  <c r="K58" i="1" s="1"/>
  <c r="M25" i="1"/>
  <c r="K25" i="1" s="1"/>
  <c r="M60" i="1"/>
  <c r="K60" i="1" s="1"/>
  <c r="L54" i="1"/>
  <c r="M47" i="1"/>
  <c r="L10" i="1"/>
  <c r="M20" i="1"/>
  <c r="L21" i="1"/>
  <c r="M52" i="1"/>
  <c r="K52" i="1" s="1"/>
  <c r="N52" i="1" s="1"/>
  <c r="L9" i="1"/>
  <c r="K9" i="1" s="1"/>
  <c r="N9" i="1" s="1"/>
  <c r="L26" i="1"/>
  <c r="M62" i="1"/>
  <c r="K62" i="1" s="1"/>
  <c r="N62" i="1" s="1"/>
  <c r="M36" i="1"/>
  <c r="M8" i="1"/>
  <c r="K8" i="1" s="1"/>
  <c r="L14" i="1"/>
  <c r="K14" i="1" s="1"/>
  <c r="N14" i="1" s="1"/>
  <c r="M24" i="1"/>
  <c r="L11" i="1"/>
  <c r="L15" i="1"/>
  <c r="L19" i="1"/>
  <c r="L23" i="1"/>
  <c r="L27" i="1"/>
  <c r="L31" i="1"/>
  <c r="L35" i="1"/>
  <c r="L49" i="1"/>
  <c r="L37" i="1"/>
  <c r="M40" i="1"/>
  <c r="L42" i="1"/>
  <c r="M61" i="1"/>
  <c r="M57" i="1"/>
  <c r="K57" i="1" s="1"/>
  <c r="M53" i="1"/>
  <c r="L63" i="1"/>
  <c r="M44" i="1"/>
  <c r="M45" i="1"/>
  <c r="M43" i="1"/>
  <c r="K43" i="1" s="1"/>
  <c r="N69" i="1" l="1"/>
  <c r="N77" i="1"/>
  <c r="N70" i="1"/>
  <c r="N65" i="1"/>
  <c r="N79" i="1"/>
  <c r="N71" i="1"/>
  <c r="N80" i="1"/>
  <c r="N72" i="1"/>
  <c r="N78" i="1"/>
  <c r="N64" i="1"/>
  <c r="K26" i="1"/>
  <c r="N26" i="1" s="1"/>
  <c r="K63" i="1"/>
  <c r="N63" i="1" s="1"/>
  <c r="K35" i="1"/>
  <c r="N35" i="1" s="1"/>
  <c r="K20" i="1"/>
  <c r="N20" i="1" s="1"/>
  <c r="K31" i="1"/>
  <c r="N31" i="1" s="1"/>
  <c r="K10" i="1"/>
  <c r="N10" i="1" s="1"/>
  <c r="N43" i="1"/>
  <c r="K42" i="1"/>
  <c r="N42" i="1" s="1"/>
  <c r="K27" i="1"/>
  <c r="N27" i="1" s="1"/>
  <c r="K47" i="1"/>
  <c r="N47" i="1" s="1"/>
  <c r="K19" i="1"/>
  <c r="N19" i="1" s="1"/>
  <c r="N60" i="1"/>
  <c r="K44" i="1"/>
  <c r="N44" i="1" s="1"/>
  <c r="K37" i="1"/>
  <c r="N37" i="1" s="1"/>
  <c r="K15" i="1"/>
  <c r="N15" i="1" s="1"/>
  <c r="K48" i="1"/>
  <c r="N48" i="1" s="1"/>
  <c r="K54" i="1"/>
  <c r="N54" i="1" s="1"/>
  <c r="K49" i="1"/>
  <c r="N49" i="1" s="1"/>
  <c r="K11" i="1"/>
  <c r="N11" i="1" s="1"/>
  <c r="K40" i="1"/>
  <c r="N40" i="1" s="1"/>
  <c r="K21" i="1"/>
  <c r="N21" i="1" s="1"/>
  <c r="N25" i="1"/>
  <c r="K61" i="1"/>
  <c r="N61" i="1" s="1"/>
  <c r="K24" i="1"/>
  <c r="N24" i="1" s="1"/>
  <c r="K45" i="1"/>
  <c r="N45" i="1" s="1"/>
  <c r="K23" i="1"/>
  <c r="N23" i="1" s="1"/>
  <c r="N57" i="1"/>
  <c r="N8" i="1"/>
  <c r="N58" i="1"/>
  <c r="K18" i="1"/>
  <c r="N18" i="1" s="1"/>
  <c r="K53" i="1"/>
  <c r="N53" i="1" s="1"/>
  <c r="K16" i="1"/>
  <c r="N16" i="1" s="1"/>
  <c r="K36" i="1"/>
  <c r="N36" i="1" s="1"/>
</calcChain>
</file>

<file path=xl/sharedStrings.xml><?xml version="1.0" encoding="utf-8"?>
<sst xmlns="http://schemas.openxmlformats.org/spreadsheetml/2006/main" count="65" uniqueCount="28">
  <si>
    <t>Butin Possible = Coeff x [ Min( 20% réserves ; 198.000) + 50% mines ] + Min ( Coeff ; 1) * 1000)</t>
  </si>
  <si>
    <t>HDV lvl Attaquant</t>
  </si>
  <si>
    <t>HDV lvl Défenseur</t>
  </si>
  <si>
    <t>Réserve</t>
  </si>
  <si>
    <t>Butin</t>
  </si>
  <si>
    <t>Coeff</t>
  </si>
  <si>
    <t>HDV diff</t>
  </si>
  <si>
    <t>AVANT LA MISE A JOUR DE DECEMBRE 2013</t>
  </si>
  <si>
    <t>APRES LA MISE A JOUR DE DECEMBRE 2013</t>
  </si>
  <si>
    <t>HDV défenseur</t>
  </si>
  <si>
    <t>Maxi %</t>
  </si>
  <si>
    <t>Maxi Butin</t>
  </si>
  <si>
    <t>%</t>
  </si>
  <si>
    <t>Maxi</t>
  </si>
  <si>
    <t>Ecart Butin</t>
  </si>
  <si>
    <t>ECART</t>
  </si>
  <si>
    <t>Un coeff est défini selon la différence de niveau entre attaquant et défenseur</t>
  </si>
  <si>
    <t>On peut prendre 20% des réserves, limité à 198.000, auquel on applique le coeff.</t>
  </si>
  <si>
    <t>Le coeff est également appliqué sur la prise possible des mines/extracteurs (50%)</t>
  </si>
  <si>
    <t>Butin Possible = Min (%variant x réserves ; maxi variant) +50% mines + 1000</t>
  </si>
  <si>
    <t>Sur les réserves, le % de prise varie en fonction de l'HDV défenseur et d'un maxi variant par HDV</t>
  </si>
  <si>
    <t>Mtt Réserves</t>
  </si>
  <si>
    <t xml:space="preserve">              Déf
Att</t>
  </si>
  <si>
    <t>Mtt Mines / Extract.</t>
  </si>
  <si>
    <t>IMPACT SUR LE BUTIN PRENABLE DANS LES RESERVES</t>
  </si>
  <si>
    <t>IMPACT SUR LE BUTIN PRENABLE DANS LES MINES OU EXTRACTEURS D'OR ET D'ELIXIR</t>
  </si>
  <si>
    <t>Le butin pillable dans les mines et extracteurs est fixe à 50% : aucun coeff, aucune variable.</t>
  </si>
  <si>
    <t>Mines / Extacteurs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</si>
</sst>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HDV &quot;#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3" fontId="0" fillId="0" borderId="0" xfId="0" applyNumberFormat="1"/>
    <xf numFmtId="9" fontId="0" fillId="0" borderId="0" xfId="0" applyNumberFormat="1"/>
    <xf numFmtId="9" fontId="0" fillId="2" borderId="0" xfId="0" applyNumberFormat="1" applyFill="1"/>
    <xf numFmtId="9" fontId="0" fillId="0" borderId="0" xfId="1" applyFont="1"/>
    <xf numFmtId="0" fontId="4" fillId="0" borderId="0" xfId="0" applyFont="1"/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0" fillId="0" borderId="2" xfId="0" applyBorder="1"/>
    <xf numFmtId="9" fontId="3" fillId="0" borderId="2" xfId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0" fillId="0" borderId="0" xfId="0" applyBorder="1"/>
    <xf numFmtId="9" fontId="3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9" fontId="3" fillId="0" borderId="0" xfId="1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4" fillId="0" borderId="0" xfId="0" applyFont="1" applyBorder="1"/>
    <xf numFmtId="0" fontId="0" fillId="0" borderId="6" xfId="0" applyBorder="1"/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/>
    </xf>
    <xf numFmtId="9" fontId="0" fillId="0" borderId="2" xfId="1" applyFont="1" applyBorder="1"/>
    <xf numFmtId="3" fontId="0" fillId="0" borderId="4" xfId="0" applyNumberFormat="1" applyBorder="1"/>
    <xf numFmtId="9" fontId="0" fillId="0" borderId="0" xfId="1" applyFont="1" applyBorder="1"/>
    <xf numFmtId="3" fontId="0" fillId="0" borderId="6" xfId="0" applyNumberFormat="1" applyBorder="1"/>
    <xf numFmtId="3" fontId="3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0" fillId="2" borderId="0" xfId="0" applyNumberFormat="1" applyFill="1"/>
    <xf numFmtId="0" fontId="6" fillId="0" borderId="5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6" xfId="0" applyFont="1" applyBorder="1"/>
    <xf numFmtId="9" fontId="6" fillId="0" borderId="0" xfId="1" applyFont="1" applyBorder="1"/>
    <xf numFmtId="3" fontId="6" fillId="0" borderId="6" xfId="0" applyNumberFormat="1" applyFont="1" applyBorder="1"/>
    <xf numFmtId="0" fontId="7" fillId="0" borderId="10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3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3" borderId="13" xfId="0" applyFont="1" applyFill="1" applyBorder="1" applyAlignment="1">
      <alignment vertical="center" wrapText="1"/>
    </xf>
    <xf numFmtId="0" fontId="2" fillId="0" borderId="0" xfId="0" applyFont="1"/>
    <xf numFmtId="164" fontId="2" fillId="3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30"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28575</xdr:rowOff>
    </xdr:from>
    <xdr:to>
      <xdr:col>10</xdr:col>
      <xdr:colOff>28575</xdr:colOff>
      <xdr:row>26</xdr:row>
      <xdr:rowOff>28575</xdr:rowOff>
    </xdr:to>
    <xdr:sp macro="" textlink="">
      <xdr:nvSpPr>
        <xdr:cNvPr id="2" name="ZoneTexte 1"/>
        <xdr:cNvSpPr txBox="1"/>
      </xdr:nvSpPr>
      <xdr:spPr>
        <a:xfrm>
          <a:off x="180975" y="219075"/>
          <a:ext cx="7467600" cy="476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J'ai essayé de formuler en chiffres les explications, et j'ai obtenu le fichier excel ci présent</a:t>
          </a:r>
          <a:r>
            <a:rPr lang="fr-FR" sz="1100" baseline="0"/>
            <a:t> </a:t>
          </a:r>
          <a:r>
            <a:rPr lang="fr-FR" sz="1100"/>
            <a:t>(fichier d'étude). Dans le fichier, les cellules modifiables sont en </a:t>
          </a:r>
          <a:r>
            <a:rPr lang="fr-FR" sz="1100">
              <a:solidFill>
                <a:srgbClr val="00B0F0"/>
              </a:solidFill>
            </a:rPr>
            <a:t>bleu</a:t>
          </a:r>
          <a:r>
            <a:rPr lang="fr-FR" sz="1100"/>
            <a:t>.</a:t>
          </a:r>
        </a:p>
        <a:p>
          <a:endParaRPr lang="fr-FR" sz="1100"/>
        </a:p>
        <a:p>
          <a:r>
            <a:rPr lang="fr-FR" sz="1100"/>
            <a:t>Si je comprends bien :</a:t>
          </a:r>
        </a:p>
        <a:p>
          <a:endParaRPr lang="fr-FR" sz="1100"/>
        </a:p>
        <a:p>
          <a:r>
            <a:rPr lang="fr-FR" sz="1100"/>
            <a:t>- le butin dispo à l'attaque ne dépend désormais plus du tout du niveau de l'HDV de l'attaquant, mais uniquement du niveau de l'HDV du défenseur</a:t>
          </a:r>
        </a:p>
        <a:p>
          <a:endParaRPr lang="fr-FR" sz="1100"/>
        </a:p>
        <a:p>
          <a:r>
            <a:rPr lang="fr-FR" sz="1100"/>
            <a:t>- le maxi de 198 k est aboli  =&gt; avant, qu'on ait 1 million ou + dans ses réserves, on pouvait nous piller pareil, maintenant, il faut faire attention si on a HDV supérieur à 5:</a:t>
          </a:r>
        </a:p>
        <a:p>
          <a:r>
            <a:rPr lang="fr-FR" sz="1100"/>
            <a:t>HDV 6 : si on a 1.111.111 dans ses réserves ou +, on peut nous prendre 18% limité à 200.000, soit 200.000</a:t>
          </a:r>
        </a:p>
        <a:p>
          <a:r>
            <a:rPr lang="fr-FR" sz="1100"/>
            <a:t>HDV 7 : si on a 1.562.500 dans ses réserves ou +, on peut nous prendre 16% limité à 250.000, soit 250.000</a:t>
          </a:r>
        </a:p>
        <a:p>
          <a:r>
            <a:rPr lang="fr-FR" sz="1100"/>
            <a:t>HDV 8 : si on a 2.142.857 dans ses réserves ou +, on peut nous prendre 14% limité à 300.000, soit 300.000</a:t>
          </a:r>
        </a:p>
        <a:p>
          <a:r>
            <a:rPr lang="fr-FR" sz="1100"/>
            <a:t>HDV 9 : si on a 2.916.667 dans ses réserves ou +, on peut nous prendre 12% limité à 350.000, soit 350.000</a:t>
          </a:r>
        </a:p>
        <a:p>
          <a:r>
            <a:rPr lang="fr-FR" sz="1100"/>
            <a:t>HDV 10 : si on a 4.000.000 dans ses réserves ou +, on peut nous prendre 10% limité à 400.000, soit 400.000</a:t>
          </a:r>
        </a:p>
        <a:p>
          <a:endParaRPr lang="fr-FR" sz="1100"/>
        </a:p>
        <a:p>
          <a:r>
            <a:rPr lang="fr-FR" sz="1100"/>
            <a:t>- il n'y a plus de mécanisme limitatif / incitatif sur les mines et extracteurs, donc attaquer un village abandonné avec un HDV supérieur au sien  ne sera plus aussi rentable qu'avant ; à l'inverse, attaquer un village abandonné avec un HDV inférieur au sien nous rapportera désormais + qu'avant (il n'y a plus de malus).</a:t>
          </a:r>
        </a:p>
        <a:p>
          <a:endParaRPr lang="fr-FR" sz="1100"/>
        </a:p>
        <a:p>
          <a:r>
            <a:rPr lang="fr-FR" sz="1100"/>
            <a:t>- pour conclure, la mise à jour est favorable à l'attaquant seulement si les cibles sont full dans leurs réserves. Pour les cibles dégarnies, la mise à jour est défavorable à l'attaquant. </a:t>
          </a:r>
        </a:p>
        <a:p>
          <a:endParaRPr lang="fr-FR" sz="1100"/>
        </a:p>
        <a:p>
          <a:r>
            <a:rPr lang="fr-FR" sz="1100"/>
            <a:t>Qu'en pensez-vous?</a:t>
          </a:r>
        </a:p>
        <a:p>
          <a:endParaRPr lang="fr-FR" sz="1100"/>
        </a:p>
        <a:p>
          <a:r>
            <a:rPr lang="fr-FR" sz="1100"/>
            <a:t>A++</a:t>
          </a:r>
        </a:p>
        <a:p>
          <a:r>
            <a:rPr lang="fr-FR" sz="1100"/>
            <a:t>Pandidi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3" sqref="L1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tabSelected="1" workbookViewId="0">
      <pane ySplit="7" topLeftCell="A11" activePane="bottomLeft" state="frozen"/>
      <selection pane="bottomLeft" activeCell="G5" sqref="G5"/>
    </sheetView>
  </sheetViews>
  <sheetFormatPr baseColWidth="10" defaultRowHeight="15" x14ac:dyDescent="0.25"/>
  <cols>
    <col min="1" max="2" width="11.42578125" customWidth="1"/>
    <col min="5" max="5" width="11.42578125" style="5"/>
    <col min="11" max="11" width="11.42578125" style="5"/>
    <col min="12" max="12" width="11.42578125" style="4"/>
    <col min="13" max="13" width="11.42578125" style="1"/>
    <col min="14" max="14" width="11.42578125" style="5"/>
  </cols>
  <sheetData>
    <row r="1" spans="1:14" x14ac:dyDescent="0.25">
      <c r="A1" s="23" t="s">
        <v>7</v>
      </c>
      <c r="B1" s="9"/>
      <c r="C1" s="9"/>
      <c r="D1" s="9"/>
      <c r="E1" s="24"/>
      <c r="F1" s="25"/>
      <c r="G1" s="23" t="s">
        <v>8</v>
      </c>
      <c r="H1" s="9"/>
      <c r="I1" s="9"/>
      <c r="J1" s="9"/>
      <c r="K1" s="24"/>
      <c r="L1" s="37"/>
      <c r="M1" s="38"/>
      <c r="N1" s="59" t="s">
        <v>15</v>
      </c>
    </row>
    <row r="2" spans="1:14" s="58" customFormat="1" ht="11.25" x14ac:dyDescent="0.2">
      <c r="A2" s="51" t="s">
        <v>16</v>
      </c>
      <c r="B2" s="52"/>
      <c r="C2" s="52"/>
      <c r="D2" s="52"/>
      <c r="E2" s="53"/>
      <c r="F2" s="54"/>
      <c r="G2" s="51" t="s">
        <v>20</v>
      </c>
      <c r="H2" s="52"/>
      <c r="I2" s="52"/>
      <c r="J2" s="52"/>
      <c r="K2" s="53"/>
      <c r="L2" s="55"/>
      <c r="M2" s="56"/>
      <c r="N2" s="57"/>
    </row>
    <row r="3" spans="1:14" s="58" customFormat="1" ht="11.25" x14ac:dyDescent="0.2">
      <c r="A3" s="58" t="s">
        <v>17</v>
      </c>
      <c r="B3" s="52"/>
      <c r="C3" s="52"/>
      <c r="D3" s="52"/>
      <c r="E3" s="53"/>
      <c r="F3" s="54"/>
      <c r="G3" s="58" t="s">
        <v>26</v>
      </c>
      <c r="H3" s="52"/>
      <c r="I3" s="52"/>
      <c r="J3" s="52"/>
      <c r="K3" s="53"/>
      <c r="L3" s="55"/>
      <c r="M3" s="56"/>
      <c r="N3" s="57"/>
    </row>
    <row r="4" spans="1:14" s="58" customFormat="1" ht="11.25" x14ac:dyDescent="0.2">
      <c r="A4" s="58" t="s">
        <v>18</v>
      </c>
      <c r="B4" s="52"/>
      <c r="C4" s="52"/>
      <c r="D4" s="52"/>
      <c r="E4" s="53"/>
      <c r="F4" s="54"/>
      <c r="G4" s="51"/>
      <c r="H4" s="52"/>
      <c r="I4" s="52"/>
      <c r="J4" s="52"/>
      <c r="K4" s="53"/>
      <c r="L4" s="55"/>
      <c r="M4" s="56"/>
      <c r="N4" s="57"/>
    </row>
    <row r="5" spans="1:14" s="58" customFormat="1" ht="11.25" x14ac:dyDescent="0.2">
      <c r="A5" s="51" t="s">
        <v>0</v>
      </c>
      <c r="B5" s="52"/>
      <c r="C5" s="52"/>
      <c r="D5" s="52"/>
      <c r="E5" s="53"/>
      <c r="F5" s="54"/>
      <c r="G5" s="51" t="s">
        <v>19</v>
      </c>
      <c r="H5" s="52"/>
      <c r="I5" s="52"/>
      <c r="J5" s="52"/>
      <c r="K5" s="53"/>
      <c r="L5" s="55"/>
      <c r="M5" s="56"/>
      <c r="N5" s="57"/>
    </row>
    <row r="6" spans="1:14" x14ac:dyDescent="0.25">
      <c r="A6" s="26"/>
      <c r="B6" s="14"/>
      <c r="C6" s="14"/>
      <c r="D6" s="14"/>
      <c r="E6" s="27"/>
      <c r="F6" s="28"/>
      <c r="G6" s="26"/>
      <c r="H6" s="14"/>
      <c r="I6" s="14"/>
      <c r="J6" s="14"/>
      <c r="K6" s="27"/>
      <c r="L6" s="39"/>
      <c r="M6" s="40"/>
      <c r="N6" s="45"/>
    </row>
    <row r="7" spans="1:14" ht="30" x14ac:dyDescent="0.25">
      <c r="A7" s="29" t="s">
        <v>1</v>
      </c>
      <c r="B7" s="20" t="s">
        <v>2</v>
      </c>
      <c r="C7" s="20" t="s">
        <v>3</v>
      </c>
      <c r="D7" s="20" t="s">
        <v>27</v>
      </c>
      <c r="E7" s="21" t="s">
        <v>4</v>
      </c>
      <c r="F7" s="30" t="s">
        <v>5</v>
      </c>
      <c r="G7" s="29" t="s">
        <v>1</v>
      </c>
      <c r="H7" s="20" t="s">
        <v>2</v>
      </c>
      <c r="I7" s="20" t="s">
        <v>3</v>
      </c>
      <c r="J7" s="20" t="s">
        <v>27</v>
      </c>
      <c r="K7" s="21" t="s">
        <v>4</v>
      </c>
      <c r="L7" s="22" t="s">
        <v>12</v>
      </c>
      <c r="M7" s="41" t="s">
        <v>13</v>
      </c>
      <c r="N7" s="46" t="s">
        <v>14</v>
      </c>
    </row>
    <row r="8" spans="1:14" x14ac:dyDescent="0.25">
      <c r="A8" s="66">
        <v>8</v>
      </c>
      <c r="B8" s="67">
        <v>7</v>
      </c>
      <c r="C8" s="68">
        <v>500000</v>
      </c>
      <c r="D8" s="68">
        <v>0</v>
      </c>
      <c r="E8" s="8">
        <f>+F8*(MIN(0.2*C8,198000)+0.5*D8)+MIN(F8,1)*1000</f>
        <v>90900</v>
      </c>
      <c r="F8" s="32">
        <f>+VLOOKUP(B8-A8,Param!$A$2:$B$22,2,FALSE)</f>
        <v>0.9</v>
      </c>
      <c r="G8" s="31">
        <f>+A8</f>
        <v>8</v>
      </c>
      <c r="H8" s="6">
        <f t="shared" ref="H8:H35" si="0">+B8</f>
        <v>7</v>
      </c>
      <c r="I8" s="7">
        <f t="shared" ref="I8:I35" si="1">+C8</f>
        <v>500000</v>
      </c>
      <c r="J8" s="7">
        <f t="shared" ref="J8:J35" si="2">+D8</f>
        <v>0</v>
      </c>
      <c r="K8" s="8">
        <f>+MIN(L8*I8,M8)+0.5*J8+1000</f>
        <v>81000.000000000015</v>
      </c>
      <c r="L8" s="10">
        <f>+VLOOKUP($H8,Param!$D$2:$F$11,2,FALSE)</f>
        <v>0.16000000000000003</v>
      </c>
      <c r="M8" s="42">
        <f>+VLOOKUP($H8,Param!$D$2:$F$11,3,FALSE)</f>
        <v>250000</v>
      </c>
      <c r="N8" s="47">
        <f t="shared" ref="N8:N39" si="3">+K8-E8</f>
        <v>-9899.9999999999854</v>
      </c>
    </row>
    <row r="9" spans="1:14" x14ac:dyDescent="0.25">
      <c r="A9" s="69">
        <v>8</v>
      </c>
      <c r="B9" s="70">
        <v>7</v>
      </c>
      <c r="C9" s="71">
        <v>1000000</v>
      </c>
      <c r="D9" s="71">
        <v>0</v>
      </c>
      <c r="E9" s="13">
        <f t="shared" ref="E9:E14" si="4">+F9*(MIN(0.2*C9,198000)+0.5*D9)+MIN(F9,1)*1000</f>
        <v>179100</v>
      </c>
      <c r="F9" s="34">
        <f>+VLOOKUP(B9-A9,Param!$A$2:$B$22,2,FALSE)</f>
        <v>0.9</v>
      </c>
      <c r="G9" s="33">
        <f t="shared" ref="G9:G35" si="5">+A9</f>
        <v>8</v>
      </c>
      <c r="H9" s="11">
        <f t="shared" si="0"/>
        <v>7</v>
      </c>
      <c r="I9" s="12">
        <f t="shared" si="1"/>
        <v>1000000</v>
      </c>
      <c r="J9" s="12">
        <f t="shared" si="2"/>
        <v>0</v>
      </c>
      <c r="K9" s="13">
        <f t="shared" ref="K9:K63" si="6">+MIN(L9*I9,M9)+0.5*J9+1000</f>
        <v>161000.00000000003</v>
      </c>
      <c r="L9" s="15">
        <f>+VLOOKUP($H9,Param!$D$2:$F$11,2,FALSE)</f>
        <v>0.16000000000000003</v>
      </c>
      <c r="M9" s="43">
        <f>+VLOOKUP($H9,Param!$D$2:$F$11,3,FALSE)</f>
        <v>250000</v>
      </c>
      <c r="N9" s="48">
        <f t="shared" si="3"/>
        <v>-18099.999999999971</v>
      </c>
    </row>
    <row r="10" spans="1:14" x14ac:dyDescent="0.25">
      <c r="A10" s="69">
        <v>8</v>
      </c>
      <c r="B10" s="70">
        <v>7</v>
      </c>
      <c r="C10" s="71">
        <v>2000000</v>
      </c>
      <c r="D10" s="71">
        <v>0</v>
      </c>
      <c r="E10" s="13">
        <f t="shared" si="4"/>
        <v>179100</v>
      </c>
      <c r="F10" s="34">
        <f>+VLOOKUP(B10-A10,Param!$A$2:$B$22,2,FALSE)</f>
        <v>0.9</v>
      </c>
      <c r="G10" s="33">
        <f t="shared" si="5"/>
        <v>8</v>
      </c>
      <c r="H10" s="11">
        <f t="shared" si="0"/>
        <v>7</v>
      </c>
      <c r="I10" s="12">
        <f t="shared" si="1"/>
        <v>2000000</v>
      </c>
      <c r="J10" s="12">
        <f t="shared" si="2"/>
        <v>0</v>
      </c>
      <c r="K10" s="13">
        <f t="shared" si="6"/>
        <v>251000</v>
      </c>
      <c r="L10" s="15">
        <f>+VLOOKUP($H10,Param!$D$2:$F$11,2,FALSE)</f>
        <v>0.16000000000000003</v>
      </c>
      <c r="M10" s="43">
        <f>+VLOOKUP($H10,Param!$D$2:$F$11,3,FALSE)</f>
        <v>250000</v>
      </c>
      <c r="N10" s="48">
        <f t="shared" si="3"/>
        <v>71900</v>
      </c>
    </row>
    <row r="11" spans="1:14" x14ac:dyDescent="0.25">
      <c r="A11" s="69">
        <v>8</v>
      </c>
      <c r="B11" s="70">
        <v>7</v>
      </c>
      <c r="C11" s="71">
        <v>3000000</v>
      </c>
      <c r="D11" s="71">
        <v>0</v>
      </c>
      <c r="E11" s="13">
        <f t="shared" si="4"/>
        <v>179100</v>
      </c>
      <c r="F11" s="34">
        <f>+VLOOKUP(B11-A11,Param!$A$2:$B$22,2,FALSE)</f>
        <v>0.9</v>
      </c>
      <c r="G11" s="33">
        <f t="shared" si="5"/>
        <v>8</v>
      </c>
      <c r="H11" s="11">
        <f t="shared" si="0"/>
        <v>7</v>
      </c>
      <c r="I11" s="12">
        <f t="shared" si="1"/>
        <v>3000000</v>
      </c>
      <c r="J11" s="12">
        <f t="shared" si="2"/>
        <v>0</v>
      </c>
      <c r="K11" s="13">
        <f t="shared" si="6"/>
        <v>251000</v>
      </c>
      <c r="L11" s="15">
        <f>+VLOOKUP($H11,Param!$D$2:$F$11,2,FALSE)</f>
        <v>0.16000000000000003</v>
      </c>
      <c r="M11" s="43">
        <f>+VLOOKUP($H11,Param!$D$2:$F$11,3,FALSE)</f>
        <v>250000</v>
      </c>
      <c r="N11" s="48">
        <f t="shared" si="3"/>
        <v>71900</v>
      </c>
    </row>
    <row r="12" spans="1:14" x14ac:dyDescent="0.25">
      <c r="A12" s="69">
        <v>8</v>
      </c>
      <c r="B12" s="70">
        <v>7</v>
      </c>
      <c r="C12" s="71">
        <v>4000000</v>
      </c>
      <c r="D12" s="71">
        <v>0</v>
      </c>
      <c r="E12" s="13">
        <f t="shared" si="4"/>
        <v>179100</v>
      </c>
      <c r="F12" s="34">
        <f>+VLOOKUP(B12-A12,Param!$A$2:$B$22,2,FALSE)</f>
        <v>0.9</v>
      </c>
      <c r="G12" s="33">
        <f t="shared" si="5"/>
        <v>8</v>
      </c>
      <c r="H12" s="11">
        <f t="shared" si="0"/>
        <v>7</v>
      </c>
      <c r="I12" s="12">
        <f t="shared" si="1"/>
        <v>4000000</v>
      </c>
      <c r="J12" s="12">
        <f t="shared" si="2"/>
        <v>0</v>
      </c>
      <c r="K12" s="13">
        <f t="shared" si="6"/>
        <v>251000</v>
      </c>
      <c r="L12" s="15">
        <f>+VLOOKUP($H12,Param!$D$2:$F$11,2,FALSE)</f>
        <v>0.16000000000000003</v>
      </c>
      <c r="M12" s="43">
        <f>+VLOOKUP($H12,Param!$D$2:$F$11,3,FALSE)</f>
        <v>250000</v>
      </c>
      <c r="N12" s="48">
        <f t="shared" si="3"/>
        <v>71900</v>
      </c>
    </row>
    <row r="13" spans="1:14" x14ac:dyDescent="0.25">
      <c r="A13" s="69">
        <v>8</v>
      </c>
      <c r="B13" s="70">
        <v>7</v>
      </c>
      <c r="C13" s="71">
        <v>5000000</v>
      </c>
      <c r="D13" s="71">
        <v>0</v>
      </c>
      <c r="E13" s="13">
        <f t="shared" si="4"/>
        <v>179100</v>
      </c>
      <c r="F13" s="34">
        <f>+VLOOKUP(B13-A13,Param!$A$2:$B$22,2,FALSE)</f>
        <v>0.9</v>
      </c>
      <c r="G13" s="33">
        <f t="shared" si="5"/>
        <v>8</v>
      </c>
      <c r="H13" s="11">
        <f t="shared" si="0"/>
        <v>7</v>
      </c>
      <c r="I13" s="12">
        <f t="shared" si="1"/>
        <v>5000000</v>
      </c>
      <c r="J13" s="12">
        <f t="shared" si="2"/>
        <v>0</v>
      </c>
      <c r="K13" s="13">
        <f t="shared" si="6"/>
        <v>251000</v>
      </c>
      <c r="L13" s="15">
        <f>+VLOOKUP($H13,Param!$D$2:$F$11,2,FALSE)</f>
        <v>0.16000000000000003</v>
      </c>
      <c r="M13" s="43">
        <f>+VLOOKUP($H13,Param!$D$2:$F$11,3,FALSE)</f>
        <v>250000</v>
      </c>
      <c r="N13" s="48">
        <f t="shared" si="3"/>
        <v>71900</v>
      </c>
    </row>
    <row r="14" spans="1:14" x14ac:dyDescent="0.25">
      <c r="A14" s="72">
        <v>8</v>
      </c>
      <c r="B14" s="73">
        <v>7</v>
      </c>
      <c r="C14" s="74">
        <v>6000000</v>
      </c>
      <c r="D14" s="74">
        <v>0</v>
      </c>
      <c r="E14" s="18">
        <f t="shared" si="4"/>
        <v>179100</v>
      </c>
      <c r="F14" s="36">
        <f>+VLOOKUP(B14-A14,Param!$A$2:$B$22,2,FALSE)</f>
        <v>0.9</v>
      </c>
      <c r="G14" s="35">
        <f t="shared" si="5"/>
        <v>8</v>
      </c>
      <c r="H14" s="16">
        <f t="shared" si="0"/>
        <v>7</v>
      </c>
      <c r="I14" s="17">
        <f t="shared" si="1"/>
        <v>6000000</v>
      </c>
      <c r="J14" s="17">
        <f t="shared" si="2"/>
        <v>0</v>
      </c>
      <c r="K14" s="18">
        <f t="shared" si="6"/>
        <v>251000</v>
      </c>
      <c r="L14" s="19">
        <f>+VLOOKUP($H14,Param!$D$2:$F$11,2,FALSE)</f>
        <v>0.16000000000000003</v>
      </c>
      <c r="M14" s="44">
        <f>+VLOOKUP($H14,Param!$D$2:$F$11,3,FALSE)</f>
        <v>250000</v>
      </c>
      <c r="N14" s="49">
        <f t="shared" si="3"/>
        <v>71900</v>
      </c>
    </row>
    <row r="15" spans="1:14" x14ac:dyDescent="0.25">
      <c r="A15" s="69">
        <v>8</v>
      </c>
      <c r="B15" s="70">
        <v>8</v>
      </c>
      <c r="C15" s="71">
        <v>500000</v>
      </c>
      <c r="D15" s="71">
        <v>0</v>
      </c>
      <c r="E15" s="13">
        <f>+F15*(MIN(0.2*C15,198000)+0.5*D15)+MIN(F15,1)*1000</f>
        <v>101000</v>
      </c>
      <c r="F15" s="34">
        <f>+VLOOKUP(B15-A15,Param!$A$2:$B$22,2,FALSE)</f>
        <v>1</v>
      </c>
      <c r="G15" s="33">
        <f t="shared" si="5"/>
        <v>8</v>
      </c>
      <c r="H15" s="11">
        <f t="shared" si="0"/>
        <v>8</v>
      </c>
      <c r="I15" s="12">
        <f t="shared" si="1"/>
        <v>500000</v>
      </c>
      <c r="J15" s="12">
        <f t="shared" si="2"/>
        <v>0</v>
      </c>
      <c r="K15" s="13">
        <f t="shared" si="6"/>
        <v>71000.000000000015</v>
      </c>
      <c r="L15" s="15">
        <f>+VLOOKUP($H15,Param!$D$2:$F$11,2,FALSE)</f>
        <v>0.14000000000000004</v>
      </c>
      <c r="M15" s="43">
        <f>+VLOOKUP($H15,Param!$D$2:$F$11,3,FALSE)</f>
        <v>300000</v>
      </c>
      <c r="N15" s="48">
        <f t="shared" si="3"/>
        <v>-29999.999999999985</v>
      </c>
    </row>
    <row r="16" spans="1:14" x14ac:dyDescent="0.25">
      <c r="A16" s="69">
        <v>8</v>
      </c>
      <c r="B16" s="70">
        <v>8</v>
      </c>
      <c r="C16" s="71">
        <v>1000000</v>
      </c>
      <c r="D16" s="71">
        <v>0</v>
      </c>
      <c r="E16" s="13">
        <f t="shared" ref="E16:E35" si="7">+F16*(MIN(0.2*C16,198000)+0.5*D16)+MIN(F16,1)*1000</f>
        <v>199000</v>
      </c>
      <c r="F16" s="34">
        <f>+VLOOKUP(B16-A16,Param!$A$2:$B$22,2,FALSE)</f>
        <v>1</v>
      </c>
      <c r="G16" s="33">
        <f t="shared" si="5"/>
        <v>8</v>
      </c>
      <c r="H16" s="11">
        <f t="shared" si="0"/>
        <v>8</v>
      </c>
      <c r="I16" s="12">
        <f t="shared" si="1"/>
        <v>1000000</v>
      </c>
      <c r="J16" s="12">
        <f t="shared" si="2"/>
        <v>0</v>
      </c>
      <c r="K16" s="13">
        <f t="shared" si="6"/>
        <v>141000.00000000003</v>
      </c>
      <c r="L16" s="15">
        <f>+VLOOKUP($H16,Param!$D$2:$F$11,2,FALSE)</f>
        <v>0.14000000000000004</v>
      </c>
      <c r="M16" s="43">
        <f>+VLOOKUP($H16,Param!$D$2:$F$11,3,FALSE)</f>
        <v>300000</v>
      </c>
      <c r="N16" s="48">
        <f t="shared" si="3"/>
        <v>-57999.999999999971</v>
      </c>
    </row>
    <row r="17" spans="1:14" x14ac:dyDescent="0.25">
      <c r="A17" s="69">
        <v>8</v>
      </c>
      <c r="B17" s="70">
        <v>8</v>
      </c>
      <c r="C17" s="71">
        <v>2000000</v>
      </c>
      <c r="D17" s="71">
        <v>0</v>
      </c>
      <c r="E17" s="13">
        <f t="shared" si="7"/>
        <v>199000</v>
      </c>
      <c r="F17" s="34">
        <f>+VLOOKUP(B17-A17,Param!$A$2:$B$22,2,FALSE)</f>
        <v>1</v>
      </c>
      <c r="G17" s="33">
        <f t="shared" si="5"/>
        <v>8</v>
      </c>
      <c r="H17" s="11">
        <f t="shared" si="0"/>
        <v>8</v>
      </c>
      <c r="I17" s="12">
        <f t="shared" si="1"/>
        <v>2000000</v>
      </c>
      <c r="J17" s="12">
        <f t="shared" si="2"/>
        <v>0</v>
      </c>
      <c r="K17" s="13">
        <f t="shared" si="6"/>
        <v>281000.00000000006</v>
      </c>
      <c r="L17" s="15">
        <f>+VLOOKUP($H17,Param!$D$2:$F$11,2,FALSE)</f>
        <v>0.14000000000000004</v>
      </c>
      <c r="M17" s="43">
        <f>+VLOOKUP($H17,Param!$D$2:$F$11,3,FALSE)</f>
        <v>300000</v>
      </c>
      <c r="N17" s="48">
        <f t="shared" si="3"/>
        <v>82000.000000000058</v>
      </c>
    </row>
    <row r="18" spans="1:14" x14ac:dyDescent="0.25">
      <c r="A18" s="69">
        <v>8</v>
      </c>
      <c r="B18" s="70">
        <v>8</v>
      </c>
      <c r="C18" s="71">
        <v>3000000</v>
      </c>
      <c r="D18" s="71">
        <v>0</v>
      </c>
      <c r="E18" s="13">
        <f t="shared" si="7"/>
        <v>199000</v>
      </c>
      <c r="F18" s="34">
        <f>+VLOOKUP(B18-A18,Param!$A$2:$B$22,2,FALSE)</f>
        <v>1</v>
      </c>
      <c r="G18" s="33">
        <f t="shared" si="5"/>
        <v>8</v>
      </c>
      <c r="H18" s="11">
        <f t="shared" si="0"/>
        <v>8</v>
      </c>
      <c r="I18" s="12">
        <f t="shared" si="1"/>
        <v>3000000</v>
      </c>
      <c r="J18" s="12">
        <f t="shared" si="2"/>
        <v>0</v>
      </c>
      <c r="K18" s="13">
        <f t="shared" si="6"/>
        <v>301000</v>
      </c>
      <c r="L18" s="15">
        <f>+VLOOKUP($H18,Param!$D$2:$F$11,2,FALSE)</f>
        <v>0.14000000000000004</v>
      </c>
      <c r="M18" s="43">
        <f>+VLOOKUP($H18,Param!$D$2:$F$11,3,FALSE)</f>
        <v>300000</v>
      </c>
      <c r="N18" s="48">
        <f t="shared" si="3"/>
        <v>102000</v>
      </c>
    </row>
    <row r="19" spans="1:14" x14ac:dyDescent="0.25">
      <c r="A19" s="69">
        <v>8</v>
      </c>
      <c r="B19" s="70">
        <v>8</v>
      </c>
      <c r="C19" s="71">
        <v>4000000</v>
      </c>
      <c r="D19" s="71">
        <v>0</v>
      </c>
      <c r="E19" s="13">
        <f t="shared" si="7"/>
        <v>199000</v>
      </c>
      <c r="F19" s="34">
        <f>+VLOOKUP(B19-A19,Param!$A$2:$B$22,2,FALSE)</f>
        <v>1</v>
      </c>
      <c r="G19" s="33">
        <f t="shared" si="5"/>
        <v>8</v>
      </c>
      <c r="H19" s="11">
        <f t="shared" si="0"/>
        <v>8</v>
      </c>
      <c r="I19" s="12">
        <f t="shared" si="1"/>
        <v>4000000</v>
      </c>
      <c r="J19" s="12">
        <f t="shared" si="2"/>
        <v>0</v>
      </c>
      <c r="K19" s="13">
        <f t="shared" si="6"/>
        <v>301000</v>
      </c>
      <c r="L19" s="15">
        <f>+VLOOKUP($H19,Param!$D$2:$F$11,2,FALSE)</f>
        <v>0.14000000000000004</v>
      </c>
      <c r="M19" s="43">
        <f>+VLOOKUP($H19,Param!$D$2:$F$11,3,FALSE)</f>
        <v>300000</v>
      </c>
      <c r="N19" s="48">
        <f t="shared" si="3"/>
        <v>102000</v>
      </c>
    </row>
    <row r="20" spans="1:14" x14ac:dyDescent="0.25">
      <c r="A20" s="69">
        <v>8</v>
      </c>
      <c r="B20" s="70">
        <v>8</v>
      </c>
      <c r="C20" s="71">
        <v>5000000</v>
      </c>
      <c r="D20" s="71">
        <v>0</v>
      </c>
      <c r="E20" s="13">
        <f t="shared" si="7"/>
        <v>199000</v>
      </c>
      <c r="F20" s="34">
        <f>+VLOOKUP(B20-A20,Param!$A$2:$B$22,2,FALSE)</f>
        <v>1</v>
      </c>
      <c r="G20" s="33">
        <f t="shared" si="5"/>
        <v>8</v>
      </c>
      <c r="H20" s="11">
        <f t="shared" si="0"/>
        <v>8</v>
      </c>
      <c r="I20" s="12">
        <f t="shared" si="1"/>
        <v>5000000</v>
      </c>
      <c r="J20" s="12">
        <f t="shared" si="2"/>
        <v>0</v>
      </c>
      <c r="K20" s="13">
        <f t="shared" si="6"/>
        <v>301000</v>
      </c>
      <c r="L20" s="15">
        <f>+VLOOKUP($H20,Param!$D$2:$F$11,2,FALSE)</f>
        <v>0.14000000000000004</v>
      </c>
      <c r="M20" s="43">
        <f>+VLOOKUP($H20,Param!$D$2:$F$11,3,FALSE)</f>
        <v>300000</v>
      </c>
      <c r="N20" s="48">
        <f t="shared" si="3"/>
        <v>102000</v>
      </c>
    </row>
    <row r="21" spans="1:14" x14ac:dyDescent="0.25">
      <c r="A21" s="69">
        <v>8</v>
      </c>
      <c r="B21" s="70">
        <v>8</v>
      </c>
      <c r="C21" s="71">
        <v>6000000</v>
      </c>
      <c r="D21" s="71">
        <v>0</v>
      </c>
      <c r="E21" s="13">
        <f t="shared" si="7"/>
        <v>199000</v>
      </c>
      <c r="F21" s="34">
        <f>+VLOOKUP(B21-A21,Param!$A$2:$B$22,2,FALSE)</f>
        <v>1</v>
      </c>
      <c r="G21" s="33">
        <f t="shared" si="5"/>
        <v>8</v>
      </c>
      <c r="H21" s="11">
        <f t="shared" si="0"/>
        <v>8</v>
      </c>
      <c r="I21" s="12">
        <f t="shared" si="1"/>
        <v>6000000</v>
      </c>
      <c r="J21" s="12">
        <f t="shared" si="2"/>
        <v>0</v>
      </c>
      <c r="K21" s="13">
        <f t="shared" si="6"/>
        <v>301000</v>
      </c>
      <c r="L21" s="15">
        <f>+VLOOKUP($H21,Param!$D$2:$F$11,2,FALSE)</f>
        <v>0.14000000000000004</v>
      </c>
      <c r="M21" s="43">
        <f>+VLOOKUP($H21,Param!$D$2:$F$11,3,FALSE)</f>
        <v>300000</v>
      </c>
      <c r="N21" s="48">
        <f t="shared" si="3"/>
        <v>102000</v>
      </c>
    </row>
    <row r="22" spans="1:14" x14ac:dyDescent="0.25">
      <c r="A22" s="66">
        <v>8</v>
      </c>
      <c r="B22" s="67">
        <v>9</v>
      </c>
      <c r="C22" s="68">
        <v>500000</v>
      </c>
      <c r="D22" s="68">
        <v>0</v>
      </c>
      <c r="E22" s="8">
        <f t="shared" si="7"/>
        <v>111000.00000000001</v>
      </c>
      <c r="F22" s="32">
        <f>+VLOOKUP(B22-A22,Param!$A$2:$B$22,2,FALSE)</f>
        <v>1.1000000000000001</v>
      </c>
      <c r="G22" s="31">
        <f t="shared" si="5"/>
        <v>8</v>
      </c>
      <c r="H22" s="6">
        <f t="shared" si="0"/>
        <v>9</v>
      </c>
      <c r="I22" s="7">
        <f t="shared" si="1"/>
        <v>500000</v>
      </c>
      <c r="J22" s="7">
        <f t="shared" si="2"/>
        <v>0</v>
      </c>
      <c r="K22" s="8">
        <f t="shared" si="6"/>
        <v>61000.000000000022</v>
      </c>
      <c r="L22" s="10">
        <f>+VLOOKUP($H22,Param!$D$2:$F$11,2,FALSE)</f>
        <v>0.12000000000000004</v>
      </c>
      <c r="M22" s="42">
        <f>+VLOOKUP($H22,Param!$D$2:$F$11,3,FALSE)</f>
        <v>350000</v>
      </c>
      <c r="N22" s="47">
        <f t="shared" si="3"/>
        <v>-49999.999999999993</v>
      </c>
    </row>
    <row r="23" spans="1:14" x14ac:dyDescent="0.25">
      <c r="A23" s="69">
        <v>8</v>
      </c>
      <c r="B23" s="70">
        <v>9</v>
      </c>
      <c r="C23" s="71">
        <v>1000000</v>
      </c>
      <c r="D23" s="71">
        <v>0</v>
      </c>
      <c r="E23" s="13">
        <f t="shared" si="7"/>
        <v>218800.00000000003</v>
      </c>
      <c r="F23" s="34">
        <f>+VLOOKUP(B23-A23,Param!$A$2:$B$22,2,FALSE)</f>
        <v>1.1000000000000001</v>
      </c>
      <c r="G23" s="33">
        <f t="shared" si="5"/>
        <v>8</v>
      </c>
      <c r="H23" s="11">
        <f t="shared" si="0"/>
        <v>9</v>
      </c>
      <c r="I23" s="12">
        <f t="shared" si="1"/>
        <v>1000000</v>
      </c>
      <c r="J23" s="12">
        <f t="shared" si="2"/>
        <v>0</v>
      </c>
      <c r="K23" s="13">
        <f t="shared" si="6"/>
        <v>121000.00000000004</v>
      </c>
      <c r="L23" s="15">
        <f>+VLOOKUP($H23,Param!$D$2:$F$11,2,FALSE)</f>
        <v>0.12000000000000004</v>
      </c>
      <c r="M23" s="43">
        <f>+VLOOKUP($H23,Param!$D$2:$F$11,3,FALSE)</f>
        <v>350000</v>
      </c>
      <c r="N23" s="48">
        <f t="shared" si="3"/>
        <v>-97799.999999999985</v>
      </c>
    </row>
    <row r="24" spans="1:14" x14ac:dyDescent="0.25">
      <c r="A24" s="69">
        <v>8</v>
      </c>
      <c r="B24" s="70">
        <v>9</v>
      </c>
      <c r="C24" s="71">
        <v>2000000</v>
      </c>
      <c r="D24" s="71">
        <v>0</v>
      </c>
      <c r="E24" s="13">
        <f t="shared" si="7"/>
        <v>218800.00000000003</v>
      </c>
      <c r="F24" s="34">
        <f>+VLOOKUP(B24-A24,Param!$A$2:$B$22,2,FALSE)</f>
        <v>1.1000000000000001</v>
      </c>
      <c r="G24" s="33">
        <f t="shared" si="5"/>
        <v>8</v>
      </c>
      <c r="H24" s="11">
        <f t="shared" si="0"/>
        <v>9</v>
      </c>
      <c r="I24" s="12">
        <f t="shared" si="1"/>
        <v>2000000</v>
      </c>
      <c r="J24" s="12">
        <f t="shared" si="2"/>
        <v>0</v>
      </c>
      <c r="K24" s="13">
        <f t="shared" si="6"/>
        <v>241000.00000000009</v>
      </c>
      <c r="L24" s="15">
        <f>+VLOOKUP($H24,Param!$D$2:$F$11,2,FALSE)</f>
        <v>0.12000000000000004</v>
      </c>
      <c r="M24" s="43">
        <f>+VLOOKUP($H24,Param!$D$2:$F$11,3,FALSE)</f>
        <v>350000</v>
      </c>
      <c r="N24" s="48">
        <f t="shared" si="3"/>
        <v>22200.000000000058</v>
      </c>
    </row>
    <row r="25" spans="1:14" x14ac:dyDescent="0.25">
      <c r="A25" s="69">
        <v>8</v>
      </c>
      <c r="B25" s="70">
        <v>9</v>
      </c>
      <c r="C25" s="71">
        <v>3000000</v>
      </c>
      <c r="D25" s="71">
        <v>0</v>
      </c>
      <c r="E25" s="13">
        <f t="shared" si="7"/>
        <v>218800.00000000003</v>
      </c>
      <c r="F25" s="34">
        <f>+VLOOKUP(B25-A25,Param!$A$2:$B$22,2,FALSE)</f>
        <v>1.1000000000000001</v>
      </c>
      <c r="G25" s="33">
        <f t="shared" si="5"/>
        <v>8</v>
      </c>
      <c r="H25" s="11">
        <f t="shared" si="0"/>
        <v>9</v>
      </c>
      <c r="I25" s="12">
        <f t="shared" si="1"/>
        <v>3000000</v>
      </c>
      <c r="J25" s="12">
        <f t="shared" si="2"/>
        <v>0</v>
      </c>
      <c r="K25" s="13">
        <f t="shared" si="6"/>
        <v>351000</v>
      </c>
      <c r="L25" s="15">
        <f>+VLOOKUP($H25,Param!$D$2:$F$11,2,FALSE)</f>
        <v>0.12000000000000004</v>
      </c>
      <c r="M25" s="43">
        <f>+VLOOKUP($H25,Param!$D$2:$F$11,3,FALSE)</f>
        <v>350000</v>
      </c>
      <c r="N25" s="48">
        <f t="shared" si="3"/>
        <v>132199.99999999997</v>
      </c>
    </row>
    <row r="26" spans="1:14" x14ac:dyDescent="0.25">
      <c r="A26" s="69">
        <v>8</v>
      </c>
      <c r="B26" s="70">
        <v>9</v>
      </c>
      <c r="C26" s="71">
        <v>4000000</v>
      </c>
      <c r="D26" s="71">
        <v>0</v>
      </c>
      <c r="E26" s="13">
        <f t="shared" si="7"/>
        <v>218800.00000000003</v>
      </c>
      <c r="F26" s="34">
        <f>+VLOOKUP(B26-A26,Param!$A$2:$B$22,2,FALSE)</f>
        <v>1.1000000000000001</v>
      </c>
      <c r="G26" s="33">
        <f t="shared" si="5"/>
        <v>8</v>
      </c>
      <c r="H26" s="11">
        <f t="shared" si="0"/>
        <v>9</v>
      </c>
      <c r="I26" s="12">
        <f t="shared" si="1"/>
        <v>4000000</v>
      </c>
      <c r="J26" s="12">
        <f t="shared" si="2"/>
        <v>0</v>
      </c>
      <c r="K26" s="13">
        <f t="shared" si="6"/>
        <v>351000</v>
      </c>
      <c r="L26" s="15">
        <f>+VLOOKUP($H26,Param!$D$2:$F$11,2,FALSE)</f>
        <v>0.12000000000000004</v>
      </c>
      <c r="M26" s="43">
        <f>+VLOOKUP($H26,Param!$D$2:$F$11,3,FALSE)</f>
        <v>350000</v>
      </c>
      <c r="N26" s="48">
        <f t="shared" si="3"/>
        <v>132199.99999999997</v>
      </c>
    </row>
    <row r="27" spans="1:14" x14ac:dyDescent="0.25">
      <c r="A27" s="69">
        <v>8</v>
      </c>
      <c r="B27" s="70">
        <v>9</v>
      </c>
      <c r="C27" s="71">
        <v>5000000</v>
      </c>
      <c r="D27" s="71">
        <v>0</v>
      </c>
      <c r="E27" s="13">
        <f t="shared" si="7"/>
        <v>218800.00000000003</v>
      </c>
      <c r="F27" s="34">
        <f>+VLOOKUP(B27-A27,Param!$A$2:$B$22,2,FALSE)</f>
        <v>1.1000000000000001</v>
      </c>
      <c r="G27" s="33">
        <f t="shared" si="5"/>
        <v>8</v>
      </c>
      <c r="H27" s="11">
        <f t="shared" si="0"/>
        <v>9</v>
      </c>
      <c r="I27" s="12">
        <f t="shared" si="1"/>
        <v>5000000</v>
      </c>
      <c r="J27" s="12">
        <f t="shared" si="2"/>
        <v>0</v>
      </c>
      <c r="K27" s="13">
        <f t="shared" si="6"/>
        <v>351000</v>
      </c>
      <c r="L27" s="15">
        <f>+VLOOKUP($H27,Param!$D$2:$F$11,2,FALSE)</f>
        <v>0.12000000000000004</v>
      </c>
      <c r="M27" s="43">
        <f>+VLOOKUP($H27,Param!$D$2:$F$11,3,FALSE)</f>
        <v>350000</v>
      </c>
      <c r="N27" s="48">
        <f t="shared" si="3"/>
        <v>132199.99999999997</v>
      </c>
    </row>
    <row r="28" spans="1:14" x14ac:dyDescent="0.25">
      <c r="A28" s="72">
        <v>8</v>
      </c>
      <c r="B28" s="73">
        <v>9</v>
      </c>
      <c r="C28" s="74">
        <v>6000000</v>
      </c>
      <c r="D28" s="74">
        <v>0</v>
      </c>
      <c r="E28" s="18">
        <f t="shared" si="7"/>
        <v>218800.00000000003</v>
      </c>
      <c r="F28" s="36">
        <f>+VLOOKUP(B28-A28,Param!$A$2:$B$22,2,FALSE)</f>
        <v>1.1000000000000001</v>
      </c>
      <c r="G28" s="35">
        <f t="shared" si="5"/>
        <v>8</v>
      </c>
      <c r="H28" s="16">
        <f t="shared" si="0"/>
        <v>9</v>
      </c>
      <c r="I28" s="17">
        <f t="shared" si="1"/>
        <v>6000000</v>
      </c>
      <c r="J28" s="17">
        <f t="shared" si="2"/>
        <v>0</v>
      </c>
      <c r="K28" s="18">
        <f t="shared" si="6"/>
        <v>351000</v>
      </c>
      <c r="L28" s="19">
        <f>+VLOOKUP($H28,Param!$D$2:$F$11,2,FALSE)</f>
        <v>0.12000000000000004</v>
      </c>
      <c r="M28" s="44">
        <f>+VLOOKUP($H28,Param!$D$2:$F$11,3,FALSE)</f>
        <v>350000</v>
      </c>
      <c r="N28" s="49">
        <f t="shared" si="3"/>
        <v>132199.99999999997</v>
      </c>
    </row>
    <row r="29" spans="1:14" x14ac:dyDescent="0.25">
      <c r="A29" s="66">
        <v>8</v>
      </c>
      <c r="B29" s="67">
        <v>10</v>
      </c>
      <c r="C29" s="68">
        <v>500000</v>
      </c>
      <c r="D29" s="68">
        <v>0</v>
      </c>
      <c r="E29" s="8">
        <f t="shared" si="7"/>
        <v>151000</v>
      </c>
      <c r="F29" s="32">
        <f>+VLOOKUP(B29-A29,Param!$A$2:$B$22,2,FALSE)</f>
        <v>1.5</v>
      </c>
      <c r="G29" s="31">
        <f t="shared" si="5"/>
        <v>8</v>
      </c>
      <c r="H29" s="6">
        <f t="shared" si="0"/>
        <v>10</v>
      </c>
      <c r="I29" s="7">
        <f t="shared" si="1"/>
        <v>500000</v>
      </c>
      <c r="J29" s="7">
        <f t="shared" si="2"/>
        <v>0</v>
      </c>
      <c r="K29" s="8">
        <f t="shared" si="6"/>
        <v>51000.000000000015</v>
      </c>
      <c r="L29" s="10">
        <f>+VLOOKUP($H29,Param!$D$2:$F$11,2,FALSE)</f>
        <v>0.10000000000000003</v>
      </c>
      <c r="M29" s="42">
        <f>+VLOOKUP($H29,Param!$D$2:$F$11,3,FALSE)</f>
        <v>400000</v>
      </c>
      <c r="N29" s="47">
        <f t="shared" si="3"/>
        <v>-99999.999999999985</v>
      </c>
    </row>
    <row r="30" spans="1:14" x14ac:dyDescent="0.25">
      <c r="A30" s="69">
        <v>8</v>
      </c>
      <c r="B30" s="70">
        <v>10</v>
      </c>
      <c r="C30" s="71">
        <v>1000000</v>
      </c>
      <c r="D30" s="71">
        <v>0</v>
      </c>
      <c r="E30" s="13">
        <f t="shared" si="7"/>
        <v>298000</v>
      </c>
      <c r="F30" s="34">
        <f>+VLOOKUP(B30-A30,Param!$A$2:$B$22,2,FALSE)</f>
        <v>1.5</v>
      </c>
      <c r="G30" s="33">
        <f t="shared" si="5"/>
        <v>8</v>
      </c>
      <c r="H30" s="11">
        <f t="shared" si="0"/>
        <v>10</v>
      </c>
      <c r="I30" s="12">
        <f t="shared" si="1"/>
        <v>1000000</v>
      </c>
      <c r="J30" s="12">
        <f t="shared" si="2"/>
        <v>0</v>
      </c>
      <c r="K30" s="13">
        <f t="shared" si="6"/>
        <v>101000.00000000003</v>
      </c>
      <c r="L30" s="15">
        <f>+VLOOKUP($H30,Param!$D$2:$F$11,2,FALSE)</f>
        <v>0.10000000000000003</v>
      </c>
      <c r="M30" s="43">
        <f>+VLOOKUP($H30,Param!$D$2:$F$11,3,FALSE)</f>
        <v>400000</v>
      </c>
      <c r="N30" s="48">
        <f t="shared" si="3"/>
        <v>-196999.99999999997</v>
      </c>
    </row>
    <row r="31" spans="1:14" x14ac:dyDescent="0.25">
      <c r="A31" s="69">
        <v>8</v>
      </c>
      <c r="B31" s="70">
        <v>10</v>
      </c>
      <c r="C31" s="71">
        <v>2000000</v>
      </c>
      <c r="D31" s="71">
        <v>0</v>
      </c>
      <c r="E31" s="13">
        <f t="shared" si="7"/>
        <v>298000</v>
      </c>
      <c r="F31" s="34">
        <f>+VLOOKUP(B31-A31,Param!$A$2:$B$22,2,FALSE)</f>
        <v>1.5</v>
      </c>
      <c r="G31" s="33">
        <f t="shared" si="5"/>
        <v>8</v>
      </c>
      <c r="H31" s="11">
        <f t="shared" si="0"/>
        <v>10</v>
      </c>
      <c r="I31" s="12">
        <f t="shared" si="1"/>
        <v>2000000</v>
      </c>
      <c r="J31" s="12">
        <f t="shared" si="2"/>
        <v>0</v>
      </c>
      <c r="K31" s="13">
        <f t="shared" si="6"/>
        <v>201000.00000000006</v>
      </c>
      <c r="L31" s="15">
        <f>+VLOOKUP($H31,Param!$D$2:$F$11,2,FALSE)</f>
        <v>0.10000000000000003</v>
      </c>
      <c r="M31" s="43">
        <f>+VLOOKUP($H31,Param!$D$2:$F$11,3,FALSE)</f>
        <v>400000</v>
      </c>
      <c r="N31" s="48">
        <f t="shared" si="3"/>
        <v>-96999.999999999942</v>
      </c>
    </row>
    <row r="32" spans="1:14" x14ac:dyDescent="0.25">
      <c r="A32" s="69">
        <v>8</v>
      </c>
      <c r="B32" s="70">
        <v>10</v>
      </c>
      <c r="C32" s="71">
        <v>3000000</v>
      </c>
      <c r="D32" s="71">
        <v>0</v>
      </c>
      <c r="E32" s="13">
        <f t="shared" si="7"/>
        <v>298000</v>
      </c>
      <c r="F32" s="34">
        <f>+VLOOKUP(B32-A32,Param!$A$2:$B$22,2,FALSE)</f>
        <v>1.5</v>
      </c>
      <c r="G32" s="33">
        <f t="shared" si="5"/>
        <v>8</v>
      </c>
      <c r="H32" s="11">
        <f t="shared" si="0"/>
        <v>10</v>
      </c>
      <c r="I32" s="12">
        <f t="shared" si="1"/>
        <v>3000000</v>
      </c>
      <c r="J32" s="12">
        <f t="shared" si="2"/>
        <v>0</v>
      </c>
      <c r="K32" s="13">
        <f t="shared" si="6"/>
        <v>301000.00000000012</v>
      </c>
      <c r="L32" s="15">
        <f>+VLOOKUP($H32,Param!$D$2:$F$11,2,FALSE)</f>
        <v>0.10000000000000003</v>
      </c>
      <c r="M32" s="43">
        <f>+VLOOKUP($H32,Param!$D$2:$F$11,3,FALSE)</f>
        <v>400000</v>
      </c>
      <c r="N32" s="48">
        <f t="shared" si="3"/>
        <v>3000.0000000001164</v>
      </c>
    </row>
    <row r="33" spans="1:14" x14ac:dyDescent="0.25">
      <c r="A33" s="69">
        <v>8</v>
      </c>
      <c r="B33" s="70">
        <v>10</v>
      </c>
      <c r="C33" s="71">
        <v>4000000</v>
      </c>
      <c r="D33" s="71">
        <v>0</v>
      </c>
      <c r="E33" s="13">
        <f t="shared" si="7"/>
        <v>298000</v>
      </c>
      <c r="F33" s="34">
        <f>+VLOOKUP(B33-A33,Param!$A$2:$B$22,2,FALSE)</f>
        <v>1.5</v>
      </c>
      <c r="G33" s="33">
        <f t="shared" si="5"/>
        <v>8</v>
      </c>
      <c r="H33" s="11">
        <f t="shared" si="0"/>
        <v>10</v>
      </c>
      <c r="I33" s="12">
        <f t="shared" si="1"/>
        <v>4000000</v>
      </c>
      <c r="J33" s="12">
        <f t="shared" si="2"/>
        <v>0</v>
      </c>
      <c r="K33" s="13">
        <f t="shared" si="6"/>
        <v>401000</v>
      </c>
      <c r="L33" s="15">
        <f>+VLOOKUP($H33,Param!$D$2:$F$11,2,FALSE)</f>
        <v>0.10000000000000003</v>
      </c>
      <c r="M33" s="43">
        <f>+VLOOKUP($H33,Param!$D$2:$F$11,3,FALSE)</f>
        <v>400000</v>
      </c>
      <c r="N33" s="48">
        <f t="shared" si="3"/>
        <v>103000</v>
      </c>
    </row>
    <row r="34" spans="1:14" x14ac:dyDescent="0.25">
      <c r="A34" s="69">
        <v>8</v>
      </c>
      <c r="B34" s="70">
        <v>10</v>
      </c>
      <c r="C34" s="71">
        <v>5000000</v>
      </c>
      <c r="D34" s="71">
        <v>0</v>
      </c>
      <c r="E34" s="13">
        <f t="shared" si="7"/>
        <v>298000</v>
      </c>
      <c r="F34" s="34">
        <f>+VLOOKUP(B34-A34,Param!$A$2:$B$22,2,FALSE)</f>
        <v>1.5</v>
      </c>
      <c r="G34" s="33">
        <f t="shared" si="5"/>
        <v>8</v>
      </c>
      <c r="H34" s="11">
        <f t="shared" si="0"/>
        <v>10</v>
      </c>
      <c r="I34" s="12">
        <f t="shared" si="1"/>
        <v>5000000</v>
      </c>
      <c r="J34" s="12">
        <f t="shared" si="2"/>
        <v>0</v>
      </c>
      <c r="K34" s="13">
        <f t="shared" si="6"/>
        <v>401000</v>
      </c>
      <c r="L34" s="15">
        <f>+VLOOKUP($H34,Param!$D$2:$F$11,2,FALSE)</f>
        <v>0.10000000000000003</v>
      </c>
      <c r="M34" s="43">
        <f>+VLOOKUP($H34,Param!$D$2:$F$11,3,FALSE)</f>
        <v>400000</v>
      </c>
      <c r="N34" s="48">
        <f t="shared" si="3"/>
        <v>103000</v>
      </c>
    </row>
    <row r="35" spans="1:14" x14ac:dyDescent="0.25">
      <c r="A35" s="72">
        <v>8</v>
      </c>
      <c r="B35" s="73">
        <v>10</v>
      </c>
      <c r="C35" s="74">
        <v>6000000</v>
      </c>
      <c r="D35" s="74">
        <v>0</v>
      </c>
      <c r="E35" s="18">
        <f t="shared" si="7"/>
        <v>298000</v>
      </c>
      <c r="F35" s="36">
        <f>+VLOOKUP(B35-A35,Param!$A$2:$B$22,2,FALSE)</f>
        <v>1.5</v>
      </c>
      <c r="G35" s="35">
        <f t="shared" si="5"/>
        <v>8</v>
      </c>
      <c r="H35" s="16">
        <f t="shared" si="0"/>
        <v>10</v>
      </c>
      <c r="I35" s="17">
        <f t="shared" si="1"/>
        <v>6000000</v>
      </c>
      <c r="J35" s="17">
        <f t="shared" si="2"/>
        <v>0</v>
      </c>
      <c r="K35" s="18">
        <f t="shared" si="6"/>
        <v>401000</v>
      </c>
      <c r="L35" s="19">
        <f>+VLOOKUP($H35,Param!$D$2:$F$11,2,FALSE)</f>
        <v>0.10000000000000003</v>
      </c>
      <c r="M35" s="44">
        <f>+VLOOKUP($H35,Param!$D$2:$F$11,3,FALSE)</f>
        <v>400000</v>
      </c>
      <c r="N35" s="49">
        <f t="shared" si="3"/>
        <v>103000</v>
      </c>
    </row>
    <row r="36" spans="1:14" x14ac:dyDescent="0.25">
      <c r="A36" s="66">
        <v>9</v>
      </c>
      <c r="B36" s="67">
        <v>7</v>
      </c>
      <c r="C36" s="68">
        <v>500000</v>
      </c>
      <c r="D36" s="68">
        <v>0</v>
      </c>
      <c r="E36" s="8">
        <f>+F36*(MIN(0.2*C36,198000)+0.5*D36)+MIN(F36,1)*1000</f>
        <v>50500</v>
      </c>
      <c r="F36" s="32">
        <f>+VLOOKUP(B36-A36,Param!$A$2:$B$22,2,FALSE)</f>
        <v>0.5</v>
      </c>
      <c r="G36" s="31">
        <f>+A36</f>
        <v>9</v>
      </c>
      <c r="H36" s="6">
        <f t="shared" ref="H36:H63" si="8">+B36</f>
        <v>7</v>
      </c>
      <c r="I36" s="7">
        <f t="shared" ref="I36:I63" si="9">+C36</f>
        <v>500000</v>
      </c>
      <c r="J36" s="7">
        <f t="shared" ref="J36:J63" si="10">+D36</f>
        <v>0</v>
      </c>
      <c r="K36" s="8">
        <f t="shared" si="6"/>
        <v>81000.000000000015</v>
      </c>
      <c r="L36" s="10">
        <f>+VLOOKUP($H36,Param!$D$2:$F$11,2,FALSE)</f>
        <v>0.16000000000000003</v>
      </c>
      <c r="M36" s="42">
        <f>+VLOOKUP($H36,Param!$D$2:$F$11,3,FALSE)</f>
        <v>250000</v>
      </c>
      <c r="N36" s="47">
        <f t="shared" si="3"/>
        <v>30500.000000000015</v>
      </c>
    </row>
    <row r="37" spans="1:14" x14ac:dyDescent="0.25">
      <c r="A37" s="69">
        <v>9</v>
      </c>
      <c r="B37" s="70">
        <v>7</v>
      </c>
      <c r="C37" s="71">
        <v>1000000</v>
      </c>
      <c r="D37" s="71">
        <v>0</v>
      </c>
      <c r="E37" s="13">
        <f t="shared" ref="E37:E42" si="11">+F37*(MIN(0.2*C37,198000)+0.5*D37)+MIN(F37,1)*1000</f>
        <v>99500</v>
      </c>
      <c r="F37" s="34">
        <f>+VLOOKUP(B37-A37,Param!$A$2:$B$22,2,FALSE)</f>
        <v>0.5</v>
      </c>
      <c r="G37" s="33">
        <f t="shared" ref="G37:G63" si="12">+A37</f>
        <v>9</v>
      </c>
      <c r="H37" s="11">
        <f t="shared" si="8"/>
        <v>7</v>
      </c>
      <c r="I37" s="12">
        <f t="shared" si="9"/>
        <v>1000000</v>
      </c>
      <c r="J37" s="12">
        <f t="shared" si="10"/>
        <v>0</v>
      </c>
      <c r="K37" s="13">
        <f t="shared" si="6"/>
        <v>161000.00000000003</v>
      </c>
      <c r="L37" s="15">
        <f>+VLOOKUP($H37,Param!$D$2:$F$11,2,FALSE)</f>
        <v>0.16000000000000003</v>
      </c>
      <c r="M37" s="43">
        <f>+VLOOKUP($H37,Param!$D$2:$F$11,3,FALSE)</f>
        <v>250000</v>
      </c>
      <c r="N37" s="48">
        <f t="shared" si="3"/>
        <v>61500.000000000029</v>
      </c>
    </row>
    <row r="38" spans="1:14" x14ac:dyDescent="0.25">
      <c r="A38" s="69">
        <v>9</v>
      </c>
      <c r="B38" s="70">
        <v>7</v>
      </c>
      <c r="C38" s="71">
        <v>2000000</v>
      </c>
      <c r="D38" s="71">
        <v>0</v>
      </c>
      <c r="E38" s="13">
        <f t="shared" si="11"/>
        <v>99500</v>
      </c>
      <c r="F38" s="34">
        <f>+VLOOKUP(B38-A38,Param!$A$2:$B$22,2,FALSE)</f>
        <v>0.5</v>
      </c>
      <c r="G38" s="33">
        <f t="shared" si="12"/>
        <v>9</v>
      </c>
      <c r="H38" s="11">
        <f t="shared" si="8"/>
        <v>7</v>
      </c>
      <c r="I38" s="12">
        <f t="shared" si="9"/>
        <v>2000000</v>
      </c>
      <c r="J38" s="12">
        <f t="shared" si="10"/>
        <v>0</v>
      </c>
      <c r="K38" s="13">
        <f t="shared" si="6"/>
        <v>251000</v>
      </c>
      <c r="L38" s="15">
        <f>+VLOOKUP($H38,Param!$D$2:$F$11,2,FALSE)</f>
        <v>0.16000000000000003</v>
      </c>
      <c r="M38" s="43">
        <f>+VLOOKUP($H38,Param!$D$2:$F$11,3,FALSE)</f>
        <v>250000</v>
      </c>
      <c r="N38" s="48">
        <f t="shared" si="3"/>
        <v>151500</v>
      </c>
    </row>
    <row r="39" spans="1:14" x14ac:dyDescent="0.25">
      <c r="A39" s="69">
        <v>9</v>
      </c>
      <c r="B39" s="70">
        <v>7</v>
      </c>
      <c r="C39" s="71">
        <v>3000000</v>
      </c>
      <c r="D39" s="71">
        <v>0</v>
      </c>
      <c r="E39" s="13">
        <f t="shared" si="11"/>
        <v>99500</v>
      </c>
      <c r="F39" s="34">
        <f>+VLOOKUP(B39-A39,Param!$A$2:$B$22,2,FALSE)</f>
        <v>0.5</v>
      </c>
      <c r="G39" s="33">
        <f t="shared" si="12"/>
        <v>9</v>
      </c>
      <c r="H39" s="11">
        <f t="shared" si="8"/>
        <v>7</v>
      </c>
      <c r="I39" s="12">
        <f t="shared" si="9"/>
        <v>3000000</v>
      </c>
      <c r="J39" s="12">
        <f t="shared" si="10"/>
        <v>0</v>
      </c>
      <c r="K39" s="13">
        <f t="shared" si="6"/>
        <v>251000</v>
      </c>
      <c r="L39" s="15">
        <f>+VLOOKUP($H39,Param!$D$2:$F$11,2,FALSE)</f>
        <v>0.16000000000000003</v>
      </c>
      <c r="M39" s="43">
        <f>+VLOOKUP($H39,Param!$D$2:$F$11,3,FALSE)</f>
        <v>250000</v>
      </c>
      <c r="N39" s="48">
        <f t="shared" si="3"/>
        <v>151500</v>
      </c>
    </row>
    <row r="40" spans="1:14" x14ac:dyDescent="0.25">
      <c r="A40" s="69">
        <v>9</v>
      </c>
      <c r="B40" s="70">
        <v>7</v>
      </c>
      <c r="C40" s="71">
        <v>4000000</v>
      </c>
      <c r="D40" s="71">
        <v>0</v>
      </c>
      <c r="E40" s="13">
        <f t="shared" si="11"/>
        <v>99500</v>
      </c>
      <c r="F40" s="34">
        <f>+VLOOKUP(B40-A40,Param!$A$2:$B$22,2,FALSE)</f>
        <v>0.5</v>
      </c>
      <c r="G40" s="33">
        <f t="shared" si="12"/>
        <v>9</v>
      </c>
      <c r="H40" s="11">
        <f t="shared" si="8"/>
        <v>7</v>
      </c>
      <c r="I40" s="12">
        <f t="shared" si="9"/>
        <v>4000000</v>
      </c>
      <c r="J40" s="12">
        <f t="shared" si="10"/>
        <v>0</v>
      </c>
      <c r="K40" s="13">
        <f t="shared" si="6"/>
        <v>251000</v>
      </c>
      <c r="L40" s="15">
        <f>+VLOOKUP($H40,Param!$D$2:$F$11,2,FALSE)</f>
        <v>0.16000000000000003</v>
      </c>
      <c r="M40" s="43">
        <f>+VLOOKUP($H40,Param!$D$2:$F$11,3,FALSE)</f>
        <v>250000</v>
      </c>
      <c r="N40" s="48">
        <f t="shared" ref="N40:N71" si="13">+K40-E40</f>
        <v>151500</v>
      </c>
    </row>
    <row r="41" spans="1:14" x14ac:dyDescent="0.25">
      <c r="A41" s="69">
        <v>9</v>
      </c>
      <c r="B41" s="70">
        <v>7</v>
      </c>
      <c r="C41" s="71">
        <v>5000000</v>
      </c>
      <c r="D41" s="71">
        <v>0</v>
      </c>
      <c r="E41" s="13">
        <f t="shared" si="11"/>
        <v>99500</v>
      </c>
      <c r="F41" s="34">
        <f>+VLOOKUP(B41-A41,Param!$A$2:$B$22,2,FALSE)</f>
        <v>0.5</v>
      </c>
      <c r="G41" s="33">
        <f t="shared" si="12"/>
        <v>9</v>
      </c>
      <c r="H41" s="11">
        <f t="shared" si="8"/>
        <v>7</v>
      </c>
      <c r="I41" s="12">
        <f t="shared" si="9"/>
        <v>5000000</v>
      </c>
      <c r="J41" s="12">
        <f t="shared" si="10"/>
        <v>0</v>
      </c>
      <c r="K41" s="13">
        <f t="shared" si="6"/>
        <v>251000</v>
      </c>
      <c r="L41" s="15">
        <f>+VLOOKUP($H41,Param!$D$2:$F$11,2,FALSE)</f>
        <v>0.16000000000000003</v>
      </c>
      <c r="M41" s="43">
        <f>+VLOOKUP($H41,Param!$D$2:$F$11,3,FALSE)</f>
        <v>250000</v>
      </c>
      <c r="N41" s="48">
        <f t="shared" si="13"/>
        <v>151500</v>
      </c>
    </row>
    <row r="42" spans="1:14" x14ac:dyDescent="0.25">
      <c r="A42" s="72">
        <v>9</v>
      </c>
      <c r="B42" s="73">
        <v>7</v>
      </c>
      <c r="C42" s="74">
        <v>6000000</v>
      </c>
      <c r="D42" s="74">
        <v>0</v>
      </c>
      <c r="E42" s="18">
        <f t="shared" si="11"/>
        <v>99500</v>
      </c>
      <c r="F42" s="36">
        <f>+VLOOKUP(B42-A42,Param!$A$2:$B$22,2,FALSE)</f>
        <v>0.5</v>
      </c>
      <c r="G42" s="35">
        <f t="shared" si="12"/>
        <v>9</v>
      </c>
      <c r="H42" s="16">
        <f t="shared" si="8"/>
        <v>7</v>
      </c>
      <c r="I42" s="17">
        <f t="shared" si="9"/>
        <v>6000000</v>
      </c>
      <c r="J42" s="17">
        <f t="shared" si="10"/>
        <v>0</v>
      </c>
      <c r="K42" s="18">
        <f t="shared" si="6"/>
        <v>251000</v>
      </c>
      <c r="L42" s="19">
        <f>+VLOOKUP($H42,Param!$D$2:$F$11,2,FALSE)</f>
        <v>0.16000000000000003</v>
      </c>
      <c r="M42" s="44">
        <f>+VLOOKUP($H42,Param!$D$2:$F$11,3,FALSE)</f>
        <v>250000</v>
      </c>
      <c r="N42" s="49">
        <f t="shared" si="13"/>
        <v>151500</v>
      </c>
    </row>
    <row r="43" spans="1:14" x14ac:dyDescent="0.25">
      <c r="A43" s="69">
        <v>9</v>
      </c>
      <c r="B43" s="70">
        <v>8</v>
      </c>
      <c r="C43" s="71">
        <v>500000</v>
      </c>
      <c r="D43" s="71">
        <v>0</v>
      </c>
      <c r="E43" s="13">
        <f>+F43*(MIN(0.2*C43,198000)+0.5*D43)+MIN(F43,1)*1000</f>
        <v>90900</v>
      </c>
      <c r="F43" s="34">
        <f>+VLOOKUP(B43-A43,Param!$A$2:$B$22,2,FALSE)</f>
        <v>0.9</v>
      </c>
      <c r="G43" s="33">
        <f t="shared" si="12"/>
        <v>9</v>
      </c>
      <c r="H43" s="11">
        <f t="shared" si="8"/>
        <v>8</v>
      </c>
      <c r="I43" s="12">
        <f t="shared" si="9"/>
        <v>500000</v>
      </c>
      <c r="J43" s="12">
        <f t="shared" si="10"/>
        <v>0</v>
      </c>
      <c r="K43" s="13">
        <f t="shared" si="6"/>
        <v>71000.000000000015</v>
      </c>
      <c r="L43" s="15">
        <f>+VLOOKUP($H43,Param!$D$2:$F$11,2,FALSE)</f>
        <v>0.14000000000000004</v>
      </c>
      <c r="M43" s="43">
        <f>+VLOOKUP($H43,Param!$D$2:$F$11,3,FALSE)</f>
        <v>300000</v>
      </c>
      <c r="N43" s="48">
        <f t="shared" si="13"/>
        <v>-19899.999999999985</v>
      </c>
    </row>
    <row r="44" spans="1:14" x14ac:dyDescent="0.25">
      <c r="A44" s="69">
        <v>9</v>
      </c>
      <c r="B44" s="70">
        <v>8</v>
      </c>
      <c r="C44" s="71">
        <v>1000000</v>
      </c>
      <c r="D44" s="71">
        <v>0</v>
      </c>
      <c r="E44" s="13">
        <f t="shared" ref="E44:E45" si="14">+F44*(MIN(0.2*C44,198000)+0.5*D44)+MIN(F44,1)*1000</f>
        <v>179100</v>
      </c>
      <c r="F44" s="34">
        <f>+VLOOKUP(B44-A44,Param!$A$2:$B$22,2,FALSE)</f>
        <v>0.9</v>
      </c>
      <c r="G44" s="33">
        <f t="shared" si="12"/>
        <v>9</v>
      </c>
      <c r="H44" s="11">
        <f t="shared" si="8"/>
        <v>8</v>
      </c>
      <c r="I44" s="12">
        <f t="shared" si="9"/>
        <v>1000000</v>
      </c>
      <c r="J44" s="12">
        <f t="shared" si="10"/>
        <v>0</v>
      </c>
      <c r="K44" s="13">
        <f t="shared" si="6"/>
        <v>141000.00000000003</v>
      </c>
      <c r="L44" s="15">
        <f>+VLOOKUP($H44,Param!$D$2:$F$11,2,FALSE)</f>
        <v>0.14000000000000004</v>
      </c>
      <c r="M44" s="43">
        <f>+VLOOKUP($H44,Param!$D$2:$F$11,3,FALSE)</f>
        <v>300000</v>
      </c>
      <c r="N44" s="48">
        <f t="shared" si="13"/>
        <v>-38099.999999999971</v>
      </c>
    </row>
    <row r="45" spans="1:14" x14ac:dyDescent="0.25">
      <c r="A45" s="69">
        <v>9</v>
      </c>
      <c r="B45" s="70">
        <v>8</v>
      </c>
      <c r="C45" s="71">
        <v>2000000</v>
      </c>
      <c r="D45" s="71">
        <v>0</v>
      </c>
      <c r="E45" s="13">
        <f t="shared" si="14"/>
        <v>179100</v>
      </c>
      <c r="F45" s="34">
        <f>+VLOOKUP(B45-A45,Param!$A$2:$B$22,2,FALSE)</f>
        <v>0.9</v>
      </c>
      <c r="G45" s="33">
        <f t="shared" si="12"/>
        <v>9</v>
      </c>
      <c r="H45" s="11">
        <f t="shared" si="8"/>
        <v>8</v>
      </c>
      <c r="I45" s="12">
        <f t="shared" si="9"/>
        <v>2000000</v>
      </c>
      <c r="J45" s="12">
        <f t="shared" si="10"/>
        <v>0</v>
      </c>
      <c r="K45" s="13">
        <f t="shared" si="6"/>
        <v>281000.00000000006</v>
      </c>
      <c r="L45" s="15">
        <f>+VLOOKUP($H45,Param!$D$2:$F$11,2,FALSE)</f>
        <v>0.14000000000000004</v>
      </c>
      <c r="M45" s="43">
        <f>+VLOOKUP($H45,Param!$D$2:$F$11,3,FALSE)</f>
        <v>300000</v>
      </c>
      <c r="N45" s="48">
        <f t="shared" si="13"/>
        <v>101900.00000000006</v>
      </c>
    </row>
    <row r="46" spans="1:14" x14ac:dyDescent="0.25">
      <c r="A46" s="69">
        <v>9</v>
      </c>
      <c r="B46" s="70">
        <v>8</v>
      </c>
      <c r="C46" s="71">
        <v>3000000</v>
      </c>
      <c r="D46" s="71">
        <v>0</v>
      </c>
      <c r="E46" s="13">
        <f t="shared" ref="E46" si="15">+F46*(MIN(0.2*C46,198000)+0.5*D46)+MIN(F46,1)*1000</f>
        <v>179100</v>
      </c>
      <c r="F46" s="34">
        <f>+VLOOKUP(B46-A46,Param!$A$2:$B$22,2,FALSE)</f>
        <v>0.9</v>
      </c>
      <c r="G46" s="33">
        <f t="shared" si="12"/>
        <v>9</v>
      </c>
      <c r="H46" s="11">
        <f t="shared" si="8"/>
        <v>8</v>
      </c>
      <c r="I46" s="12">
        <f t="shared" si="9"/>
        <v>3000000</v>
      </c>
      <c r="J46" s="12">
        <f t="shared" si="10"/>
        <v>0</v>
      </c>
      <c r="K46" s="13">
        <f t="shared" si="6"/>
        <v>301000</v>
      </c>
      <c r="L46" s="15">
        <f>+VLOOKUP($H46,Param!$D$2:$F$11,2,FALSE)</f>
        <v>0.14000000000000004</v>
      </c>
      <c r="M46" s="43">
        <f>+VLOOKUP($H46,Param!$D$2:$F$11,3,FALSE)</f>
        <v>300000</v>
      </c>
      <c r="N46" s="48">
        <f t="shared" si="13"/>
        <v>121900</v>
      </c>
    </row>
    <row r="47" spans="1:14" x14ac:dyDescent="0.25">
      <c r="A47" s="69">
        <v>9</v>
      </c>
      <c r="B47" s="70">
        <v>8</v>
      </c>
      <c r="C47" s="71">
        <v>4000000</v>
      </c>
      <c r="D47" s="71">
        <v>0</v>
      </c>
      <c r="E47" s="13">
        <f t="shared" ref="E47:E63" si="16">+F47*(MIN(0.2*C47,198000)+0.5*D47)+MIN(F47,1)*1000</f>
        <v>179100</v>
      </c>
      <c r="F47" s="34">
        <f>+VLOOKUP(B47-A47,Param!$A$2:$B$22,2,FALSE)</f>
        <v>0.9</v>
      </c>
      <c r="G47" s="33">
        <f t="shared" si="12"/>
        <v>9</v>
      </c>
      <c r="H47" s="11">
        <f t="shared" si="8"/>
        <v>8</v>
      </c>
      <c r="I47" s="12">
        <f t="shared" si="9"/>
        <v>4000000</v>
      </c>
      <c r="J47" s="12">
        <f t="shared" si="10"/>
        <v>0</v>
      </c>
      <c r="K47" s="13">
        <f t="shared" si="6"/>
        <v>301000</v>
      </c>
      <c r="L47" s="15">
        <f>+VLOOKUP($H47,Param!$D$2:$F$11,2,FALSE)</f>
        <v>0.14000000000000004</v>
      </c>
      <c r="M47" s="43">
        <f>+VLOOKUP($H47,Param!$D$2:$F$11,3,FALSE)</f>
        <v>300000</v>
      </c>
      <c r="N47" s="48">
        <f t="shared" si="13"/>
        <v>121900</v>
      </c>
    </row>
    <row r="48" spans="1:14" x14ac:dyDescent="0.25">
      <c r="A48" s="69">
        <v>9</v>
      </c>
      <c r="B48" s="70">
        <v>8</v>
      </c>
      <c r="C48" s="71">
        <v>5000000</v>
      </c>
      <c r="D48" s="71">
        <v>0</v>
      </c>
      <c r="E48" s="13">
        <f t="shared" si="16"/>
        <v>179100</v>
      </c>
      <c r="F48" s="34">
        <f>+VLOOKUP(B48-A48,Param!$A$2:$B$22,2,FALSE)</f>
        <v>0.9</v>
      </c>
      <c r="G48" s="33">
        <f t="shared" si="12"/>
        <v>9</v>
      </c>
      <c r="H48" s="11">
        <f t="shared" si="8"/>
        <v>8</v>
      </c>
      <c r="I48" s="12">
        <f t="shared" si="9"/>
        <v>5000000</v>
      </c>
      <c r="J48" s="12">
        <f t="shared" si="10"/>
        <v>0</v>
      </c>
      <c r="K48" s="13">
        <f t="shared" si="6"/>
        <v>301000</v>
      </c>
      <c r="L48" s="15">
        <f>+VLOOKUP($H48,Param!$D$2:$F$11,2,FALSE)</f>
        <v>0.14000000000000004</v>
      </c>
      <c r="M48" s="43">
        <f>+VLOOKUP($H48,Param!$D$2:$F$11,3,FALSE)</f>
        <v>300000</v>
      </c>
      <c r="N48" s="48">
        <f t="shared" si="13"/>
        <v>121900</v>
      </c>
    </row>
    <row r="49" spans="1:14" x14ac:dyDescent="0.25">
      <c r="A49" s="69">
        <v>9</v>
      </c>
      <c r="B49" s="70">
        <v>8</v>
      </c>
      <c r="C49" s="71">
        <v>6000000</v>
      </c>
      <c r="D49" s="71">
        <v>0</v>
      </c>
      <c r="E49" s="13">
        <f t="shared" si="16"/>
        <v>179100</v>
      </c>
      <c r="F49" s="34">
        <f>+VLOOKUP(B49-A49,Param!$A$2:$B$22,2,FALSE)</f>
        <v>0.9</v>
      </c>
      <c r="G49" s="33">
        <f t="shared" si="12"/>
        <v>9</v>
      </c>
      <c r="H49" s="11">
        <f t="shared" si="8"/>
        <v>8</v>
      </c>
      <c r="I49" s="12">
        <f t="shared" si="9"/>
        <v>6000000</v>
      </c>
      <c r="J49" s="12">
        <f t="shared" si="10"/>
        <v>0</v>
      </c>
      <c r="K49" s="13">
        <f t="shared" si="6"/>
        <v>301000</v>
      </c>
      <c r="L49" s="15">
        <f>+VLOOKUP($H49,Param!$D$2:$F$11,2,FALSE)</f>
        <v>0.14000000000000004</v>
      </c>
      <c r="M49" s="43">
        <f>+VLOOKUP($H49,Param!$D$2:$F$11,3,FALSE)</f>
        <v>300000</v>
      </c>
      <c r="N49" s="48">
        <f t="shared" si="13"/>
        <v>121900</v>
      </c>
    </row>
    <row r="50" spans="1:14" x14ac:dyDescent="0.25">
      <c r="A50" s="66">
        <v>9</v>
      </c>
      <c r="B50" s="67">
        <v>9</v>
      </c>
      <c r="C50" s="68">
        <v>500000</v>
      </c>
      <c r="D50" s="68">
        <v>0</v>
      </c>
      <c r="E50" s="8">
        <f t="shared" si="16"/>
        <v>101000</v>
      </c>
      <c r="F50" s="32">
        <f>+VLOOKUP(B50-A50,Param!$A$2:$B$22,2,FALSE)</f>
        <v>1</v>
      </c>
      <c r="G50" s="31">
        <f t="shared" si="12"/>
        <v>9</v>
      </c>
      <c r="H50" s="6">
        <f t="shared" si="8"/>
        <v>9</v>
      </c>
      <c r="I50" s="7">
        <f t="shared" si="9"/>
        <v>500000</v>
      </c>
      <c r="J50" s="7">
        <f t="shared" si="10"/>
        <v>0</v>
      </c>
      <c r="K50" s="8">
        <f t="shared" si="6"/>
        <v>61000.000000000022</v>
      </c>
      <c r="L50" s="10">
        <f>+VLOOKUP($H50,Param!$D$2:$F$11,2,FALSE)</f>
        <v>0.12000000000000004</v>
      </c>
      <c r="M50" s="42">
        <f>+VLOOKUP($H50,Param!$D$2:$F$11,3,FALSE)</f>
        <v>350000</v>
      </c>
      <c r="N50" s="47">
        <f t="shared" si="13"/>
        <v>-39999.999999999978</v>
      </c>
    </row>
    <row r="51" spans="1:14" x14ac:dyDescent="0.25">
      <c r="A51" s="69">
        <v>9</v>
      </c>
      <c r="B51" s="70">
        <v>9</v>
      </c>
      <c r="C51" s="71">
        <v>1000000</v>
      </c>
      <c r="D51" s="71">
        <v>0</v>
      </c>
      <c r="E51" s="13">
        <f t="shared" si="16"/>
        <v>199000</v>
      </c>
      <c r="F51" s="34">
        <f>+VLOOKUP(B51-A51,Param!$A$2:$B$22,2,FALSE)</f>
        <v>1</v>
      </c>
      <c r="G51" s="33">
        <f t="shared" si="12"/>
        <v>9</v>
      </c>
      <c r="H51" s="11">
        <f t="shared" si="8"/>
        <v>9</v>
      </c>
      <c r="I51" s="12">
        <f t="shared" si="9"/>
        <v>1000000</v>
      </c>
      <c r="J51" s="12">
        <f t="shared" si="10"/>
        <v>0</v>
      </c>
      <c r="K51" s="13">
        <f t="shared" si="6"/>
        <v>121000.00000000004</v>
      </c>
      <c r="L51" s="15">
        <f>+VLOOKUP($H51,Param!$D$2:$F$11,2,FALSE)</f>
        <v>0.12000000000000004</v>
      </c>
      <c r="M51" s="43">
        <f>+VLOOKUP($H51,Param!$D$2:$F$11,3,FALSE)</f>
        <v>350000</v>
      </c>
      <c r="N51" s="48">
        <f t="shared" si="13"/>
        <v>-77999.999999999956</v>
      </c>
    </row>
    <row r="52" spans="1:14" x14ac:dyDescent="0.25">
      <c r="A52" s="69">
        <v>9</v>
      </c>
      <c r="B52" s="70">
        <v>9</v>
      </c>
      <c r="C52" s="71">
        <v>2000000</v>
      </c>
      <c r="D52" s="71">
        <v>0</v>
      </c>
      <c r="E52" s="13">
        <f t="shared" si="16"/>
        <v>199000</v>
      </c>
      <c r="F52" s="34">
        <f>+VLOOKUP(B52-A52,Param!$A$2:$B$22,2,FALSE)</f>
        <v>1</v>
      </c>
      <c r="G52" s="33">
        <f t="shared" si="12"/>
        <v>9</v>
      </c>
      <c r="H52" s="11">
        <f t="shared" si="8"/>
        <v>9</v>
      </c>
      <c r="I52" s="12">
        <f t="shared" si="9"/>
        <v>2000000</v>
      </c>
      <c r="J52" s="12">
        <f t="shared" si="10"/>
        <v>0</v>
      </c>
      <c r="K52" s="13">
        <f t="shared" si="6"/>
        <v>241000.00000000009</v>
      </c>
      <c r="L52" s="15">
        <f>+VLOOKUP($H52,Param!$D$2:$F$11,2,FALSE)</f>
        <v>0.12000000000000004</v>
      </c>
      <c r="M52" s="43">
        <f>+VLOOKUP($H52,Param!$D$2:$F$11,3,FALSE)</f>
        <v>350000</v>
      </c>
      <c r="N52" s="48">
        <f t="shared" si="13"/>
        <v>42000.000000000087</v>
      </c>
    </row>
    <row r="53" spans="1:14" x14ac:dyDescent="0.25">
      <c r="A53" s="69">
        <v>9</v>
      </c>
      <c r="B53" s="70">
        <v>9</v>
      </c>
      <c r="C53" s="71">
        <v>3000000</v>
      </c>
      <c r="D53" s="71">
        <v>0</v>
      </c>
      <c r="E53" s="13">
        <f t="shared" si="16"/>
        <v>199000</v>
      </c>
      <c r="F53" s="34">
        <f>+VLOOKUP(B53-A53,Param!$A$2:$B$22,2,FALSE)</f>
        <v>1</v>
      </c>
      <c r="G53" s="33">
        <f t="shared" si="12"/>
        <v>9</v>
      </c>
      <c r="H53" s="11">
        <f t="shared" si="8"/>
        <v>9</v>
      </c>
      <c r="I53" s="12">
        <f t="shared" si="9"/>
        <v>3000000</v>
      </c>
      <c r="J53" s="12">
        <f t="shared" si="10"/>
        <v>0</v>
      </c>
      <c r="K53" s="13">
        <f t="shared" si="6"/>
        <v>351000</v>
      </c>
      <c r="L53" s="15">
        <f>+VLOOKUP($H53,Param!$D$2:$F$11,2,FALSE)</f>
        <v>0.12000000000000004</v>
      </c>
      <c r="M53" s="43">
        <f>+VLOOKUP($H53,Param!$D$2:$F$11,3,FALSE)</f>
        <v>350000</v>
      </c>
      <c r="N53" s="48">
        <f t="shared" si="13"/>
        <v>152000</v>
      </c>
    </row>
    <row r="54" spans="1:14" x14ac:dyDescent="0.25">
      <c r="A54" s="69">
        <v>9</v>
      </c>
      <c r="B54" s="70">
        <v>9</v>
      </c>
      <c r="C54" s="71">
        <v>4000000</v>
      </c>
      <c r="D54" s="71">
        <v>0</v>
      </c>
      <c r="E54" s="13">
        <f t="shared" si="16"/>
        <v>199000</v>
      </c>
      <c r="F54" s="34">
        <f>+VLOOKUP(B54-A54,Param!$A$2:$B$22,2,FALSE)</f>
        <v>1</v>
      </c>
      <c r="G54" s="33">
        <f t="shared" si="12"/>
        <v>9</v>
      </c>
      <c r="H54" s="11">
        <f t="shared" si="8"/>
        <v>9</v>
      </c>
      <c r="I54" s="12">
        <f t="shared" si="9"/>
        <v>4000000</v>
      </c>
      <c r="J54" s="12">
        <f t="shared" si="10"/>
        <v>0</v>
      </c>
      <c r="K54" s="13">
        <f t="shared" si="6"/>
        <v>351000</v>
      </c>
      <c r="L54" s="15">
        <f>+VLOOKUP($H54,Param!$D$2:$F$11,2,FALSE)</f>
        <v>0.12000000000000004</v>
      </c>
      <c r="M54" s="43">
        <f>+VLOOKUP($H54,Param!$D$2:$F$11,3,FALSE)</f>
        <v>350000</v>
      </c>
      <c r="N54" s="48">
        <f t="shared" si="13"/>
        <v>152000</v>
      </c>
    </row>
    <row r="55" spans="1:14" x14ac:dyDescent="0.25">
      <c r="A55" s="69">
        <v>9</v>
      </c>
      <c r="B55" s="70">
        <v>9</v>
      </c>
      <c r="C55" s="71">
        <v>5000000</v>
      </c>
      <c r="D55" s="71">
        <v>0</v>
      </c>
      <c r="E55" s="13">
        <f t="shared" si="16"/>
        <v>199000</v>
      </c>
      <c r="F55" s="34">
        <f>+VLOOKUP(B55-A55,Param!$A$2:$B$22,2,FALSE)</f>
        <v>1</v>
      </c>
      <c r="G55" s="33">
        <f t="shared" si="12"/>
        <v>9</v>
      </c>
      <c r="H55" s="11">
        <f t="shared" si="8"/>
        <v>9</v>
      </c>
      <c r="I55" s="12">
        <f t="shared" si="9"/>
        <v>5000000</v>
      </c>
      <c r="J55" s="12">
        <f t="shared" si="10"/>
        <v>0</v>
      </c>
      <c r="K55" s="13">
        <f t="shared" si="6"/>
        <v>351000</v>
      </c>
      <c r="L55" s="15">
        <f>+VLOOKUP($H55,Param!$D$2:$F$11,2,FALSE)</f>
        <v>0.12000000000000004</v>
      </c>
      <c r="M55" s="43">
        <f>+VLOOKUP($H55,Param!$D$2:$F$11,3,FALSE)</f>
        <v>350000</v>
      </c>
      <c r="N55" s="48">
        <f t="shared" si="13"/>
        <v>152000</v>
      </c>
    </row>
    <row r="56" spans="1:14" x14ac:dyDescent="0.25">
      <c r="A56" s="72">
        <v>9</v>
      </c>
      <c r="B56" s="73">
        <v>9</v>
      </c>
      <c r="C56" s="74">
        <v>6000000</v>
      </c>
      <c r="D56" s="74">
        <v>0</v>
      </c>
      <c r="E56" s="18">
        <f t="shared" si="16"/>
        <v>199000</v>
      </c>
      <c r="F56" s="36">
        <f>+VLOOKUP(B56-A56,Param!$A$2:$B$22,2,FALSE)</f>
        <v>1</v>
      </c>
      <c r="G56" s="35">
        <f t="shared" si="12"/>
        <v>9</v>
      </c>
      <c r="H56" s="16">
        <f t="shared" si="8"/>
        <v>9</v>
      </c>
      <c r="I56" s="17">
        <f t="shared" si="9"/>
        <v>6000000</v>
      </c>
      <c r="J56" s="17">
        <f t="shared" si="10"/>
        <v>0</v>
      </c>
      <c r="K56" s="18">
        <f t="shared" si="6"/>
        <v>351000</v>
      </c>
      <c r="L56" s="19">
        <f>+VLOOKUP($H56,Param!$D$2:$F$11,2,FALSE)</f>
        <v>0.12000000000000004</v>
      </c>
      <c r="M56" s="44">
        <f>+VLOOKUP($H56,Param!$D$2:$F$11,3,FALSE)</f>
        <v>350000</v>
      </c>
      <c r="N56" s="49">
        <f t="shared" si="13"/>
        <v>152000</v>
      </c>
    </row>
    <row r="57" spans="1:14" x14ac:dyDescent="0.25">
      <c r="A57" s="66">
        <v>9</v>
      </c>
      <c r="B57" s="67">
        <v>10</v>
      </c>
      <c r="C57" s="68">
        <v>500000</v>
      </c>
      <c r="D57" s="68">
        <v>0</v>
      </c>
      <c r="E57" s="8">
        <f t="shared" si="16"/>
        <v>111000.00000000001</v>
      </c>
      <c r="F57" s="32">
        <f>+VLOOKUP(B57-A57,Param!$A$2:$B$22,2,FALSE)</f>
        <v>1.1000000000000001</v>
      </c>
      <c r="G57" s="31">
        <f t="shared" si="12"/>
        <v>9</v>
      </c>
      <c r="H57" s="6">
        <f t="shared" si="8"/>
        <v>10</v>
      </c>
      <c r="I57" s="7">
        <f t="shared" si="9"/>
        <v>500000</v>
      </c>
      <c r="J57" s="7">
        <f t="shared" si="10"/>
        <v>0</v>
      </c>
      <c r="K57" s="8">
        <f t="shared" si="6"/>
        <v>51000.000000000015</v>
      </c>
      <c r="L57" s="10">
        <f>+VLOOKUP($H57,Param!$D$2:$F$11,2,FALSE)</f>
        <v>0.10000000000000003</v>
      </c>
      <c r="M57" s="42">
        <f>+VLOOKUP($H57,Param!$D$2:$F$11,3,FALSE)</f>
        <v>400000</v>
      </c>
      <c r="N57" s="47">
        <f t="shared" si="13"/>
        <v>-60000</v>
      </c>
    </row>
    <row r="58" spans="1:14" x14ac:dyDescent="0.25">
      <c r="A58" s="69">
        <v>9</v>
      </c>
      <c r="B58" s="70">
        <v>10</v>
      </c>
      <c r="C58" s="71">
        <v>1000000</v>
      </c>
      <c r="D58" s="71">
        <v>0</v>
      </c>
      <c r="E58" s="13">
        <f t="shared" si="16"/>
        <v>218800.00000000003</v>
      </c>
      <c r="F58" s="34">
        <f>+VLOOKUP(B58-A58,Param!$A$2:$B$22,2,FALSE)</f>
        <v>1.1000000000000001</v>
      </c>
      <c r="G58" s="33">
        <f t="shared" si="12"/>
        <v>9</v>
      </c>
      <c r="H58" s="11">
        <f t="shared" si="8"/>
        <v>10</v>
      </c>
      <c r="I58" s="12">
        <f t="shared" si="9"/>
        <v>1000000</v>
      </c>
      <c r="J58" s="12">
        <f t="shared" si="10"/>
        <v>0</v>
      </c>
      <c r="K58" s="13">
        <f t="shared" si="6"/>
        <v>101000.00000000003</v>
      </c>
      <c r="L58" s="15">
        <f>+VLOOKUP($H58,Param!$D$2:$F$11,2,FALSE)</f>
        <v>0.10000000000000003</v>
      </c>
      <c r="M58" s="43">
        <f>+VLOOKUP($H58,Param!$D$2:$F$11,3,FALSE)</f>
        <v>400000</v>
      </c>
      <c r="N58" s="48">
        <f t="shared" si="13"/>
        <v>-117800</v>
      </c>
    </row>
    <row r="59" spans="1:14" x14ac:dyDescent="0.25">
      <c r="A59" s="69">
        <v>9</v>
      </c>
      <c r="B59" s="70">
        <v>10</v>
      </c>
      <c r="C59" s="71">
        <v>2000000</v>
      </c>
      <c r="D59" s="71">
        <v>0</v>
      </c>
      <c r="E59" s="13">
        <f t="shared" si="16"/>
        <v>218800.00000000003</v>
      </c>
      <c r="F59" s="34">
        <f>+VLOOKUP(B59-A59,Param!$A$2:$B$22,2,FALSE)</f>
        <v>1.1000000000000001</v>
      </c>
      <c r="G59" s="33">
        <f t="shared" si="12"/>
        <v>9</v>
      </c>
      <c r="H59" s="11">
        <f t="shared" si="8"/>
        <v>10</v>
      </c>
      <c r="I59" s="12">
        <f t="shared" si="9"/>
        <v>2000000</v>
      </c>
      <c r="J59" s="12">
        <f t="shared" si="10"/>
        <v>0</v>
      </c>
      <c r="K59" s="13">
        <f t="shared" si="6"/>
        <v>201000.00000000006</v>
      </c>
      <c r="L59" s="15">
        <f>+VLOOKUP($H59,Param!$D$2:$F$11,2,FALSE)</f>
        <v>0.10000000000000003</v>
      </c>
      <c r="M59" s="43">
        <f>+VLOOKUP($H59,Param!$D$2:$F$11,3,FALSE)</f>
        <v>400000</v>
      </c>
      <c r="N59" s="48">
        <f t="shared" si="13"/>
        <v>-17799.999999999971</v>
      </c>
    </row>
    <row r="60" spans="1:14" x14ac:dyDescent="0.25">
      <c r="A60" s="69">
        <v>9</v>
      </c>
      <c r="B60" s="70">
        <v>10</v>
      </c>
      <c r="C60" s="71">
        <v>3000000</v>
      </c>
      <c r="D60" s="71">
        <v>0</v>
      </c>
      <c r="E60" s="13">
        <f t="shared" si="16"/>
        <v>218800.00000000003</v>
      </c>
      <c r="F60" s="34">
        <f>+VLOOKUP(B60-A60,Param!$A$2:$B$22,2,FALSE)</f>
        <v>1.1000000000000001</v>
      </c>
      <c r="G60" s="33">
        <f t="shared" si="12"/>
        <v>9</v>
      </c>
      <c r="H60" s="11">
        <f t="shared" si="8"/>
        <v>10</v>
      </c>
      <c r="I60" s="12">
        <f t="shared" si="9"/>
        <v>3000000</v>
      </c>
      <c r="J60" s="12">
        <f t="shared" si="10"/>
        <v>0</v>
      </c>
      <c r="K60" s="13">
        <f t="shared" si="6"/>
        <v>301000.00000000012</v>
      </c>
      <c r="L60" s="15">
        <f>+VLOOKUP($H60,Param!$D$2:$F$11,2,FALSE)</f>
        <v>0.10000000000000003</v>
      </c>
      <c r="M60" s="43">
        <f>+VLOOKUP($H60,Param!$D$2:$F$11,3,FALSE)</f>
        <v>400000</v>
      </c>
      <c r="N60" s="48">
        <f t="shared" si="13"/>
        <v>82200.000000000087</v>
      </c>
    </row>
    <row r="61" spans="1:14" x14ac:dyDescent="0.25">
      <c r="A61" s="69">
        <v>9</v>
      </c>
      <c r="B61" s="70">
        <v>10</v>
      </c>
      <c r="C61" s="71">
        <v>4000000</v>
      </c>
      <c r="D61" s="71">
        <v>0</v>
      </c>
      <c r="E61" s="13">
        <f t="shared" si="16"/>
        <v>218800.00000000003</v>
      </c>
      <c r="F61" s="34">
        <f>+VLOOKUP(B61-A61,Param!$A$2:$B$22,2,FALSE)</f>
        <v>1.1000000000000001</v>
      </c>
      <c r="G61" s="33">
        <f t="shared" si="12"/>
        <v>9</v>
      </c>
      <c r="H61" s="11">
        <f t="shared" si="8"/>
        <v>10</v>
      </c>
      <c r="I61" s="12">
        <f t="shared" si="9"/>
        <v>4000000</v>
      </c>
      <c r="J61" s="12">
        <f t="shared" si="10"/>
        <v>0</v>
      </c>
      <c r="K61" s="13">
        <f t="shared" si="6"/>
        <v>401000</v>
      </c>
      <c r="L61" s="15">
        <f>+VLOOKUP($H61,Param!$D$2:$F$11,2,FALSE)</f>
        <v>0.10000000000000003</v>
      </c>
      <c r="M61" s="43">
        <f>+VLOOKUP($H61,Param!$D$2:$F$11,3,FALSE)</f>
        <v>400000</v>
      </c>
      <c r="N61" s="48">
        <f t="shared" si="13"/>
        <v>182199.99999999997</v>
      </c>
    </row>
    <row r="62" spans="1:14" x14ac:dyDescent="0.25">
      <c r="A62" s="69">
        <v>9</v>
      </c>
      <c r="B62" s="70">
        <v>10</v>
      </c>
      <c r="C62" s="71">
        <v>5000000</v>
      </c>
      <c r="D62" s="71">
        <v>0</v>
      </c>
      <c r="E62" s="13">
        <f t="shared" si="16"/>
        <v>218800.00000000003</v>
      </c>
      <c r="F62" s="34">
        <f>+VLOOKUP(B62-A62,Param!$A$2:$B$22,2,FALSE)</f>
        <v>1.1000000000000001</v>
      </c>
      <c r="G62" s="33">
        <f t="shared" si="12"/>
        <v>9</v>
      </c>
      <c r="H62" s="11">
        <f t="shared" si="8"/>
        <v>10</v>
      </c>
      <c r="I62" s="12">
        <f t="shared" si="9"/>
        <v>5000000</v>
      </c>
      <c r="J62" s="12">
        <f t="shared" si="10"/>
        <v>0</v>
      </c>
      <c r="K62" s="13">
        <f t="shared" si="6"/>
        <v>401000</v>
      </c>
      <c r="L62" s="15">
        <f>+VLOOKUP($H62,Param!$D$2:$F$11,2,FALSE)</f>
        <v>0.10000000000000003</v>
      </c>
      <c r="M62" s="43">
        <f>+VLOOKUP($H62,Param!$D$2:$F$11,3,FALSE)</f>
        <v>400000</v>
      </c>
      <c r="N62" s="48">
        <f t="shared" si="13"/>
        <v>182199.99999999997</v>
      </c>
    </row>
    <row r="63" spans="1:14" x14ac:dyDescent="0.25">
      <c r="A63" s="72">
        <v>9</v>
      </c>
      <c r="B63" s="73">
        <v>10</v>
      </c>
      <c r="C63" s="74">
        <v>6000000</v>
      </c>
      <c r="D63" s="74">
        <v>0</v>
      </c>
      <c r="E63" s="18">
        <f t="shared" si="16"/>
        <v>218800.00000000003</v>
      </c>
      <c r="F63" s="36">
        <f>+VLOOKUP(B63-A63,Param!$A$2:$B$22,2,FALSE)</f>
        <v>1.1000000000000001</v>
      </c>
      <c r="G63" s="35">
        <f t="shared" si="12"/>
        <v>9</v>
      </c>
      <c r="H63" s="16">
        <f t="shared" si="8"/>
        <v>10</v>
      </c>
      <c r="I63" s="17">
        <f t="shared" si="9"/>
        <v>6000000</v>
      </c>
      <c r="J63" s="17">
        <f t="shared" si="10"/>
        <v>0</v>
      </c>
      <c r="K63" s="18">
        <f t="shared" si="6"/>
        <v>401000</v>
      </c>
      <c r="L63" s="19">
        <f>+VLOOKUP($H63,Param!$D$2:$F$11,2,FALSE)</f>
        <v>0.10000000000000003</v>
      </c>
      <c r="M63" s="44">
        <f>+VLOOKUP($H63,Param!$D$2:$F$11,3,FALSE)</f>
        <v>400000</v>
      </c>
      <c r="N63" s="49">
        <f t="shared" si="13"/>
        <v>182199.99999999997</v>
      </c>
    </row>
    <row r="64" spans="1:14" x14ac:dyDescent="0.25">
      <c r="A64" s="69">
        <v>9</v>
      </c>
      <c r="B64" s="70">
        <v>8</v>
      </c>
      <c r="C64" s="71">
        <v>500000</v>
      </c>
      <c r="D64" s="71">
        <f>6*25000</f>
        <v>150000</v>
      </c>
      <c r="E64" s="13">
        <f>+F64*(MIN(0.2*C64,198000)+0.5*D64)+MIN(F64,1)*1000</f>
        <v>158400</v>
      </c>
      <c r="F64" s="34">
        <f>+VLOOKUP(B64-A64,Param!$A$2:$B$22,2,FALSE)</f>
        <v>0.9</v>
      </c>
      <c r="G64" s="33">
        <f t="shared" ref="G64:G84" si="17">+A64</f>
        <v>9</v>
      </c>
      <c r="H64" s="11">
        <f t="shared" ref="H64:H84" si="18">+B64</f>
        <v>8</v>
      </c>
      <c r="I64" s="12">
        <f t="shared" ref="I64:I84" si="19">+C64</f>
        <v>500000</v>
      </c>
      <c r="J64" s="12">
        <f t="shared" ref="J64:J84" si="20">+D64</f>
        <v>150000</v>
      </c>
      <c r="K64" s="13">
        <f t="shared" ref="K64:K84" si="21">+MIN(L64*I64,M64)+0.5*J64+1000</f>
        <v>146000</v>
      </c>
      <c r="L64" s="15">
        <f>+VLOOKUP($H64,Param!$D$2:$F$11,2,FALSE)</f>
        <v>0.14000000000000004</v>
      </c>
      <c r="M64" s="43">
        <f>+VLOOKUP($H64,Param!$D$2:$F$11,3,FALSE)</f>
        <v>300000</v>
      </c>
      <c r="N64" s="48">
        <f t="shared" si="13"/>
        <v>-12400</v>
      </c>
    </row>
    <row r="65" spans="1:14" x14ac:dyDescent="0.25">
      <c r="A65" s="69">
        <v>9</v>
      </c>
      <c r="B65" s="70">
        <v>8</v>
      </c>
      <c r="C65" s="71">
        <v>1000000</v>
      </c>
      <c r="D65" s="71">
        <f t="shared" ref="D65:D84" si="22">6*25000</f>
        <v>150000</v>
      </c>
      <c r="E65" s="13">
        <f t="shared" ref="E65:E84" si="23">+F65*(MIN(0.2*C65,198000)+0.5*D65)+MIN(F65,1)*1000</f>
        <v>246600</v>
      </c>
      <c r="F65" s="34">
        <f>+VLOOKUP(B65-A65,Param!$A$2:$B$22,2,FALSE)</f>
        <v>0.9</v>
      </c>
      <c r="G65" s="33">
        <f t="shared" si="17"/>
        <v>9</v>
      </c>
      <c r="H65" s="11">
        <f t="shared" si="18"/>
        <v>8</v>
      </c>
      <c r="I65" s="12">
        <f t="shared" si="19"/>
        <v>1000000</v>
      </c>
      <c r="J65" s="12">
        <f t="shared" si="20"/>
        <v>150000</v>
      </c>
      <c r="K65" s="13">
        <f t="shared" si="21"/>
        <v>216000.00000000003</v>
      </c>
      <c r="L65" s="15">
        <f>+VLOOKUP($H65,Param!$D$2:$F$11,2,FALSE)</f>
        <v>0.14000000000000004</v>
      </c>
      <c r="M65" s="43">
        <f>+VLOOKUP($H65,Param!$D$2:$F$11,3,FALSE)</f>
        <v>300000</v>
      </c>
      <c r="N65" s="48">
        <f t="shared" si="13"/>
        <v>-30599.999999999971</v>
      </c>
    </row>
    <row r="66" spans="1:14" x14ac:dyDescent="0.25">
      <c r="A66" s="69">
        <v>9</v>
      </c>
      <c r="B66" s="70">
        <v>8</v>
      </c>
      <c r="C66" s="71">
        <v>2000000</v>
      </c>
      <c r="D66" s="71">
        <f t="shared" si="22"/>
        <v>150000</v>
      </c>
      <c r="E66" s="13">
        <f t="shared" si="23"/>
        <v>246600</v>
      </c>
      <c r="F66" s="34">
        <f>+VLOOKUP(B66-A66,Param!$A$2:$B$22,2,FALSE)</f>
        <v>0.9</v>
      </c>
      <c r="G66" s="33">
        <f t="shared" si="17"/>
        <v>9</v>
      </c>
      <c r="H66" s="11">
        <f t="shared" si="18"/>
        <v>8</v>
      </c>
      <c r="I66" s="12">
        <f t="shared" si="19"/>
        <v>2000000</v>
      </c>
      <c r="J66" s="12">
        <f t="shared" si="20"/>
        <v>150000</v>
      </c>
      <c r="K66" s="13">
        <f t="shared" si="21"/>
        <v>356000.00000000006</v>
      </c>
      <c r="L66" s="15">
        <f>+VLOOKUP($H66,Param!$D$2:$F$11,2,FALSE)</f>
        <v>0.14000000000000004</v>
      </c>
      <c r="M66" s="43">
        <f>+VLOOKUP($H66,Param!$D$2:$F$11,3,FALSE)</f>
        <v>300000</v>
      </c>
      <c r="N66" s="48">
        <f t="shared" si="13"/>
        <v>109400.00000000006</v>
      </c>
    </row>
    <row r="67" spans="1:14" x14ac:dyDescent="0.25">
      <c r="A67" s="69">
        <v>9</v>
      </c>
      <c r="B67" s="70">
        <v>8</v>
      </c>
      <c r="C67" s="71">
        <v>3000000</v>
      </c>
      <c r="D67" s="71">
        <f t="shared" si="22"/>
        <v>150000</v>
      </c>
      <c r="E67" s="13">
        <f t="shared" si="23"/>
        <v>246600</v>
      </c>
      <c r="F67" s="34">
        <f>+VLOOKUP(B67-A67,Param!$A$2:$B$22,2,FALSE)</f>
        <v>0.9</v>
      </c>
      <c r="G67" s="33">
        <f t="shared" si="17"/>
        <v>9</v>
      </c>
      <c r="H67" s="11">
        <f t="shared" si="18"/>
        <v>8</v>
      </c>
      <c r="I67" s="12">
        <f t="shared" si="19"/>
        <v>3000000</v>
      </c>
      <c r="J67" s="12">
        <f t="shared" si="20"/>
        <v>150000</v>
      </c>
      <c r="K67" s="13">
        <f t="shared" si="21"/>
        <v>376000</v>
      </c>
      <c r="L67" s="15">
        <f>+VLOOKUP($H67,Param!$D$2:$F$11,2,FALSE)</f>
        <v>0.14000000000000004</v>
      </c>
      <c r="M67" s="43">
        <f>+VLOOKUP($H67,Param!$D$2:$F$11,3,FALSE)</f>
        <v>300000</v>
      </c>
      <c r="N67" s="48">
        <f t="shared" si="13"/>
        <v>129400</v>
      </c>
    </row>
    <row r="68" spans="1:14" x14ac:dyDescent="0.25">
      <c r="A68" s="69">
        <v>9</v>
      </c>
      <c r="B68" s="70">
        <v>8</v>
      </c>
      <c r="C68" s="71">
        <v>4000000</v>
      </c>
      <c r="D68" s="71">
        <f t="shared" si="22"/>
        <v>150000</v>
      </c>
      <c r="E68" s="13">
        <f t="shared" si="23"/>
        <v>246600</v>
      </c>
      <c r="F68" s="34">
        <f>+VLOOKUP(B68-A68,Param!$A$2:$B$22,2,FALSE)</f>
        <v>0.9</v>
      </c>
      <c r="G68" s="33">
        <f t="shared" si="17"/>
        <v>9</v>
      </c>
      <c r="H68" s="11">
        <f t="shared" si="18"/>
        <v>8</v>
      </c>
      <c r="I68" s="12">
        <f t="shared" si="19"/>
        <v>4000000</v>
      </c>
      <c r="J68" s="12">
        <f t="shared" si="20"/>
        <v>150000</v>
      </c>
      <c r="K68" s="13">
        <f t="shared" si="21"/>
        <v>376000</v>
      </c>
      <c r="L68" s="15">
        <f>+VLOOKUP($H68,Param!$D$2:$F$11,2,FALSE)</f>
        <v>0.14000000000000004</v>
      </c>
      <c r="M68" s="43">
        <f>+VLOOKUP($H68,Param!$D$2:$F$11,3,FALSE)</f>
        <v>300000</v>
      </c>
      <c r="N68" s="48">
        <f t="shared" si="13"/>
        <v>129400</v>
      </c>
    </row>
    <row r="69" spans="1:14" x14ac:dyDescent="0.25">
      <c r="A69" s="69">
        <v>9</v>
      </c>
      <c r="B69" s="70">
        <v>8</v>
      </c>
      <c r="C69" s="71">
        <v>5000000</v>
      </c>
      <c r="D69" s="71">
        <f t="shared" si="22"/>
        <v>150000</v>
      </c>
      <c r="E69" s="13">
        <f t="shared" si="23"/>
        <v>246600</v>
      </c>
      <c r="F69" s="34">
        <f>+VLOOKUP(B69-A69,Param!$A$2:$B$22,2,FALSE)</f>
        <v>0.9</v>
      </c>
      <c r="G69" s="33">
        <f t="shared" si="17"/>
        <v>9</v>
      </c>
      <c r="H69" s="11">
        <f t="shared" si="18"/>
        <v>8</v>
      </c>
      <c r="I69" s="12">
        <f t="shared" si="19"/>
        <v>5000000</v>
      </c>
      <c r="J69" s="12">
        <f t="shared" si="20"/>
        <v>150000</v>
      </c>
      <c r="K69" s="13">
        <f t="shared" si="21"/>
        <v>376000</v>
      </c>
      <c r="L69" s="15">
        <f>+VLOOKUP($H69,Param!$D$2:$F$11,2,FALSE)</f>
        <v>0.14000000000000004</v>
      </c>
      <c r="M69" s="43">
        <f>+VLOOKUP($H69,Param!$D$2:$F$11,3,FALSE)</f>
        <v>300000</v>
      </c>
      <c r="N69" s="48">
        <f t="shared" si="13"/>
        <v>129400</v>
      </c>
    </row>
    <row r="70" spans="1:14" x14ac:dyDescent="0.25">
      <c r="A70" s="69">
        <v>9</v>
      </c>
      <c r="B70" s="70">
        <v>8</v>
      </c>
      <c r="C70" s="71">
        <v>6000000</v>
      </c>
      <c r="D70" s="71">
        <f t="shared" si="22"/>
        <v>150000</v>
      </c>
      <c r="E70" s="13">
        <f t="shared" si="23"/>
        <v>246600</v>
      </c>
      <c r="F70" s="34">
        <f>+VLOOKUP(B70-A70,Param!$A$2:$B$22,2,FALSE)</f>
        <v>0.9</v>
      </c>
      <c r="G70" s="33">
        <f t="shared" si="17"/>
        <v>9</v>
      </c>
      <c r="H70" s="11">
        <f t="shared" si="18"/>
        <v>8</v>
      </c>
      <c r="I70" s="12">
        <f t="shared" si="19"/>
        <v>6000000</v>
      </c>
      <c r="J70" s="12">
        <f t="shared" si="20"/>
        <v>150000</v>
      </c>
      <c r="K70" s="13">
        <f t="shared" si="21"/>
        <v>376000</v>
      </c>
      <c r="L70" s="15">
        <f>+VLOOKUP($H70,Param!$D$2:$F$11,2,FALSE)</f>
        <v>0.14000000000000004</v>
      </c>
      <c r="M70" s="43">
        <f>+VLOOKUP($H70,Param!$D$2:$F$11,3,FALSE)</f>
        <v>300000</v>
      </c>
      <c r="N70" s="48">
        <f t="shared" si="13"/>
        <v>129400</v>
      </c>
    </row>
    <row r="71" spans="1:14" x14ac:dyDescent="0.25">
      <c r="A71" s="66">
        <v>9</v>
      </c>
      <c r="B71" s="67">
        <v>9</v>
      </c>
      <c r="C71" s="68">
        <v>500000</v>
      </c>
      <c r="D71" s="68">
        <f t="shared" si="22"/>
        <v>150000</v>
      </c>
      <c r="E71" s="8">
        <f t="shared" si="23"/>
        <v>176000</v>
      </c>
      <c r="F71" s="32">
        <f>+VLOOKUP(B71-A71,Param!$A$2:$B$22,2,FALSE)</f>
        <v>1</v>
      </c>
      <c r="G71" s="31">
        <f t="shared" si="17"/>
        <v>9</v>
      </c>
      <c r="H71" s="6">
        <f t="shared" si="18"/>
        <v>9</v>
      </c>
      <c r="I71" s="7">
        <f t="shared" si="19"/>
        <v>500000</v>
      </c>
      <c r="J71" s="7">
        <f t="shared" si="20"/>
        <v>150000</v>
      </c>
      <c r="K71" s="8">
        <f t="shared" si="21"/>
        <v>136000.00000000003</v>
      </c>
      <c r="L71" s="10">
        <f>+VLOOKUP($H71,Param!$D$2:$F$11,2,FALSE)</f>
        <v>0.12000000000000004</v>
      </c>
      <c r="M71" s="42">
        <f>+VLOOKUP($H71,Param!$D$2:$F$11,3,FALSE)</f>
        <v>350000</v>
      </c>
      <c r="N71" s="47">
        <f t="shared" si="13"/>
        <v>-39999.999999999971</v>
      </c>
    </row>
    <row r="72" spans="1:14" x14ac:dyDescent="0.25">
      <c r="A72" s="69">
        <v>9</v>
      </c>
      <c r="B72" s="70">
        <v>9</v>
      </c>
      <c r="C72" s="71">
        <v>1000000</v>
      </c>
      <c r="D72" s="71">
        <f t="shared" si="22"/>
        <v>150000</v>
      </c>
      <c r="E72" s="13">
        <f t="shared" si="23"/>
        <v>274000</v>
      </c>
      <c r="F72" s="34">
        <f>+VLOOKUP(B72-A72,Param!$A$2:$B$22,2,FALSE)</f>
        <v>1</v>
      </c>
      <c r="G72" s="33">
        <f t="shared" si="17"/>
        <v>9</v>
      </c>
      <c r="H72" s="11">
        <f t="shared" si="18"/>
        <v>9</v>
      </c>
      <c r="I72" s="12">
        <f t="shared" si="19"/>
        <v>1000000</v>
      </c>
      <c r="J72" s="12">
        <f t="shared" si="20"/>
        <v>150000</v>
      </c>
      <c r="K72" s="13">
        <f t="shared" si="21"/>
        <v>196000.00000000006</v>
      </c>
      <c r="L72" s="15">
        <f>+VLOOKUP($H72,Param!$D$2:$F$11,2,FALSE)</f>
        <v>0.12000000000000004</v>
      </c>
      <c r="M72" s="43">
        <f>+VLOOKUP($H72,Param!$D$2:$F$11,3,FALSE)</f>
        <v>350000</v>
      </c>
      <c r="N72" s="48">
        <f t="shared" ref="N72:N84" si="24">+K72-E72</f>
        <v>-77999.999999999942</v>
      </c>
    </row>
    <row r="73" spans="1:14" x14ac:dyDescent="0.25">
      <c r="A73" s="69">
        <v>9</v>
      </c>
      <c r="B73" s="70">
        <v>9</v>
      </c>
      <c r="C73" s="71">
        <v>2000000</v>
      </c>
      <c r="D73" s="71">
        <f t="shared" si="22"/>
        <v>150000</v>
      </c>
      <c r="E73" s="13">
        <f t="shared" si="23"/>
        <v>274000</v>
      </c>
      <c r="F73" s="34">
        <f>+VLOOKUP(B73-A73,Param!$A$2:$B$22,2,FALSE)</f>
        <v>1</v>
      </c>
      <c r="G73" s="33">
        <f t="shared" si="17"/>
        <v>9</v>
      </c>
      <c r="H73" s="11">
        <f t="shared" si="18"/>
        <v>9</v>
      </c>
      <c r="I73" s="12">
        <f t="shared" si="19"/>
        <v>2000000</v>
      </c>
      <c r="J73" s="12">
        <f t="shared" si="20"/>
        <v>150000</v>
      </c>
      <c r="K73" s="13">
        <f t="shared" si="21"/>
        <v>316000.00000000012</v>
      </c>
      <c r="L73" s="15">
        <f>+VLOOKUP($H73,Param!$D$2:$F$11,2,FALSE)</f>
        <v>0.12000000000000004</v>
      </c>
      <c r="M73" s="43">
        <f>+VLOOKUP($H73,Param!$D$2:$F$11,3,FALSE)</f>
        <v>350000</v>
      </c>
      <c r="N73" s="48">
        <f t="shared" si="24"/>
        <v>42000.000000000116</v>
      </c>
    </row>
    <row r="74" spans="1:14" x14ac:dyDescent="0.25">
      <c r="A74" s="69">
        <v>9</v>
      </c>
      <c r="B74" s="70">
        <v>9</v>
      </c>
      <c r="C74" s="71">
        <v>3000000</v>
      </c>
      <c r="D74" s="71">
        <f t="shared" si="22"/>
        <v>150000</v>
      </c>
      <c r="E74" s="13">
        <f t="shared" si="23"/>
        <v>274000</v>
      </c>
      <c r="F74" s="34">
        <f>+VLOOKUP(B74-A74,Param!$A$2:$B$22,2,FALSE)</f>
        <v>1</v>
      </c>
      <c r="G74" s="33">
        <f t="shared" si="17"/>
        <v>9</v>
      </c>
      <c r="H74" s="11">
        <f t="shared" si="18"/>
        <v>9</v>
      </c>
      <c r="I74" s="12">
        <f t="shared" si="19"/>
        <v>3000000</v>
      </c>
      <c r="J74" s="12">
        <f t="shared" si="20"/>
        <v>150000</v>
      </c>
      <c r="K74" s="13">
        <f t="shared" si="21"/>
        <v>426000</v>
      </c>
      <c r="L74" s="15">
        <f>+VLOOKUP($H74,Param!$D$2:$F$11,2,FALSE)</f>
        <v>0.12000000000000004</v>
      </c>
      <c r="M74" s="43">
        <f>+VLOOKUP($H74,Param!$D$2:$F$11,3,FALSE)</f>
        <v>350000</v>
      </c>
      <c r="N74" s="48">
        <f t="shared" si="24"/>
        <v>152000</v>
      </c>
    </row>
    <row r="75" spans="1:14" x14ac:dyDescent="0.25">
      <c r="A75" s="69">
        <v>9</v>
      </c>
      <c r="B75" s="70">
        <v>9</v>
      </c>
      <c r="C75" s="71">
        <v>4000000</v>
      </c>
      <c r="D75" s="71">
        <f t="shared" si="22"/>
        <v>150000</v>
      </c>
      <c r="E75" s="13">
        <f t="shared" si="23"/>
        <v>274000</v>
      </c>
      <c r="F75" s="34">
        <f>+VLOOKUP(B75-A75,Param!$A$2:$B$22,2,FALSE)</f>
        <v>1</v>
      </c>
      <c r="G75" s="33">
        <f t="shared" si="17"/>
        <v>9</v>
      </c>
      <c r="H75" s="11">
        <f t="shared" si="18"/>
        <v>9</v>
      </c>
      <c r="I75" s="12">
        <f t="shared" si="19"/>
        <v>4000000</v>
      </c>
      <c r="J75" s="12">
        <f t="shared" si="20"/>
        <v>150000</v>
      </c>
      <c r="K75" s="13">
        <f t="shared" si="21"/>
        <v>426000</v>
      </c>
      <c r="L75" s="15">
        <f>+VLOOKUP($H75,Param!$D$2:$F$11,2,FALSE)</f>
        <v>0.12000000000000004</v>
      </c>
      <c r="M75" s="43">
        <f>+VLOOKUP($H75,Param!$D$2:$F$11,3,FALSE)</f>
        <v>350000</v>
      </c>
      <c r="N75" s="48">
        <f t="shared" si="24"/>
        <v>152000</v>
      </c>
    </row>
    <row r="76" spans="1:14" x14ac:dyDescent="0.25">
      <c r="A76" s="69">
        <v>9</v>
      </c>
      <c r="B76" s="70">
        <v>9</v>
      </c>
      <c r="C76" s="71">
        <v>5000000</v>
      </c>
      <c r="D76" s="71">
        <f t="shared" si="22"/>
        <v>150000</v>
      </c>
      <c r="E76" s="13">
        <f t="shared" si="23"/>
        <v>274000</v>
      </c>
      <c r="F76" s="34">
        <f>+VLOOKUP(B76-A76,Param!$A$2:$B$22,2,FALSE)</f>
        <v>1</v>
      </c>
      <c r="G76" s="33">
        <f t="shared" si="17"/>
        <v>9</v>
      </c>
      <c r="H76" s="11">
        <f t="shared" si="18"/>
        <v>9</v>
      </c>
      <c r="I76" s="12">
        <f t="shared" si="19"/>
        <v>5000000</v>
      </c>
      <c r="J76" s="12">
        <f t="shared" si="20"/>
        <v>150000</v>
      </c>
      <c r="K76" s="13">
        <f t="shared" si="21"/>
        <v>426000</v>
      </c>
      <c r="L76" s="15">
        <f>+VLOOKUP($H76,Param!$D$2:$F$11,2,FALSE)</f>
        <v>0.12000000000000004</v>
      </c>
      <c r="M76" s="43">
        <f>+VLOOKUP($H76,Param!$D$2:$F$11,3,FALSE)</f>
        <v>350000</v>
      </c>
      <c r="N76" s="48">
        <f t="shared" si="24"/>
        <v>152000</v>
      </c>
    </row>
    <row r="77" spans="1:14" x14ac:dyDescent="0.25">
      <c r="A77" s="72">
        <v>9</v>
      </c>
      <c r="B77" s="73">
        <v>9</v>
      </c>
      <c r="C77" s="74">
        <v>6000000</v>
      </c>
      <c r="D77" s="74">
        <f t="shared" si="22"/>
        <v>150000</v>
      </c>
      <c r="E77" s="18">
        <f t="shared" si="23"/>
        <v>274000</v>
      </c>
      <c r="F77" s="36">
        <f>+VLOOKUP(B77-A77,Param!$A$2:$B$22,2,FALSE)</f>
        <v>1</v>
      </c>
      <c r="G77" s="35">
        <f t="shared" si="17"/>
        <v>9</v>
      </c>
      <c r="H77" s="16">
        <f t="shared" si="18"/>
        <v>9</v>
      </c>
      <c r="I77" s="17">
        <f t="shared" si="19"/>
        <v>6000000</v>
      </c>
      <c r="J77" s="17">
        <f t="shared" si="20"/>
        <v>150000</v>
      </c>
      <c r="K77" s="18">
        <f t="shared" si="21"/>
        <v>426000</v>
      </c>
      <c r="L77" s="19">
        <f>+VLOOKUP($H77,Param!$D$2:$F$11,2,FALSE)</f>
        <v>0.12000000000000004</v>
      </c>
      <c r="M77" s="44">
        <f>+VLOOKUP($H77,Param!$D$2:$F$11,3,FALSE)</f>
        <v>350000</v>
      </c>
      <c r="N77" s="49">
        <f t="shared" si="24"/>
        <v>152000</v>
      </c>
    </row>
    <row r="78" spans="1:14" x14ac:dyDescent="0.25">
      <c r="A78" s="66">
        <v>9</v>
      </c>
      <c r="B78" s="67">
        <v>10</v>
      </c>
      <c r="C78" s="68">
        <v>500000</v>
      </c>
      <c r="D78" s="68">
        <f t="shared" si="22"/>
        <v>150000</v>
      </c>
      <c r="E78" s="8">
        <f t="shared" si="23"/>
        <v>193500.00000000003</v>
      </c>
      <c r="F78" s="32">
        <f>+VLOOKUP(B78-A78,Param!$A$2:$B$22,2,FALSE)</f>
        <v>1.1000000000000001</v>
      </c>
      <c r="G78" s="31">
        <f t="shared" si="17"/>
        <v>9</v>
      </c>
      <c r="H78" s="6">
        <f t="shared" si="18"/>
        <v>10</v>
      </c>
      <c r="I78" s="7">
        <f t="shared" si="19"/>
        <v>500000</v>
      </c>
      <c r="J78" s="7">
        <f t="shared" si="20"/>
        <v>150000</v>
      </c>
      <c r="K78" s="8">
        <f t="shared" si="21"/>
        <v>126000.00000000001</v>
      </c>
      <c r="L78" s="10">
        <f>+VLOOKUP($H78,Param!$D$2:$F$11,2,FALSE)</f>
        <v>0.10000000000000003</v>
      </c>
      <c r="M78" s="42">
        <f>+VLOOKUP($H78,Param!$D$2:$F$11,3,FALSE)</f>
        <v>400000</v>
      </c>
      <c r="N78" s="47">
        <f t="shared" si="24"/>
        <v>-67500.000000000015</v>
      </c>
    </row>
    <row r="79" spans="1:14" x14ac:dyDescent="0.25">
      <c r="A79" s="69">
        <v>9</v>
      </c>
      <c r="B79" s="70">
        <v>10</v>
      </c>
      <c r="C79" s="71">
        <v>1000000</v>
      </c>
      <c r="D79" s="71">
        <f t="shared" si="22"/>
        <v>150000</v>
      </c>
      <c r="E79" s="13">
        <f t="shared" si="23"/>
        <v>301300</v>
      </c>
      <c r="F79" s="34">
        <f>+VLOOKUP(B79-A79,Param!$A$2:$B$22,2,FALSE)</f>
        <v>1.1000000000000001</v>
      </c>
      <c r="G79" s="33">
        <f t="shared" si="17"/>
        <v>9</v>
      </c>
      <c r="H79" s="11">
        <f t="shared" si="18"/>
        <v>10</v>
      </c>
      <c r="I79" s="12">
        <f t="shared" si="19"/>
        <v>1000000</v>
      </c>
      <c r="J79" s="12">
        <f t="shared" si="20"/>
        <v>150000</v>
      </c>
      <c r="K79" s="13">
        <f t="shared" si="21"/>
        <v>176000.00000000003</v>
      </c>
      <c r="L79" s="15">
        <f>+VLOOKUP($H79,Param!$D$2:$F$11,2,FALSE)</f>
        <v>0.10000000000000003</v>
      </c>
      <c r="M79" s="43">
        <f>+VLOOKUP($H79,Param!$D$2:$F$11,3,FALSE)</f>
        <v>400000</v>
      </c>
      <c r="N79" s="48">
        <f t="shared" si="24"/>
        <v>-125299.99999999997</v>
      </c>
    </row>
    <row r="80" spans="1:14" x14ac:dyDescent="0.25">
      <c r="A80" s="69">
        <v>9</v>
      </c>
      <c r="B80" s="70">
        <v>10</v>
      </c>
      <c r="C80" s="71">
        <v>2000000</v>
      </c>
      <c r="D80" s="71">
        <f t="shared" si="22"/>
        <v>150000</v>
      </c>
      <c r="E80" s="13">
        <f t="shared" si="23"/>
        <v>301300</v>
      </c>
      <c r="F80" s="34">
        <f>+VLOOKUP(B80-A80,Param!$A$2:$B$22,2,FALSE)</f>
        <v>1.1000000000000001</v>
      </c>
      <c r="G80" s="33">
        <f t="shared" si="17"/>
        <v>9</v>
      </c>
      <c r="H80" s="11">
        <f t="shared" si="18"/>
        <v>10</v>
      </c>
      <c r="I80" s="12">
        <f t="shared" si="19"/>
        <v>2000000</v>
      </c>
      <c r="J80" s="12">
        <f t="shared" si="20"/>
        <v>150000</v>
      </c>
      <c r="K80" s="13">
        <f t="shared" si="21"/>
        <v>276000.00000000006</v>
      </c>
      <c r="L80" s="15">
        <f>+VLOOKUP($H80,Param!$D$2:$F$11,2,FALSE)</f>
        <v>0.10000000000000003</v>
      </c>
      <c r="M80" s="43">
        <f>+VLOOKUP($H80,Param!$D$2:$F$11,3,FALSE)</f>
        <v>400000</v>
      </c>
      <c r="N80" s="48">
        <f t="shared" si="24"/>
        <v>-25299.999999999942</v>
      </c>
    </row>
    <row r="81" spans="1:14" x14ac:dyDescent="0.25">
      <c r="A81" s="69">
        <v>9</v>
      </c>
      <c r="B81" s="70">
        <v>10</v>
      </c>
      <c r="C81" s="71">
        <v>3000000</v>
      </c>
      <c r="D81" s="71">
        <f t="shared" si="22"/>
        <v>150000</v>
      </c>
      <c r="E81" s="13">
        <f t="shared" si="23"/>
        <v>301300</v>
      </c>
      <c r="F81" s="34">
        <f>+VLOOKUP(B81-A81,Param!$A$2:$B$22,2,FALSE)</f>
        <v>1.1000000000000001</v>
      </c>
      <c r="G81" s="33">
        <f t="shared" si="17"/>
        <v>9</v>
      </c>
      <c r="H81" s="11">
        <f t="shared" si="18"/>
        <v>10</v>
      </c>
      <c r="I81" s="12">
        <f t="shared" si="19"/>
        <v>3000000</v>
      </c>
      <c r="J81" s="12">
        <f t="shared" si="20"/>
        <v>150000</v>
      </c>
      <c r="K81" s="13">
        <f t="shared" si="21"/>
        <v>376000.00000000012</v>
      </c>
      <c r="L81" s="15">
        <f>+VLOOKUP($H81,Param!$D$2:$F$11,2,FALSE)</f>
        <v>0.10000000000000003</v>
      </c>
      <c r="M81" s="43">
        <f>+VLOOKUP($H81,Param!$D$2:$F$11,3,FALSE)</f>
        <v>400000</v>
      </c>
      <c r="N81" s="48">
        <f t="shared" si="24"/>
        <v>74700.000000000116</v>
      </c>
    </row>
    <row r="82" spans="1:14" x14ac:dyDescent="0.25">
      <c r="A82" s="69">
        <v>9</v>
      </c>
      <c r="B82" s="70">
        <v>10</v>
      </c>
      <c r="C82" s="71">
        <v>4000000</v>
      </c>
      <c r="D82" s="71">
        <f t="shared" si="22"/>
        <v>150000</v>
      </c>
      <c r="E82" s="13">
        <f t="shared" si="23"/>
        <v>301300</v>
      </c>
      <c r="F82" s="34">
        <f>+VLOOKUP(B82-A82,Param!$A$2:$B$22,2,FALSE)</f>
        <v>1.1000000000000001</v>
      </c>
      <c r="G82" s="33">
        <f t="shared" si="17"/>
        <v>9</v>
      </c>
      <c r="H82" s="11">
        <f t="shared" si="18"/>
        <v>10</v>
      </c>
      <c r="I82" s="12">
        <f t="shared" si="19"/>
        <v>4000000</v>
      </c>
      <c r="J82" s="12">
        <f t="shared" si="20"/>
        <v>150000</v>
      </c>
      <c r="K82" s="13">
        <f t="shared" si="21"/>
        <v>476000</v>
      </c>
      <c r="L82" s="15">
        <f>+VLOOKUP($H82,Param!$D$2:$F$11,2,FALSE)</f>
        <v>0.10000000000000003</v>
      </c>
      <c r="M82" s="43">
        <f>+VLOOKUP($H82,Param!$D$2:$F$11,3,FALSE)</f>
        <v>400000</v>
      </c>
      <c r="N82" s="48">
        <f t="shared" si="24"/>
        <v>174700</v>
      </c>
    </row>
    <row r="83" spans="1:14" x14ac:dyDescent="0.25">
      <c r="A83" s="69">
        <v>9</v>
      </c>
      <c r="B83" s="70">
        <v>10</v>
      </c>
      <c r="C83" s="71">
        <v>5000000</v>
      </c>
      <c r="D83" s="71">
        <f t="shared" si="22"/>
        <v>150000</v>
      </c>
      <c r="E83" s="13">
        <f t="shared" si="23"/>
        <v>301300</v>
      </c>
      <c r="F83" s="34">
        <f>+VLOOKUP(B83-A83,Param!$A$2:$B$22,2,FALSE)</f>
        <v>1.1000000000000001</v>
      </c>
      <c r="G83" s="33">
        <f t="shared" si="17"/>
        <v>9</v>
      </c>
      <c r="H83" s="11">
        <f t="shared" si="18"/>
        <v>10</v>
      </c>
      <c r="I83" s="12">
        <f t="shared" si="19"/>
        <v>5000000</v>
      </c>
      <c r="J83" s="12">
        <f t="shared" si="20"/>
        <v>150000</v>
      </c>
      <c r="K83" s="13">
        <f t="shared" si="21"/>
        <v>476000</v>
      </c>
      <c r="L83" s="15">
        <f>+VLOOKUP($H83,Param!$D$2:$F$11,2,FALSE)</f>
        <v>0.10000000000000003</v>
      </c>
      <c r="M83" s="43">
        <f>+VLOOKUP($H83,Param!$D$2:$F$11,3,FALSE)</f>
        <v>400000</v>
      </c>
      <c r="N83" s="48">
        <f t="shared" si="24"/>
        <v>174700</v>
      </c>
    </row>
    <row r="84" spans="1:14" x14ac:dyDescent="0.25">
      <c r="A84" s="72">
        <v>9</v>
      </c>
      <c r="B84" s="73">
        <v>10</v>
      </c>
      <c r="C84" s="74">
        <v>6000000</v>
      </c>
      <c r="D84" s="74">
        <f t="shared" si="22"/>
        <v>150000</v>
      </c>
      <c r="E84" s="18">
        <f t="shared" si="23"/>
        <v>301300</v>
      </c>
      <c r="F84" s="36">
        <f>+VLOOKUP(B84-A84,Param!$A$2:$B$22,2,FALSE)</f>
        <v>1.1000000000000001</v>
      </c>
      <c r="G84" s="35">
        <f t="shared" si="17"/>
        <v>9</v>
      </c>
      <c r="H84" s="16">
        <f t="shared" si="18"/>
        <v>10</v>
      </c>
      <c r="I84" s="17">
        <f t="shared" si="19"/>
        <v>6000000</v>
      </c>
      <c r="J84" s="17">
        <f t="shared" si="20"/>
        <v>150000</v>
      </c>
      <c r="K84" s="18">
        <f t="shared" si="21"/>
        <v>476000</v>
      </c>
      <c r="L84" s="19">
        <f>+VLOOKUP($H84,Param!$D$2:$F$11,2,FALSE)</f>
        <v>0.10000000000000003</v>
      </c>
      <c r="M84" s="44">
        <f>+VLOOKUP($H84,Param!$D$2:$F$11,3,FALSE)</f>
        <v>400000</v>
      </c>
      <c r="N84" s="49">
        <f t="shared" si="24"/>
        <v>174700</v>
      </c>
    </row>
  </sheetData>
  <autoFilter ref="A7:N84"/>
  <conditionalFormatting sqref="N43:N6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N36:N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N15:N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N8:N1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N64:N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31496062992125984" right="0.31496062992125984" top="0.74803149606299213" bottom="0.35433070866141736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selection activeCell="K22" sqref="K22"/>
    </sheetView>
  </sheetViews>
  <sheetFormatPr baseColWidth="10" defaultRowHeight="15" x14ac:dyDescent="0.25"/>
  <cols>
    <col min="1" max="1" width="11.42578125" style="63" customWidth="1"/>
    <col min="2" max="6" width="9.140625" hidden="1" customWidth="1"/>
    <col min="7" max="11" width="9.140625" customWidth="1"/>
    <col min="12" max="12" width="1.85546875" customWidth="1"/>
    <col min="14" max="18" width="9.140625" hidden="1" customWidth="1"/>
    <col min="19" max="23" width="9.140625" customWidth="1"/>
    <col min="24" max="24" width="3.85546875" customWidth="1"/>
    <col min="25" max="25" width="11.42578125" style="63" customWidth="1"/>
    <col min="26" max="30" width="9.140625" hidden="1" customWidth="1"/>
    <col min="31" max="35" width="7.7109375" customWidth="1"/>
    <col min="36" max="36" width="1.85546875" customWidth="1"/>
    <col min="38" max="42" width="9.140625" hidden="1" customWidth="1"/>
    <col min="43" max="47" width="7.7109375" customWidth="1"/>
  </cols>
  <sheetData>
    <row r="1" spans="1:47" x14ac:dyDescent="0.25">
      <c r="A1" s="65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Y1" s="65" t="s">
        <v>25</v>
      </c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</row>
    <row r="3" spans="1:47" x14ac:dyDescent="0.25">
      <c r="A3" s="65" t="s">
        <v>7</v>
      </c>
      <c r="B3" s="65"/>
      <c r="C3" s="65"/>
      <c r="D3" s="65"/>
      <c r="E3" s="65"/>
      <c r="F3" s="65"/>
      <c r="G3" s="65"/>
      <c r="H3" s="65"/>
      <c r="I3" s="65"/>
      <c r="J3" s="65"/>
      <c r="K3" s="65"/>
      <c r="M3" s="65" t="s">
        <v>8</v>
      </c>
      <c r="N3" s="65"/>
      <c r="O3" s="65"/>
      <c r="P3" s="65"/>
      <c r="Q3" s="65"/>
      <c r="R3" s="65"/>
      <c r="S3" s="65"/>
      <c r="T3" s="65"/>
      <c r="U3" s="65"/>
      <c r="V3" s="65"/>
      <c r="W3" s="65"/>
      <c r="Y3" s="65" t="s">
        <v>7</v>
      </c>
      <c r="Z3" s="65"/>
      <c r="AA3" s="65"/>
      <c r="AB3" s="65"/>
      <c r="AC3" s="65"/>
      <c r="AD3" s="65"/>
      <c r="AE3" s="65"/>
      <c r="AF3" s="65"/>
      <c r="AG3" s="65"/>
      <c r="AH3" s="65"/>
      <c r="AI3" s="65"/>
      <c r="AK3" s="65" t="s">
        <v>8</v>
      </c>
      <c r="AL3" s="65"/>
      <c r="AM3" s="65"/>
      <c r="AN3" s="65"/>
      <c r="AO3" s="65"/>
      <c r="AP3" s="65"/>
      <c r="AQ3" s="65"/>
      <c r="AR3" s="65"/>
      <c r="AS3" s="65"/>
      <c r="AT3" s="65"/>
      <c r="AU3" s="65"/>
    </row>
    <row r="4" spans="1:47" ht="15.75" customHeight="1" x14ac:dyDescent="0.25"/>
    <row r="5" spans="1:47" x14ac:dyDescent="0.25">
      <c r="H5" s="61" t="s">
        <v>21</v>
      </c>
      <c r="I5" s="61"/>
      <c r="J5" s="75">
        <v>500000</v>
      </c>
      <c r="K5" s="76"/>
      <c r="AQ5" s="61" t="s">
        <v>23</v>
      </c>
      <c r="AR5" s="61"/>
      <c r="AS5" s="61"/>
      <c r="AT5" s="77">
        <f>6*10000</f>
        <v>60000</v>
      </c>
      <c r="AU5" s="77"/>
    </row>
    <row r="7" spans="1:47" ht="30" x14ac:dyDescent="0.25">
      <c r="A7" s="62" t="s">
        <v>22</v>
      </c>
      <c r="B7" s="64">
        <v>1</v>
      </c>
      <c r="C7" s="64">
        <v>2</v>
      </c>
      <c r="D7" s="64">
        <v>3</v>
      </c>
      <c r="E7" s="64">
        <v>4</v>
      </c>
      <c r="F7" s="64">
        <v>5</v>
      </c>
      <c r="G7" s="64">
        <v>6</v>
      </c>
      <c r="H7" s="64">
        <v>7</v>
      </c>
      <c r="I7" s="64">
        <v>8</v>
      </c>
      <c r="J7" s="64">
        <v>9</v>
      </c>
      <c r="K7" s="64">
        <v>10</v>
      </c>
      <c r="L7" s="63"/>
      <c r="M7" s="62" t="s">
        <v>22</v>
      </c>
      <c r="N7" s="64">
        <v>1</v>
      </c>
      <c r="O7" s="64">
        <v>2</v>
      </c>
      <c r="P7" s="64">
        <v>3</v>
      </c>
      <c r="Q7" s="64">
        <v>4</v>
      </c>
      <c r="R7" s="64">
        <v>5</v>
      </c>
      <c r="S7" s="64">
        <v>6</v>
      </c>
      <c r="T7" s="64">
        <v>7</v>
      </c>
      <c r="U7" s="64">
        <v>8</v>
      </c>
      <c r="V7" s="64">
        <v>9</v>
      </c>
      <c r="W7" s="64">
        <v>10</v>
      </c>
      <c r="Y7" s="62" t="s">
        <v>22</v>
      </c>
      <c r="Z7" s="64">
        <v>1</v>
      </c>
      <c r="AA7" s="64">
        <v>2</v>
      </c>
      <c r="AB7" s="64">
        <v>3</v>
      </c>
      <c r="AC7" s="64">
        <v>4</v>
      </c>
      <c r="AD7" s="64">
        <v>5</v>
      </c>
      <c r="AE7" s="64">
        <v>6</v>
      </c>
      <c r="AF7" s="64">
        <v>7</v>
      </c>
      <c r="AG7" s="64">
        <v>8</v>
      </c>
      <c r="AH7" s="64">
        <v>9</v>
      </c>
      <c r="AI7" s="64">
        <v>10</v>
      </c>
      <c r="AJ7" s="63"/>
      <c r="AK7" s="62" t="s">
        <v>22</v>
      </c>
      <c r="AL7" s="64">
        <v>1</v>
      </c>
      <c r="AM7" s="64">
        <v>2</v>
      </c>
      <c r="AN7" s="64">
        <v>3</v>
      </c>
      <c r="AO7" s="64">
        <v>4</v>
      </c>
      <c r="AP7" s="64">
        <v>5</v>
      </c>
      <c r="AQ7" s="64">
        <v>6</v>
      </c>
      <c r="AR7" s="64">
        <v>7</v>
      </c>
      <c r="AS7" s="64">
        <v>8</v>
      </c>
      <c r="AT7" s="64">
        <v>9</v>
      </c>
      <c r="AU7" s="64">
        <v>10</v>
      </c>
    </row>
    <row r="8" spans="1:47" hidden="1" x14ac:dyDescent="0.25">
      <c r="A8" s="64">
        <v>1</v>
      </c>
      <c r="B8" s="60">
        <f>+VLOOKUP(B$22-$A8,Param!$A$2:$B$22,2)*(MIN(0.2*J5,198000)+0.5*V5)+MIN(VLOOKUP(B$22-$A8,Param!$A$2:$B$22,2),1)*1000</f>
        <v>101000</v>
      </c>
      <c r="C8" s="60">
        <f>+VLOOKUP(C$22-$A8,Param!$A$2:$B$22,2)*(MIN(0.2*J5,198000)+0.5*V5)+MIN(VLOOKUP(C$22-$A8,Param!$A$2:$B$22,2),1)*1000</f>
        <v>111000.00000000001</v>
      </c>
      <c r="D8" s="60">
        <f>+VLOOKUP(D$22-$A8,Param!$A$2:$B$22,2)*(MIN(0.2*J5,198000)+0.5*V5)+MIN(VLOOKUP(D$22-$A8,Param!$A$2:$B$22,2),1)*1000</f>
        <v>151000</v>
      </c>
      <c r="E8" s="60">
        <f>+VLOOKUP(E$22-$A8,Param!$A$2:$B$22,2)*(MIN(0.2*J5,198000)+0.5*V5)+MIN(VLOOKUP(E$22-$A8,Param!$A$2:$B$22,2),1)*1000</f>
        <v>201000</v>
      </c>
      <c r="F8" s="60">
        <f>+VLOOKUP(F$22-$A8,Param!$A$2:$B$22,2)*(MIN(0.2*J5,198000)+0.5*V5)+MIN(VLOOKUP(F$22-$A8,Param!$A$2:$B$22,2),1)*1000</f>
        <v>201000</v>
      </c>
      <c r="G8" s="60">
        <f>+VLOOKUP(G$22-$A8,Param!$A$2:$B$22,2)*(MIN(0.2*J5,198000)+0.5*V5)+MIN(VLOOKUP(G$22-$A8,Param!$A$2:$B$22,2),1)*1000</f>
        <v>201000</v>
      </c>
      <c r="H8" s="60">
        <f>+VLOOKUP(H$22-$A8,Param!$A$2:$B$22,2)*(MIN(0.2*J5,198000)+0.5*V5)+MIN(VLOOKUP(H$22-$A8,Param!$A$2:$B$22,2),1)*1000</f>
        <v>201000</v>
      </c>
      <c r="I8" s="60">
        <f>+VLOOKUP(I$22-$A8,Param!$A$2:$B$22,2)*(MIN(0.2*J5,198000)+0.5*V5)+MIN(VLOOKUP(I$22-$A8,Param!$A$2:$B$22,2),1)*1000</f>
        <v>201000</v>
      </c>
      <c r="J8" s="60">
        <f>+VLOOKUP(J$22-$A8,Param!$A$2:$B$22,2)*(MIN(0.2*J5,198000)+0.5*V5)+MIN(VLOOKUP(J$22-$A8,Param!$A$2:$B$22,2),1)*1000</f>
        <v>201000</v>
      </c>
      <c r="K8" s="60">
        <f>+VLOOKUP(K$22-$A8,Param!$A$2:$B$22,2)*(MIN(0.2*J5,198000)+0.5*V5)+MIN(VLOOKUP(K$22-$A8,Param!$A$2:$B$22,2),1)*1000</f>
        <v>201000</v>
      </c>
      <c r="M8" s="64">
        <v>1</v>
      </c>
      <c r="N8" s="60">
        <f>+MIN(VLOOKUP(N$22,Param!$D$1:$F$11,2,FALSE)*J5,VLOOKUP(N$22,Param!$D$1:$F$11,3,FALSE))+0.5*V5+1000</f>
        <v>101000</v>
      </c>
      <c r="O8" s="60">
        <f>+MIN(VLOOKUP(O$22,Param!$D$1:$F$11,2,FALSE)*J5,VLOOKUP(O$22,Param!$D$1:$F$11,3,FALSE))+0.5*V5+1000</f>
        <v>101000</v>
      </c>
      <c r="P8" s="60">
        <f>+MIN(VLOOKUP(P$22,Param!$D$1:$F$11,2,FALSE)*J5,VLOOKUP(P$22,Param!$D$1:$F$11,3,FALSE))+0.5*V5+1000</f>
        <v>101000</v>
      </c>
      <c r="Q8" s="60">
        <f>+MIN(VLOOKUP(Q$22,Param!$D$1:$F$11,2,FALSE)*J5,VLOOKUP(Q$22,Param!$D$1:$F$11,3,FALSE))+0.5*V5+1000</f>
        <v>101000</v>
      </c>
      <c r="R8" s="60">
        <f>+MIN(VLOOKUP(R$22,Param!$D$1:$F$11,2,FALSE)*J5,VLOOKUP(R$22,Param!$D$1:$F$11,3,FALSE))+0.5*V5+1000</f>
        <v>101000</v>
      </c>
      <c r="S8" s="60">
        <f>+MIN(VLOOKUP(S$22,Param!$D$1:$F$11,2,FALSE)*J5,VLOOKUP(S$22,Param!$D$1:$F$11,3,FALSE))+0.5*V5+1000</f>
        <v>91000.000000000015</v>
      </c>
      <c r="T8" s="60">
        <f>+MIN(VLOOKUP(T$22,Param!$D$1:$F$11,2,FALSE)*J5,VLOOKUP(T$22,Param!$D$1:$F$11,3,FALSE))+0.5*V5+1000</f>
        <v>81000.000000000015</v>
      </c>
      <c r="U8" s="60">
        <f>+MIN(VLOOKUP(U$22,Param!$D$1:$F$11,2,FALSE)*J5,VLOOKUP(U$22,Param!$D$1:$F$11,3,FALSE))+0.5*V5+1000</f>
        <v>71000.000000000015</v>
      </c>
      <c r="V8" s="60">
        <f>+MIN(VLOOKUP(V$22,Param!$D$1:$F$11,2,FALSE)*J5,VLOOKUP(V$22,Param!$D$1:$F$11,3,FALSE))+0.5*V5+1000</f>
        <v>61000.000000000022</v>
      </c>
      <c r="W8" s="60">
        <f>+MIN(VLOOKUP(W$22,Param!$D$1:$F$11,2,FALSE)*J5,VLOOKUP(W$22,Param!$D$1:$F$11,3,FALSE))+0.5*V5+1000</f>
        <v>51000.000000000015</v>
      </c>
      <c r="Y8" s="64">
        <v>1</v>
      </c>
      <c r="Z8" s="60">
        <f>+VLOOKUP(Z$22-$A8,Param!$A$2:$B$22,2)*(MIN(0.2*AH5,198000)+0.5*AT5)+MIN(VLOOKUP(Z$22-$A8,Param!$A$2:$B$22,2),1)*1000</f>
        <v>31000</v>
      </c>
      <c r="AA8" s="60">
        <f>+VLOOKUP(AA$22-$A8,Param!$A$2:$B$22,2)*(MIN(0.2*AH5,198000)+0.5*AT5)+MIN(VLOOKUP(AA$22-$A8,Param!$A$2:$B$22,2),1)*1000</f>
        <v>34000</v>
      </c>
      <c r="AB8" s="60">
        <f>+VLOOKUP(AB$22-$A8,Param!$A$2:$B$22,2)*(MIN(0.2*AH5,198000)+0.5*AT5)+MIN(VLOOKUP(AB$22-$A8,Param!$A$2:$B$22,2),1)*1000</f>
        <v>46000</v>
      </c>
      <c r="AC8" s="60">
        <f>+VLOOKUP(AC$22-$A8,Param!$A$2:$B$22,2)*(MIN(0.2*AH5,198000)+0.5*AT5)+MIN(VLOOKUP(AC$22-$A8,Param!$A$2:$B$22,2),1)*1000</f>
        <v>61000</v>
      </c>
      <c r="AD8" s="60">
        <f>+VLOOKUP(AD$22-$A8,Param!$A$2:$B$22,2)*(MIN(0.2*AH5,198000)+0.5*AT5)+MIN(VLOOKUP(AD$22-$A8,Param!$A$2:$B$22,2),1)*1000</f>
        <v>61000</v>
      </c>
      <c r="AE8" s="60">
        <f>+VLOOKUP(AE$22-$A8,Param!$A$2:$B$22,2)*(MIN(0.2*AH5,198000)+0.5*AT5)+MIN(VLOOKUP(AE$22-$A8,Param!$A$2:$B$22,2),1)*1000</f>
        <v>61000</v>
      </c>
      <c r="AF8" s="60">
        <f>+VLOOKUP(AF$22-$A8,Param!$A$2:$B$22,2)*(MIN(0.2*AH5,198000)+0.5*AT5)+MIN(VLOOKUP(AF$22-$A8,Param!$A$2:$B$22,2),1)*1000</f>
        <v>61000</v>
      </c>
      <c r="AG8" s="60">
        <f>+VLOOKUP(AG$22-$A8,Param!$A$2:$B$22,2)*(MIN(0.2*AH5,198000)+0.5*AT5)+MIN(VLOOKUP(AG$22-$A8,Param!$A$2:$B$22,2),1)*1000</f>
        <v>61000</v>
      </c>
      <c r="AH8" s="60">
        <f>+VLOOKUP(AH$22-$A8,Param!$A$2:$B$22,2)*(MIN(0.2*AH5,198000)+0.5*AT5)+MIN(VLOOKUP(AH$22-$A8,Param!$A$2:$B$22,2),1)*1000</f>
        <v>61000</v>
      </c>
      <c r="AI8" s="60">
        <f>+VLOOKUP(AI$22-$A8,Param!$A$2:$B$22,2)*(MIN(0.2*AH5,198000)+0.5*AT5)+MIN(VLOOKUP(AI$22-$A8,Param!$A$2:$B$22,2),1)*1000</f>
        <v>61000</v>
      </c>
      <c r="AK8" s="64">
        <v>1</v>
      </c>
      <c r="AL8" s="60">
        <f>+MIN(VLOOKUP(AL$22,Param!$D$1:$F$11,2,FALSE)*AH5,VLOOKUP(AL$22,Param!$D$1:$F$11,3,FALSE))+0.5*AT5+1000</f>
        <v>31000</v>
      </c>
      <c r="AM8" s="60">
        <f>+MIN(VLOOKUP(AM$22,Param!$D$1:$F$11,2,FALSE)*AH5,VLOOKUP(AM$22,Param!$D$1:$F$11,3,FALSE))+0.5*AT5+1000</f>
        <v>31000</v>
      </c>
      <c r="AN8" s="60">
        <f>+MIN(VLOOKUP(AN$22,Param!$D$1:$F$11,2,FALSE)*AH5,VLOOKUP(AN$22,Param!$D$1:$F$11,3,FALSE))+0.5*AT5+1000</f>
        <v>31000</v>
      </c>
      <c r="AO8" s="60">
        <f>+MIN(VLOOKUP(AO$22,Param!$D$1:$F$11,2,FALSE)*AH5,VLOOKUP(AO$22,Param!$D$1:$F$11,3,FALSE))+0.5*AT5+1000</f>
        <v>31000</v>
      </c>
      <c r="AP8" s="60">
        <f>+MIN(VLOOKUP(AP$22,Param!$D$1:$F$11,2,FALSE)*AH5,VLOOKUP(AP$22,Param!$D$1:$F$11,3,FALSE))+0.5*AT5+1000</f>
        <v>31000</v>
      </c>
      <c r="AQ8" s="60">
        <f>+MIN(VLOOKUP(AQ$22,Param!$D$1:$F$11,2,FALSE)*AH5,VLOOKUP(AQ$22,Param!$D$1:$F$11,3,FALSE))+0.5*AT5+1000</f>
        <v>31000</v>
      </c>
      <c r="AR8" s="60">
        <f>+MIN(VLOOKUP(AR$22,Param!$D$1:$F$11,2,FALSE)*AH5,VLOOKUP(AR$22,Param!$D$1:$F$11,3,FALSE))+0.5*AT5+1000</f>
        <v>31000</v>
      </c>
      <c r="AS8" s="60">
        <f>+MIN(VLOOKUP(AS$22,Param!$D$1:$F$11,2,FALSE)*AH5,VLOOKUP(AS$22,Param!$D$1:$F$11,3,FALSE))+0.5*AT5+1000</f>
        <v>31000</v>
      </c>
      <c r="AT8" s="60">
        <f>+MIN(VLOOKUP(AT$22,Param!$D$1:$F$11,2,FALSE)*AH5,VLOOKUP(AT$22,Param!$D$1:$F$11,3,FALSE))+0.5*AT5+1000</f>
        <v>31000</v>
      </c>
      <c r="AU8" s="60">
        <f>+MIN(VLOOKUP(AU$22,Param!$D$1:$F$11,2,FALSE)*AH5,VLOOKUP(AU$22,Param!$D$1:$F$11,3,FALSE))+0.5*AT5+1000</f>
        <v>31000</v>
      </c>
    </row>
    <row r="9" spans="1:47" hidden="1" x14ac:dyDescent="0.25">
      <c r="A9" s="64">
        <v>2</v>
      </c>
      <c r="B9" s="60">
        <f>+VLOOKUP(B$22-$A9,Param!$A$2:$B$22,2)*(MIN(0.2*J5,198000)+0.5*V5)+MIN(VLOOKUP(B$22-$A9,Param!$A$2:$B$22,2),1)*1000</f>
        <v>90900</v>
      </c>
      <c r="C9" s="60">
        <f>+VLOOKUP(C$22-$A9,Param!$A$2:$B$22,2)*(MIN(0.2*J5,198000)+0.5*V5)+MIN(VLOOKUP(C$22-$A9,Param!$A$2:$B$22,2),1)*1000</f>
        <v>101000</v>
      </c>
      <c r="D9" s="60">
        <f>+VLOOKUP(D$22-$A9,Param!$A$2:$B$22,2)*(MIN(0.2*J5,198000)+0.5*V5)+MIN(VLOOKUP(D$22-$A9,Param!$A$2:$B$22,2),1)*1000</f>
        <v>111000.00000000001</v>
      </c>
      <c r="E9" s="60">
        <f>+VLOOKUP(E$22-$A9,Param!$A$2:$B$22,2)*(MIN(0.2*J5,198000)+0.5*V5)+MIN(VLOOKUP(E$22-$A9,Param!$A$2:$B$22,2),1)*1000</f>
        <v>151000</v>
      </c>
      <c r="F9" s="60">
        <f>+VLOOKUP(F$22-$A9,Param!$A$2:$B$22,2)*(MIN(0.2*J5,198000)+0.5*V5)+MIN(VLOOKUP(F$22-$A9,Param!$A$2:$B$22,2),1)*1000</f>
        <v>201000</v>
      </c>
      <c r="G9" s="60">
        <f>+VLOOKUP(G$22-$A9,Param!$A$2:$B$22,2)*(MIN(0.2*J5,198000)+0.5*V5)+MIN(VLOOKUP(G$22-$A9,Param!$A$2:$B$22,2),1)*1000</f>
        <v>201000</v>
      </c>
      <c r="H9" s="60">
        <f>+VLOOKUP(H$22-$A9,Param!$A$2:$B$22,2)*(MIN(0.2*J5,198000)+0.5*V5)+MIN(VLOOKUP(H$22-$A9,Param!$A$2:$B$22,2),1)*1000</f>
        <v>201000</v>
      </c>
      <c r="I9" s="60">
        <f>+VLOOKUP(I$22-$A9,Param!$A$2:$B$22,2)*(MIN(0.2*J5,198000)+0.5*V5)+MIN(VLOOKUP(I$22-$A9,Param!$A$2:$B$22,2),1)*1000</f>
        <v>201000</v>
      </c>
      <c r="J9" s="60">
        <f>+VLOOKUP(J$22-$A9,Param!$A$2:$B$22,2)*(MIN(0.2*J5,198000)+0.5*V5)+MIN(VLOOKUP(J$22-$A9,Param!$A$2:$B$22,2),1)*1000</f>
        <v>201000</v>
      </c>
      <c r="K9" s="60">
        <f>+VLOOKUP(K$22-$A9,Param!$A$2:$B$22,2)*(MIN(0.2*J5,198000)+0.5*V5)+MIN(VLOOKUP(K$22-$A9,Param!$A$2:$B$22,2),1)*1000</f>
        <v>201000</v>
      </c>
      <c r="M9" s="64">
        <v>2</v>
      </c>
      <c r="N9" s="60">
        <f>+MIN(VLOOKUP(N$22,Param!$D$1:$F$11,2,FALSE)*J5,VLOOKUP(N$22,Param!$D$1:$F$11,3,FALSE))+0.5*V5+1000</f>
        <v>101000</v>
      </c>
      <c r="O9" s="60">
        <f>+MIN(VLOOKUP(O$22,Param!$D$1:$F$11,2,FALSE)*J5,VLOOKUP(O$22,Param!$D$1:$F$11,3,FALSE))+0.5*V5+1000</f>
        <v>101000</v>
      </c>
      <c r="P9" s="60">
        <f>+MIN(VLOOKUP(P$22,Param!$D$1:$F$11,2,FALSE)*J5,VLOOKUP(P$22,Param!$D$1:$F$11,3,FALSE))+0.5*V5+1000</f>
        <v>101000</v>
      </c>
      <c r="Q9" s="60">
        <f>+MIN(VLOOKUP(Q$22,Param!$D$1:$F$11,2,FALSE)*J5,VLOOKUP(Q$22,Param!$D$1:$F$11,3,FALSE))+0.5*V5+1000</f>
        <v>101000</v>
      </c>
      <c r="R9" s="60">
        <f>+MIN(VLOOKUP(R$22,Param!$D$1:$F$11,2,FALSE)*J5,VLOOKUP(R$22,Param!$D$1:$F$11,3,FALSE))+0.5*V5+1000</f>
        <v>101000</v>
      </c>
      <c r="S9" s="60">
        <f>+MIN(VLOOKUP(S$22,Param!$D$1:$F$11,2,FALSE)*J5,VLOOKUP(S$22,Param!$D$1:$F$11,3,FALSE))+0.5*V5+1000</f>
        <v>91000.000000000015</v>
      </c>
      <c r="T9" s="60">
        <f>+MIN(VLOOKUP(T$22,Param!$D$1:$F$11,2,FALSE)*J5,VLOOKUP(T$22,Param!$D$1:$F$11,3,FALSE))+0.5*V5+1000</f>
        <v>81000.000000000015</v>
      </c>
      <c r="U9" s="60">
        <f>+MIN(VLOOKUP(U$22,Param!$D$1:$F$11,2,FALSE)*J5,VLOOKUP(U$22,Param!$D$1:$F$11,3,FALSE))+0.5*V5+1000</f>
        <v>71000.000000000015</v>
      </c>
      <c r="V9" s="60">
        <f>+MIN(VLOOKUP(V$22,Param!$D$1:$F$11,2,FALSE)*J5,VLOOKUP(V$22,Param!$D$1:$F$11,3,FALSE))+0.5*V5+1000</f>
        <v>61000.000000000022</v>
      </c>
      <c r="W9" s="60">
        <f>+MIN(VLOOKUP(W$22,Param!$D$1:$F$11,2,FALSE)*J5,VLOOKUP(W$22,Param!$D$1:$F$11,3,FALSE))+0.5*V5+1000</f>
        <v>51000.000000000015</v>
      </c>
      <c r="Y9" s="64">
        <v>2</v>
      </c>
      <c r="Z9" s="60">
        <f>+VLOOKUP(Z$22-$A9,Param!$A$2:$B$22,2)*(MIN(0.2*AH5,198000)+0.5*AT5)+MIN(VLOOKUP(Z$22-$A9,Param!$A$2:$B$22,2),1)*1000</f>
        <v>27900</v>
      </c>
      <c r="AA9" s="60">
        <f>+VLOOKUP(AA$22-$A9,Param!$A$2:$B$22,2)*(MIN(0.2*AH5,198000)+0.5*AT5)+MIN(VLOOKUP(AA$22-$A9,Param!$A$2:$B$22,2),1)*1000</f>
        <v>31000</v>
      </c>
      <c r="AB9" s="60">
        <f>+VLOOKUP(AB$22-$A9,Param!$A$2:$B$22,2)*(MIN(0.2*AH5,198000)+0.5*AT5)+MIN(VLOOKUP(AB$22-$A9,Param!$A$2:$B$22,2),1)*1000</f>
        <v>34000</v>
      </c>
      <c r="AC9" s="60">
        <f>+VLOOKUP(AC$22-$A9,Param!$A$2:$B$22,2)*(MIN(0.2*AH5,198000)+0.5*AT5)+MIN(VLOOKUP(AC$22-$A9,Param!$A$2:$B$22,2),1)*1000</f>
        <v>46000</v>
      </c>
      <c r="AD9" s="60">
        <f>+VLOOKUP(AD$22-$A9,Param!$A$2:$B$22,2)*(MIN(0.2*AH5,198000)+0.5*AT5)+MIN(VLOOKUP(AD$22-$A9,Param!$A$2:$B$22,2),1)*1000</f>
        <v>61000</v>
      </c>
      <c r="AE9" s="60">
        <f>+VLOOKUP(AE$22-$A9,Param!$A$2:$B$22,2)*(MIN(0.2*AH5,198000)+0.5*AT5)+MIN(VLOOKUP(AE$22-$A9,Param!$A$2:$B$22,2),1)*1000</f>
        <v>61000</v>
      </c>
      <c r="AF9" s="60">
        <f>+VLOOKUP(AF$22-$A9,Param!$A$2:$B$22,2)*(MIN(0.2*AH5,198000)+0.5*AT5)+MIN(VLOOKUP(AF$22-$A9,Param!$A$2:$B$22,2),1)*1000</f>
        <v>61000</v>
      </c>
      <c r="AG9" s="60">
        <f>+VLOOKUP(AG$22-$A9,Param!$A$2:$B$22,2)*(MIN(0.2*AH5,198000)+0.5*AT5)+MIN(VLOOKUP(AG$22-$A9,Param!$A$2:$B$22,2),1)*1000</f>
        <v>61000</v>
      </c>
      <c r="AH9" s="60">
        <f>+VLOOKUP(AH$22-$A9,Param!$A$2:$B$22,2)*(MIN(0.2*AH5,198000)+0.5*AT5)+MIN(VLOOKUP(AH$22-$A9,Param!$A$2:$B$22,2),1)*1000</f>
        <v>61000</v>
      </c>
      <c r="AI9" s="60">
        <f>+VLOOKUP(AI$22-$A9,Param!$A$2:$B$22,2)*(MIN(0.2*AH5,198000)+0.5*AT5)+MIN(VLOOKUP(AI$22-$A9,Param!$A$2:$B$22,2),1)*1000</f>
        <v>61000</v>
      </c>
      <c r="AK9" s="64">
        <v>2</v>
      </c>
      <c r="AL9" s="60">
        <f>+MIN(VLOOKUP(AL$22,Param!$D$1:$F$11,2,FALSE)*AH5,VLOOKUP(AL$22,Param!$D$1:$F$11,3,FALSE))+0.5*AT5+1000</f>
        <v>31000</v>
      </c>
      <c r="AM9" s="60">
        <f>+MIN(VLOOKUP(AM$22,Param!$D$1:$F$11,2,FALSE)*AH5,VLOOKUP(AM$22,Param!$D$1:$F$11,3,FALSE))+0.5*AT5+1000</f>
        <v>31000</v>
      </c>
      <c r="AN9" s="60">
        <f>+MIN(VLOOKUP(AN$22,Param!$D$1:$F$11,2,FALSE)*AH5,VLOOKUP(AN$22,Param!$D$1:$F$11,3,FALSE))+0.5*AT5+1000</f>
        <v>31000</v>
      </c>
      <c r="AO9" s="60">
        <f>+MIN(VLOOKUP(AO$22,Param!$D$1:$F$11,2,FALSE)*AH5,VLOOKUP(AO$22,Param!$D$1:$F$11,3,FALSE))+0.5*AT5+1000</f>
        <v>31000</v>
      </c>
      <c r="AP9" s="60">
        <f>+MIN(VLOOKUP(AP$22,Param!$D$1:$F$11,2,FALSE)*AH5,VLOOKUP(AP$22,Param!$D$1:$F$11,3,FALSE))+0.5*AT5+1000</f>
        <v>31000</v>
      </c>
      <c r="AQ9" s="60">
        <f>+MIN(VLOOKUP(AQ$22,Param!$D$1:$F$11,2,FALSE)*AH5,VLOOKUP(AQ$22,Param!$D$1:$F$11,3,FALSE))+0.5*AT5+1000</f>
        <v>31000</v>
      </c>
      <c r="AR9" s="60">
        <f>+MIN(VLOOKUP(AR$22,Param!$D$1:$F$11,2,FALSE)*AH5,VLOOKUP(AR$22,Param!$D$1:$F$11,3,FALSE))+0.5*AT5+1000</f>
        <v>31000</v>
      </c>
      <c r="AS9" s="60">
        <f>+MIN(VLOOKUP(AS$22,Param!$D$1:$F$11,2,FALSE)*AH5,VLOOKUP(AS$22,Param!$D$1:$F$11,3,FALSE))+0.5*AT5+1000</f>
        <v>31000</v>
      </c>
      <c r="AT9" s="60">
        <f>+MIN(VLOOKUP(AT$22,Param!$D$1:$F$11,2,FALSE)*AH5,VLOOKUP(AT$22,Param!$D$1:$F$11,3,FALSE))+0.5*AT5+1000</f>
        <v>31000</v>
      </c>
      <c r="AU9" s="60">
        <f>+MIN(VLOOKUP(AU$22,Param!$D$1:$F$11,2,FALSE)*AH5,VLOOKUP(AU$22,Param!$D$1:$F$11,3,FALSE))+0.5*AT5+1000</f>
        <v>31000</v>
      </c>
    </row>
    <row r="10" spans="1:47" hidden="1" x14ac:dyDescent="0.25">
      <c r="A10" s="64">
        <v>3</v>
      </c>
      <c r="B10" s="60">
        <f>+VLOOKUP(B$22-$A10,Param!$A$2:$B$22,2)*(MIN(0.2*J5,198000)+0.5*V5)+MIN(VLOOKUP(B$22-$A10,Param!$A$2:$B$22,2),1)*1000</f>
        <v>50500</v>
      </c>
      <c r="C10" s="60">
        <f>+VLOOKUP(C$22-$A10,Param!$A$2:$B$22,2)*(MIN(0.2*J5,198000)+0.5*V5)+MIN(VLOOKUP(C$22-$A10,Param!$A$2:$B$22,2),1)*1000</f>
        <v>90900</v>
      </c>
      <c r="D10" s="60">
        <f>+VLOOKUP(D$22-$A10,Param!$A$2:$B$22,2)*(MIN(0.2*J5,198000)+0.5*V5)+MIN(VLOOKUP(D$22-$A10,Param!$A$2:$B$22,2),1)*1000</f>
        <v>101000</v>
      </c>
      <c r="E10" s="60">
        <f>+VLOOKUP(E$22-$A10,Param!$A$2:$B$22,2)*(MIN(0.2*J5,198000)+0.5*V5)+MIN(VLOOKUP(E$22-$A10,Param!$A$2:$B$22,2),1)*1000</f>
        <v>111000.00000000001</v>
      </c>
      <c r="F10" s="60">
        <f>+VLOOKUP(F$22-$A10,Param!$A$2:$B$22,2)*(MIN(0.2*J5,198000)+0.5*V5)+MIN(VLOOKUP(F$22-$A10,Param!$A$2:$B$22,2),1)*1000</f>
        <v>151000</v>
      </c>
      <c r="G10" s="60">
        <f>+VLOOKUP(G$22-$A10,Param!$A$2:$B$22,2)*(MIN(0.2*J5,198000)+0.5*V5)+MIN(VLOOKUP(G$22-$A10,Param!$A$2:$B$22,2),1)*1000</f>
        <v>201000</v>
      </c>
      <c r="H10" s="60">
        <f>+VLOOKUP(H$22-$A10,Param!$A$2:$B$22,2)*(MIN(0.2*J5,198000)+0.5*V5)+MIN(VLOOKUP(H$22-$A10,Param!$A$2:$B$22,2),1)*1000</f>
        <v>201000</v>
      </c>
      <c r="I10" s="60">
        <f>+VLOOKUP(I$22-$A10,Param!$A$2:$B$22,2)*(MIN(0.2*J5,198000)+0.5*V5)+MIN(VLOOKUP(I$22-$A10,Param!$A$2:$B$22,2),1)*1000</f>
        <v>201000</v>
      </c>
      <c r="J10" s="60">
        <f>+VLOOKUP(J$22-$A10,Param!$A$2:$B$22,2)*(MIN(0.2*J5,198000)+0.5*V5)+MIN(VLOOKUP(J$22-$A10,Param!$A$2:$B$22,2),1)*1000</f>
        <v>201000</v>
      </c>
      <c r="K10" s="60">
        <f>+VLOOKUP(K$22-$A10,Param!$A$2:$B$22,2)*(MIN(0.2*J5,198000)+0.5*V5)+MIN(VLOOKUP(K$22-$A10,Param!$A$2:$B$22,2),1)*1000</f>
        <v>201000</v>
      </c>
      <c r="M10" s="64">
        <v>3</v>
      </c>
      <c r="N10" s="60">
        <f>+MIN(VLOOKUP(N$22,Param!$D$1:$F$11,2,FALSE)*J5,VLOOKUP(N$22,Param!$D$1:$F$11,3,FALSE))+0.5*V5+1000</f>
        <v>101000</v>
      </c>
      <c r="O10" s="60">
        <f>+MIN(VLOOKUP(O$22,Param!$D$1:$F$11,2,FALSE)*J5,VLOOKUP(O$22,Param!$D$1:$F$11,3,FALSE))+0.5*V5+1000</f>
        <v>101000</v>
      </c>
      <c r="P10" s="60">
        <f>+MIN(VLOOKUP(P$22,Param!$D$1:$F$11,2,FALSE)*J5,VLOOKUP(P$22,Param!$D$1:$F$11,3,FALSE))+0.5*V5+1000</f>
        <v>101000</v>
      </c>
      <c r="Q10" s="60">
        <f>+MIN(VLOOKUP(Q$22,Param!$D$1:$F$11,2,FALSE)*J5,VLOOKUP(Q$22,Param!$D$1:$F$11,3,FALSE))+0.5*V5+1000</f>
        <v>101000</v>
      </c>
      <c r="R10" s="60">
        <f>+MIN(VLOOKUP(R$22,Param!$D$1:$F$11,2,FALSE)*J5,VLOOKUP(R$22,Param!$D$1:$F$11,3,FALSE))+0.5*V5+1000</f>
        <v>101000</v>
      </c>
      <c r="S10" s="60">
        <f>+MIN(VLOOKUP(S$22,Param!$D$1:$F$11,2,FALSE)*J5,VLOOKUP(S$22,Param!$D$1:$F$11,3,FALSE))+0.5*V5+1000</f>
        <v>91000.000000000015</v>
      </c>
      <c r="T10" s="60">
        <f>+MIN(VLOOKUP(T$22,Param!$D$1:$F$11,2,FALSE)*J5,VLOOKUP(T$22,Param!$D$1:$F$11,3,FALSE))+0.5*V5+1000</f>
        <v>81000.000000000015</v>
      </c>
      <c r="U10" s="60">
        <f>+MIN(VLOOKUP(U$22,Param!$D$1:$F$11,2,FALSE)*J5,VLOOKUP(U$22,Param!$D$1:$F$11,3,FALSE))+0.5*V5+1000</f>
        <v>71000.000000000015</v>
      </c>
      <c r="V10" s="60">
        <f>+MIN(VLOOKUP(V$22,Param!$D$1:$F$11,2,FALSE)*J5,VLOOKUP(V$22,Param!$D$1:$F$11,3,FALSE))+0.5*V5+1000</f>
        <v>61000.000000000022</v>
      </c>
      <c r="W10" s="60">
        <f>+MIN(VLOOKUP(W$22,Param!$D$1:$F$11,2,FALSE)*J5,VLOOKUP(W$22,Param!$D$1:$F$11,3,FALSE))+0.5*V5+1000</f>
        <v>51000.000000000015</v>
      </c>
      <c r="Y10" s="64">
        <v>3</v>
      </c>
      <c r="Z10" s="60">
        <f>+VLOOKUP(Z$22-$A10,Param!$A$2:$B$22,2)*(MIN(0.2*AH5,198000)+0.5*AT5)+MIN(VLOOKUP(Z$22-$A10,Param!$A$2:$B$22,2),1)*1000</f>
        <v>15500</v>
      </c>
      <c r="AA10" s="60">
        <f>+VLOOKUP(AA$22-$A10,Param!$A$2:$B$22,2)*(MIN(0.2*AH5,198000)+0.5*AT5)+MIN(VLOOKUP(AA$22-$A10,Param!$A$2:$B$22,2),1)*1000</f>
        <v>27900</v>
      </c>
      <c r="AB10" s="60">
        <f>+VLOOKUP(AB$22-$A10,Param!$A$2:$B$22,2)*(MIN(0.2*AH5,198000)+0.5*AT5)+MIN(VLOOKUP(AB$22-$A10,Param!$A$2:$B$22,2),1)*1000</f>
        <v>31000</v>
      </c>
      <c r="AC10" s="60">
        <f>+VLOOKUP(AC$22-$A10,Param!$A$2:$B$22,2)*(MIN(0.2*AH5,198000)+0.5*AT5)+MIN(VLOOKUP(AC$22-$A10,Param!$A$2:$B$22,2),1)*1000</f>
        <v>34000</v>
      </c>
      <c r="AD10" s="60">
        <f>+VLOOKUP(AD$22-$A10,Param!$A$2:$B$22,2)*(MIN(0.2*AH5,198000)+0.5*AT5)+MIN(VLOOKUP(AD$22-$A10,Param!$A$2:$B$22,2),1)*1000</f>
        <v>46000</v>
      </c>
      <c r="AE10" s="60">
        <f>+VLOOKUP(AE$22-$A10,Param!$A$2:$B$22,2)*(MIN(0.2*AH5,198000)+0.5*AT5)+MIN(VLOOKUP(AE$22-$A10,Param!$A$2:$B$22,2),1)*1000</f>
        <v>61000</v>
      </c>
      <c r="AF10" s="60">
        <f>+VLOOKUP(AF$22-$A10,Param!$A$2:$B$22,2)*(MIN(0.2*AH5,198000)+0.5*AT5)+MIN(VLOOKUP(AF$22-$A10,Param!$A$2:$B$22,2),1)*1000</f>
        <v>61000</v>
      </c>
      <c r="AG10" s="60">
        <f>+VLOOKUP(AG$22-$A10,Param!$A$2:$B$22,2)*(MIN(0.2*AH5,198000)+0.5*AT5)+MIN(VLOOKUP(AG$22-$A10,Param!$A$2:$B$22,2),1)*1000</f>
        <v>61000</v>
      </c>
      <c r="AH10" s="60">
        <f>+VLOOKUP(AH$22-$A10,Param!$A$2:$B$22,2)*(MIN(0.2*AH5,198000)+0.5*AT5)+MIN(VLOOKUP(AH$22-$A10,Param!$A$2:$B$22,2),1)*1000</f>
        <v>61000</v>
      </c>
      <c r="AI10" s="60">
        <f>+VLOOKUP(AI$22-$A10,Param!$A$2:$B$22,2)*(MIN(0.2*AH5,198000)+0.5*AT5)+MIN(VLOOKUP(AI$22-$A10,Param!$A$2:$B$22,2),1)*1000</f>
        <v>61000</v>
      </c>
      <c r="AK10" s="64">
        <v>3</v>
      </c>
      <c r="AL10" s="60">
        <f>+MIN(VLOOKUP(AL$22,Param!$D$1:$F$11,2,FALSE)*AH5,VLOOKUP(AL$22,Param!$D$1:$F$11,3,FALSE))+0.5*AT5+1000</f>
        <v>31000</v>
      </c>
      <c r="AM10" s="60">
        <f>+MIN(VLOOKUP(AM$22,Param!$D$1:$F$11,2,FALSE)*AH5,VLOOKUP(AM$22,Param!$D$1:$F$11,3,FALSE))+0.5*AT5+1000</f>
        <v>31000</v>
      </c>
      <c r="AN10" s="60">
        <f>+MIN(VLOOKUP(AN$22,Param!$D$1:$F$11,2,FALSE)*AH5,VLOOKUP(AN$22,Param!$D$1:$F$11,3,FALSE))+0.5*AT5+1000</f>
        <v>31000</v>
      </c>
      <c r="AO10" s="60">
        <f>+MIN(VLOOKUP(AO$22,Param!$D$1:$F$11,2,FALSE)*AH5,VLOOKUP(AO$22,Param!$D$1:$F$11,3,FALSE))+0.5*AT5+1000</f>
        <v>31000</v>
      </c>
      <c r="AP10" s="60">
        <f>+MIN(VLOOKUP(AP$22,Param!$D$1:$F$11,2,FALSE)*AH5,VLOOKUP(AP$22,Param!$D$1:$F$11,3,FALSE))+0.5*AT5+1000</f>
        <v>31000</v>
      </c>
      <c r="AQ10" s="60">
        <f>+MIN(VLOOKUP(AQ$22,Param!$D$1:$F$11,2,FALSE)*AH5,VLOOKUP(AQ$22,Param!$D$1:$F$11,3,FALSE))+0.5*AT5+1000</f>
        <v>31000</v>
      </c>
      <c r="AR10" s="60">
        <f>+MIN(VLOOKUP(AR$22,Param!$D$1:$F$11,2,FALSE)*AH5,VLOOKUP(AR$22,Param!$D$1:$F$11,3,FALSE))+0.5*AT5+1000</f>
        <v>31000</v>
      </c>
      <c r="AS10" s="60">
        <f>+MIN(VLOOKUP(AS$22,Param!$D$1:$F$11,2,FALSE)*AH5,VLOOKUP(AS$22,Param!$D$1:$F$11,3,FALSE))+0.5*AT5+1000</f>
        <v>31000</v>
      </c>
      <c r="AT10" s="60">
        <f>+MIN(VLOOKUP(AT$22,Param!$D$1:$F$11,2,FALSE)*AH5,VLOOKUP(AT$22,Param!$D$1:$F$11,3,FALSE))+0.5*AT5+1000</f>
        <v>31000</v>
      </c>
      <c r="AU10" s="60">
        <f>+MIN(VLOOKUP(AU$22,Param!$D$1:$F$11,2,FALSE)*AH5,VLOOKUP(AU$22,Param!$D$1:$F$11,3,FALSE))+0.5*AT5+1000</f>
        <v>31000</v>
      </c>
    </row>
    <row r="11" spans="1:47" hidden="1" x14ac:dyDescent="0.25">
      <c r="A11" s="64">
        <v>4</v>
      </c>
      <c r="B11" s="60">
        <f>+VLOOKUP(B$22-$A11,Param!$A$2:$B$22,2)*(MIN(0.2*J5,198000)+0.5*V5)+MIN(VLOOKUP(B$22-$A11,Param!$A$2:$B$22,2),1)*1000</f>
        <v>25250</v>
      </c>
      <c r="C11" s="60">
        <f>+VLOOKUP(C$22-$A11,Param!$A$2:$B$22,2)*(MIN(0.2*J5,198000)+0.5*V5)+MIN(VLOOKUP(C$22-$A11,Param!$A$2:$B$22,2),1)*1000</f>
        <v>50500</v>
      </c>
      <c r="D11" s="60">
        <f>+VLOOKUP(D$22-$A11,Param!$A$2:$B$22,2)*(MIN(0.2*J5,198000)+0.5*V5)+MIN(VLOOKUP(D$22-$A11,Param!$A$2:$B$22,2),1)*1000</f>
        <v>90900</v>
      </c>
      <c r="E11" s="60">
        <f>+VLOOKUP(E$22-$A11,Param!$A$2:$B$22,2)*(MIN(0.2*J5,198000)+0.5*V5)+MIN(VLOOKUP(E$22-$A11,Param!$A$2:$B$22,2),1)*1000</f>
        <v>101000</v>
      </c>
      <c r="F11" s="60">
        <f>+VLOOKUP(F$22-$A11,Param!$A$2:$B$22,2)*(MIN(0.2*J5,198000)+0.5*V5)+MIN(VLOOKUP(F$22-$A11,Param!$A$2:$B$22,2),1)*1000</f>
        <v>111000.00000000001</v>
      </c>
      <c r="G11" s="60">
        <f>+VLOOKUP(G$22-$A11,Param!$A$2:$B$22,2)*(MIN(0.2*J5,198000)+0.5*V5)+MIN(VLOOKUP(G$22-$A11,Param!$A$2:$B$22,2),1)*1000</f>
        <v>151000</v>
      </c>
      <c r="H11" s="60">
        <f>+VLOOKUP(H$22-$A11,Param!$A$2:$B$22,2)*(MIN(0.2*J5,198000)+0.5*V5)+MIN(VLOOKUP(H$22-$A11,Param!$A$2:$B$22,2),1)*1000</f>
        <v>201000</v>
      </c>
      <c r="I11" s="60">
        <f>+VLOOKUP(I$22-$A11,Param!$A$2:$B$22,2)*(MIN(0.2*J5,198000)+0.5*V5)+MIN(VLOOKUP(I$22-$A11,Param!$A$2:$B$22,2),1)*1000</f>
        <v>201000</v>
      </c>
      <c r="J11" s="60">
        <f>+VLOOKUP(J$22-$A11,Param!$A$2:$B$22,2)*(MIN(0.2*J5,198000)+0.5*V5)+MIN(VLOOKUP(J$22-$A11,Param!$A$2:$B$22,2),1)*1000</f>
        <v>201000</v>
      </c>
      <c r="K11" s="60">
        <f>+VLOOKUP(K$22-$A11,Param!$A$2:$B$22,2)*(MIN(0.2*J5,198000)+0.5*V5)+MIN(VLOOKUP(K$22-$A11,Param!$A$2:$B$22,2),1)*1000</f>
        <v>201000</v>
      </c>
      <c r="M11" s="64">
        <v>4</v>
      </c>
      <c r="N11" s="60">
        <f>+MIN(VLOOKUP(N$22,Param!$D$1:$F$11,2,FALSE)*J5,VLOOKUP(N$22,Param!$D$1:$F$11,3,FALSE))+0.5*V5+1000</f>
        <v>101000</v>
      </c>
      <c r="O11" s="60">
        <f>+MIN(VLOOKUP(O$22,Param!$D$1:$F$11,2,FALSE)*J5,VLOOKUP(O$22,Param!$D$1:$F$11,3,FALSE))+0.5*V5+1000</f>
        <v>101000</v>
      </c>
      <c r="P11" s="60">
        <f>+MIN(VLOOKUP(P$22,Param!$D$1:$F$11,2,FALSE)*J5,VLOOKUP(P$22,Param!$D$1:$F$11,3,FALSE))+0.5*V5+1000</f>
        <v>101000</v>
      </c>
      <c r="Q11" s="60">
        <f>+MIN(VLOOKUP(Q$22,Param!$D$1:$F$11,2,FALSE)*J5,VLOOKUP(Q$22,Param!$D$1:$F$11,3,FALSE))+0.5*V5+1000</f>
        <v>101000</v>
      </c>
      <c r="R11" s="60">
        <f>+MIN(VLOOKUP(R$22,Param!$D$1:$F$11,2,FALSE)*J5,VLOOKUP(R$22,Param!$D$1:$F$11,3,FALSE))+0.5*V5+1000</f>
        <v>101000</v>
      </c>
      <c r="S11" s="60">
        <f>+MIN(VLOOKUP(S$22,Param!$D$1:$F$11,2,FALSE)*J5,VLOOKUP(S$22,Param!$D$1:$F$11,3,FALSE))+0.5*V5+1000</f>
        <v>91000.000000000015</v>
      </c>
      <c r="T11" s="60">
        <f>+MIN(VLOOKUP(T$22,Param!$D$1:$F$11,2,FALSE)*J5,VLOOKUP(T$22,Param!$D$1:$F$11,3,FALSE))+0.5*V5+1000</f>
        <v>81000.000000000015</v>
      </c>
      <c r="U11" s="60">
        <f>+MIN(VLOOKUP(U$22,Param!$D$1:$F$11,2,FALSE)*J5,VLOOKUP(U$22,Param!$D$1:$F$11,3,FALSE))+0.5*V5+1000</f>
        <v>71000.000000000015</v>
      </c>
      <c r="V11" s="60">
        <f>+MIN(VLOOKUP(V$22,Param!$D$1:$F$11,2,FALSE)*J5,VLOOKUP(V$22,Param!$D$1:$F$11,3,FALSE))+0.5*V5+1000</f>
        <v>61000.000000000022</v>
      </c>
      <c r="W11" s="60">
        <f>+MIN(VLOOKUP(W$22,Param!$D$1:$F$11,2,FALSE)*J5,VLOOKUP(W$22,Param!$D$1:$F$11,3,FALSE))+0.5*V5+1000</f>
        <v>51000.000000000015</v>
      </c>
      <c r="Y11" s="64">
        <v>4</v>
      </c>
      <c r="Z11" s="60">
        <f>+VLOOKUP(Z$22-$A11,Param!$A$2:$B$22,2)*(MIN(0.2*AH5,198000)+0.5*AT5)+MIN(VLOOKUP(Z$22-$A11,Param!$A$2:$B$22,2),1)*1000</f>
        <v>7750</v>
      </c>
      <c r="AA11" s="60">
        <f>+VLOOKUP(AA$22-$A11,Param!$A$2:$B$22,2)*(MIN(0.2*AH5,198000)+0.5*AT5)+MIN(VLOOKUP(AA$22-$A11,Param!$A$2:$B$22,2),1)*1000</f>
        <v>15500</v>
      </c>
      <c r="AB11" s="60">
        <f>+VLOOKUP(AB$22-$A11,Param!$A$2:$B$22,2)*(MIN(0.2*AH5,198000)+0.5*AT5)+MIN(VLOOKUP(AB$22-$A11,Param!$A$2:$B$22,2),1)*1000</f>
        <v>27900</v>
      </c>
      <c r="AC11" s="60">
        <f>+VLOOKUP(AC$22-$A11,Param!$A$2:$B$22,2)*(MIN(0.2*AH5,198000)+0.5*AT5)+MIN(VLOOKUP(AC$22-$A11,Param!$A$2:$B$22,2),1)*1000</f>
        <v>31000</v>
      </c>
      <c r="AD11" s="60">
        <f>+VLOOKUP(AD$22-$A11,Param!$A$2:$B$22,2)*(MIN(0.2*AH5,198000)+0.5*AT5)+MIN(VLOOKUP(AD$22-$A11,Param!$A$2:$B$22,2),1)*1000</f>
        <v>34000</v>
      </c>
      <c r="AE11" s="60">
        <f>+VLOOKUP(AE$22-$A11,Param!$A$2:$B$22,2)*(MIN(0.2*AH5,198000)+0.5*AT5)+MIN(VLOOKUP(AE$22-$A11,Param!$A$2:$B$22,2),1)*1000</f>
        <v>46000</v>
      </c>
      <c r="AF11" s="60">
        <f>+VLOOKUP(AF$22-$A11,Param!$A$2:$B$22,2)*(MIN(0.2*AH5,198000)+0.5*AT5)+MIN(VLOOKUP(AF$22-$A11,Param!$A$2:$B$22,2),1)*1000</f>
        <v>61000</v>
      </c>
      <c r="AG11" s="60">
        <f>+VLOOKUP(AG$22-$A11,Param!$A$2:$B$22,2)*(MIN(0.2*AH5,198000)+0.5*AT5)+MIN(VLOOKUP(AG$22-$A11,Param!$A$2:$B$22,2),1)*1000</f>
        <v>61000</v>
      </c>
      <c r="AH11" s="60">
        <f>+VLOOKUP(AH$22-$A11,Param!$A$2:$B$22,2)*(MIN(0.2*AH5,198000)+0.5*AT5)+MIN(VLOOKUP(AH$22-$A11,Param!$A$2:$B$22,2),1)*1000</f>
        <v>61000</v>
      </c>
      <c r="AI11" s="60">
        <f>+VLOOKUP(AI$22-$A11,Param!$A$2:$B$22,2)*(MIN(0.2*AH5,198000)+0.5*AT5)+MIN(VLOOKUP(AI$22-$A11,Param!$A$2:$B$22,2),1)*1000</f>
        <v>61000</v>
      </c>
      <c r="AK11" s="64">
        <v>4</v>
      </c>
      <c r="AL11" s="60">
        <f>+MIN(VLOOKUP(AL$22,Param!$D$1:$F$11,2,FALSE)*AH5,VLOOKUP(AL$22,Param!$D$1:$F$11,3,FALSE))+0.5*AT5+1000</f>
        <v>31000</v>
      </c>
      <c r="AM11" s="60">
        <f>+MIN(VLOOKUP(AM$22,Param!$D$1:$F$11,2,FALSE)*AH5,VLOOKUP(AM$22,Param!$D$1:$F$11,3,FALSE))+0.5*AT5+1000</f>
        <v>31000</v>
      </c>
      <c r="AN11" s="60">
        <f>+MIN(VLOOKUP(AN$22,Param!$D$1:$F$11,2,FALSE)*AH5,VLOOKUP(AN$22,Param!$D$1:$F$11,3,FALSE))+0.5*AT5+1000</f>
        <v>31000</v>
      </c>
      <c r="AO11" s="60">
        <f>+MIN(VLOOKUP(AO$22,Param!$D$1:$F$11,2,FALSE)*AH5,VLOOKUP(AO$22,Param!$D$1:$F$11,3,FALSE))+0.5*AT5+1000</f>
        <v>31000</v>
      </c>
      <c r="AP11" s="60">
        <f>+MIN(VLOOKUP(AP$22,Param!$D$1:$F$11,2,FALSE)*AH5,VLOOKUP(AP$22,Param!$D$1:$F$11,3,FALSE))+0.5*AT5+1000</f>
        <v>31000</v>
      </c>
      <c r="AQ11" s="60">
        <f>+MIN(VLOOKUP(AQ$22,Param!$D$1:$F$11,2,FALSE)*AH5,VLOOKUP(AQ$22,Param!$D$1:$F$11,3,FALSE))+0.5*AT5+1000</f>
        <v>31000</v>
      </c>
      <c r="AR11" s="60">
        <f>+MIN(VLOOKUP(AR$22,Param!$D$1:$F$11,2,FALSE)*AH5,VLOOKUP(AR$22,Param!$D$1:$F$11,3,FALSE))+0.5*AT5+1000</f>
        <v>31000</v>
      </c>
      <c r="AS11" s="60">
        <f>+MIN(VLOOKUP(AS$22,Param!$D$1:$F$11,2,FALSE)*AH5,VLOOKUP(AS$22,Param!$D$1:$F$11,3,FALSE))+0.5*AT5+1000</f>
        <v>31000</v>
      </c>
      <c r="AT11" s="60">
        <f>+MIN(VLOOKUP(AT$22,Param!$D$1:$F$11,2,FALSE)*AH5,VLOOKUP(AT$22,Param!$D$1:$F$11,3,FALSE))+0.5*AT5+1000</f>
        <v>31000</v>
      </c>
      <c r="AU11" s="60">
        <f>+MIN(VLOOKUP(AU$22,Param!$D$1:$F$11,2,FALSE)*AH5,VLOOKUP(AU$22,Param!$D$1:$F$11,3,FALSE))+0.5*AT5+1000</f>
        <v>31000</v>
      </c>
    </row>
    <row r="12" spans="1:47" hidden="1" x14ac:dyDescent="0.25">
      <c r="A12" s="64">
        <v>5</v>
      </c>
      <c r="B12" s="60">
        <f>+VLOOKUP(B$22-$A12,Param!$A$2:$B$22,2)*(MIN(0.2*J5,198000)+0.5*V5)+MIN(VLOOKUP(B$22-$A12,Param!$A$2:$B$22,2),1)*1000</f>
        <v>5050</v>
      </c>
      <c r="C12" s="60">
        <f>+VLOOKUP(C$22-$A12,Param!$A$2:$B$22,2)*(MIN(0.2*J5,198000)+0.5*V5)+MIN(VLOOKUP(C$22-$A12,Param!$A$2:$B$22,2),1)*1000</f>
        <v>25250</v>
      </c>
      <c r="D12" s="60">
        <f>+VLOOKUP(D$22-$A12,Param!$A$2:$B$22,2)*(MIN(0.2*J5,198000)+0.5*V5)+MIN(VLOOKUP(D$22-$A12,Param!$A$2:$B$22,2),1)*1000</f>
        <v>50500</v>
      </c>
      <c r="E12" s="60">
        <f>+VLOOKUP(E$22-$A12,Param!$A$2:$B$22,2)*(MIN(0.2*J5,198000)+0.5*V5)+MIN(VLOOKUP(E$22-$A12,Param!$A$2:$B$22,2),1)*1000</f>
        <v>90900</v>
      </c>
      <c r="F12" s="60">
        <f>+VLOOKUP(F$22-$A12,Param!$A$2:$B$22,2)*(MIN(0.2*J5,198000)+0.5*V5)+MIN(VLOOKUP(F$22-$A12,Param!$A$2:$B$22,2),1)*1000</f>
        <v>101000</v>
      </c>
      <c r="G12" s="60">
        <f>+VLOOKUP(G$22-$A12,Param!$A$2:$B$22,2)*(MIN(0.2*J5,198000)+0.5*V5)+MIN(VLOOKUP(G$22-$A12,Param!$A$2:$B$22,2),1)*1000</f>
        <v>111000.00000000001</v>
      </c>
      <c r="H12" s="60">
        <f>+VLOOKUP(H$22-$A12,Param!$A$2:$B$22,2)*(MIN(0.2*J5,198000)+0.5*V5)+MIN(VLOOKUP(H$22-$A12,Param!$A$2:$B$22,2),1)*1000</f>
        <v>151000</v>
      </c>
      <c r="I12" s="60">
        <f>+VLOOKUP(I$22-$A12,Param!$A$2:$B$22,2)*(MIN(0.2*J5,198000)+0.5*V5)+MIN(VLOOKUP(I$22-$A12,Param!$A$2:$B$22,2),1)*1000</f>
        <v>201000</v>
      </c>
      <c r="J12" s="60">
        <f>+VLOOKUP(J$22-$A12,Param!$A$2:$B$22,2)*(MIN(0.2*J5,198000)+0.5*V5)+MIN(VLOOKUP(J$22-$A12,Param!$A$2:$B$22,2),1)*1000</f>
        <v>201000</v>
      </c>
      <c r="K12" s="60">
        <f>+VLOOKUP(K$22-$A12,Param!$A$2:$B$22,2)*(MIN(0.2*J5,198000)+0.5*V5)+MIN(VLOOKUP(K$22-$A12,Param!$A$2:$B$22,2),1)*1000</f>
        <v>201000</v>
      </c>
      <c r="M12" s="64">
        <v>5</v>
      </c>
      <c r="N12" s="60">
        <f>+MIN(VLOOKUP(N$22,Param!$D$1:$F$11,2,FALSE)*J5,VLOOKUP(N$22,Param!$D$1:$F$11,3,FALSE))+0.5*V5+1000</f>
        <v>101000</v>
      </c>
      <c r="O12" s="60">
        <f>+MIN(VLOOKUP(O$22,Param!$D$1:$F$11,2,FALSE)*J5,VLOOKUP(O$22,Param!$D$1:$F$11,3,FALSE))+0.5*V5+1000</f>
        <v>101000</v>
      </c>
      <c r="P12" s="60">
        <f>+MIN(VLOOKUP(P$22,Param!$D$1:$F$11,2,FALSE)*J5,VLOOKUP(P$22,Param!$D$1:$F$11,3,FALSE))+0.5*V5+1000</f>
        <v>101000</v>
      </c>
      <c r="Q12" s="60">
        <f>+MIN(VLOOKUP(Q$22,Param!$D$1:$F$11,2,FALSE)*J5,VLOOKUP(Q$22,Param!$D$1:$F$11,3,FALSE))+0.5*V5+1000</f>
        <v>101000</v>
      </c>
      <c r="R12" s="60">
        <f>+MIN(VLOOKUP(R$22,Param!$D$1:$F$11,2,FALSE)*J5,VLOOKUP(R$22,Param!$D$1:$F$11,3,FALSE))+0.5*V5+1000</f>
        <v>101000</v>
      </c>
      <c r="S12" s="60">
        <f>+MIN(VLOOKUP(S$22,Param!$D$1:$F$11,2,FALSE)*J5,VLOOKUP(S$22,Param!$D$1:$F$11,3,FALSE))+0.5*V5+1000</f>
        <v>91000.000000000015</v>
      </c>
      <c r="T12" s="60">
        <f>+MIN(VLOOKUP(T$22,Param!$D$1:$F$11,2,FALSE)*J5,VLOOKUP(T$22,Param!$D$1:$F$11,3,FALSE))+0.5*V5+1000</f>
        <v>81000.000000000015</v>
      </c>
      <c r="U12" s="60">
        <f>+MIN(VLOOKUP(U$22,Param!$D$1:$F$11,2,FALSE)*J5,VLOOKUP(U$22,Param!$D$1:$F$11,3,FALSE))+0.5*V5+1000</f>
        <v>71000.000000000015</v>
      </c>
      <c r="V12" s="60">
        <f>+MIN(VLOOKUP(V$22,Param!$D$1:$F$11,2,FALSE)*J5,VLOOKUP(V$22,Param!$D$1:$F$11,3,FALSE))+0.5*V5+1000</f>
        <v>61000.000000000022</v>
      </c>
      <c r="W12" s="60">
        <f>+MIN(VLOOKUP(W$22,Param!$D$1:$F$11,2,FALSE)*J5,VLOOKUP(W$22,Param!$D$1:$F$11,3,FALSE))+0.5*V5+1000</f>
        <v>51000.000000000015</v>
      </c>
      <c r="Y12" s="64">
        <v>5</v>
      </c>
      <c r="Z12" s="60">
        <f>+VLOOKUP(Z$22-$A12,Param!$A$2:$B$22,2)*(MIN(0.2*AH5,198000)+0.5*AT5)+MIN(VLOOKUP(Z$22-$A12,Param!$A$2:$B$22,2),1)*1000</f>
        <v>1550</v>
      </c>
      <c r="AA12" s="60">
        <f>+VLOOKUP(AA$22-$A12,Param!$A$2:$B$22,2)*(MIN(0.2*AH5,198000)+0.5*AT5)+MIN(VLOOKUP(AA$22-$A12,Param!$A$2:$B$22,2),1)*1000</f>
        <v>7750</v>
      </c>
      <c r="AB12" s="60">
        <f>+VLOOKUP(AB$22-$A12,Param!$A$2:$B$22,2)*(MIN(0.2*AH5,198000)+0.5*AT5)+MIN(VLOOKUP(AB$22-$A12,Param!$A$2:$B$22,2),1)*1000</f>
        <v>15500</v>
      </c>
      <c r="AC12" s="60">
        <f>+VLOOKUP(AC$22-$A12,Param!$A$2:$B$22,2)*(MIN(0.2*AH5,198000)+0.5*AT5)+MIN(VLOOKUP(AC$22-$A12,Param!$A$2:$B$22,2),1)*1000</f>
        <v>27900</v>
      </c>
      <c r="AD12" s="60">
        <f>+VLOOKUP(AD$22-$A12,Param!$A$2:$B$22,2)*(MIN(0.2*AH5,198000)+0.5*AT5)+MIN(VLOOKUP(AD$22-$A12,Param!$A$2:$B$22,2),1)*1000</f>
        <v>31000</v>
      </c>
      <c r="AE12" s="60">
        <f>+VLOOKUP(AE$22-$A12,Param!$A$2:$B$22,2)*(MIN(0.2*AH5,198000)+0.5*AT5)+MIN(VLOOKUP(AE$22-$A12,Param!$A$2:$B$22,2),1)*1000</f>
        <v>34000</v>
      </c>
      <c r="AF12" s="60">
        <f>+VLOOKUP(AF$22-$A12,Param!$A$2:$B$22,2)*(MIN(0.2*AH5,198000)+0.5*AT5)+MIN(VLOOKUP(AF$22-$A12,Param!$A$2:$B$22,2),1)*1000</f>
        <v>46000</v>
      </c>
      <c r="AG12" s="60">
        <f>+VLOOKUP(AG$22-$A12,Param!$A$2:$B$22,2)*(MIN(0.2*AH5,198000)+0.5*AT5)+MIN(VLOOKUP(AG$22-$A12,Param!$A$2:$B$22,2),1)*1000</f>
        <v>61000</v>
      </c>
      <c r="AH12" s="60">
        <f>+VLOOKUP(AH$22-$A12,Param!$A$2:$B$22,2)*(MIN(0.2*AH5,198000)+0.5*AT5)+MIN(VLOOKUP(AH$22-$A12,Param!$A$2:$B$22,2),1)*1000</f>
        <v>61000</v>
      </c>
      <c r="AI12" s="60">
        <f>+VLOOKUP(AI$22-$A12,Param!$A$2:$B$22,2)*(MIN(0.2*AH5,198000)+0.5*AT5)+MIN(VLOOKUP(AI$22-$A12,Param!$A$2:$B$22,2),1)*1000</f>
        <v>61000</v>
      </c>
      <c r="AK12" s="64">
        <v>5</v>
      </c>
      <c r="AL12" s="60">
        <f>+MIN(VLOOKUP(AL$22,Param!$D$1:$F$11,2,FALSE)*AH5,VLOOKUP(AL$22,Param!$D$1:$F$11,3,FALSE))+0.5*AT5+1000</f>
        <v>31000</v>
      </c>
      <c r="AM12" s="60">
        <f>+MIN(VLOOKUP(AM$22,Param!$D$1:$F$11,2,FALSE)*AH5,VLOOKUP(AM$22,Param!$D$1:$F$11,3,FALSE))+0.5*AT5+1000</f>
        <v>31000</v>
      </c>
      <c r="AN12" s="60">
        <f>+MIN(VLOOKUP(AN$22,Param!$D$1:$F$11,2,FALSE)*AH5,VLOOKUP(AN$22,Param!$D$1:$F$11,3,FALSE))+0.5*AT5+1000</f>
        <v>31000</v>
      </c>
      <c r="AO12" s="60">
        <f>+MIN(VLOOKUP(AO$22,Param!$D$1:$F$11,2,FALSE)*AH5,VLOOKUP(AO$22,Param!$D$1:$F$11,3,FALSE))+0.5*AT5+1000</f>
        <v>31000</v>
      </c>
      <c r="AP12" s="60">
        <f>+MIN(VLOOKUP(AP$22,Param!$D$1:$F$11,2,FALSE)*AH5,VLOOKUP(AP$22,Param!$D$1:$F$11,3,FALSE))+0.5*AT5+1000</f>
        <v>31000</v>
      </c>
      <c r="AQ12" s="60">
        <f>+MIN(VLOOKUP(AQ$22,Param!$D$1:$F$11,2,FALSE)*AH5,VLOOKUP(AQ$22,Param!$D$1:$F$11,3,FALSE))+0.5*AT5+1000</f>
        <v>31000</v>
      </c>
      <c r="AR12" s="60">
        <f>+MIN(VLOOKUP(AR$22,Param!$D$1:$F$11,2,FALSE)*AH5,VLOOKUP(AR$22,Param!$D$1:$F$11,3,FALSE))+0.5*AT5+1000</f>
        <v>31000</v>
      </c>
      <c r="AS12" s="60">
        <f>+MIN(VLOOKUP(AS$22,Param!$D$1:$F$11,2,FALSE)*AH5,VLOOKUP(AS$22,Param!$D$1:$F$11,3,FALSE))+0.5*AT5+1000</f>
        <v>31000</v>
      </c>
      <c r="AT12" s="60">
        <f>+MIN(VLOOKUP(AT$22,Param!$D$1:$F$11,2,FALSE)*AH5,VLOOKUP(AT$22,Param!$D$1:$F$11,3,FALSE))+0.5*AT5+1000</f>
        <v>31000</v>
      </c>
      <c r="AU12" s="60">
        <f>+MIN(VLOOKUP(AU$22,Param!$D$1:$F$11,2,FALSE)*AH5,VLOOKUP(AU$22,Param!$D$1:$F$11,3,FALSE))+0.5*AT5+1000</f>
        <v>31000</v>
      </c>
    </row>
    <row r="13" spans="1:47" x14ac:dyDescent="0.25">
      <c r="A13" s="64">
        <v>6</v>
      </c>
      <c r="B13" s="60">
        <f>+VLOOKUP(B$22-$A13,Param!$A$2:$B$22,2)*(MIN(0.2*J5,198000)+0.5*V5)+MIN(VLOOKUP(B$22-$A13,Param!$A$2:$B$22,2),1)*1000</f>
        <v>5050</v>
      </c>
      <c r="C13" s="60">
        <f>+VLOOKUP(C$22-$A13,Param!$A$2:$B$22,2)*(MIN(0.2*J5,198000)+0.5*V5)+MIN(VLOOKUP(C$22-$A13,Param!$A$2:$B$22,2),1)*1000</f>
        <v>5050</v>
      </c>
      <c r="D13" s="60">
        <f>+VLOOKUP(D$22-$A13,Param!$A$2:$B$22,2)*(MIN(0.2*J5,198000)+0.5*V5)+MIN(VLOOKUP(D$22-$A13,Param!$A$2:$B$22,2),1)*1000</f>
        <v>25250</v>
      </c>
      <c r="E13" s="60">
        <f>+VLOOKUP(E$22-$A13,Param!$A$2:$B$22,2)*(MIN(0.2*J5,198000)+0.5*V5)+MIN(VLOOKUP(E$22-$A13,Param!$A$2:$B$22,2),1)*1000</f>
        <v>50500</v>
      </c>
      <c r="F13" s="60">
        <f>+VLOOKUP(F$22-$A13,Param!$A$2:$B$22,2)*(MIN(0.2*J5,198000)+0.5*V5)+MIN(VLOOKUP(F$22-$A13,Param!$A$2:$B$22,2),1)*1000</f>
        <v>90900</v>
      </c>
      <c r="G13" s="60">
        <f>+VLOOKUP(G$22-$A13,Param!$A$2:$B$22,2)*(MIN(0.2*J5,198000)+0.5*V5)+MIN(VLOOKUP(G$22-$A13,Param!$A$2:$B$22,2),1)*1000</f>
        <v>101000</v>
      </c>
      <c r="H13" s="60">
        <f>+VLOOKUP(H$22-$A13,Param!$A$2:$B$22,2)*(MIN(0.2*J5,198000)+0.5*V5)+MIN(VLOOKUP(H$22-$A13,Param!$A$2:$B$22,2),1)*1000</f>
        <v>111000.00000000001</v>
      </c>
      <c r="I13" s="60">
        <f>+VLOOKUP(I$22-$A13,Param!$A$2:$B$22,2)*(MIN(0.2*J5,198000)+0.5*V5)+MIN(VLOOKUP(I$22-$A13,Param!$A$2:$B$22,2),1)*1000</f>
        <v>151000</v>
      </c>
      <c r="J13" s="60">
        <f>+VLOOKUP(J$22-$A13,Param!$A$2:$B$22,2)*(MIN(0.2*J5,198000)+0.5*V5)+MIN(VLOOKUP(J$22-$A13,Param!$A$2:$B$22,2),1)*1000</f>
        <v>201000</v>
      </c>
      <c r="K13" s="60">
        <f>+VLOOKUP(K$22-$A13,Param!$A$2:$B$22,2)*(MIN(0.2*J5,198000)+0.5*V5)+MIN(VLOOKUP(K$22-$A13,Param!$A$2:$B$22,2),1)*1000</f>
        <v>201000</v>
      </c>
      <c r="M13" s="64">
        <v>6</v>
      </c>
      <c r="N13" s="60">
        <f>+MIN(VLOOKUP(N$22,Param!$D$1:$F$11,2,FALSE)*J5,VLOOKUP(N$22,Param!$D$1:$F$11,3,FALSE))+0.5*V5+1000</f>
        <v>101000</v>
      </c>
      <c r="O13" s="60">
        <f>+MIN(VLOOKUP(O$22,Param!$D$1:$F$11,2,FALSE)*J5,VLOOKUP(O$22,Param!$D$1:$F$11,3,FALSE))+0.5*V5+1000</f>
        <v>101000</v>
      </c>
      <c r="P13" s="60">
        <f>+MIN(VLOOKUP(P$22,Param!$D$1:$F$11,2,FALSE)*J5,VLOOKUP(P$22,Param!$D$1:$F$11,3,FALSE))+0.5*V5+1000</f>
        <v>101000</v>
      </c>
      <c r="Q13" s="60">
        <f>+MIN(VLOOKUP(Q$22,Param!$D$1:$F$11,2,FALSE)*J5,VLOOKUP(Q$22,Param!$D$1:$F$11,3,FALSE))+0.5*V5+1000</f>
        <v>101000</v>
      </c>
      <c r="R13" s="60">
        <f>+MIN(VLOOKUP(R$22,Param!$D$1:$F$11,2,FALSE)*J5,VLOOKUP(R$22,Param!$D$1:$F$11,3,FALSE))+0.5*V5+1000</f>
        <v>101000</v>
      </c>
      <c r="S13" s="60">
        <f>+MIN(VLOOKUP(S$22,Param!$D$1:$F$11,2,FALSE)*J5,VLOOKUP(S$22,Param!$D$1:$F$11,3,FALSE))+0.5*V5+1000</f>
        <v>91000.000000000015</v>
      </c>
      <c r="T13" s="60">
        <f>+MIN(VLOOKUP(T$22,Param!$D$1:$F$11,2,FALSE)*J5,VLOOKUP(T$22,Param!$D$1:$F$11,3,FALSE))+0.5*V5+1000</f>
        <v>81000.000000000015</v>
      </c>
      <c r="U13" s="60">
        <f>+MIN(VLOOKUP(U$22,Param!$D$1:$F$11,2,FALSE)*J5,VLOOKUP(U$22,Param!$D$1:$F$11,3,FALSE))+0.5*V5+1000</f>
        <v>71000.000000000015</v>
      </c>
      <c r="V13" s="60">
        <f>+MIN(VLOOKUP(V$22,Param!$D$1:$F$11,2,FALSE)*J5,VLOOKUP(V$22,Param!$D$1:$F$11,3,FALSE))+0.5*V5+1000</f>
        <v>61000.000000000022</v>
      </c>
      <c r="W13" s="60">
        <f>+MIN(VLOOKUP(W$22,Param!$D$1:$F$11,2,FALSE)*J5,VLOOKUP(W$22,Param!$D$1:$F$11,3,FALSE))+0.5*V5+1000</f>
        <v>51000.000000000015</v>
      </c>
      <c r="Y13" s="64">
        <v>6</v>
      </c>
      <c r="Z13" s="60">
        <f>+VLOOKUP(Z$22-$A13,Param!$A$2:$B$22,2)*(MIN(0.2*AH5,198000)+0.5*AT5)+MIN(VLOOKUP(Z$22-$A13,Param!$A$2:$B$22,2),1)*1000</f>
        <v>1550</v>
      </c>
      <c r="AA13" s="60">
        <f>+VLOOKUP(AA$22-$A13,Param!$A$2:$B$22,2)*(MIN(0.2*AH5,198000)+0.5*AT5)+MIN(VLOOKUP(AA$22-$A13,Param!$A$2:$B$22,2),1)*1000</f>
        <v>1550</v>
      </c>
      <c r="AB13" s="60">
        <f>+VLOOKUP(AB$22-$A13,Param!$A$2:$B$22,2)*(MIN(0.2*AH5,198000)+0.5*AT5)+MIN(VLOOKUP(AB$22-$A13,Param!$A$2:$B$22,2),1)*1000</f>
        <v>7750</v>
      </c>
      <c r="AC13" s="60">
        <f>+VLOOKUP(AC$22-$A13,Param!$A$2:$B$22,2)*(MIN(0.2*AH5,198000)+0.5*AT5)+MIN(VLOOKUP(AC$22-$A13,Param!$A$2:$B$22,2),1)*1000</f>
        <v>15500</v>
      </c>
      <c r="AD13" s="60">
        <f>+VLOOKUP(AD$22-$A13,Param!$A$2:$B$22,2)*(MIN(0.2*AH5,198000)+0.5*AT5)+MIN(VLOOKUP(AD$22-$A13,Param!$A$2:$B$22,2),1)*1000</f>
        <v>27900</v>
      </c>
      <c r="AE13" s="60">
        <f>+VLOOKUP(AE$22-$A13,Param!$A$2:$B$22,2)*(MIN(0.2*AH5,198000)+0.5*AT5)+MIN(VLOOKUP(AE$22-$A13,Param!$A$2:$B$22,2),1)*1000</f>
        <v>31000</v>
      </c>
      <c r="AF13" s="60">
        <f>+VLOOKUP(AF$22-$A13,Param!$A$2:$B$22,2)*(MIN(0.2*AH5,198000)+0.5*AT5)+MIN(VLOOKUP(AF$22-$A13,Param!$A$2:$B$22,2),1)*1000</f>
        <v>34000</v>
      </c>
      <c r="AG13" s="60">
        <f>+VLOOKUP(AG$22-$A13,Param!$A$2:$B$22,2)*(MIN(0.2*AH5,198000)+0.5*AT5)+MIN(VLOOKUP(AG$22-$A13,Param!$A$2:$B$22,2),1)*1000</f>
        <v>46000</v>
      </c>
      <c r="AH13" s="60">
        <f>+VLOOKUP(AH$22-$A13,Param!$A$2:$B$22,2)*(MIN(0.2*AH5,198000)+0.5*AT5)+MIN(VLOOKUP(AH$22-$A13,Param!$A$2:$B$22,2),1)*1000</f>
        <v>61000</v>
      </c>
      <c r="AI13" s="60">
        <f>+VLOOKUP(AI$22-$A13,Param!$A$2:$B$22,2)*(MIN(0.2*AH5,198000)+0.5*AT5)+MIN(VLOOKUP(AI$22-$A13,Param!$A$2:$B$22,2),1)*1000</f>
        <v>61000</v>
      </c>
      <c r="AK13" s="64">
        <v>6</v>
      </c>
      <c r="AL13" s="60">
        <f>+MIN(VLOOKUP(AL$22,Param!$D$1:$F$11,2,FALSE)*AH5,VLOOKUP(AL$22,Param!$D$1:$F$11,3,FALSE))+0.5*AT5+1000</f>
        <v>31000</v>
      </c>
      <c r="AM13" s="60">
        <f>+MIN(VLOOKUP(AM$22,Param!$D$1:$F$11,2,FALSE)*AH5,VLOOKUP(AM$22,Param!$D$1:$F$11,3,FALSE))+0.5*AT5+1000</f>
        <v>31000</v>
      </c>
      <c r="AN13" s="60">
        <f>+MIN(VLOOKUP(AN$22,Param!$D$1:$F$11,2,FALSE)*AH5,VLOOKUP(AN$22,Param!$D$1:$F$11,3,FALSE))+0.5*AT5+1000</f>
        <v>31000</v>
      </c>
      <c r="AO13" s="60">
        <f>+MIN(VLOOKUP(AO$22,Param!$D$1:$F$11,2,FALSE)*AH5,VLOOKUP(AO$22,Param!$D$1:$F$11,3,FALSE))+0.5*AT5+1000</f>
        <v>31000</v>
      </c>
      <c r="AP13" s="60">
        <f>+MIN(VLOOKUP(AP$22,Param!$D$1:$F$11,2,FALSE)*AH5,VLOOKUP(AP$22,Param!$D$1:$F$11,3,FALSE))+0.5*AT5+1000</f>
        <v>31000</v>
      </c>
      <c r="AQ13" s="60">
        <f>+MIN(VLOOKUP(AQ$22,Param!$D$1:$F$11,2,FALSE)*AH5,VLOOKUP(AQ$22,Param!$D$1:$F$11,3,FALSE))+0.5*AT5+1000</f>
        <v>31000</v>
      </c>
      <c r="AR13" s="60">
        <f>+MIN(VLOOKUP(AR$22,Param!$D$1:$F$11,2,FALSE)*AH5,VLOOKUP(AR$22,Param!$D$1:$F$11,3,FALSE))+0.5*AT5+1000</f>
        <v>31000</v>
      </c>
      <c r="AS13" s="60">
        <f>+MIN(VLOOKUP(AS$22,Param!$D$1:$F$11,2,FALSE)*AH5,VLOOKUP(AS$22,Param!$D$1:$F$11,3,FALSE))+0.5*AT5+1000</f>
        <v>31000</v>
      </c>
      <c r="AT13" s="60">
        <f>+MIN(VLOOKUP(AT$22,Param!$D$1:$F$11,2,FALSE)*AH5,VLOOKUP(AT$22,Param!$D$1:$F$11,3,FALSE))+0.5*AT5+1000</f>
        <v>31000</v>
      </c>
      <c r="AU13" s="60">
        <f>+MIN(VLOOKUP(AU$22,Param!$D$1:$F$11,2,FALSE)*AH5,VLOOKUP(AU$22,Param!$D$1:$F$11,3,FALSE))+0.5*AT5+1000</f>
        <v>31000</v>
      </c>
    </row>
    <row r="14" spans="1:47" x14ac:dyDescent="0.25">
      <c r="A14" s="64">
        <v>7</v>
      </c>
      <c r="B14" s="60">
        <f>+VLOOKUP(B$22-$A14,Param!$A$2:$B$22,2)*(MIN(0.2*J5,198000)+0.5*V5)+MIN(VLOOKUP(B$22-$A14,Param!$A$2:$B$22,2),1)*1000</f>
        <v>5050</v>
      </c>
      <c r="C14" s="60">
        <f>+VLOOKUP(C$22-$A14,Param!$A$2:$B$22,2)*(MIN(0.2*J5,198000)+0.5*V5)+MIN(VLOOKUP(C$22-$A14,Param!$A$2:$B$22,2),1)*1000</f>
        <v>5050</v>
      </c>
      <c r="D14" s="60">
        <f>+VLOOKUP(D$22-$A14,Param!$A$2:$B$22,2)*(MIN(0.2*J5,198000)+0.5*V5)+MIN(VLOOKUP(D$22-$A14,Param!$A$2:$B$22,2),1)*1000</f>
        <v>5050</v>
      </c>
      <c r="E14" s="60">
        <f>+VLOOKUP(E$22-$A14,Param!$A$2:$B$22,2)*(MIN(0.2*J5,198000)+0.5*V5)+MIN(VLOOKUP(E$22-$A14,Param!$A$2:$B$22,2),1)*1000</f>
        <v>25250</v>
      </c>
      <c r="F14" s="60">
        <f>+VLOOKUP(F$22-$A14,Param!$A$2:$B$22,2)*(MIN(0.2*J5,198000)+0.5*V5)+MIN(VLOOKUP(F$22-$A14,Param!$A$2:$B$22,2),1)*1000</f>
        <v>50500</v>
      </c>
      <c r="G14" s="60">
        <f>+VLOOKUP(G$22-$A14,Param!$A$2:$B$22,2)*(MIN(0.2*J5,198000)+0.5*V5)+MIN(VLOOKUP(G$22-$A14,Param!$A$2:$B$22,2),1)*1000</f>
        <v>90900</v>
      </c>
      <c r="H14" s="60">
        <f>+VLOOKUP(H$22-$A14,Param!$A$2:$B$22,2)*(MIN(0.2*J5,198000)+0.5*V5)+MIN(VLOOKUP(H$22-$A14,Param!$A$2:$B$22,2),1)*1000</f>
        <v>101000</v>
      </c>
      <c r="I14" s="60">
        <f>+VLOOKUP(I$22-$A14,Param!$A$2:$B$22,2)*(MIN(0.2*J5,198000)+0.5*V5)+MIN(VLOOKUP(I$22-$A14,Param!$A$2:$B$22,2),1)*1000</f>
        <v>111000.00000000001</v>
      </c>
      <c r="J14" s="60">
        <f>+VLOOKUP(J$22-$A14,Param!$A$2:$B$22,2)*(MIN(0.2*J5,198000)+0.5*V5)+MIN(VLOOKUP(J$22-$A14,Param!$A$2:$B$22,2),1)*1000</f>
        <v>151000</v>
      </c>
      <c r="K14" s="60">
        <f>+VLOOKUP(K$22-$A14,Param!$A$2:$B$22,2)*(MIN(0.2*J5,198000)+0.5*V5)+MIN(VLOOKUP(K$22-$A14,Param!$A$2:$B$22,2),1)*1000</f>
        <v>201000</v>
      </c>
      <c r="M14" s="64">
        <v>7</v>
      </c>
      <c r="N14" s="60">
        <f>+MIN(VLOOKUP(N$22,Param!$D$1:$F$11,2,FALSE)*J5,VLOOKUP(N$22,Param!$D$1:$F$11,3,FALSE))+0.5*V5+1000</f>
        <v>101000</v>
      </c>
      <c r="O14" s="60">
        <f>+MIN(VLOOKUP(O$22,Param!$D$1:$F$11,2,FALSE)*J5,VLOOKUP(O$22,Param!$D$1:$F$11,3,FALSE))+0.5*V5+1000</f>
        <v>101000</v>
      </c>
      <c r="P14" s="60">
        <f>+MIN(VLOOKUP(P$22,Param!$D$1:$F$11,2,FALSE)*J5,VLOOKUP(P$22,Param!$D$1:$F$11,3,FALSE))+0.5*V5+1000</f>
        <v>101000</v>
      </c>
      <c r="Q14" s="60">
        <f>+MIN(VLOOKUP(Q$22,Param!$D$1:$F$11,2,FALSE)*J5,VLOOKUP(Q$22,Param!$D$1:$F$11,3,FALSE))+0.5*V5+1000</f>
        <v>101000</v>
      </c>
      <c r="R14" s="60">
        <f>+MIN(VLOOKUP(R$22,Param!$D$1:$F$11,2,FALSE)*J5,VLOOKUP(R$22,Param!$D$1:$F$11,3,FALSE))+0.5*V5+1000</f>
        <v>101000</v>
      </c>
      <c r="S14" s="60">
        <f>+MIN(VLOOKUP(S$22,Param!$D$1:$F$11,2,FALSE)*J5,VLOOKUP(S$22,Param!$D$1:$F$11,3,FALSE))+0.5*V5+1000</f>
        <v>91000.000000000015</v>
      </c>
      <c r="T14" s="60">
        <f>+MIN(VLOOKUP(T$22,Param!$D$1:$F$11,2,FALSE)*J5,VLOOKUP(T$22,Param!$D$1:$F$11,3,FALSE))+0.5*V5+1000</f>
        <v>81000.000000000015</v>
      </c>
      <c r="U14" s="60">
        <f>+MIN(VLOOKUP(U$22,Param!$D$1:$F$11,2,FALSE)*J5,VLOOKUP(U$22,Param!$D$1:$F$11,3,FALSE))+0.5*V5+1000</f>
        <v>71000.000000000015</v>
      </c>
      <c r="V14" s="60">
        <f>+MIN(VLOOKUP(V$22,Param!$D$1:$F$11,2,FALSE)*J5,VLOOKUP(V$22,Param!$D$1:$F$11,3,FALSE))+0.5*V5+1000</f>
        <v>61000.000000000022</v>
      </c>
      <c r="W14" s="60">
        <f>+MIN(VLOOKUP(W$22,Param!$D$1:$F$11,2,FALSE)*J5,VLOOKUP(W$22,Param!$D$1:$F$11,3,FALSE))+0.5*V5+1000</f>
        <v>51000.000000000015</v>
      </c>
      <c r="Y14" s="64">
        <v>7</v>
      </c>
      <c r="Z14" s="60">
        <f>+VLOOKUP(Z$22-$A14,Param!$A$2:$B$22,2)*(MIN(0.2*AH5,198000)+0.5*AT5)+MIN(VLOOKUP(Z$22-$A14,Param!$A$2:$B$22,2),1)*1000</f>
        <v>1550</v>
      </c>
      <c r="AA14" s="60">
        <f>+VLOOKUP(AA$22-$A14,Param!$A$2:$B$22,2)*(MIN(0.2*AH5,198000)+0.5*AT5)+MIN(VLOOKUP(AA$22-$A14,Param!$A$2:$B$22,2),1)*1000</f>
        <v>1550</v>
      </c>
      <c r="AB14" s="60">
        <f>+VLOOKUP(AB$22-$A14,Param!$A$2:$B$22,2)*(MIN(0.2*AH5,198000)+0.5*AT5)+MIN(VLOOKUP(AB$22-$A14,Param!$A$2:$B$22,2),1)*1000</f>
        <v>1550</v>
      </c>
      <c r="AC14" s="60">
        <f>+VLOOKUP(AC$22-$A14,Param!$A$2:$B$22,2)*(MIN(0.2*AH5,198000)+0.5*AT5)+MIN(VLOOKUP(AC$22-$A14,Param!$A$2:$B$22,2),1)*1000</f>
        <v>7750</v>
      </c>
      <c r="AD14" s="60">
        <f>+VLOOKUP(AD$22-$A14,Param!$A$2:$B$22,2)*(MIN(0.2*AH5,198000)+0.5*AT5)+MIN(VLOOKUP(AD$22-$A14,Param!$A$2:$B$22,2),1)*1000</f>
        <v>15500</v>
      </c>
      <c r="AE14" s="60">
        <f>+VLOOKUP(AE$22-$A14,Param!$A$2:$B$22,2)*(MIN(0.2*AH5,198000)+0.5*AT5)+MIN(VLOOKUP(AE$22-$A14,Param!$A$2:$B$22,2),1)*1000</f>
        <v>27900</v>
      </c>
      <c r="AF14" s="60">
        <f>+VLOOKUP(AF$22-$A14,Param!$A$2:$B$22,2)*(MIN(0.2*AH5,198000)+0.5*AT5)+MIN(VLOOKUP(AF$22-$A14,Param!$A$2:$B$22,2),1)*1000</f>
        <v>31000</v>
      </c>
      <c r="AG14" s="60">
        <f>+VLOOKUP(AG$22-$A14,Param!$A$2:$B$22,2)*(MIN(0.2*AH5,198000)+0.5*AT5)+MIN(VLOOKUP(AG$22-$A14,Param!$A$2:$B$22,2),1)*1000</f>
        <v>34000</v>
      </c>
      <c r="AH14" s="60">
        <f>+VLOOKUP(AH$22-$A14,Param!$A$2:$B$22,2)*(MIN(0.2*AH5,198000)+0.5*AT5)+MIN(VLOOKUP(AH$22-$A14,Param!$A$2:$B$22,2),1)*1000</f>
        <v>46000</v>
      </c>
      <c r="AI14" s="60">
        <f>+VLOOKUP(AI$22-$A14,Param!$A$2:$B$22,2)*(MIN(0.2*AH5,198000)+0.5*AT5)+MIN(VLOOKUP(AI$22-$A14,Param!$A$2:$B$22,2),1)*1000</f>
        <v>61000</v>
      </c>
      <c r="AK14" s="64">
        <v>7</v>
      </c>
      <c r="AL14" s="60">
        <f>+MIN(VLOOKUP(AL$22,Param!$D$1:$F$11,2,FALSE)*AH5,VLOOKUP(AL$22,Param!$D$1:$F$11,3,FALSE))+0.5*AT5+1000</f>
        <v>31000</v>
      </c>
      <c r="AM14" s="60">
        <f>+MIN(VLOOKUP(AM$22,Param!$D$1:$F$11,2,FALSE)*AH5,VLOOKUP(AM$22,Param!$D$1:$F$11,3,FALSE))+0.5*AT5+1000</f>
        <v>31000</v>
      </c>
      <c r="AN14" s="60">
        <f>+MIN(VLOOKUP(AN$22,Param!$D$1:$F$11,2,FALSE)*AH5,VLOOKUP(AN$22,Param!$D$1:$F$11,3,FALSE))+0.5*AT5+1000</f>
        <v>31000</v>
      </c>
      <c r="AO14" s="60">
        <f>+MIN(VLOOKUP(AO$22,Param!$D$1:$F$11,2,FALSE)*AH5,VLOOKUP(AO$22,Param!$D$1:$F$11,3,FALSE))+0.5*AT5+1000</f>
        <v>31000</v>
      </c>
      <c r="AP14" s="60">
        <f>+MIN(VLOOKUP(AP$22,Param!$D$1:$F$11,2,FALSE)*AH5,VLOOKUP(AP$22,Param!$D$1:$F$11,3,FALSE))+0.5*AT5+1000</f>
        <v>31000</v>
      </c>
      <c r="AQ14" s="60">
        <f>+MIN(VLOOKUP(AQ$22,Param!$D$1:$F$11,2,FALSE)*AH5,VLOOKUP(AQ$22,Param!$D$1:$F$11,3,FALSE))+0.5*AT5+1000</f>
        <v>31000</v>
      </c>
      <c r="AR14" s="60">
        <f>+MIN(VLOOKUP(AR$22,Param!$D$1:$F$11,2,FALSE)*AH5,VLOOKUP(AR$22,Param!$D$1:$F$11,3,FALSE))+0.5*AT5+1000</f>
        <v>31000</v>
      </c>
      <c r="AS14" s="60">
        <f>+MIN(VLOOKUP(AS$22,Param!$D$1:$F$11,2,FALSE)*AH5,VLOOKUP(AS$22,Param!$D$1:$F$11,3,FALSE))+0.5*AT5+1000</f>
        <v>31000</v>
      </c>
      <c r="AT14" s="60">
        <f>+MIN(VLOOKUP(AT$22,Param!$D$1:$F$11,2,FALSE)*AH5,VLOOKUP(AT$22,Param!$D$1:$F$11,3,FALSE))+0.5*AT5+1000</f>
        <v>31000</v>
      </c>
      <c r="AU14" s="60">
        <f>+MIN(VLOOKUP(AU$22,Param!$D$1:$F$11,2,FALSE)*AH5,VLOOKUP(AU$22,Param!$D$1:$F$11,3,FALSE))+0.5*AT5+1000</f>
        <v>31000</v>
      </c>
    </row>
    <row r="15" spans="1:47" x14ac:dyDescent="0.25">
      <c r="A15" s="64">
        <v>8</v>
      </c>
      <c r="B15" s="60">
        <f>+VLOOKUP(B$22-$A15,Param!$A$2:$B$22,2)*(MIN(0.2*J5,198000)+0.5*V5)+MIN(VLOOKUP(B$22-$A15,Param!$A$2:$B$22,2),1)*1000</f>
        <v>5050</v>
      </c>
      <c r="C15" s="60">
        <f>+VLOOKUP(C$22-$A15,Param!$A$2:$B$22,2)*(MIN(0.2*J5,198000)+0.5*V5)+MIN(VLOOKUP(C$22-$A15,Param!$A$2:$B$22,2),1)*1000</f>
        <v>5050</v>
      </c>
      <c r="D15" s="60">
        <f>+VLOOKUP(D$22-$A15,Param!$A$2:$B$22,2)*(MIN(0.2*J5,198000)+0.5*V5)+MIN(VLOOKUP(D$22-$A15,Param!$A$2:$B$22,2),1)*1000</f>
        <v>5050</v>
      </c>
      <c r="E15" s="60">
        <f>+VLOOKUP(E$22-$A15,Param!$A$2:$B$22,2)*(MIN(0.2*J5,198000)+0.5*V5)+MIN(VLOOKUP(E$22-$A15,Param!$A$2:$B$22,2),1)*1000</f>
        <v>5050</v>
      </c>
      <c r="F15" s="60">
        <f>+VLOOKUP(F$22-$A15,Param!$A$2:$B$22,2)*(MIN(0.2*J5,198000)+0.5*V5)+MIN(VLOOKUP(F$22-$A15,Param!$A$2:$B$22,2),1)*1000</f>
        <v>25250</v>
      </c>
      <c r="G15" s="60">
        <f>+VLOOKUP(G$22-$A15,Param!$A$2:$B$22,2)*(MIN(0.2*J5,198000)+0.5*V5)+MIN(VLOOKUP(G$22-$A15,Param!$A$2:$B$22,2),1)*1000</f>
        <v>50500</v>
      </c>
      <c r="H15" s="60">
        <f>+VLOOKUP(H$22-$A15,Param!$A$2:$B$22,2)*(MIN(0.2*J5,198000)+0.5*V5)+MIN(VLOOKUP(H$22-$A15,Param!$A$2:$B$22,2),1)*1000</f>
        <v>90900</v>
      </c>
      <c r="I15" s="60">
        <f>+VLOOKUP(I$22-$A15,Param!$A$2:$B$22,2)*(MIN(0.2*J5,198000)+0.5*V5)+MIN(VLOOKUP(I$22-$A15,Param!$A$2:$B$22,2),1)*1000</f>
        <v>101000</v>
      </c>
      <c r="J15" s="60">
        <f>+VLOOKUP(J$22-$A15,Param!$A$2:$B$22,2)*(MIN(0.2*J5,198000)+0.5*V5)+MIN(VLOOKUP(J$22-$A15,Param!$A$2:$B$22,2),1)*1000</f>
        <v>111000.00000000001</v>
      </c>
      <c r="K15" s="60">
        <f>+VLOOKUP(K$22-$A15,Param!$A$2:$B$22,2)*(MIN(0.2*J5,198000)+0.5*V5)+MIN(VLOOKUP(K$22-$A15,Param!$A$2:$B$22,2),1)*1000</f>
        <v>151000</v>
      </c>
      <c r="M15" s="64">
        <v>8</v>
      </c>
      <c r="N15" s="60">
        <f>+MIN(VLOOKUP(N$22,Param!$D$1:$F$11,2,FALSE)*J5,VLOOKUP(N$22,Param!$D$1:$F$11,3,FALSE))+0.5*V5+1000</f>
        <v>101000</v>
      </c>
      <c r="O15" s="60">
        <f>+MIN(VLOOKUP(O$22,Param!$D$1:$F$11,2,FALSE)*J5,VLOOKUP(O$22,Param!$D$1:$F$11,3,FALSE))+0.5*V5+1000</f>
        <v>101000</v>
      </c>
      <c r="P15" s="60">
        <f>+MIN(VLOOKUP(P$22,Param!$D$1:$F$11,2,FALSE)*J5,VLOOKUP(P$22,Param!$D$1:$F$11,3,FALSE))+0.5*V5+1000</f>
        <v>101000</v>
      </c>
      <c r="Q15" s="60">
        <f>+MIN(VLOOKUP(Q$22,Param!$D$1:$F$11,2,FALSE)*J5,VLOOKUP(Q$22,Param!$D$1:$F$11,3,FALSE))+0.5*V5+1000</f>
        <v>101000</v>
      </c>
      <c r="R15" s="60">
        <f>+MIN(VLOOKUP(R$22,Param!$D$1:$F$11,2,FALSE)*J5,VLOOKUP(R$22,Param!$D$1:$F$11,3,FALSE))+0.5*V5+1000</f>
        <v>101000</v>
      </c>
      <c r="S15" s="60">
        <f>+MIN(VLOOKUP(S$22,Param!$D$1:$F$11,2,FALSE)*J5,VLOOKUP(S$22,Param!$D$1:$F$11,3,FALSE))+0.5*V5+1000</f>
        <v>91000.000000000015</v>
      </c>
      <c r="T15" s="60">
        <f>+MIN(VLOOKUP(T$22,Param!$D$1:$F$11,2,FALSE)*J5,VLOOKUP(T$22,Param!$D$1:$F$11,3,FALSE))+0.5*V5+1000</f>
        <v>81000.000000000015</v>
      </c>
      <c r="U15" s="60">
        <f>+MIN(VLOOKUP(U$22,Param!$D$1:$F$11,2,FALSE)*J5,VLOOKUP(U$22,Param!$D$1:$F$11,3,FALSE))+0.5*V5+1000</f>
        <v>71000.000000000015</v>
      </c>
      <c r="V15" s="60">
        <f>+MIN(VLOOKUP(V$22,Param!$D$1:$F$11,2,FALSE)*J5,VLOOKUP(V$22,Param!$D$1:$F$11,3,FALSE))+0.5*V5+1000</f>
        <v>61000.000000000022</v>
      </c>
      <c r="W15" s="60">
        <f>+MIN(VLOOKUP(W$22,Param!$D$1:$F$11,2,FALSE)*J5,VLOOKUP(W$22,Param!$D$1:$F$11,3,FALSE))+0.5*V5+1000</f>
        <v>51000.000000000015</v>
      </c>
      <c r="Y15" s="64">
        <v>8</v>
      </c>
      <c r="Z15" s="60">
        <f>+VLOOKUP(Z$22-$A15,Param!$A$2:$B$22,2)*(MIN(0.2*AH5,198000)+0.5*AT5)+MIN(VLOOKUP(Z$22-$A15,Param!$A$2:$B$22,2),1)*1000</f>
        <v>1550</v>
      </c>
      <c r="AA15" s="60">
        <f>+VLOOKUP(AA$22-$A15,Param!$A$2:$B$22,2)*(MIN(0.2*AH5,198000)+0.5*AT5)+MIN(VLOOKUP(AA$22-$A15,Param!$A$2:$B$22,2),1)*1000</f>
        <v>1550</v>
      </c>
      <c r="AB15" s="60">
        <f>+VLOOKUP(AB$22-$A15,Param!$A$2:$B$22,2)*(MIN(0.2*AH5,198000)+0.5*AT5)+MIN(VLOOKUP(AB$22-$A15,Param!$A$2:$B$22,2),1)*1000</f>
        <v>1550</v>
      </c>
      <c r="AC15" s="60">
        <f>+VLOOKUP(AC$22-$A15,Param!$A$2:$B$22,2)*(MIN(0.2*AH5,198000)+0.5*AT5)+MIN(VLOOKUP(AC$22-$A15,Param!$A$2:$B$22,2),1)*1000</f>
        <v>1550</v>
      </c>
      <c r="AD15" s="60">
        <f>+VLOOKUP(AD$22-$A15,Param!$A$2:$B$22,2)*(MIN(0.2*AH5,198000)+0.5*AT5)+MIN(VLOOKUP(AD$22-$A15,Param!$A$2:$B$22,2),1)*1000</f>
        <v>7750</v>
      </c>
      <c r="AE15" s="60">
        <f>+VLOOKUP(AE$22-$A15,Param!$A$2:$B$22,2)*(MIN(0.2*AH5,198000)+0.5*AT5)+MIN(VLOOKUP(AE$22-$A15,Param!$A$2:$B$22,2),1)*1000</f>
        <v>15500</v>
      </c>
      <c r="AF15" s="60">
        <f>+VLOOKUP(AF$22-$A15,Param!$A$2:$B$22,2)*(MIN(0.2*AH5,198000)+0.5*AT5)+MIN(VLOOKUP(AF$22-$A15,Param!$A$2:$B$22,2),1)*1000</f>
        <v>27900</v>
      </c>
      <c r="AG15" s="60">
        <f>+VLOOKUP(AG$22-$A15,Param!$A$2:$B$22,2)*(MIN(0.2*AH5,198000)+0.5*AT5)+MIN(VLOOKUP(AG$22-$A15,Param!$A$2:$B$22,2),1)*1000</f>
        <v>31000</v>
      </c>
      <c r="AH15" s="60">
        <f>+VLOOKUP(AH$22-$A15,Param!$A$2:$B$22,2)*(MIN(0.2*AH5,198000)+0.5*AT5)+MIN(VLOOKUP(AH$22-$A15,Param!$A$2:$B$22,2),1)*1000</f>
        <v>34000</v>
      </c>
      <c r="AI15" s="60">
        <f>+VLOOKUP(AI$22-$A15,Param!$A$2:$B$22,2)*(MIN(0.2*AH5,198000)+0.5*AT5)+MIN(VLOOKUP(AI$22-$A15,Param!$A$2:$B$22,2),1)*1000</f>
        <v>46000</v>
      </c>
      <c r="AK15" s="64">
        <v>8</v>
      </c>
      <c r="AL15" s="60">
        <f>+MIN(VLOOKUP(AL$22,Param!$D$1:$F$11,2,FALSE)*AH5,VLOOKUP(AL$22,Param!$D$1:$F$11,3,FALSE))+0.5*AT5+1000</f>
        <v>31000</v>
      </c>
      <c r="AM15" s="60">
        <f>+MIN(VLOOKUP(AM$22,Param!$D$1:$F$11,2,FALSE)*AH5,VLOOKUP(AM$22,Param!$D$1:$F$11,3,FALSE))+0.5*AT5+1000</f>
        <v>31000</v>
      </c>
      <c r="AN15" s="60">
        <f>+MIN(VLOOKUP(AN$22,Param!$D$1:$F$11,2,FALSE)*AH5,VLOOKUP(AN$22,Param!$D$1:$F$11,3,FALSE))+0.5*AT5+1000</f>
        <v>31000</v>
      </c>
      <c r="AO15" s="60">
        <f>+MIN(VLOOKUP(AO$22,Param!$D$1:$F$11,2,FALSE)*AH5,VLOOKUP(AO$22,Param!$D$1:$F$11,3,FALSE))+0.5*AT5+1000</f>
        <v>31000</v>
      </c>
      <c r="AP15" s="60">
        <f>+MIN(VLOOKUP(AP$22,Param!$D$1:$F$11,2,FALSE)*AH5,VLOOKUP(AP$22,Param!$D$1:$F$11,3,FALSE))+0.5*AT5+1000</f>
        <v>31000</v>
      </c>
      <c r="AQ15" s="60">
        <f>+MIN(VLOOKUP(AQ$22,Param!$D$1:$F$11,2,FALSE)*AH5,VLOOKUP(AQ$22,Param!$D$1:$F$11,3,FALSE))+0.5*AT5+1000</f>
        <v>31000</v>
      </c>
      <c r="AR15" s="60">
        <f>+MIN(VLOOKUP(AR$22,Param!$D$1:$F$11,2,FALSE)*AH5,VLOOKUP(AR$22,Param!$D$1:$F$11,3,FALSE))+0.5*AT5+1000</f>
        <v>31000</v>
      </c>
      <c r="AS15" s="60">
        <f>+MIN(VLOOKUP(AS$22,Param!$D$1:$F$11,2,FALSE)*AH5,VLOOKUP(AS$22,Param!$D$1:$F$11,3,FALSE))+0.5*AT5+1000</f>
        <v>31000</v>
      </c>
      <c r="AT15" s="60">
        <f>+MIN(VLOOKUP(AT$22,Param!$D$1:$F$11,2,FALSE)*AH5,VLOOKUP(AT$22,Param!$D$1:$F$11,3,FALSE))+0.5*AT5+1000</f>
        <v>31000</v>
      </c>
      <c r="AU15" s="60">
        <f>+MIN(VLOOKUP(AU$22,Param!$D$1:$F$11,2,FALSE)*AH5,VLOOKUP(AU$22,Param!$D$1:$F$11,3,FALSE))+0.5*AT5+1000</f>
        <v>31000</v>
      </c>
    </row>
    <row r="16" spans="1:47" x14ac:dyDescent="0.25">
      <c r="A16" s="64">
        <v>9</v>
      </c>
      <c r="B16" s="60">
        <f>+VLOOKUP(B$22-$A16,Param!$A$2:$B$22,2)*(MIN(0.2*J5,198000)+0.5*V5)+MIN(VLOOKUP(B$22-$A16,Param!$A$2:$B$22,2),1)*1000</f>
        <v>5050</v>
      </c>
      <c r="C16" s="60">
        <f>+VLOOKUP(C$22-$A16,Param!$A$2:$B$22,2)*(MIN(0.2*J5,198000)+0.5*V5)+MIN(VLOOKUP(C$22-$A16,Param!$A$2:$B$22,2),1)*1000</f>
        <v>5050</v>
      </c>
      <c r="D16" s="60">
        <f>+VLOOKUP(D$22-$A16,Param!$A$2:$B$22,2)*(MIN(0.2*J5,198000)+0.5*V5)+MIN(VLOOKUP(D$22-$A16,Param!$A$2:$B$22,2),1)*1000</f>
        <v>5050</v>
      </c>
      <c r="E16" s="60">
        <f>+VLOOKUP(E$22-$A16,Param!$A$2:$B$22,2)*(MIN(0.2*J5,198000)+0.5*V5)+MIN(VLOOKUP(E$22-$A16,Param!$A$2:$B$22,2),1)*1000</f>
        <v>5050</v>
      </c>
      <c r="F16" s="60">
        <f>+VLOOKUP(F$22-$A16,Param!$A$2:$B$22,2)*(MIN(0.2*J5,198000)+0.5*V5)+MIN(VLOOKUP(F$22-$A16,Param!$A$2:$B$22,2),1)*1000</f>
        <v>5050</v>
      </c>
      <c r="G16" s="60">
        <f>+VLOOKUP(G$22-$A16,Param!$A$2:$B$22,2)*(MIN(0.2*J5,198000)+0.5*V5)+MIN(VLOOKUP(G$22-$A16,Param!$A$2:$B$22,2),1)*1000</f>
        <v>25250</v>
      </c>
      <c r="H16" s="60">
        <f>+VLOOKUP(H$22-$A16,Param!$A$2:$B$22,2)*(MIN(0.2*J5,198000)+0.5*V5)+MIN(VLOOKUP(H$22-$A16,Param!$A$2:$B$22,2),1)*1000</f>
        <v>50500</v>
      </c>
      <c r="I16" s="60">
        <f>+VLOOKUP(I$22-$A16,Param!$A$2:$B$22,2)*(MIN(0.2*J5,198000)+0.5*V5)+MIN(VLOOKUP(I$22-$A16,Param!$A$2:$B$22,2),1)*1000</f>
        <v>90900</v>
      </c>
      <c r="J16" s="60">
        <f>+VLOOKUP(J$22-$A16,Param!$A$2:$B$22,2)*(MIN(0.2*J5,198000)+0.5*V5)+MIN(VLOOKUP(J$22-$A16,Param!$A$2:$B$22,2),1)*1000</f>
        <v>101000</v>
      </c>
      <c r="K16" s="60">
        <f>+VLOOKUP(K$22-$A16,Param!$A$2:$B$22,2)*(MIN(0.2*J5,198000)+0.5*V5)+MIN(VLOOKUP(K$22-$A16,Param!$A$2:$B$22,2),1)*1000</f>
        <v>111000.00000000001</v>
      </c>
      <c r="M16" s="64">
        <v>9</v>
      </c>
      <c r="N16" s="60">
        <f>+MIN(VLOOKUP(N$22,Param!$D$1:$F$11,2,FALSE)*J5,VLOOKUP(N$22,Param!$D$1:$F$11,3,FALSE))+0.5*V5+1000</f>
        <v>101000</v>
      </c>
      <c r="O16" s="60">
        <f>+MIN(VLOOKUP(O$22,Param!$D$1:$F$11,2,FALSE)*J5,VLOOKUP(O$22,Param!$D$1:$F$11,3,FALSE))+0.5*V5+1000</f>
        <v>101000</v>
      </c>
      <c r="P16" s="60">
        <f>+MIN(VLOOKUP(P$22,Param!$D$1:$F$11,2,FALSE)*J5,VLOOKUP(P$22,Param!$D$1:$F$11,3,FALSE))+0.5*V5+1000</f>
        <v>101000</v>
      </c>
      <c r="Q16" s="60">
        <f>+MIN(VLOOKUP(Q$22,Param!$D$1:$F$11,2,FALSE)*J5,VLOOKUP(Q$22,Param!$D$1:$F$11,3,FALSE))+0.5*V5+1000</f>
        <v>101000</v>
      </c>
      <c r="R16" s="60">
        <f>+MIN(VLOOKUP(R$22,Param!$D$1:$F$11,2,FALSE)*J5,VLOOKUP(R$22,Param!$D$1:$F$11,3,FALSE))+0.5*V5+1000</f>
        <v>101000</v>
      </c>
      <c r="S16" s="60">
        <f>+MIN(VLOOKUP(S$22,Param!$D$1:$F$11,2,FALSE)*J5,VLOOKUP(S$22,Param!$D$1:$F$11,3,FALSE))+0.5*V5+1000</f>
        <v>91000.000000000015</v>
      </c>
      <c r="T16" s="60">
        <f>+MIN(VLOOKUP(T$22,Param!$D$1:$F$11,2,FALSE)*J5,VLOOKUP(T$22,Param!$D$1:$F$11,3,FALSE))+0.5*V5+1000</f>
        <v>81000.000000000015</v>
      </c>
      <c r="U16" s="60">
        <f>+MIN(VLOOKUP(U$22,Param!$D$1:$F$11,2,FALSE)*J5,VLOOKUP(U$22,Param!$D$1:$F$11,3,FALSE))+0.5*V5+1000</f>
        <v>71000.000000000015</v>
      </c>
      <c r="V16" s="60">
        <f>+MIN(VLOOKUP(V$22,Param!$D$1:$F$11,2,FALSE)*J5,VLOOKUP(V$22,Param!$D$1:$F$11,3,FALSE))+0.5*V5+1000</f>
        <v>61000.000000000022</v>
      </c>
      <c r="W16" s="60">
        <f>+MIN(VLOOKUP(W$22,Param!$D$1:$F$11,2,FALSE)*J5,VLOOKUP(W$22,Param!$D$1:$F$11,3,FALSE))+0.5*V5+1000</f>
        <v>51000.000000000015</v>
      </c>
      <c r="Y16" s="64">
        <v>9</v>
      </c>
      <c r="Z16" s="60">
        <f>+VLOOKUP(Z$22-$A16,Param!$A$2:$B$22,2)*(MIN(0.2*AH5,198000)+0.5*AT5)+MIN(VLOOKUP(Z$22-$A16,Param!$A$2:$B$22,2),1)*1000</f>
        <v>1550</v>
      </c>
      <c r="AA16" s="60">
        <f>+VLOOKUP(AA$22-$A16,Param!$A$2:$B$22,2)*(MIN(0.2*AH5,198000)+0.5*AT5)+MIN(VLOOKUP(AA$22-$A16,Param!$A$2:$B$22,2),1)*1000</f>
        <v>1550</v>
      </c>
      <c r="AB16" s="60">
        <f>+VLOOKUP(AB$22-$A16,Param!$A$2:$B$22,2)*(MIN(0.2*AH5,198000)+0.5*AT5)+MIN(VLOOKUP(AB$22-$A16,Param!$A$2:$B$22,2),1)*1000</f>
        <v>1550</v>
      </c>
      <c r="AC16" s="60">
        <f>+VLOOKUP(AC$22-$A16,Param!$A$2:$B$22,2)*(MIN(0.2*AH5,198000)+0.5*AT5)+MIN(VLOOKUP(AC$22-$A16,Param!$A$2:$B$22,2),1)*1000</f>
        <v>1550</v>
      </c>
      <c r="AD16" s="60">
        <f>+VLOOKUP(AD$22-$A16,Param!$A$2:$B$22,2)*(MIN(0.2*AH5,198000)+0.5*AT5)+MIN(VLOOKUP(AD$22-$A16,Param!$A$2:$B$22,2),1)*1000</f>
        <v>1550</v>
      </c>
      <c r="AE16" s="60">
        <f>+VLOOKUP(AE$22-$A16,Param!$A$2:$B$22,2)*(MIN(0.2*AH5,198000)+0.5*AT5)+MIN(VLOOKUP(AE$22-$A16,Param!$A$2:$B$22,2),1)*1000</f>
        <v>7750</v>
      </c>
      <c r="AF16" s="60">
        <f>+VLOOKUP(AF$22-$A16,Param!$A$2:$B$22,2)*(MIN(0.2*AH5,198000)+0.5*AT5)+MIN(VLOOKUP(AF$22-$A16,Param!$A$2:$B$22,2),1)*1000</f>
        <v>15500</v>
      </c>
      <c r="AG16" s="60">
        <f>+VLOOKUP(AG$22-$A16,Param!$A$2:$B$22,2)*(MIN(0.2*AH5,198000)+0.5*AT5)+MIN(VLOOKUP(AG$22-$A16,Param!$A$2:$B$22,2),1)*1000</f>
        <v>27900</v>
      </c>
      <c r="AH16" s="60">
        <f>+VLOOKUP(AH$22-$A16,Param!$A$2:$B$22,2)*(MIN(0.2*AH5,198000)+0.5*AT5)+MIN(VLOOKUP(AH$22-$A16,Param!$A$2:$B$22,2),1)*1000</f>
        <v>31000</v>
      </c>
      <c r="AI16" s="60">
        <f>+VLOOKUP(AI$22-$A16,Param!$A$2:$B$22,2)*(MIN(0.2*AH5,198000)+0.5*AT5)+MIN(VLOOKUP(AI$22-$A16,Param!$A$2:$B$22,2),1)*1000</f>
        <v>34000</v>
      </c>
      <c r="AK16" s="64">
        <v>9</v>
      </c>
      <c r="AL16" s="60">
        <f>+MIN(VLOOKUP(AL$22,Param!$D$1:$F$11,2,FALSE)*AH5,VLOOKUP(AL$22,Param!$D$1:$F$11,3,FALSE))+0.5*AT5+1000</f>
        <v>31000</v>
      </c>
      <c r="AM16" s="60">
        <f>+MIN(VLOOKUP(AM$22,Param!$D$1:$F$11,2,FALSE)*AH5,VLOOKUP(AM$22,Param!$D$1:$F$11,3,FALSE))+0.5*AT5+1000</f>
        <v>31000</v>
      </c>
      <c r="AN16" s="60">
        <f>+MIN(VLOOKUP(AN$22,Param!$D$1:$F$11,2,FALSE)*AH5,VLOOKUP(AN$22,Param!$D$1:$F$11,3,FALSE))+0.5*AT5+1000</f>
        <v>31000</v>
      </c>
      <c r="AO16" s="60">
        <f>+MIN(VLOOKUP(AO$22,Param!$D$1:$F$11,2,FALSE)*AH5,VLOOKUP(AO$22,Param!$D$1:$F$11,3,FALSE))+0.5*AT5+1000</f>
        <v>31000</v>
      </c>
      <c r="AP16" s="60">
        <f>+MIN(VLOOKUP(AP$22,Param!$D$1:$F$11,2,FALSE)*AH5,VLOOKUP(AP$22,Param!$D$1:$F$11,3,FALSE))+0.5*AT5+1000</f>
        <v>31000</v>
      </c>
      <c r="AQ16" s="60">
        <f>+MIN(VLOOKUP(AQ$22,Param!$D$1:$F$11,2,FALSE)*AH5,VLOOKUP(AQ$22,Param!$D$1:$F$11,3,FALSE))+0.5*AT5+1000</f>
        <v>31000</v>
      </c>
      <c r="AR16" s="60">
        <f>+MIN(VLOOKUP(AR$22,Param!$D$1:$F$11,2,FALSE)*AH5,VLOOKUP(AR$22,Param!$D$1:$F$11,3,FALSE))+0.5*AT5+1000</f>
        <v>31000</v>
      </c>
      <c r="AS16" s="60">
        <f>+MIN(VLOOKUP(AS$22,Param!$D$1:$F$11,2,FALSE)*AH5,VLOOKUP(AS$22,Param!$D$1:$F$11,3,FALSE))+0.5*AT5+1000</f>
        <v>31000</v>
      </c>
      <c r="AT16" s="60">
        <f>+MIN(VLOOKUP(AT$22,Param!$D$1:$F$11,2,FALSE)*AH5,VLOOKUP(AT$22,Param!$D$1:$F$11,3,FALSE))+0.5*AT5+1000</f>
        <v>31000</v>
      </c>
      <c r="AU16" s="60">
        <f>+MIN(VLOOKUP(AU$22,Param!$D$1:$F$11,2,FALSE)*AH5,VLOOKUP(AU$22,Param!$D$1:$F$11,3,FALSE))+0.5*AT5+1000</f>
        <v>31000</v>
      </c>
    </row>
    <row r="17" spans="1:47" x14ac:dyDescent="0.25">
      <c r="A17" s="64">
        <v>10</v>
      </c>
      <c r="B17" s="60">
        <f>+VLOOKUP(B$22-$A17,Param!$A$2:$B$22,2)*(MIN(0.2*J5,198000)+0.5*V5)+MIN(VLOOKUP(B$22-$A17,Param!$A$2:$B$22,2),1)*1000</f>
        <v>5050</v>
      </c>
      <c r="C17" s="60">
        <f>+VLOOKUP(C$22-$A17,Param!$A$2:$B$22,2)*(MIN(0.2*J5,198000)+0.5*V5)+MIN(VLOOKUP(C$22-$A17,Param!$A$2:$B$22,2),1)*1000</f>
        <v>5050</v>
      </c>
      <c r="D17" s="60">
        <f>+VLOOKUP(D$22-$A17,Param!$A$2:$B$22,2)*(MIN(0.2*J5,198000)+0.5*V5)+MIN(VLOOKUP(D$22-$A17,Param!$A$2:$B$22,2),1)*1000</f>
        <v>5050</v>
      </c>
      <c r="E17" s="60">
        <f>+VLOOKUP(E$22-$A17,Param!$A$2:$B$22,2)*(MIN(0.2*J5,198000)+0.5*V5)+MIN(VLOOKUP(E$22-$A17,Param!$A$2:$B$22,2),1)*1000</f>
        <v>5050</v>
      </c>
      <c r="F17" s="60">
        <f>+VLOOKUP(F$22-$A17,Param!$A$2:$B$22,2)*(MIN(0.2*J5,198000)+0.5*V5)+MIN(VLOOKUP(F$22-$A17,Param!$A$2:$B$22,2),1)*1000</f>
        <v>5050</v>
      </c>
      <c r="G17" s="60">
        <f>+VLOOKUP(G$22-$A17,Param!$A$2:$B$22,2)*(MIN(0.2*J5,198000)+0.5*V5)+MIN(VLOOKUP(G$22-$A17,Param!$A$2:$B$22,2),1)*1000</f>
        <v>5050</v>
      </c>
      <c r="H17" s="60">
        <f>+VLOOKUP(H$22-$A17,Param!$A$2:$B$22,2)*(MIN(0.2*J5,198000)+0.5*V5)+MIN(VLOOKUP(H$22-$A17,Param!$A$2:$B$22,2),1)*1000</f>
        <v>25250</v>
      </c>
      <c r="I17" s="60">
        <f>+VLOOKUP(I$22-$A17,Param!$A$2:$B$22,2)*(MIN(0.2*J5,198000)+0.5*V5)+MIN(VLOOKUP(I$22-$A17,Param!$A$2:$B$22,2),1)*1000</f>
        <v>50500</v>
      </c>
      <c r="J17" s="60">
        <f>+VLOOKUP(J$22-$A17,Param!$A$2:$B$22,2)*(MIN(0.2*J5,198000)+0.5*V5)+MIN(VLOOKUP(J$22-$A17,Param!$A$2:$B$22,2),1)*1000</f>
        <v>90900</v>
      </c>
      <c r="K17" s="60">
        <f>+VLOOKUP(K$22-$A17,Param!$A$2:$B$22,2)*(MIN(0.2*J5,198000)+0.5*V5)+MIN(VLOOKUP(K$22-$A17,Param!$A$2:$B$22,2),1)*1000</f>
        <v>101000</v>
      </c>
      <c r="M17" s="64">
        <v>10</v>
      </c>
      <c r="N17" s="60">
        <f>+MIN(VLOOKUP(N$22,Param!$D$1:$F$11,2,FALSE)*J5,VLOOKUP(N$22,Param!$D$1:$F$11,3,FALSE))+0.5*V5+1000</f>
        <v>101000</v>
      </c>
      <c r="O17" s="60">
        <f>+MIN(VLOOKUP(O$22,Param!$D$1:$F$11,2,FALSE)*J5,VLOOKUP(O$22,Param!$D$1:$F$11,3,FALSE))+0.5*V5+1000</f>
        <v>101000</v>
      </c>
      <c r="P17" s="60">
        <f>+MIN(VLOOKUP(P$22,Param!$D$1:$F$11,2,FALSE)*J5,VLOOKUP(P$22,Param!$D$1:$F$11,3,FALSE))+0.5*V5+1000</f>
        <v>101000</v>
      </c>
      <c r="Q17" s="60">
        <f>+MIN(VLOOKUP(Q$22,Param!$D$1:$F$11,2,FALSE)*J5,VLOOKUP(Q$22,Param!$D$1:$F$11,3,FALSE))+0.5*V5+1000</f>
        <v>101000</v>
      </c>
      <c r="R17" s="60">
        <f>+MIN(VLOOKUP(R$22,Param!$D$1:$F$11,2,FALSE)*J5,VLOOKUP(R$22,Param!$D$1:$F$11,3,FALSE))+0.5*V5+1000</f>
        <v>101000</v>
      </c>
      <c r="S17" s="60">
        <f>+MIN(VLOOKUP(S$22,Param!$D$1:$F$11,2,FALSE)*J5,VLOOKUP(S$22,Param!$D$1:$F$11,3,FALSE))+0.5*V5+1000</f>
        <v>91000.000000000015</v>
      </c>
      <c r="T17" s="60">
        <f>+MIN(VLOOKUP(T$22,Param!$D$1:$F$11,2,FALSE)*J5,VLOOKUP(T$22,Param!$D$1:$F$11,3,FALSE))+0.5*V5+1000</f>
        <v>81000.000000000015</v>
      </c>
      <c r="U17" s="60">
        <f>+MIN(VLOOKUP(U$22,Param!$D$1:$F$11,2,FALSE)*J5,VLOOKUP(U$22,Param!$D$1:$F$11,3,FALSE))+0.5*V5+1000</f>
        <v>71000.000000000015</v>
      </c>
      <c r="V17" s="60">
        <f>+MIN(VLOOKUP(V$22,Param!$D$1:$F$11,2,FALSE)*J5,VLOOKUP(V$22,Param!$D$1:$F$11,3,FALSE))+0.5*V5+1000</f>
        <v>61000.000000000022</v>
      </c>
      <c r="W17" s="60">
        <f>+MIN(VLOOKUP(W$22,Param!$D$1:$F$11,2,FALSE)*J5,VLOOKUP(W$22,Param!$D$1:$F$11,3,FALSE))+0.5*V5+1000</f>
        <v>51000.000000000015</v>
      </c>
      <c r="Y17" s="64">
        <v>10</v>
      </c>
      <c r="Z17" s="60">
        <f>+VLOOKUP(Z$22-$A17,Param!$A$2:$B$22,2)*(MIN(0.2*AH5,198000)+0.5*AT5)+MIN(VLOOKUP(Z$22-$A17,Param!$A$2:$B$22,2),1)*1000</f>
        <v>1550</v>
      </c>
      <c r="AA17" s="60">
        <f>+VLOOKUP(AA$22-$A17,Param!$A$2:$B$22,2)*(MIN(0.2*AH5,198000)+0.5*AT5)+MIN(VLOOKUP(AA$22-$A17,Param!$A$2:$B$22,2),1)*1000</f>
        <v>1550</v>
      </c>
      <c r="AB17" s="60">
        <f>+VLOOKUP(AB$22-$A17,Param!$A$2:$B$22,2)*(MIN(0.2*AH5,198000)+0.5*AT5)+MIN(VLOOKUP(AB$22-$A17,Param!$A$2:$B$22,2),1)*1000</f>
        <v>1550</v>
      </c>
      <c r="AC17" s="60">
        <f>+VLOOKUP(AC$22-$A17,Param!$A$2:$B$22,2)*(MIN(0.2*AH5,198000)+0.5*AT5)+MIN(VLOOKUP(AC$22-$A17,Param!$A$2:$B$22,2),1)*1000</f>
        <v>1550</v>
      </c>
      <c r="AD17" s="60">
        <f>+VLOOKUP(AD$22-$A17,Param!$A$2:$B$22,2)*(MIN(0.2*AH5,198000)+0.5*AT5)+MIN(VLOOKUP(AD$22-$A17,Param!$A$2:$B$22,2),1)*1000</f>
        <v>1550</v>
      </c>
      <c r="AE17" s="60">
        <f>+VLOOKUP(AE$22-$A17,Param!$A$2:$B$22,2)*(MIN(0.2*AH5,198000)+0.5*AT5)+MIN(VLOOKUP(AE$22-$A17,Param!$A$2:$B$22,2),1)*1000</f>
        <v>1550</v>
      </c>
      <c r="AF17" s="60">
        <f>+VLOOKUP(AF$22-$A17,Param!$A$2:$B$22,2)*(MIN(0.2*AH5,198000)+0.5*AT5)+MIN(VLOOKUP(AF$22-$A17,Param!$A$2:$B$22,2),1)*1000</f>
        <v>7750</v>
      </c>
      <c r="AG17" s="60">
        <f>+VLOOKUP(AG$22-$A17,Param!$A$2:$B$22,2)*(MIN(0.2*AH5,198000)+0.5*AT5)+MIN(VLOOKUP(AG$22-$A17,Param!$A$2:$B$22,2),1)*1000</f>
        <v>15500</v>
      </c>
      <c r="AH17" s="60">
        <f>+VLOOKUP(AH$22-$A17,Param!$A$2:$B$22,2)*(MIN(0.2*AH5,198000)+0.5*AT5)+MIN(VLOOKUP(AH$22-$A17,Param!$A$2:$B$22,2),1)*1000</f>
        <v>27900</v>
      </c>
      <c r="AI17" s="60">
        <f>+VLOOKUP(AI$22-$A17,Param!$A$2:$B$22,2)*(MIN(0.2*AH5,198000)+0.5*AT5)+MIN(VLOOKUP(AI$22-$A17,Param!$A$2:$B$22,2),1)*1000</f>
        <v>31000</v>
      </c>
      <c r="AK17" s="64">
        <v>10</v>
      </c>
      <c r="AL17" s="60">
        <f>+MIN(VLOOKUP(AL$22,Param!$D$1:$F$11,2,FALSE)*AH5,VLOOKUP(AL$22,Param!$D$1:$F$11,3,FALSE))+0.5*AT5+1000</f>
        <v>31000</v>
      </c>
      <c r="AM17" s="60">
        <f>+MIN(VLOOKUP(AM$22,Param!$D$1:$F$11,2,FALSE)*AH5,VLOOKUP(AM$22,Param!$D$1:$F$11,3,FALSE))+0.5*AT5+1000</f>
        <v>31000</v>
      </c>
      <c r="AN17" s="60">
        <f>+MIN(VLOOKUP(AN$22,Param!$D$1:$F$11,2,FALSE)*AH5,VLOOKUP(AN$22,Param!$D$1:$F$11,3,FALSE))+0.5*AT5+1000</f>
        <v>31000</v>
      </c>
      <c r="AO17" s="60">
        <f>+MIN(VLOOKUP(AO$22,Param!$D$1:$F$11,2,FALSE)*AH5,VLOOKUP(AO$22,Param!$D$1:$F$11,3,FALSE))+0.5*AT5+1000</f>
        <v>31000</v>
      </c>
      <c r="AP17" s="60">
        <f>+MIN(VLOOKUP(AP$22,Param!$D$1:$F$11,2,FALSE)*AH5,VLOOKUP(AP$22,Param!$D$1:$F$11,3,FALSE))+0.5*AT5+1000</f>
        <v>31000</v>
      </c>
      <c r="AQ17" s="60">
        <f>+MIN(VLOOKUP(AQ$22,Param!$D$1:$F$11,2,FALSE)*AH5,VLOOKUP(AQ$22,Param!$D$1:$F$11,3,FALSE))+0.5*AT5+1000</f>
        <v>31000</v>
      </c>
      <c r="AR17" s="60">
        <f>+MIN(VLOOKUP(AR$22,Param!$D$1:$F$11,2,FALSE)*AH5,VLOOKUP(AR$22,Param!$D$1:$F$11,3,FALSE))+0.5*AT5+1000</f>
        <v>31000</v>
      </c>
      <c r="AS17" s="60">
        <f>+MIN(VLOOKUP(AS$22,Param!$D$1:$F$11,2,FALSE)*AH5,VLOOKUP(AS$22,Param!$D$1:$F$11,3,FALSE))+0.5*AT5+1000</f>
        <v>31000</v>
      </c>
      <c r="AT17" s="60">
        <f>+MIN(VLOOKUP(AT$22,Param!$D$1:$F$11,2,FALSE)*AH5,VLOOKUP(AT$22,Param!$D$1:$F$11,3,FALSE))+0.5*AT5+1000</f>
        <v>31000</v>
      </c>
      <c r="AU17" s="60">
        <f>+MIN(VLOOKUP(AU$22,Param!$D$1:$F$11,2,FALSE)*AH5,VLOOKUP(AU$22,Param!$D$1:$F$11,3,FALSE))+0.5*AT5+1000</f>
        <v>31000</v>
      </c>
    </row>
    <row r="20" spans="1:47" x14ac:dyDescent="0.25">
      <c r="H20" s="61" t="s">
        <v>21</v>
      </c>
      <c r="I20" s="61"/>
      <c r="J20" s="75">
        <v>1000000</v>
      </c>
      <c r="K20" s="76"/>
      <c r="AQ20" s="61" t="s">
        <v>23</v>
      </c>
      <c r="AR20" s="61"/>
      <c r="AS20" s="61"/>
      <c r="AT20" s="77">
        <f>6*10000</f>
        <v>60000</v>
      </c>
      <c r="AU20" s="77"/>
    </row>
    <row r="22" spans="1:47" ht="30" x14ac:dyDescent="0.25">
      <c r="A22" s="62" t="s">
        <v>22</v>
      </c>
      <c r="B22" s="64">
        <v>1</v>
      </c>
      <c r="C22" s="64">
        <v>2</v>
      </c>
      <c r="D22" s="64">
        <v>3</v>
      </c>
      <c r="E22" s="64">
        <v>4</v>
      </c>
      <c r="F22" s="64">
        <v>5</v>
      </c>
      <c r="G22" s="64">
        <v>6</v>
      </c>
      <c r="H22" s="64">
        <v>7</v>
      </c>
      <c r="I22" s="64">
        <v>8</v>
      </c>
      <c r="J22" s="64">
        <v>9</v>
      </c>
      <c r="K22" s="64">
        <v>10</v>
      </c>
      <c r="L22" s="63"/>
      <c r="M22" s="62" t="s">
        <v>22</v>
      </c>
      <c r="N22" s="64">
        <v>1</v>
      </c>
      <c r="O22" s="64">
        <v>2</v>
      </c>
      <c r="P22" s="64">
        <v>3</v>
      </c>
      <c r="Q22" s="64">
        <v>4</v>
      </c>
      <c r="R22" s="64">
        <v>5</v>
      </c>
      <c r="S22" s="64">
        <v>6</v>
      </c>
      <c r="T22" s="64">
        <v>7</v>
      </c>
      <c r="U22" s="64">
        <v>8</v>
      </c>
      <c r="V22" s="64">
        <v>9</v>
      </c>
      <c r="W22" s="64">
        <v>10</v>
      </c>
      <c r="Y22" s="62" t="s">
        <v>22</v>
      </c>
      <c r="Z22" s="64">
        <v>1</v>
      </c>
      <c r="AA22" s="64">
        <v>2</v>
      </c>
      <c r="AB22" s="64">
        <v>3</v>
      </c>
      <c r="AC22" s="64">
        <v>4</v>
      </c>
      <c r="AD22" s="64">
        <v>5</v>
      </c>
      <c r="AE22" s="64">
        <v>6</v>
      </c>
      <c r="AF22" s="64">
        <v>7</v>
      </c>
      <c r="AG22" s="64">
        <v>8</v>
      </c>
      <c r="AH22" s="64">
        <v>9</v>
      </c>
      <c r="AI22" s="64">
        <v>10</v>
      </c>
      <c r="AJ22" s="63"/>
      <c r="AK22" s="62" t="s">
        <v>22</v>
      </c>
      <c r="AL22" s="64">
        <v>1</v>
      </c>
      <c r="AM22" s="64">
        <v>2</v>
      </c>
      <c r="AN22" s="64">
        <v>3</v>
      </c>
      <c r="AO22" s="64">
        <v>4</v>
      </c>
      <c r="AP22" s="64">
        <v>5</v>
      </c>
      <c r="AQ22" s="64">
        <v>6</v>
      </c>
      <c r="AR22" s="64">
        <v>7</v>
      </c>
      <c r="AS22" s="64">
        <v>8</v>
      </c>
      <c r="AT22" s="64">
        <v>9</v>
      </c>
      <c r="AU22" s="64">
        <v>10</v>
      </c>
    </row>
    <row r="23" spans="1:47" hidden="1" x14ac:dyDescent="0.25">
      <c r="A23" s="64">
        <v>1</v>
      </c>
      <c r="B23" s="60">
        <f>+VLOOKUP(B$22-$A23,Param!$A$2:$B$22,2)*(MIN(0.2*J20,198000)+0.5*V20)+MIN(VLOOKUP(B$22-$A23,Param!$A$2:$B$22,2),1)*1000</f>
        <v>199000</v>
      </c>
      <c r="C23" s="60">
        <f>+VLOOKUP(C$22-$A23,Param!$A$2:$B$22,2)*(MIN(0.2*J20,198000)+0.5*V20)+MIN(VLOOKUP(C$22-$A23,Param!$A$2:$B$22,2),1)*1000</f>
        <v>218800.00000000003</v>
      </c>
      <c r="D23" s="60">
        <f>+VLOOKUP(D$22-$A23,Param!$A$2:$B$22,2)*(MIN(0.2*J20,198000)+0.5*V20)+MIN(VLOOKUP(D$22-$A23,Param!$A$2:$B$22,2),1)*1000</f>
        <v>298000</v>
      </c>
      <c r="E23" s="60">
        <f>+VLOOKUP(E$22-$A23,Param!$A$2:$B$22,2)*(MIN(0.2*J20,198000)+0.5*V20)+MIN(VLOOKUP(E$22-$A23,Param!$A$2:$B$22,2),1)*1000</f>
        <v>397000</v>
      </c>
      <c r="F23" s="60">
        <f>+VLOOKUP(F$22-$A23,Param!$A$2:$B$22,2)*(MIN(0.2*J20,198000)+0.5*V20)+MIN(VLOOKUP(F$22-$A23,Param!$A$2:$B$22,2),1)*1000</f>
        <v>397000</v>
      </c>
      <c r="G23" s="60">
        <f>+VLOOKUP(G$22-$A23,Param!$A$2:$B$22,2)*(MIN(0.2*J20,198000)+0.5*V20)+MIN(VLOOKUP(G$22-$A23,Param!$A$2:$B$22,2),1)*1000</f>
        <v>397000</v>
      </c>
      <c r="H23" s="60">
        <f>+VLOOKUP(H$22-$A23,Param!$A$2:$B$22,2)*(MIN(0.2*J20,198000)+0.5*V20)+MIN(VLOOKUP(H$22-$A23,Param!$A$2:$B$22,2),1)*1000</f>
        <v>397000</v>
      </c>
      <c r="I23" s="60">
        <f>+VLOOKUP(I$22-$A23,Param!$A$2:$B$22,2)*(MIN(0.2*J20,198000)+0.5*V20)+MIN(VLOOKUP(I$22-$A23,Param!$A$2:$B$22,2),1)*1000</f>
        <v>397000</v>
      </c>
      <c r="J23" s="60">
        <f>+VLOOKUP(J$22-$A23,Param!$A$2:$B$22,2)*(MIN(0.2*J20,198000)+0.5*V20)+MIN(VLOOKUP(J$22-$A23,Param!$A$2:$B$22,2),1)*1000</f>
        <v>397000</v>
      </c>
      <c r="K23" s="60">
        <f>+VLOOKUP(K$22-$A23,Param!$A$2:$B$22,2)*(MIN(0.2*J20,198000)+0.5*V20)+MIN(VLOOKUP(K$22-$A23,Param!$A$2:$B$22,2),1)*1000</f>
        <v>397000</v>
      </c>
      <c r="M23" s="64">
        <v>1</v>
      </c>
      <c r="N23" s="60">
        <f>+MIN(VLOOKUP(N$22,Param!$D$1:$F$11,2,FALSE)*J20,VLOOKUP(N$22,Param!$D$1:$F$11,3,FALSE))+0.5*V20+1000</f>
        <v>201000</v>
      </c>
      <c r="O23" s="60">
        <f>+MIN(VLOOKUP(O$22,Param!$D$1:$F$11,2,FALSE)*J20,VLOOKUP(O$22,Param!$D$1:$F$11,3,FALSE))+0.5*V20+1000</f>
        <v>201000</v>
      </c>
      <c r="P23" s="60">
        <f>+MIN(VLOOKUP(P$22,Param!$D$1:$F$11,2,FALSE)*J20,VLOOKUP(P$22,Param!$D$1:$F$11,3,FALSE))+0.5*V20+1000</f>
        <v>201000</v>
      </c>
      <c r="Q23" s="60">
        <f>+MIN(VLOOKUP(Q$22,Param!$D$1:$F$11,2,FALSE)*J20,VLOOKUP(Q$22,Param!$D$1:$F$11,3,FALSE))+0.5*V20+1000</f>
        <v>201000</v>
      </c>
      <c r="R23" s="60">
        <f>+MIN(VLOOKUP(R$22,Param!$D$1:$F$11,2,FALSE)*J20,VLOOKUP(R$22,Param!$D$1:$F$11,3,FALSE))+0.5*V20+1000</f>
        <v>201000</v>
      </c>
      <c r="S23" s="60">
        <f>+MIN(VLOOKUP(S$22,Param!$D$1:$F$11,2,FALSE)*J20,VLOOKUP(S$22,Param!$D$1:$F$11,3,FALSE))+0.5*V20+1000</f>
        <v>181000.00000000003</v>
      </c>
      <c r="T23" s="60">
        <f>+MIN(VLOOKUP(T$22,Param!$D$1:$F$11,2,FALSE)*J20,VLOOKUP(T$22,Param!$D$1:$F$11,3,FALSE))+0.5*V20+1000</f>
        <v>161000.00000000003</v>
      </c>
      <c r="U23" s="60">
        <f>+MIN(VLOOKUP(U$22,Param!$D$1:$F$11,2,FALSE)*J20,VLOOKUP(U$22,Param!$D$1:$F$11,3,FALSE))+0.5*V20+1000</f>
        <v>141000.00000000003</v>
      </c>
      <c r="V23" s="60">
        <f>+MIN(VLOOKUP(V$22,Param!$D$1:$F$11,2,FALSE)*J20,VLOOKUP(V$22,Param!$D$1:$F$11,3,FALSE))+0.5*V20+1000</f>
        <v>121000.00000000004</v>
      </c>
      <c r="W23" s="60">
        <f>+MIN(VLOOKUP(W$22,Param!$D$1:$F$11,2,FALSE)*J20,VLOOKUP(W$22,Param!$D$1:$F$11,3,FALSE))+0.5*V20+1000</f>
        <v>101000.00000000003</v>
      </c>
      <c r="Y23" s="64">
        <v>1</v>
      </c>
      <c r="Z23" s="60">
        <f>+VLOOKUP(Z$22-$A23,Param!$A$2:$B$22,2)*(MIN(0.2*AH20,198000)+0.5*AT20)+MIN(VLOOKUP(Z$22-$A23,Param!$A$2:$B$22,2),1)*1000</f>
        <v>31000</v>
      </c>
      <c r="AA23" s="60">
        <f>+VLOOKUP(AA$22-$A23,Param!$A$2:$B$22,2)*(MIN(0.2*AH20,198000)+0.5*AT20)+MIN(VLOOKUP(AA$22-$A23,Param!$A$2:$B$22,2),1)*1000</f>
        <v>34000</v>
      </c>
      <c r="AB23" s="60">
        <f>+VLOOKUP(AB$22-$A23,Param!$A$2:$B$22,2)*(MIN(0.2*AH20,198000)+0.5*AT20)+MIN(VLOOKUP(AB$22-$A23,Param!$A$2:$B$22,2),1)*1000</f>
        <v>46000</v>
      </c>
      <c r="AC23" s="60">
        <f>+VLOOKUP(AC$22-$A23,Param!$A$2:$B$22,2)*(MIN(0.2*AH20,198000)+0.5*AT20)+MIN(VLOOKUP(AC$22-$A23,Param!$A$2:$B$22,2),1)*1000</f>
        <v>61000</v>
      </c>
      <c r="AD23" s="60">
        <f>+VLOOKUP(AD$22-$A23,Param!$A$2:$B$22,2)*(MIN(0.2*AH20,198000)+0.5*AT20)+MIN(VLOOKUP(AD$22-$A23,Param!$A$2:$B$22,2),1)*1000</f>
        <v>61000</v>
      </c>
      <c r="AE23" s="60">
        <f>+VLOOKUP(AE$22-$A23,Param!$A$2:$B$22,2)*(MIN(0.2*AH20,198000)+0.5*AT20)+MIN(VLOOKUP(AE$22-$A23,Param!$A$2:$B$22,2),1)*1000</f>
        <v>61000</v>
      </c>
      <c r="AF23" s="60">
        <f>+VLOOKUP(AF$22-$A23,Param!$A$2:$B$22,2)*(MIN(0.2*AH20,198000)+0.5*AT20)+MIN(VLOOKUP(AF$22-$A23,Param!$A$2:$B$22,2),1)*1000</f>
        <v>61000</v>
      </c>
      <c r="AG23" s="60">
        <f>+VLOOKUP(AG$22-$A23,Param!$A$2:$B$22,2)*(MIN(0.2*AH20,198000)+0.5*AT20)+MIN(VLOOKUP(AG$22-$A23,Param!$A$2:$B$22,2),1)*1000</f>
        <v>61000</v>
      </c>
      <c r="AH23" s="60">
        <f>+VLOOKUP(AH$22-$A23,Param!$A$2:$B$22,2)*(MIN(0.2*AH20,198000)+0.5*AT20)+MIN(VLOOKUP(AH$22-$A23,Param!$A$2:$B$22,2),1)*1000</f>
        <v>61000</v>
      </c>
      <c r="AI23" s="60">
        <f>+VLOOKUP(AI$22-$A23,Param!$A$2:$B$22,2)*(MIN(0.2*AH20,198000)+0.5*AT20)+MIN(VLOOKUP(AI$22-$A23,Param!$A$2:$B$22,2),1)*1000</f>
        <v>61000</v>
      </c>
      <c r="AK23" s="64">
        <v>1</v>
      </c>
      <c r="AL23" s="60">
        <f>+MIN(VLOOKUP(AL$22,Param!$D$1:$F$11,2,FALSE)*AH20,VLOOKUP(AL$22,Param!$D$1:$F$11,3,FALSE))+0.5*AT20+1000</f>
        <v>31000</v>
      </c>
      <c r="AM23" s="60">
        <f>+MIN(VLOOKUP(AM$22,Param!$D$1:$F$11,2,FALSE)*AH20,VLOOKUP(AM$22,Param!$D$1:$F$11,3,FALSE))+0.5*AT20+1000</f>
        <v>31000</v>
      </c>
      <c r="AN23" s="60">
        <f>+MIN(VLOOKUP(AN$22,Param!$D$1:$F$11,2,FALSE)*AH20,VLOOKUP(AN$22,Param!$D$1:$F$11,3,FALSE))+0.5*AT20+1000</f>
        <v>31000</v>
      </c>
      <c r="AO23" s="60">
        <f>+MIN(VLOOKUP(AO$22,Param!$D$1:$F$11,2,FALSE)*AH20,VLOOKUP(AO$22,Param!$D$1:$F$11,3,FALSE))+0.5*AT20+1000</f>
        <v>31000</v>
      </c>
      <c r="AP23" s="60">
        <f>+MIN(VLOOKUP(AP$22,Param!$D$1:$F$11,2,FALSE)*AH20,VLOOKUP(AP$22,Param!$D$1:$F$11,3,FALSE))+0.5*AT20+1000</f>
        <v>31000</v>
      </c>
      <c r="AQ23" s="60">
        <f>+MIN(VLOOKUP(AQ$22,Param!$D$1:$F$11,2,FALSE)*AH20,VLOOKUP(AQ$22,Param!$D$1:$F$11,3,FALSE))+0.5*AT20+1000</f>
        <v>31000</v>
      </c>
      <c r="AR23" s="60">
        <f>+MIN(VLOOKUP(AR$22,Param!$D$1:$F$11,2,FALSE)*AH20,VLOOKUP(AR$22,Param!$D$1:$F$11,3,FALSE))+0.5*AT20+1000</f>
        <v>31000</v>
      </c>
      <c r="AS23" s="60">
        <f>+MIN(VLOOKUP(AS$22,Param!$D$1:$F$11,2,FALSE)*AH20,VLOOKUP(AS$22,Param!$D$1:$F$11,3,FALSE))+0.5*AT20+1000</f>
        <v>31000</v>
      </c>
      <c r="AT23" s="60">
        <f>+MIN(VLOOKUP(AT$22,Param!$D$1:$F$11,2,FALSE)*AH20,VLOOKUP(AT$22,Param!$D$1:$F$11,3,FALSE))+0.5*AT20+1000</f>
        <v>31000</v>
      </c>
      <c r="AU23" s="60">
        <f>+MIN(VLOOKUP(AU$22,Param!$D$1:$F$11,2,FALSE)*AH20,VLOOKUP(AU$22,Param!$D$1:$F$11,3,FALSE))+0.5*AT20+1000</f>
        <v>31000</v>
      </c>
    </row>
    <row r="24" spans="1:47" hidden="1" x14ac:dyDescent="0.25">
      <c r="A24" s="64">
        <v>2</v>
      </c>
      <c r="B24" s="60">
        <f>+VLOOKUP(B$22-$A24,Param!$A$2:$B$22,2)*(MIN(0.2*J20,198000)+0.5*V20)+MIN(VLOOKUP(B$22-$A24,Param!$A$2:$B$22,2),1)*1000</f>
        <v>179100</v>
      </c>
      <c r="C24" s="60">
        <f>+VLOOKUP(C$22-$A24,Param!$A$2:$B$22,2)*(MIN(0.2*J20,198000)+0.5*V20)+MIN(VLOOKUP(C$22-$A24,Param!$A$2:$B$22,2),1)*1000</f>
        <v>199000</v>
      </c>
      <c r="D24" s="60">
        <f>+VLOOKUP(D$22-$A24,Param!$A$2:$B$22,2)*(MIN(0.2*J20,198000)+0.5*V20)+MIN(VLOOKUP(D$22-$A24,Param!$A$2:$B$22,2),1)*1000</f>
        <v>218800.00000000003</v>
      </c>
      <c r="E24" s="60">
        <f>+VLOOKUP(E$22-$A24,Param!$A$2:$B$22,2)*(MIN(0.2*J20,198000)+0.5*V20)+MIN(VLOOKUP(E$22-$A24,Param!$A$2:$B$22,2),1)*1000</f>
        <v>298000</v>
      </c>
      <c r="F24" s="60">
        <f>+VLOOKUP(F$22-$A24,Param!$A$2:$B$22,2)*(MIN(0.2*J20,198000)+0.5*V20)+MIN(VLOOKUP(F$22-$A24,Param!$A$2:$B$22,2),1)*1000</f>
        <v>397000</v>
      </c>
      <c r="G24" s="60">
        <f>+VLOOKUP(G$22-$A24,Param!$A$2:$B$22,2)*(MIN(0.2*J20,198000)+0.5*V20)+MIN(VLOOKUP(G$22-$A24,Param!$A$2:$B$22,2),1)*1000</f>
        <v>397000</v>
      </c>
      <c r="H24" s="60">
        <f>+VLOOKUP(H$22-$A24,Param!$A$2:$B$22,2)*(MIN(0.2*J20,198000)+0.5*V20)+MIN(VLOOKUP(H$22-$A24,Param!$A$2:$B$22,2),1)*1000</f>
        <v>397000</v>
      </c>
      <c r="I24" s="60">
        <f>+VLOOKUP(I$22-$A24,Param!$A$2:$B$22,2)*(MIN(0.2*J20,198000)+0.5*V20)+MIN(VLOOKUP(I$22-$A24,Param!$A$2:$B$22,2),1)*1000</f>
        <v>397000</v>
      </c>
      <c r="J24" s="60">
        <f>+VLOOKUP(J$22-$A24,Param!$A$2:$B$22,2)*(MIN(0.2*J20,198000)+0.5*V20)+MIN(VLOOKUP(J$22-$A24,Param!$A$2:$B$22,2),1)*1000</f>
        <v>397000</v>
      </c>
      <c r="K24" s="60">
        <f>+VLOOKUP(K$22-$A24,Param!$A$2:$B$22,2)*(MIN(0.2*J20,198000)+0.5*V20)+MIN(VLOOKUP(K$22-$A24,Param!$A$2:$B$22,2),1)*1000</f>
        <v>397000</v>
      </c>
      <c r="M24" s="64">
        <v>2</v>
      </c>
      <c r="N24" s="60">
        <f>+MIN(VLOOKUP(N$22,Param!$D$1:$F$11,2,FALSE)*J20,VLOOKUP(N$22,Param!$D$1:$F$11,3,FALSE))+0.5*V20+1000</f>
        <v>201000</v>
      </c>
      <c r="O24" s="60">
        <f>+MIN(VLOOKUP(O$22,Param!$D$1:$F$11,2,FALSE)*J20,VLOOKUP(O$22,Param!$D$1:$F$11,3,FALSE))+0.5*V20+1000</f>
        <v>201000</v>
      </c>
      <c r="P24" s="60">
        <f>+MIN(VLOOKUP(P$22,Param!$D$1:$F$11,2,FALSE)*J20,VLOOKUP(P$22,Param!$D$1:$F$11,3,FALSE))+0.5*V20+1000</f>
        <v>201000</v>
      </c>
      <c r="Q24" s="60">
        <f>+MIN(VLOOKUP(Q$22,Param!$D$1:$F$11,2,FALSE)*J20,VLOOKUP(Q$22,Param!$D$1:$F$11,3,FALSE))+0.5*V20+1000</f>
        <v>201000</v>
      </c>
      <c r="R24" s="60">
        <f>+MIN(VLOOKUP(R$22,Param!$D$1:$F$11,2,FALSE)*J20,VLOOKUP(R$22,Param!$D$1:$F$11,3,FALSE))+0.5*V20+1000</f>
        <v>201000</v>
      </c>
      <c r="S24" s="60">
        <f>+MIN(VLOOKUP(S$22,Param!$D$1:$F$11,2,FALSE)*J20,VLOOKUP(S$22,Param!$D$1:$F$11,3,FALSE))+0.5*V20+1000</f>
        <v>181000.00000000003</v>
      </c>
      <c r="T24" s="60">
        <f>+MIN(VLOOKUP(T$22,Param!$D$1:$F$11,2,FALSE)*J20,VLOOKUP(T$22,Param!$D$1:$F$11,3,FALSE))+0.5*V20+1000</f>
        <v>161000.00000000003</v>
      </c>
      <c r="U24" s="60">
        <f>+MIN(VLOOKUP(U$22,Param!$D$1:$F$11,2,FALSE)*J20,VLOOKUP(U$22,Param!$D$1:$F$11,3,FALSE))+0.5*V20+1000</f>
        <v>141000.00000000003</v>
      </c>
      <c r="V24" s="60">
        <f>+MIN(VLOOKUP(V$22,Param!$D$1:$F$11,2,FALSE)*J20,VLOOKUP(V$22,Param!$D$1:$F$11,3,FALSE))+0.5*V20+1000</f>
        <v>121000.00000000004</v>
      </c>
      <c r="W24" s="60">
        <f>+MIN(VLOOKUP(W$22,Param!$D$1:$F$11,2,FALSE)*J20,VLOOKUP(W$22,Param!$D$1:$F$11,3,FALSE))+0.5*V20+1000</f>
        <v>101000.00000000003</v>
      </c>
      <c r="Y24" s="64">
        <v>2</v>
      </c>
      <c r="Z24" s="60">
        <f>+VLOOKUP(Z$22-$A24,Param!$A$2:$B$22,2)*(MIN(0.2*AH20,198000)+0.5*AT20)+MIN(VLOOKUP(Z$22-$A24,Param!$A$2:$B$22,2),1)*1000</f>
        <v>27900</v>
      </c>
      <c r="AA24" s="60">
        <f>+VLOOKUP(AA$22-$A24,Param!$A$2:$B$22,2)*(MIN(0.2*AH20,198000)+0.5*AT20)+MIN(VLOOKUP(AA$22-$A24,Param!$A$2:$B$22,2),1)*1000</f>
        <v>31000</v>
      </c>
      <c r="AB24" s="60">
        <f>+VLOOKUP(AB$22-$A24,Param!$A$2:$B$22,2)*(MIN(0.2*AH20,198000)+0.5*AT20)+MIN(VLOOKUP(AB$22-$A24,Param!$A$2:$B$22,2),1)*1000</f>
        <v>34000</v>
      </c>
      <c r="AC24" s="60">
        <f>+VLOOKUP(AC$22-$A24,Param!$A$2:$B$22,2)*(MIN(0.2*AH20,198000)+0.5*AT20)+MIN(VLOOKUP(AC$22-$A24,Param!$A$2:$B$22,2),1)*1000</f>
        <v>46000</v>
      </c>
      <c r="AD24" s="60">
        <f>+VLOOKUP(AD$22-$A24,Param!$A$2:$B$22,2)*(MIN(0.2*AH20,198000)+0.5*AT20)+MIN(VLOOKUP(AD$22-$A24,Param!$A$2:$B$22,2),1)*1000</f>
        <v>61000</v>
      </c>
      <c r="AE24" s="60">
        <f>+VLOOKUP(AE$22-$A24,Param!$A$2:$B$22,2)*(MIN(0.2*AH20,198000)+0.5*AT20)+MIN(VLOOKUP(AE$22-$A24,Param!$A$2:$B$22,2),1)*1000</f>
        <v>61000</v>
      </c>
      <c r="AF24" s="60">
        <f>+VLOOKUP(AF$22-$A24,Param!$A$2:$B$22,2)*(MIN(0.2*AH20,198000)+0.5*AT20)+MIN(VLOOKUP(AF$22-$A24,Param!$A$2:$B$22,2),1)*1000</f>
        <v>61000</v>
      </c>
      <c r="AG24" s="60">
        <f>+VLOOKUP(AG$22-$A24,Param!$A$2:$B$22,2)*(MIN(0.2*AH20,198000)+0.5*AT20)+MIN(VLOOKUP(AG$22-$A24,Param!$A$2:$B$22,2),1)*1000</f>
        <v>61000</v>
      </c>
      <c r="AH24" s="60">
        <f>+VLOOKUP(AH$22-$A24,Param!$A$2:$B$22,2)*(MIN(0.2*AH20,198000)+0.5*AT20)+MIN(VLOOKUP(AH$22-$A24,Param!$A$2:$B$22,2),1)*1000</f>
        <v>61000</v>
      </c>
      <c r="AI24" s="60">
        <f>+VLOOKUP(AI$22-$A24,Param!$A$2:$B$22,2)*(MIN(0.2*AH20,198000)+0.5*AT20)+MIN(VLOOKUP(AI$22-$A24,Param!$A$2:$B$22,2),1)*1000</f>
        <v>61000</v>
      </c>
      <c r="AK24" s="64">
        <v>2</v>
      </c>
      <c r="AL24" s="60">
        <f>+MIN(VLOOKUP(AL$22,Param!$D$1:$F$11,2,FALSE)*AH20,VLOOKUP(AL$22,Param!$D$1:$F$11,3,FALSE))+0.5*AT20+1000</f>
        <v>31000</v>
      </c>
      <c r="AM24" s="60">
        <f>+MIN(VLOOKUP(AM$22,Param!$D$1:$F$11,2,FALSE)*AH20,VLOOKUP(AM$22,Param!$D$1:$F$11,3,FALSE))+0.5*AT20+1000</f>
        <v>31000</v>
      </c>
      <c r="AN24" s="60">
        <f>+MIN(VLOOKUP(AN$22,Param!$D$1:$F$11,2,FALSE)*AH20,VLOOKUP(AN$22,Param!$D$1:$F$11,3,FALSE))+0.5*AT20+1000</f>
        <v>31000</v>
      </c>
      <c r="AO24" s="60">
        <f>+MIN(VLOOKUP(AO$22,Param!$D$1:$F$11,2,FALSE)*AH20,VLOOKUP(AO$22,Param!$D$1:$F$11,3,FALSE))+0.5*AT20+1000</f>
        <v>31000</v>
      </c>
      <c r="AP24" s="60">
        <f>+MIN(VLOOKUP(AP$22,Param!$D$1:$F$11,2,FALSE)*AH20,VLOOKUP(AP$22,Param!$D$1:$F$11,3,FALSE))+0.5*AT20+1000</f>
        <v>31000</v>
      </c>
      <c r="AQ24" s="60">
        <f>+MIN(VLOOKUP(AQ$22,Param!$D$1:$F$11,2,FALSE)*AH20,VLOOKUP(AQ$22,Param!$D$1:$F$11,3,FALSE))+0.5*AT20+1000</f>
        <v>31000</v>
      </c>
      <c r="AR24" s="60">
        <f>+MIN(VLOOKUP(AR$22,Param!$D$1:$F$11,2,FALSE)*AH20,VLOOKUP(AR$22,Param!$D$1:$F$11,3,FALSE))+0.5*AT20+1000</f>
        <v>31000</v>
      </c>
      <c r="AS24" s="60">
        <f>+MIN(VLOOKUP(AS$22,Param!$D$1:$F$11,2,FALSE)*AH20,VLOOKUP(AS$22,Param!$D$1:$F$11,3,FALSE))+0.5*AT20+1000</f>
        <v>31000</v>
      </c>
      <c r="AT24" s="60">
        <f>+MIN(VLOOKUP(AT$22,Param!$D$1:$F$11,2,FALSE)*AH20,VLOOKUP(AT$22,Param!$D$1:$F$11,3,FALSE))+0.5*AT20+1000</f>
        <v>31000</v>
      </c>
      <c r="AU24" s="60">
        <f>+MIN(VLOOKUP(AU$22,Param!$D$1:$F$11,2,FALSE)*AH20,VLOOKUP(AU$22,Param!$D$1:$F$11,3,FALSE))+0.5*AT20+1000</f>
        <v>31000</v>
      </c>
    </row>
    <row r="25" spans="1:47" hidden="1" x14ac:dyDescent="0.25">
      <c r="A25" s="64">
        <v>3</v>
      </c>
      <c r="B25" s="60">
        <f>+VLOOKUP(B$22-$A25,Param!$A$2:$B$22,2)*(MIN(0.2*J20,198000)+0.5*V20)+MIN(VLOOKUP(B$22-$A25,Param!$A$2:$B$22,2),1)*1000</f>
        <v>99500</v>
      </c>
      <c r="C25" s="60">
        <f>+VLOOKUP(C$22-$A25,Param!$A$2:$B$22,2)*(MIN(0.2*J20,198000)+0.5*V20)+MIN(VLOOKUP(C$22-$A25,Param!$A$2:$B$22,2),1)*1000</f>
        <v>179100</v>
      </c>
      <c r="D25" s="60">
        <f>+VLOOKUP(D$22-$A25,Param!$A$2:$B$22,2)*(MIN(0.2*J20,198000)+0.5*V20)+MIN(VLOOKUP(D$22-$A25,Param!$A$2:$B$22,2),1)*1000</f>
        <v>199000</v>
      </c>
      <c r="E25" s="60">
        <f>+VLOOKUP(E$22-$A25,Param!$A$2:$B$22,2)*(MIN(0.2*J20,198000)+0.5*V20)+MIN(VLOOKUP(E$22-$A25,Param!$A$2:$B$22,2),1)*1000</f>
        <v>218800.00000000003</v>
      </c>
      <c r="F25" s="60">
        <f>+VLOOKUP(F$22-$A25,Param!$A$2:$B$22,2)*(MIN(0.2*J20,198000)+0.5*V20)+MIN(VLOOKUP(F$22-$A25,Param!$A$2:$B$22,2),1)*1000</f>
        <v>298000</v>
      </c>
      <c r="G25" s="60">
        <f>+VLOOKUP(G$22-$A25,Param!$A$2:$B$22,2)*(MIN(0.2*J20,198000)+0.5*V20)+MIN(VLOOKUP(G$22-$A25,Param!$A$2:$B$22,2),1)*1000</f>
        <v>397000</v>
      </c>
      <c r="H25" s="60">
        <f>+VLOOKUP(H$22-$A25,Param!$A$2:$B$22,2)*(MIN(0.2*J20,198000)+0.5*V20)+MIN(VLOOKUP(H$22-$A25,Param!$A$2:$B$22,2),1)*1000</f>
        <v>397000</v>
      </c>
      <c r="I25" s="60">
        <f>+VLOOKUP(I$22-$A25,Param!$A$2:$B$22,2)*(MIN(0.2*J20,198000)+0.5*V20)+MIN(VLOOKUP(I$22-$A25,Param!$A$2:$B$22,2),1)*1000</f>
        <v>397000</v>
      </c>
      <c r="J25" s="60">
        <f>+VLOOKUP(J$22-$A25,Param!$A$2:$B$22,2)*(MIN(0.2*J20,198000)+0.5*V20)+MIN(VLOOKUP(J$22-$A25,Param!$A$2:$B$22,2),1)*1000</f>
        <v>397000</v>
      </c>
      <c r="K25" s="60">
        <f>+VLOOKUP(K$22-$A25,Param!$A$2:$B$22,2)*(MIN(0.2*J20,198000)+0.5*V20)+MIN(VLOOKUP(K$22-$A25,Param!$A$2:$B$22,2),1)*1000</f>
        <v>397000</v>
      </c>
      <c r="M25" s="64">
        <v>3</v>
      </c>
      <c r="N25" s="60">
        <f>+MIN(VLOOKUP(N$22,Param!$D$1:$F$11,2,FALSE)*J20,VLOOKUP(N$22,Param!$D$1:$F$11,3,FALSE))+0.5*V20+1000</f>
        <v>201000</v>
      </c>
      <c r="O25" s="60">
        <f>+MIN(VLOOKUP(O$22,Param!$D$1:$F$11,2,FALSE)*J20,VLOOKUP(O$22,Param!$D$1:$F$11,3,FALSE))+0.5*V20+1000</f>
        <v>201000</v>
      </c>
      <c r="P25" s="60">
        <f>+MIN(VLOOKUP(P$22,Param!$D$1:$F$11,2,FALSE)*J20,VLOOKUP(P$22,Param!$D$1:$F$11,3,FALSE))+0.5*V20+1000</f>
        <v>201000</v>
      </c>
      <c r="Q25" s="60">
        <f>+MIN(VLOOKUP(Q$22,Param!$D$1:$F$11,2,FALSE)*J20,VLOOKUP(Q$22,Param!$D$1:$F$11,3,FALSE))+0.5*V20+1000</f>
        <v>201000</v>
      </c>
      <c r="R25" s="60">
        <f>+MIN(VLOOKUP(R$22,Param!$D$1:$F$11,2,FALSE)*J20,VLOOKUP(R$22,Param!$D$1:$F$11,3,FALSE))+0.5*V20+1000</f>
        <v>201000</v>
      </c>
      <c r="S25" s="60">
        <f>+MIN(VLOOKUP(S$22,Param!$D$1:$F$11,2,FALSE)*J20,VLOOKUP(S$22,Param!$D$1:$F$11,3,FALSE))+0.5*V20+1000</f>
        <v>181000.00000000003</v>
      </c>
      <c r="T25" s="60">
        <f>+MIN(VLOOKUP(T$22,Param!$D$1:$F$11,2,FALSE)*J20,VLOOKUP(T$22,Param!$D$1:$F$11,3,FALSE))+0.5*V20+1000</f>
        <v>161000.00000000003</v>
      </c>
      <c r="U25" s="60">
        <f>+MIN(VLOOKUP(U$22,Param!$D$1:$F$11,2,FALSE)*J20,VLOOKUP(U$22,Param!$D$1:$F$11,3,FALSE))+0.5*V20+1000</f>
        <v>141000.00000000003</v>
      </c>
      <c r="V25" s="60">
        <f>+MIN(VLOOKUP(V$22,Param!$D$1:$F$11,2,FALSE)*J20,VLOOKUP(V$22,Param!$D$1:$F$11,3,FALSE))+0.5*V20+1000</f>
        <v>121000.00000000004</v>
      </c>
      <c r="W25" s="60">
        <f>+MIN(VLOOKUP(W$22,Param!$D$1:$F$11,2,FALSE)*J20,VLOOKUP(W$22,Param!$D$1:$F$11,3,FALSE))+0.5*V20+1000</f>
        <v>101000.00000000003</v>
      </c>
      <c r="Y25" s="64">
        <v>3</v>
      </c>
      <c r="Z25" s="60">
        <f>+VLOOKUP(Z$22-$A25,Param!$A$2:$B$22,2)*(MIN(0.2*AH20,198000)+0.5*AT20)+MIN(VLOOKUP(Z$22-$A25,Param!$A$2:$B$22,2),1)*1000</f>
        <v>15500</v>
      </c>
      <c r="AA25" s="60">
        <f>+VLOOKUP(AA$22-$A25,Param!$A$2:$B$22,2)*(MIN(0.2*AH20,198000)+0.5*AT20)+MIN(VLOOKUP(AA$22-$A25,Param!$A$2:$B$22,2),1)*1000</f>
        <v>27900</v>
      </c>
      <c r="AB25" s="60">
        <f>+VLOOKUP(AB$22-$A25,Param!$A$2:$B$22,2)*(MIN(0.2*AH20,198000)+0.5*AT20)+MIN(VLOOKUP(AB$22-$A25,Param!$A$2:$B$22,2),1)*1000</f>
        <v>31000</v>
      </c>
      <c r="AC25" s="60">
        <f>+VLOOKUP(AC$22-$A25,Param!$A$2:$B$22,2)*(MIN(0.2*AH20,198000)+0.5*AT20)+MIN(VLOOKUP(AC$22-$A25,Param!$A$2:$B$22,2),1)*1000</f>
        <v>34000</v>
      </c>
      <c r="AD25" s="60">
        <f>+VLOOKUP(AD$22-$A25,Param!$A$2:$B$22,2)*(MIN(0.2*AH20,198000)+0.5*AT20)+MIN(VLOOKUP(AD$22-$A25,Param!$A$2:$B$22,2),1)*1000</f>
        <v>46000</v>
      </c>
      <c r="AE25" s="60">
        <f>+VLOOKUP(AE$22-$A25,Param!$A$2:$B$22,2)*(MIN(0.2*AH20,198000)+0.5*AT20)+MIN(VLOOKUP(AE$22-$A25,Param!$A$2:$B$22,2),1)*1000</f>
        <v>61000</v>
      </c>
      <c r="AF25" s="60">
        <f>+VLOOKUP(AF$22-$A25,Param!$A$2:$B$22,2)*(MIN(0.2*AH20,198000)+0.5*AT20)+MIN(VLOOKUP(AF$22-$A25,Param!$A$2:$B$22,2),1)*1000</f>
        <v>61000</v>
      </c>
      <c r="AG25" s="60">
        <f>+VLOOKUP(AG$22-$A25,Param!$A$2:$B$22,2)*(MIN(0.2*AH20,198000)+0.5*AT20)+MIN(VLOOKUP(AG$22-$A25,Param!$A$2:$B$22,2),1)*1000</f>
        <v>61000</v>
      </c>
      <c r="AH25" s="60">
        <f>+VLOOKUP(AH$22-$A25,Param!$A$2:$B$22,2)*(MIN(0.2*AH20,198000)+0.5*AT20)+MIN(VLOOKUP(AH$22-$A25,Param!$A$2:$B$22,2),1)*1000</f>
        <v>61000</v>
      </c>
      <c r="AI25" s="60">
        <f>+VLOOKUP(AI$22-$A25,Param!$A$2:$B$22,2)*(MIN(0.2*AH20,198000)+0.5*AT20)+MIN(VLOOKUP(AI$22-$A25,Param!$A$2:$B$22,2),1)*1000</f>
        <v>61000</v>
      </c>
      <c r="AK25" s="64">
        <v>3</v>
      </c>
      <c r="AL25" s="60">
        <f>+MIN(VLOOKUP(AL$22,Param!$D$1:$F$11,2,FALSE)*AH20,VLOOKUP(AL$22,Param!$D$1:$F$11,3,FALSE))+0.5*AT20+1000</f>
        <v>31000</v>
      </c>
      <c r="AM25" s="60">
        <f>+MIN(VLOOKUP(AM$22,Param!$D$1:$F$11,2,FALSE)*AH20,VLOOKUP(AM$22,Param!$D$1:$F$11,3,FALSE))+0.5*AT20+1000</f>
        <v>31000</v>
      </c>
      <c r="AN25" s="60">
        <f>+MIN(VLOOKUP(AN$22,Param!$D$1:$F$11,2,FALSE)*AH20,VLOOKUP(AN$22,Param!$D$1:$F$11,3,FALSE))+0.5*AT20+1000</f>
        <v>31000</v>
      </c>
      <c r="AO25" s="60">
        <f>+MIN(VLOOKUP(AO$22,Param!$D$1:$F$11,2,FALSE)*AH20,VLOOKUP(AO$22,Param!$D$1:$F$11,3,FALSE))+0.5*AT20+1000</f>
        <v>31000</v>
      </c>
      <c r="AP25" s="60">
        <f>+MIN(VLOOKUP(AP$22,Param!$D$1:$F$11,2,FALSE)*AH20,VLOOKUP(AP$22,Param!$D$1:$F$11,3,FALSE))+0.5*AT20+1000</f>
        <v>31000</v>
      </c>
      <c r="AQ25" s="60">
        <f>+MIN(VLOOKUP(AQ$22,Param!$D$1:$F$11,2,FALSE)*AH20,VLOOKUP(AQ$22,Param!$D$1:$F$11,3,FALSE))+0.5*AT20+1000</f>
        <v>31000</v>
      </c>
      <c r="AR25" s="60">
        <f>+MIN(VLOOKUP(AR$22,Param!$D$1:$F$11,2,FALSE)*AH20,VLOOKUP(AR$22,Param!$D$1:$F$11,3,FALSE))+0.5*AT20+1000</f>
        <v>31000</v>
      </c>
      <c r="AS25" s="60">
        <f>+MIN(VLOOKUP(AS$22,Param!$D$1:$F$11,2,FALSE)*AH20,VLOOKUP(AS$22,Param!$D$1:$F$11,3,FALSE))+0.5*AT20+1000</f>
        <v>31000</v>
      </c>
      <c r="AT25" s="60">
        <f>+MIN(VLOOKUP(AT$22,Param!$D$1:$F$11,2,FALSE)*AH20,VLOOKUP(AT$22,Param!$D$1:$F$11,3,FALSE))+0.5*AT20+1000</f>
        <v>31000</v>
      </c>
      <c r="AU25" s="60">
        <f>+MIN(VLOOKUP(AU$22,Param!$D$1:$F$11,2,FALSE)*AH20,VLOOKUP(AU$22,Param!$D$1:$F$11,3,FALSE))+0.5*AT20+1000</f>
        <v>31000</v>
      </c>
    </row>
    <row r="26" spans="1:47" hidden="1" x14ac:dyDescent="0.25">
      <c r="A26" s="64">
        <v>4</v>
      </c>
      <c r="B26" s="60">
        <f>+VLOOKUP(B$22-$A26,Param!$A$2:$B$22,2)*(MIN(0.2*J20,198000)+0.5*V20)+MIN(VLOOKUP(B$22-$A26,Param!$A$2:$B$22,2),1)*1000</f>
        <v>49750</v>
      </c>
      <c r="C26" s="60">
        <f>+VLOOKUP(C$22-$A26,Param!$A$2:$B$22,2)*(MIN(0.2*J20,198000)+0.5*V20)+MIN(VLOOKUP(C$22-$A26,Param!$A$2:$B$22,2),1)*1000</f>
        <v>99500</v>
      </c>
      <c r="D26" s="60">
        <f>+VLOOKUP(D$22-$A26,Param!$A$2:$B$22,2)*(MIN(0.2*J20,198000)+0.5*V20)+MIN(VLOOKUP(D$22-$A26,Param!$A$2:$B$22,2),1)*1000</f>
        <v>179100</v>
      </c>
      <c r="E26" s="60">
        <f>+VLOOKUP(E$22-$A26,Param!$A$2:$B$22,2)*(MIN(0.2*J20,198000)+0.5*V20)+MIN(VLOOKUP(E$22-$A26,Param!$A$2:$B$22,2),1)*1000</f>
        <v>199000</v>
      </c>
      <c r="F26" s="60">
        <f>+VLOOKUP(F$22-$A26,Param!$A$2:$B$22,2)*(MIN(0.2*J20,198000)+0.5*V20)+MIN(VLOOKUP(F$22-$A26,Param!$A$2:$B$22,2),1)*1000</f>
        <v>218800.00000000003</v>
      </c>
      <c r="G26" s="60">
        <f>+VLOOKUP(G$22-$A26,Param!$A$2:$B$22,2)*(MIN(0.2*J20,198000)+0.5*V20)+MIN(VLOOKUP(G$22-$A26,Param!$A$2:$B$22,2),1)*1000</f>
        <v>298000</v>
      </c>
      <c r="H26" s="60">
        <f>+VLOOKUP(H$22-$A26,Param!$A$2:$B$22,2)*(MIN(0.2*J20,198000)+0.5*V20)+MIN(VLOOKUP(H$22-$A26,Param!$A$2:$B$22,2),1)*1000</f>
        <v>397000</v>
      </c>
      <c r="I26" s="60">
        <f>+VLOOKUP(I$22-$A26,Param!$A$2:$B$22,2)*(MIN(0.2*J20,198000)+0.5*V20)+MIN(VLOOKUP(I$22-$A26,Param!$A$2:$B$22,2),1)*1000</f>
        <v>397000</v>
      </c>
      <c r="J26" s="60">
        <f>+VLOOKUP(J$22-$A26,Param!$A$2:$B$22,2)*(MIN(0.2*J20,198000)+0.5*V20)+MIN(VLOOKUP(J$22-$A26,Param!$A$2:$B$22,2),1)*1000</f>
        <v>397000</v>
      </c>
      <c r="K26" s="60">
        <f>+VLOOKUP(K$22-$A26,Param!$A$2:$B$22,2)*(MIN(0.2*J20,198000)+0.5*V20)+MIN(VLOOKUP(K$22-$A26,Param!$A$2:$B$22,2),1)*1000</f>
        <v>397000</v>
      </c>
      <c r="M26" s="64">
        <v>4</v>
      </c>
      <c r="N26" s="60">
        <f>+MIN(VLOOKUP(N$22,Param!$D$1:$F$11,2,FALSE)*J20,VLOOKUP(N$22,Param!$D$1:$F$11,3,FALSE))+0.5*V20+1000</f>
        <v>201000</v>
      </c>
      <c r="O26" s="60">
        <f>+MIN(VLOOKUP(O$22,Param!$D$1:$F$11,2,FALSE)*J20,VLOOKUP(O$22,Param!$D$1:$F$11,3,FALSE))+0.5*V20+1000</f>
        <v>201000</v>
      </c>
      <c r="P26" s="60">
        <f>+MIN(VLOOKUP(P$22,Param!$D$1:$F$11,2,FALSE)*J20,VLOOKUP(P$22,Param!$D$1:$F$11,3,FALSE))+0.5*V20+1000</f>
        <v>201000</v>
      </c>
      <c r="Q26" s="60">
        <f>+MIN(VLOOKUP(Q$22,Param!$D$1:$F$11,2,FALSE)*J20,VLOOKUP(Q$22,Param!$D$1:$F$11,3,FALSE))+0.5*V20+1000</f>
        <v>201000</v>
      </c>
      <c r="R26" s="60">
        <f>+MIN(VLOOKUP(R$22,Param!$D$1:$F$11,2,FALSE)*J20,VLOOKUP(R$22,Param!$D$1:$F$11,3,FALSE))+0.5*V20+1000</f>
        <v>201000</v>
      </c>
      <c r="S26" s="60">
        <f>+MIN(VLOOKUP(S$22,Param!$D$1:$F$11,2,FALSE)*J20,VLOOKUP(S$22,Param!$D$1:$F$11,3,FALSE))+0.5*V20+1000</f>
        <v>181000.00000000003</v>
      </c>
      <c r="T26" s="60">
        <f>+MIN(VLOOKUP(T$22,Param!$D$1:$F$11,2,FALSE)*J20,VLOOKUP(T$22,Param!$D$1:$F$11,3,FALSE))+0.5*V20+1000</f>
        <v>161000.00000000003</v>
      </c>
      <c r="U26" s="60">
        <f>+MIN(VLOOKUP(U$22,Param!$D$1:$F$11,2,FALSE)*J20,VLOOKUP(U$22,Param!$D$1:$F$11,3,FALSE))+0.5*V20+1000</f>
        <v>141000.00000000003</v>
      </c>
      <c r="V26" s="60">
        <f>+MIN(VLOOKUP(V$22,Param!$D$1:$F$11,2,FALSE)*J20,VLOOKUP(V$22,Param!$D$1:$F$11,3,FALSE))+0.5*V20+1000</f>
        <v>121000.00000000004</v>
      </c>
      <c r="W26" s="60">
        <f>+MIN(VLOOKUP(W$22,Param!$D$1:$F$11,2,FALSE)*J20,VLOOKUP(W$22,Param!$D$1:$F$11,3,FALSE))+0.5*V20+1000</f>
        <v>101000.00000000003</v>
      </c>
      <c r="Y26" s="64">
        <v>4</v>
      </c>
      <c r="Z26" s="60">
        <f>+VLOOKUP(Z$22-$A26,Param!$A$2:$B$22,2)*(MIN(0.2*AH20,198000)+0.5*AT20)+MIN(VLOOKUP(Z$22-$A26,Param!$A$2:$B$22,2),1)*1000</f>
        <v>7750</v>
      </c>
      <c r="AA26" s="60">
        <f>+VLOOKUP(AA$22-$A26,Param!$A$2:$B$22,2)*(MIN(0.2*AH20,198000)+0.5*AT20)+MIN(VLOOKUP(AA$22-$A26,Param!$A$2:$B$22,2),1)*1000</f>
        <v>15500</v>
      </c>
      <c r="AB26" s="60">
        <f>+VLOOKUP(AB$22-$A26,Param!$A$2:$B$22,2)*(MIN(0.2*AH20,198000)+0.5*AT20)+MIN(VLOOKUP(AB$22-$A26,Param!$A$2:$B$22,2),1)*1000</f>
        <v>27900</v>
      </c>
      <c r="AC26" s="60">
        <f>+VLOOKUP(AC$22-$A26,Param!$A$2:$B$22,2)*(MIN(0.2*AH20,198000)+0.5*AT20)+MIN(VLOOKUP(AC$22-$A26,Param!$A$2:$B$22,2),1)*1000</f>
        <v>31000</v>
      </c>
      <c r="AD26" s="60">
        <f>+VLOOKUP(AD$22-$A26,Param!$A$2:$B$22,2)*(MIN(0.2*AH20,198000)+0.5*AT20)+MIN(VLOOKUP(AD$22-$A26,Param!$A$2:$B$22,2),1)*1000</f>
        <v>34000</v>
      </c>
      <c r="AE26" s="60">
        <f>+VLOOKUP(AE$22-$A26,Param!$A$2:$B$22,2)*(MIN(0.2*AH20,198000)+0.5*AT20)+MIN(VLOOKUP(AE$22-$A26,Param!$A$2:$B$22,2),1)*1000</f>
        <v>46000</v>
      </c>
      <c r="AF26" s="60">
        <f>+VLOOKUP(AF$22-$A26,Param!$A$2:$B$22,2)*(MIN(0.2*AH20,198000)+0.5*AT20)+MIN(VLOOKUP(AF$22-$A26,Param!$A$2:$B$22,2),1)*1000</f>
        <v>61000</v>
      </c>
      <c r="AG26" s="60">
        <f>+VLOOKUP(AG$22-$A26,Param!$A$2:$B$22,2)*(MIN(0.2*AH20,198000)+0.5*AT20)+MIN(VLOOKUP(AG$22-$A26,Param!$A$2:$B$22,2),1)*1000</f>
        <v>61000</v>
      </c>
      <c r="AH26" s="60">
        <f>+VLOOKUP(AH$22-$A26,Param!$A$2:$B$22,2)*(MIN(0.2*AH20,198000)+0.5*AT20)+MIN(VLOOKUP(AH$22-$A26,Param!$A$2:$B$22,2),1)*1000</f>
        <v>61000</v>
      </c>
      <c r="AI26" s="60">
        <f>+VLOOKUP(AI$22-$A26,Param!$A$2:$B$22,2)*(MIN(0.2*AH20,198000)+0.5*AT20)+MIN(VLOOKUP(AI$22-$A26,Param!$A$2:$B$22,2),1)*1000</f>
        <v>61000</v>
      </c>
      <c r="AK26" s="64">
        <v>4</v>
      </c>
      <c r="AL26" s="60">
        <f>+MIN(VLOOKUP(AL$22,Param!$D$1:$F$11,2,FALSE)*AH20,VLOOKUP(AL$22,Param!$D$1:$F$11,3,FALSE))+0.5*AT20+1000</f>
        <v>31000</v>
      </c>
      <c r="AM26" s="60">
        <f>+MIN(VLOOKUP(AM$22,Param!$D$1:$F$11,2,FALSE)*AH20,VLOOKUP(AM$22,Param!$D$1:$F$11,3,FALSE))+0.5*AT20+1000</f>
        <v>31000</v>
      </c>
      <c r="AN26" s="60">
        <f>+MIN(VLOOKUP(AN$22,Param!$D$1:$F$11,2,FALSE)*AH20,VLOOKUP(AN$22,Param!$D$1:$F$11,3,FALSE))+0.5*AT20+1000</f>
        <v>31000</v>
      </c>
      <c r="AO26" s="60">
        <f>+MIN(VLOOKUP(AO$22,Param!$D$1:$F$11,2,FALSE)*AH20,VLOOKUP(AO$22,Param!$D$1:$F$11,3,FALSE))+0.5*AT20+1000</f>
        <v>31000</v>
      </c>
      <c r="AP26" s="60">
        <f>+MIN(VLOOKUP(AP$22,Param!$D$1:$F$11,2,FALSE)*AH20,VLOOKUP(AP$22,Param!$D$1:$F$11,3,FALSE))+0.5*AT20+1000</f>
        <v>31000</v>
      </c>
      <c r="AQ26" s="60">
        <f>+MIN(VLOOKUP(AQ$22,Param!$D$1:$F$11,2,FALSE)*AH20,VLOOKUP(AQ$22,Param!$D$1:$F$11,3,FALSE))+0.5*AT20+1000</f>
        <v>31000</v>
      </c>
      <c r="AR26" s="60">
        <f>+MIN(VLOOKUP(AR$22,Param!$D$1:$F$11,2,FALSE)*AH20,VLOOKUP(AR$22,Param!$D$1:$F$11,3,FALSE))+0.5*AT20+1000</f>
        <v>31000</v>
      </c>
      <c r="AS26" s="60">
        <f>+MIN(VLOOKUP(AS$22,Param!$D$1:$F$11,2,FALSE)*AH20,VLOOKUP(AS$22,Param!$D$1:$F$11,3,FALSE))+0.5*AT20+1000</f>
        <v>31000</v>
      </c>
      <c r="AT26" s="60">
        <f>+MIN(VLOOKUP(AT$22,Param!$D$1:$F$11,2,FALSE)*AH20,VLOOKUP(AT$22,Param!$D$1:$F$11,3,FALSE))+0.5*AT20+1000</f>
        <v>31000</v>
      </c>
      <c r="AU26" s="60">
        <f>+MIN(VLOOKUP(AU$22,Param!$D$1:$F$11,2,FALSE)*AH20,VLOOKUP(AU$22,Param!$D$1:$F$11,3,FALSE))+0.5*AT20+1000</f>
        <v>31000</v>
      </c>
    </row>
    <row r="27" spans="1:47" hidden="1" x14ac:dyDescent="0.25">
      <c r="A27" s="64">
        <v>5</v>
      </c>
      <c r="B27" s="60">
        <f>+VLOOKUP(B$22-$A27,Param!$A$2:$B$22,2)*(MIN(0.2*J20,198000)+0.5*V20)+MIN(VLOOKUP(B$22-$A27,Param!$A$2:$B$22,2),1)*1000</f>
        <v>9950</v>
      </c>
      <c r="C27" s="60">
        <f>+VLOOKUP(C$22-$A27,Param!$A$2:$B$22,2)*(MIN(0.2*J20,198000)+0.5*V20)+MIN(VLOOKUP(C$22-$A27,Param!$A$2:$B$22,2),1)*1000</f>
        <v>49750</v>
      </c>
      <c r="D27" s="60">
        <f>+VLOOKUP(D$22-$A27,Param!$A$2:$B$22,2)*(MIN(0.2*J20,198000)+0.5*V20)+MIN(VLOOKUP(D$22-$A27,Param!$A$2:$B$22,2),1)*1000</f>
        <v>99500</v>
      </c>
      <c r="E27" s="60">
        <f>+VLOOKUP(E$22-$A27,Param!$A$2:$B$22,2)*(MIN(0.2*J20,198000)+0.5*V20)+MIN(VLOOKUP(E$22-$A27,Param!$A$2:$B$22,2),1)*1000</f>
        <v>179100</v>
      </c>
      <c r="F27" s="60">
        <f>+VLOOKUP(F$22-$A27,Param!$A$2:$B$22,2)*(MIN(0.2*J20,198000)+0.5*V20)+MIN(VLOOKUP(F$22-$A27,Param!$A$2:$B$22,2),1)*1000</f>
        <v>199000</v>
      </c>
      <c r="G27" s="60">
        <f>+VLOOKUP(G$22-$A27,Param!$A$2:$B$22,2)*(MIN(0.2*J20,198000)+0.5*V20)+MIN(VLOOKUP(G$22-$A27,Param!$A$2:$B$22,2),1)*1000</f>
        <v>218800.00000000003</v>
      </c>
      <c r="H27" s="60">
        <f>+VLOOKUP(H$22-$A27,Param!$A$2:$B$22,2)*(MIN(0.2*J20,198000)+0.5*V20)+MIN(VLOOKUP(H$22-$A27,Param!$A$2:$B$22,2),1)*1000</f>
        <v>298000</v>
      </c>
      <c r="I27" s="60">
        <f>+VLOOKUP(I$22-$A27,Param!$A$2:$B$22,2)*(MIN(0.2*J20,198000)+0.5*V20)+MIN(VLOOKUP(I$22-$A27,Param!$A$2:$B$22,2),1)*1000</f>
        <v>397000</v>
      </c>
      <c r="J27" s="60">
        <f>+VLOOKUP(J$22-$A27,Param!$A$2:$B$22,2)*(MIN(0.2*J20,198000)+0.5*V20)+MIN(VLOOKUP(J$22-$A27,Param!$A$2:$B$22,2),1)*1000</f>
        <v>397000</v>
      </c>
      <c r="K27" s="60">
        <f>+VLOOKUP(K$22-$A27,Param!$A$2:$B$22,2)*(MIN(0.2*J20,198000)+0.5*V20)+MIN(VLOOKUP(K$22-$A27,Param!$A$2:$B$22,2),1)*1000</f>
        <v>397000</v>
      </c>
      <c r="M27" s="64">
        <v>5</v>
      </c>
      <c r="N27" s="60">
        <f>+MIN(VLOOKUP(N$22,Param!$D$1:$F$11,2,FALSE)*J20,VLOOKUP(N$22,Param!$D$1:$F$11,3,FALSE))+0.5*V20+1000</f>
        <v>201000</v>
      </c>
      <c r="O27" s="60">
        <f>+MIN(VLOOKUP(O$22,Param!$D$1:$F$11,2,FALSE)*J20,VLOOKUP(O$22,Param!$D$1:$F$11,3,FALSE))+0.5*V20+1000</f>
        <v>201000</v>
      </c>
      <c r="P27" s="60">
        <f>+MIN(VLOOKUP(P$22,Param!$D$1:$F$11,2,FALSE)*J20,VLOOKUP(P$22,Param!$D$1:$F$11,3,FALSE))+0.5*V20+1000</f>
        <v>201000</v>
      </c>
      <c r="Q27" s="60">
        <f>+MIN(VLOOKUP(Q$22,Param!$D$1:$F$11,2,FALSE)*J20,VLOOKUP(Q$22,Param!$D$1:$F$11,3,FALSE))+0.5*V20+1000</f>
        <v>201000</v>
      </c>
      <c r="R27" s="60">
        <f>+MIN(VLOOKUP(R$22,Param!$D$1:$F$11,2,FALSE)*J20,VLOOKUP(R$22,Param!$D$1:$F$11,3,FALSE))+0.5*V20+1000</f>
        <v>201000</v>
      </c>
      <c r="S27" s="60">
        <f>+MIN(VLOOKUP(S$22,Param!$D$1:$F$11,2,FALSE)*J20,VLOOKUP(S$22,Param!$D$1:$F$11,3,FALSE))+0.5*V20+1000</f>
        <v>181000.00000000003</v>
      </c>
      <c r="T27" s="60">
        <f>+MIN(VLOOKUP(T$22,Param!$D$1:$F$11,2,FALSE)*J20,VLOOKUP(T$22,Param!$D$1:$F$11,3,FALSE))+0.5*V20+1000</f>
        <v>161000.00000000003</v>
      </c>
      <c r="U27" s="60">
        <f>+MIN(VLOOKUP(U$22,Param!$D$1:$F$11,2,FALSE)*J20,VLOOKUP(U$22,Param!$D$1:$F$11,3,FALSE))+0.5*V20+1000</f>
        <v>141000.00000000003</v>
      </c>
      <c r="V27" s="60">
        <f>+MIN(VLOOKUP(V$22,Param!$D$1:$F$11,2,FALSE)*J20,VLOOKUP(V$22,Param!$D$1:$F$11,3,FALSE))+0.5*V20+1000</f>
        <v>121000.00000000004</v>
      </c>
      <c r="W27" s="60">
        <f>+MIN(VLOOKUP(W$22,Param!$D$1:$F$11,2,FALSE)*J20,VLOOKUP(W$22,Param!$D$1:$F$11,3,FALSE))+0.5*V20+1000</f>
        <v>101000.00000000003</v>
      </c>
      <c r="Y27" s="64">
        <v>5</v>
      </c>
      <c r="Z27" s="60">
        <f>+VLOOKUP(Z$22-$A27,Param!$A$2:$B$22,2)*(MIN(0.2*AH20,198000)+0.5*AT20)+MIN(VLOOKUP(Z$22-$A27,Param!$A$2:$B$22,2),1)*1000</f>
        <v>1550</v>
      </c>
      <c r="AA27" s="60">
        <f>+VLOOKUP(AA$22-$A27,Param!$A$2:$B$22,2)*(MIN(0.2*AH20,198000)+0.5*AT20)+MIN(VLOOKUP(AA$22-$A27,Param!$A$2:$B$22,2),1)*1000</f>
        <v>7750</v>
      </c>
      <c r="AB27" s="60">
        <f>+VLOOKUP(AB$22-$A27,Param!$A$2:$B$22,2)*(MIN(0.2*AH20,198000)+0.5*AT20)+MIN(VLOOKUP(AB$22-$A27,Param!$A$2:$B$22,2),1)*1000</f>
        <v>15500</v>
      </c>
      <c r="AC27" s="60">
        <f>+VLOOKUP(AC$22-$A27,Param!$A$2:$B$22,2)*(MIN(0.2*AH20,198000)+0.5*AT20)+MIN(VLOOKUP(AC$22-$A27,Param!$A$2:$B$22,2),1)*1000</f>
        <v>27900</v>
      </c>
      <c r="AD27" s="60">
        <f>+VLOOKUP(AD$22-$A27,Param!$A$2:$B$22,2)*(MIN(0.2*AH20,198000)+0.5*AT20)+MIN(VLOOKUP(AD$22-$A27,Param!$A$2:$B$22,2),1)*1000</f>
        <v>31000</v>
      </c>
      <c r="AE27" s="60">
        <f>+VLOOKUP(AE$22-$A27,Param!$A$2:$B$22,2)*(MIN(0.2*AH20,198000)+0.5*AT20)+MIN(VLOOKUP(AE$22-$A27,Param!$A$2:$B$22,2),1)*1000</f>
        <v>34000</v>
      </c>
      <c r="AF27" s="60">
        <f>+VLOOKUP(AF$22-$A27,Param!$A$2:$B$22,2)*(MIN(0.2*AH20,198000)+0.5*AT20)+MIN(VLOOKUP(AF$22-$A27,Param!$A$2:$B$22,2),1)*1000</f>
        <v>46000</v>
      </c>
      <c r="AG27" s="60">
        <f>+VLOOKUP(AG$22-$A27,Param!$A$2:$B$22,2)*(MIN(0.2*AH20,198000)+0.5*AT20)+MIN(VLOOKUP(AG$22-$A27,Param!$A$2:$B$22,2),1)*1000</f>
        <v>61000</v>
      </c>
      <c r="AH27" s="60">
        <f>+VLOOKUP(AH$22-$A27,Param!$A$2:$B$22,2)*(MIN(0.2*AH20,198000)+0.5*AT20)+MIN(VLOOKUP(AH$22-$A27,Param!$A$2:$B$22,2),1)*1000</f>
        <v>61000</v>
      </c>
      <c r="AI27" s="60">
        <f>+VLOOKUP(AI$22-$A27,Param!$A$2:$B$22,2)*(MIN(0.2*AH20,198000)+0.5*AT20)+MIN(VLOOKUP(AI$22-$A27,Param!$A$2:$B$22,2),1)*1000</f>
        <v>61000</v>
      </c>
      <c r="AK27" s="64">
        <v>5</v>
      </c>
      <c r="AL27" s="60">
        <f>+MIN(VLOOKUP(AL$22,Param!$D$1:$F$11,2,FALSE)*AH20,VLOOKUP(AL$22,Param!$D$1:$F$11,3,FALSE))+0.5*AT20+1000</f>
        <v>31000</v>
      </c>
      <c r="AM27" s="60">
        <f>+MIN(VLOOKUP(AM$22,Param!$D$1:$F$11,2,FALSE)*AH20,VLOOKUP(AM$22,Param!$D$1:$F$11,3,FALSE))+0.5*AT20+1000</f>
        <v>31000</v>
      </c>
      <c r="AN27" s="60">
        <f>+MIN(VLOOKUP(AN$22,Param!$D$1:$F$11,2,FALSE)*AH20,VLOOKUP(AN$22,Param!$D$1:$F$11,3,FALSE))+0.5*AT20+1000</f>
        <v>31000</v>
      </c>
      <c r="AO27" s="60">
        <f>+MIN(VLOOKUP(AO$22,Param!$D$1:$F$11,2,FALSE)*AH20,VLOOKUP(AO$22,Param!$D$1:$F$11,3,FALSE))+0.5*AT20+1000</f>
        <v>31000</v>
      </c>
      <c r="AP27" s="60">
        <f>+MIN(VLOOKUP(AP$22,Param!$D$1:$F$11,2,FALSE)*AH20,VLOOKUP(AP$22,Param!$D$1:$F$11,3,FALSE))+0.5*AT20+1000</f>
        <v>31000</v>
      </c>
      <c r="AQ27" s="60">
        <f>+MIN(VLOOKUP(AQ$22,Param!$D$1:$F$11,2,FALSE)*AH20,VLOOKUP(AQ$22,Param!$D$1:$F$11,3,FALSE))+0.5*AT20+1000</f>
        <v>31000</v>
      </c>
      <c r="AR27" s="60">
        <f>+MIN(VLOOKUP(AR$22,Param!$D$1:$F$11,2,FALSE)*AH20,VLOOKUP(AR$22,Param!$D$1:$F$11,3,FALSE))+0.5*AT20+1000</f>
        <v>31000</v>
      </c>
      <c r="AS27" s="60">
        <f>+MIN(VLOOKUP(AS$22,Param!$D$1:$F$11,2,FALSE)*AH20,VLOOKUP(AS$22,Param!$D$1:$F$11,3,FALSE))+0.5*AT20+1000</f>
        <v>31000</v>
      </c>
      <c r="AT27" s="60">
        <f>+MIN(VLOOKUP(AT$22,Param!$D$1:$F$11,2,FALSE)*AH20,VLOOKUP(AT$22,Param!$D$1:$F$11,3,FALSE))+0.5*AT20+1000</f>
        <v>31000</v>
      </c>
      <c r="AU27" s="60">
        <f>+MIN(VLOOKUP(AU$22,Param!$D$1:$F$11,2,FALSE)*AH20,VLOOKUP(AU$22,Param!$D$1:$F$11,3,FALSE))+0.5*AT20+1000</f>
        <v>31000</v>
      </c>
    </row>
    <row r="28" spans="1:47" x14ac:dyDescent="0.25">
      <c r="A28" s="64">
        <v>6</v>
      </c>
      <c r="B28" s="60">
        <f>+VLOOKUP(B$22-$A28,Param!$A$2:$B$22,2)*(MIN(0.2*J20,198000)+0.5*V20)+MIN(VLOOKUP(B$22-$A28,Param!$A$2:$B$22,2),1)*1000</f>
        <v>9950</v>
      </c>
      <c r="C28" s="60">
        <f>+VLOOKUP(C$22-$A28,Param!$A$2:$B$22,2)*(MIN(0.2*J20,198000)+0.5*V20)+MIN(VLOOKUP(C$22-$A28,Param!$A$2:$B$22,2),1)*1000</f>
        <v>9950</v>
      </c>
      <c r="D28" s="60">
        <f>+VLOOKUP(D$22-$A28,Param!$A$2:$B$22,2)*(MIN(0.2*J20,198000)+0.5*V20)+MIN(VLOOKUP(D$22-$A28,Param!$A$2:$B$22,2),1)*1000</f>
        <v>49750</v>
      </c>
      <c r="E28" s="60">
        <f>+VLOOKUP(E$22-$A28,Param!$A$2:$B$22,2)*(MIN(0.2*J20,198000)+0.5*V20)+MIN(VLOOKUP(E$22-$A28,Param!$A$2:$B$22,2),1)*1000</f>
        <v>99500</v>
      </c>
      <c r="F28" s="60">
        <f>+VLOOKUP(F$22-$A28,Param!$A$2:$B$22,2)*(MIN(0.2*J20,198000)+0.5*V20)+MIN(VLOOKUP(F$22-$A28,Param!$A$2:$B$22,2),1)*1000</f>
        <v>179100</v>
      </c>
      <c r="G28" s="60">
        <f>+VLOOKUP(G$22-$A28,Param!$A$2:$B$22,2)*(MIN(0.2*J20,198000)+0.5*V20)+MIN(VLOOKUP(G$22-$A28,Param!$A$2:$B$22,2),1)*1000</f>
        <v>199000</v>
      </c>
      <c r="H28" s="60">
        <f>+VLOOKUP(H$22-$A28,Param!$A$2:$B$22,2)*(MIN(0.2*J20,198000)+0.5*V20)+MIN(VLOOKUP(H$22-$A28,Param!$A$2:$B$22,2),1)*1000</f>
        <v>218800.00000000003</v>
      </c>
      <c r="I28" s="60">
        <f>+VLOOKUP(I$22-$A28,Param!$A$2:$B$22,2)*(MIN(0.2*J20,198000)+0.5*V20)+MIN(VLOOKUP(I$22-$A28,Param!$A$2:$B$22,2),1)*1000</f>
        <v>298000</v>
      </c>
      <c r="J28" s="60">
        <f>+VLOOKUP(J$22-$A28,Param!$A$2:$B$22,2)*(MIN(0.2*J20,198000)+0.5*V20)+MIN(VLOOKUP(J$22-$A28,Param!$A$2:$B$22,2),1)*1000</f>
        <v>397000</v>
      </c>
      <c r="K28" s="60">
        <f>+VLOOKUP(K$22-$A28,Param!$A$2:$B$22,2)*(MIN(0.2*J20,198000)+0.5*V20)+MIN(VLOOKUP(K$22-$A28,Param!$A$2:$B$22,2),1)*1000</f>
        <v>397000</v>
      </c>
      <c r="M28" s="64">
        <v>6</v>
      </c>
      <c r="N28" s="60">
        <f>+MIN(VLOOKUP(N$22,Param!$D$1:$F$11,2,FALSE)*J20,VLOOKUP(N$22,Param!$D$1:$F$11,3,FALSE))+0.5*V20+1000</f>
        <v>201000</v>
      </c>
      <c r="O28" s="60">
        <f>+MIN(VLOOKUP(O$22,Param!$D$1:$F$11,2,FALSE)*J20,VLOOKUP(O$22,Param!$D$1:$F$11,3,FALSE))+0.5*V20+1000</f>
        <v>201000</v>
      </c>
      <c r="P28" s="60">
        <f>+MIN(VLOOKUP(P$22,Param!$D$1:$F$11,2,FALSE)*J20,VLOOKUP(P$22,Param!$D$1:$F$11,3,FALSE))+0.5*V20+1000</f>
        <v>201000</v>
      </c>
      <c r="Q28" s="60">
        <f>+MIN(VLOOKUP(Q$22,Param!$D$1:$F$11,2,FALSE)*J20,VLOOKUP(Q$22,Param!$D$1:$F$11,3,FALSE))+0.5*V20+1000</f>
        <v>201000</v>
      </c>
      <c r="R28" s="60">
        <f>+MIN(VLOOKUP(R$22,Param!$D$1:$F$11,2,FALSE)*J20,VLOOKUP(R$22,Param!$D$1:$F$11,3,FALSE))+0.5*V20+1000</f>
        <v>201000</v>
      </c>
      <c r="S28" s="60">
        <f>+MIN(VLOOKUP(S$22,Param!$D$1:$F$11,2,FALSE)*J20,VLOOKUP(S$22,Param!$D$1:$F$11,3,FALSE))+0.5*V20+1000</f>
        <v>181000.00000000003</v>
      </c>
      <c r="T28" s="60">
        <f>+MIN(VLOOKUP(T$22,Param!$D$1:$F$11,2,FALSE)*J20,VLOOKUP(T$22,Param!$D$1:$F$11,3,FALSE))+0.5*V20+1000</f>
        <v>161000.00000000003</v>
      </c>
      <c r="U28" s="60">
        <f>+MIN(VLOOKUP(U$22,Param!$D$1:$F$11,2,FALSE)*J20,VLOOKUP(U$22,Param!$D$1:$F$11,3,FALSE))+0.5*V20+1000</f>
        <v>141000.00000000003</v>
      </c>
      <c r="V28" s="60">
        <f>+MIN(VLOOKUP(V$22,Param!$D$1:$F$11,2,FALSE)*J20,VLOOKUP(V$22,Param!$D$1:$F$11,3,FALSE))+0.5*V20+1000</f>
        <v>121000.00000000004</v>
      </c>
      <c r="W28" s="60">
        <f>+MIN(VLOOKUP(W$22,Param!$D$1:$F$11,2,FALSE)*J20,VLOOKUP(W$22,Param!$D$1:$F$11,3,FALSE))+0.5*V20+1000</f>
        <v>101000.00000000003</v>
      </c>
      <c r="Y28" s="64">
        <v>6</v>
      </c>
      <c r="Z28" s="60">
        <f>+VLOOKUP(Z$22-$A28,Param!$A$2:$B$22,2)*(MIN(0.2*AH20,198000)+0.5*AT20)+MIN(VLOOKUP(Z$22-$A28,Param!$A$2:$B$22,2),1)*1000</f>
        <v>1550</v>
      </c>
      <c r="AA28" s="60">
        <f>+VLOOKUP(AA$22-$A28,Param!$A$2:$B$22,2)*(MIN(0.2*AH20,198000)+0.5*AT20)+MIN(VLOOKUP(AA$22-$A28,Param!$A$2:$B$22,2),1)*1000</f>
        <v>1550</v>
      </c>
      <c r="AB28" s="60">
        <f>+VLOOKUP(AB$22-$A28,Param!$A$2:$B$22,2)*(MIN(0.2*AH20,198000)+0.5*AT20)+MIN(VLOOKUP(AB$22-$A28,Param!$A$2:$B$22,2),1)*1000</f>
        <v>7750</v>
      </c>
      <c r="AC28" s="60">
        <f>+VLOOKUP(AC$22-$A28,Param!$A$2:$B$22,2)*(MIN(0.2*AH20,198000)+0.5*AT20)+MIN(VLOOKUP(AC$22-$A28,Param!$A$2:$B$22,2),1)*1000</f>
        <v>15500</v>
      </c>
      <c r="AD28" s="60">
        <f>+VLOOKUP(AD$22-$A28,Param!$A$2:$B$22,2)*(MIN(0.2*AH20,198000)+0.5*AT20)+MIN(VLOOKUP(AD$22-$A28,Param!$A$2:$B$22,2),1)*1000</f>
        <v>27900</v>
      </c>
      <c r="AE28" s="60">
        <f>+VLOOKUP(AE$22-$A28,Param!$A$2:$B$22,2)*(MIN(0.2*AH20,198000)+0.5*AT20)+MIN(VLOOKUP(AE$22-$A28,Param!$A$2:$B$22,2),1)*1000</f>
        <v>31000</v>
      </c>
      <c r="AF28" s="60">
        <f>+VLOOKUP(AF$22-$A28,Param!$A$2:$B$22,2)*(MIN(0.2*AH20,198000)+0.5*AT20)+MIN(VLOOKUP(AF$22-$A28,Param!$A$2:$B$22,2),1)*1000</f>
        <v>34000</v>
      </c>
      <c r="AG28" s="60">
        <f>+VLOOKUP(AG$22-$A28,Param!$A$2:$B$22,2)*(MIN(0.2*AH20,198000)+0.5*AT20)+MIN(VLOOKUP(AG$22-$A28,Param!$A$2:$B$22,2),1)*1000</f>
        <v>46000</v>
      </c>
      <c r="AH28" s="60">
        <f>+VLOOKUP(AH$22-$A28,Param!$A$2:$B$22,2)*(MIN(0.2*AH20,198000)+0.5*AT20)+MIN(VLOOKUP(AH$22-$A28,Param!$A$2:$B$22,2),1)*1000</f>
        <v>61000</v>
      </c>
      <c r="AI28" s="60">
        <f>+VLOOKUP(AI$22-$A28,Param!$A$2:$B$22,2)*(MIN(0.2*AH20,198000)+0.5*AT20)+MIN(VLOOKUP(AI$22-$A28,Param!$A$2:$B$22,2),1)*1000</f>
        <v>61000</v>
      </c>
      <c r="AK28" s="64">
        <v>6</v>
      </c>
      <c r="AL28" s="60">
        <f>+MIN(VLOOKUP(AL$22,Param!$D$1:$F$11,2,FALSE)*AH20,VLOOKUP(AL$22,Param!$D$1:$F$11,3,FALSE))+0.5*AT20+1000</f>
        <v>31000</v>
      </c>
      <c r="AM28" s="60">
        <f>+MIN(VLOOKUP(AM$22,Param!$D$1:$F$11,2,FALSE)*AH20,VLOOKUP(AM$22,Param!$D$1:$F$11,3,FALSE))+0.5*AT20+1000</f>
        <v>31000</v>
      </c>
      <c r="AN28" s="60">
        <f>+MIN(VLOOKUP(AN$22,Param!$D$1:$F$11,2,FALSE)*AH20,VLOOKUP(AN$22,Param!$D$1:$F$11,3,FALSE))+0.5*AT20+1000</f>
        <v>31000</v>
      </c>
      <c r="AO28" s="60">
        <f>+MIN(VLOOKUP(AO$22,Param!$D$1:$F$11,2,FALSE)*AH20,VLOOKUP(AO$22,Param!$D$1:$F$11,3,FALSE))+0.5*AT20+1000</f>
        <v>31000</v>
      </c>
      <c r="AP28" s="60">
        <f>+MIN(VLOOKUP(AP$22,Param!$D$1:$F$11,2,FALSE)*AH20,VLOOKUP(AP$22,Param!$D$1:$F$11,3,FALSE))+0.5*AT20+1000</f>
        <v>31000</v>
      </c>
      <c r="AQ28" s="60">
        <f>+MIN(VLOOKUP(AQ$22,Param!$D$1:$F$11,2,FALSE)*AH20,VLOOKUP(AQ$22,Param!$D$1:$F$11,3,FALSE))+0.5*AT20+1000</f>
        <v>31000</v>
      </c>
      <c r="AR28" s="60">
        <f>+MIN(VLOOKUP(AR$22,Param!$D$1:$F$11,2,FALSE)*AH20,VLOOKUP(AR$22,Param!$D$1:$F$11,3,FALSE))+0.5*AT20+1000</f>
        <v>31000</v>
      </c>
      <c r="AS28" s="60">
        <f>+MIN(VLOOKUP(AS$22,Param!$D$1:$F$11,2,FALSE)*AH20,VLOOKUP(AS$22,Param!$D$1:$F$11,3,FALSE))+0.5*AT20+1000</f>
        <v>31000</v>
      </c>
      <c r="AT28" s="60">
        <f>+MIN(VLOOKUP(AT$22,Param!$D$1:$F$11,2,FALSE)*AH20,VLOOKUP(AT$22,Param!$D$1:$F$11,3,FALSE))+0.5*AT20+1000</f>
        <v>31000</v>
      </c>
      <c r="AU28" s="60">
        <f>+MIN(VLOOKUP(AU$22,Param!$D$1:$F$11,2,FALSE)*AH20,VLOOKUP(AU$22,Param!$D$1:$F$11,3,FALSE))+0.5*AT20+1000</f>
        <v>31000</v>
      </c>
    </row>
    <row r="29" spans="1:47" x14ac:dyDescent="0.25">
      <c r="A29" s="64">
        <v>7</v>
      </c>
      <c r="B29" s="60">
        <f>+VLOOKUP(B$22-$A29,Param!$A$2:$B$22,2)*(MIN(0.2*J20,198000)+0.5*V20)+MIN(VLOOKUP(B$22-$A29,Param!$A$2:$B$22,2),1)*1000</f>
        <v>9950</v>
      </c>
      <c r="C29" s="60">
        <f>+VLOOKUP(C$22-$A29,Param!$A$2:$B$22,2)*(MIN(0.2*J20,198000)+0.5*V20)+MIN(VLOOKUP(C$22-$A29,Param!$A$2:$B$22,2),1)*1000</f>
        <v>9950</v>
      </c>
      <c r="D29" s="60">
        <f>+VLOOKUP(D$22-$A29,Param!$A$2:$B$22,2)*(MIN(0.2*J20,198000)+0.5*V20)+MIN(VLOOKUP(D$22-$A29,Param!$A$2:$B$22,2),1)*1000</f>
        <v>9950</v>
      </c>
      <c r="E29" s="60">
        <f>+VLOOKUP(E$22-$A29,Param!$A$2:$B$22,2)*(MIN(0.2*J20,198000)+0.5*V20)+MIN(VLOOKUP(E$22-$A29,Param!$A$2:$B$22,2),1)*1000</f>
        <v>49750</v>
      </c>
      <c r="F29" s="60">
        <f>+VLOOKUP(F$22-$A29,Param!$A$2:$B$22,2)*(MIN(0.2*J20,198000)+0.5*V20)+MIN(VLOOKUP(F$22-$A29,Param!$A$2:$B$22,2),1)*1000</f>
        <v>99500</v>
      </c>
      <c r="G29" s="60">
        <f>+VLOOKUP(G$22-$A29,Param!$A$2:$B$22,2)*(MIN(0.2*J20,198000)+0.5*V20)+MIN(VLOOKUP(G$22-$A29,Param!$A$2:$B$22,2),1)*1000</f>
        <v>179100</v>
      </c>
      <c r="H29" s="60">
        <f>+VLOOKUP(H$22-$A29,Param!$A$2:$B$22,2)*(MIN(0.2*J20,198000)+0.5*V20)+MIN(VLOOKUP(H$22-$A29,Param!$A$2:$B$22,2),1)*1000</f>
        <v>199000</v>
      </c>
      <c r="I29" s="60">
        <f>+VLOOKUP(I$22-$A29,Param!$A$2:$B$22,2)*(MIN(0.2*J20,198000)+0.5*V20)+MIN(VLOOKUP(I$22-$A29,Param!$A$2:$B$22,2),1)*1000</f>
        <v>218800.00000000003</v>
      </c>
      <c r="J29" s="60">
        <f>+VLOOKUP(J$22-$A29,Param!$A$2:$B$22,2)*(MIN(0.2*J20,198000)+0.5*V20)+MIN(VLOOKUP(J$22-$A29,Param!$A$2:$B$22,2),1)*1000</f>
        <v>298000</v>
      </c>
      <c r="K29" s="60">
        <f>+VLOOKUP(K$22-$A29,Param!$A$2:$B$22,2)*(MIN(0.2*J20,198000)+0.5*V20)+MIN(VLOOKUP(K$22-$A29,Param!$A$2:$B$22,2),1)*1000</f>
        <v>397000</v>
      </c>
      <c r="M29" s="64">
        <v>7</v>
      </c>
      <c r="N29" s="60">
        <f>+MIN(VLOOKUP(N$22,Param!$D$1:$F$11,2,FALSE)*J20,VLOOKUP(N$22,Param!$D$1:$F$11,3,FALSE))+0.5*V20+1000</f>
        <v>201000</v>
      </c>
      <c r="O29" s="60">
        <f>+MIN(VLOOKUP(O$22,Param!$D$1:$F$11,2,FALSE)*J20,VLOOKUP(O$22,Param!$D$1:$F$11,3,FALSE))+0.5*V20+1000</f>
        <v>201000</v>
      </c>
      <c r="P29" s="60">
        <f>+MIN(VLOOKUP(P$22,Param!$D$1:$F$11,2,FALSE)*J20,VLOOKUP(P$22,Param!$D$1:$F$11,3,FALSE))+0.5*V20+1000</f>
        <v>201000</v>
      </c>
      <c r="Q29" s="60">
        <f>+MIN(VLOOKUP(Q$22,Param!$D$1:$F$11,2,FALSE)*J20,VLOOKUP(Q$22,Param!$D$1:$F$11,3,FALSE))+0.5*V20+1000</f>
        <v>201000</v>
      </c>
      <c r="R29" s="60">
        <f>+MIN(VLOOKUP(R$22,Param!$D$1:$F$11,2,FALSE)*J20,VLOOKUP(R$22,Param!$D$1:$F$11,3,FALSE))+0.5*V20+1000</f>
        <v>201000</v>
      </c>
      <c r="S29" s="60">
        <f>+MIN(VLOOKUP(S$22,Param!$D$1:$F$11,2,FALSE)*J20,VLOOKUP(S$22,Param!$D$1:$F$11,3,FALSE))+0.5*V20+1000</f>
        <v>181000.00000000003</v>
      </c>
      <c r="T29" s="60">
        <f>+MIN(VLOOKUP(T$22,Param!$D$1:$F$11,2,FALSE)*J20,VLOOKUP(T$22,Param!$D$1:$F$11,3,FALSE))+0.5*V20+1000</f>
        <v>161000.00000000003</v>
      </c>
      <c r="U29" s="60">
        <f>+MIN(VLOOKUP(U$22,Param!$D$1:$F$11,2,FALSE)*J20,VLOOKUP(U$22,Param!$D$1:$F$11,3,FALSE))+0.5*V20+1000</f>
        <v>141000.00000000003</v>
      </c>
      <c r="V29" s="60">
        <f>+MIN(VLOOKUP(V$22,Param!$D$1:$F$11,2,FALSE)*J20,VLOOKUP(V$22,Param!$D$1:$F$11,3,FALSE))+0.5*V20+1000</f>
        <v>121000.00000000004</v>
      </c>
      <c r="W29" s="60">
        <f>+MIN(VLOOKUP(W$22,Param!$D$1:$F$11,2,FALSE)*J20,VLOOKUP(W$22,Param!$D$1:$F$11,3,FALSE))+0.5*V20+1000</f>
        <v>101000.00000000003</v>
      </c>
      <c r="Y29" s="64">
        <v>7</v>
      </c>
      <c r="Z29" s="60">
        <f>+VLOOKUP(Z$22-$A29,Param!$A$2:$B$22,2)*(MIN(0.2*AH20,198000)+0.5*AT20)+MIN(VLOOKUP(Z$22-$A29,Param!$A$2:$B$22,2),1)*1000</f>
        <v>1550</v>
      </c>
      <c r="AA29" s="60">
        <f>+VLOOKUP(AA$22-$A29,Param!$A$2:$B$22,2)*(MIN(0.2*AH20,198000)+0.5*AT20)+MIN(VLOOKUP(AA$22-$A29,Param!$A$2:$B$22,2),1)*1000</f>
        <v>1550</v>
      </c>
      <c r="AB29" s="60">
        <f>+VLOOKUP(AB$22-$A29,Param!$A$2:$B$22,2)*(MIN(0.2*AH20,198000)+0.5*AT20)+MIN(VLOOKUP(AB$22-$A29,Param!$A$2:$B$22,2),1)*1000</f>
        <v>1550</v>
      </c>
      <c r="AC29" s="60">
        <f>+VLOOKUP(AC$22-$A29,Param!$A$2:$B$22,2)*(MIN(0.2*AH20,198000)+0.5*AT20)+MIN(VLOOKUP(AC$22-$A29,Param!$A$2:$B$22,2),1)*1000</f>
        <v>7750</v>
      </c>
      <c r="AD29" s="60">
        <f>+VLOOKUP(AD$22-$A29,Param!$A$2:$B$22,2)*(MIN(0.2*AH20,198000)+0.5*AT20)+MIN(VLOOKUP(AD$22-$A29,Param!$A$2:$B$22,2),1)*1000</f>
        <v>15500</v>
      </c>
      <c r="AE29" s="60">
        <f>+VLOOKUP(AE$22-$A29,Param!$A$2:$B$22,2)*(MIN(0.2*AH20,198000)+0.5*AT20)+MIN(VLOOKUP(AE$22-$A29,Param!$A$2:$B$22,2),1)*1000</f>
        <v>27900</v>
      </c>
      <c r="AF29" s="60">
        <f>+VLOOKUP(AF$22-$A29,Param!$A$2:$B$22,2)*(MIN(0.2*AH20,198000)+0.5*AT20)+MIN(VLOOKUP(AF$22-$A29,Param!$A$2:$B$22,2),1)*1000</f>
        <v>31000</v>
      </c>
      <c r="AG29" s="60">
        <f>+VLOOKUP(AG$22-$A29,Param!$A$2:$B$22,2)*(MIN(0.2*AH20,198000)+0.5*AT20)+MIN(VLOOKUP(AG$22-$A29,Param!$A$2:$B$22,2),1)*1000</f>
        <v>34000</v>
      </c>
      <c r="AH29" s="60">
        <f>+VLOOKUP(AH$22-$A29,Param!$A$2:$B$22,2)*(MIN(0.2*AH20,198000)+0.5*AT20)+MIN(VLOOKUP(AH$22-$A29,Param!$A$2:$B$22,2),1)*1000</f>
        <v>46000</v>
      </c>
      <c r="AI29" s="60">
        <f>+VLOOKUP(AI$22-$A29,Param!$A$2:$B$22,2)*(MIN(0.2*AH20,198000)+0.5*AT20)+MIN(VLOOKUP(AI$22-$A29,Param!$A$2:$B$22,2),1)*1000</f>
        <v>61000</v>
      </c>
      <c r="AK29" s="64">
        <v>7</v>
      </c>
      <c r="AL29" s="60">
        <f>+MIN(VLOOKUP(AL$22,Param!$D$1:$F$11,2,FALSE)*AH20,VLOOKUP(AL$22,Param!$D$1:$F$11,3,FALSE))+0.5*AT20+1000</f>
        <v>31000</v>
      </c>
      <c r="AM29" s="60">
        <f>+MIN(VLOOKUP(AM$22,Param!$D$1:$F$11,2,FALSE)*AH20,VLOOKUP(AM$22,Param!$D$1:$F$11,3,FALSE))+0.5*AT20+1000</f>
        <v>31000</v>
      </c>
      <c r="AN29" s="60">
        <f>+MIN(VLOOKUP(AN$22,Param!$D$1:$F$11,2,FALSE)*AH20,VLOOKUP(AN$22,Param!$D$1:$F$11,3,FALSE))+0.5*AT20+1000</f>
        <v>31000</v>
      </c>
      <c r="AO29" s="60">
        <f>+MIN(VLOOKUP(AO$22,Param!$D$1:$F$11,2,FALSE)*AH20,VLOOKUP(AO$22,Param!$D$1:$F$11,3,FALSE))+0.5*AT20+1000</f>
        <v>31000</v>
      </c>
      <c r="AP29" s="60">
        <f>+MIN(VLOOKUP(AP$22,Param!$D$1:$F$11,2,FALSE)*AH20,VLOOKUP(AP$22,Param!$D$1:$F$11,3,FALSE))+0.5*AT20+1000</f>
        <v>31000</v>
      </c>
      <c r="AQ29" s="60">
        <f>+MIN(VLOOKUP(AQ$22,Param!$D$1:$F$11,2,FALSE)*AH20,VLOOKUP(AQ$22,Param!$D$1:$F$11,3,FALSE))+0.5*AT20+1000</f>
        <v>31000</v>
      </c>
      <c r="AR29" s="60">
        <f>+MIN(VLOOKUP(AR$22,Param!$D$1:$F$11,2,FALSE)*AH20,VLOOKUP(AR$22,Param!$D$1:$F$11,3,FALSE))+0.5*AT20+1000</f>
        <v>31000</v>
      </c>
      <c r="AS29" s="60">
        <f>+MIN(VLOOKUP(AS$22,Param!$D$1:$F$11,2,FALSE)*AH20,VLOOKUP(AS$22,Param!$D$1:$F$11,3,FALSE))+0.5*AT20+1000</f>
        <v>31000</v>
      </c>
      <c r="AT29" s="60">
        <f>+MIN(VLOOKUP(AT$22,Param!$D$1:$F$11,2,FALSE)*AH20,VLOOKUP(AT$22,Param!$D$1:$F$11,3,FALSE))+0.5*AT20+1000</f>
        <v>31000</v>
      </c>
      <c r="AU29" s="60">
        <f>+MIN(VLOOKUP(AU$22,Param!$D$1:$F$11,2,FALSE)*AH20,VLOOKUP(AU$22,Param!$D$1:$F$11,3,FALSE))+0.5*AT20+1000</f>
        <v>31000</v>
      </c>
    </row>
    <row r="30" spans="1:47" x14ac:dyDescent="0.25">
      <c r="A30" s="64">
        <v>8</v>
      </c>
      <c r="B30" s="60">
        <f>+VLOOKUP(B$22-$A30,Param!$A$2:$B$22,2)*(MIN(0.2*J20,198000)+0.5*V20)+MIN(VLOOKUP(B$22-$A30,Param!$A$2:$B$22,2),1)*1000</f>
        <v>9950</v>
      </c>
      <c r="C30" s="60">
        <f>+VLOOKUP(C$22-$A30,Param!$A$2:$B$22,2)*(MIN(0.2*J20,198000)+0.5*V20)+MIN(VLOOKUP(C$22-$A30,Param!$A$2:$B$22,2),1)*1000</f>
        <v>9950</v>
      </c>
      <c r="D30" s="60">
        <f>+VLOOKUP(D$22-$A30,Param!$A$2:$B$22,2)*(MIN(0.2*J20,198000)+0.5*V20)+MIN(VLOOKUP(D$22-$A30,Param!$A$2:$B$22,2),1)*1000</f>
        <v>9950</v>
      </c>
      <c r="E30" s="60">
        <f>+VLOOKUP(E$22-$A30,Param!$A$2:$B$22,2)*(MIN(0.2*J20,198000)+0.5*V20)+MIN(VLOOKUP(E$22-$A30,Param!$A$2:$B$22,2),1)*1000</f>
        <v>9950</v>
      </c>
      <c r="F30" s="60">
        <f>+VLOOKUP(F$22-$A30,Param!$A$2:$B$22,2)*(MIN(0.2*J20,198000)+0.5*V20)+MIN(VLOOKUP(F$22-$A30,Param!$A$2:$B$22,2),1)*1000</f>
        <v>49750</v>
      </c>
      <c r="G30" s="60">
        <f>+VLOOKUP(G$22-$A30,Param!$A$2:$B$22,2)*(MIN(0.2*J20,198000)+0.5*V20)+MIN(VLOOKUP(G$22-$A30,Param!$A$2:$B$22,2),1)*1000</f>
        <v>99500</v>
      </c>
      <c r="H30" s="60">
        <f>+VLOOKUP(H$22-$A30,Param!$A$2:$B$22,2)*(MIN(0.2*J20,198000)+0.5*V20)+MIN(VLOOKUP(H$22-$A30,Param!$A$2:$B$22,2),1)*1000</f>
        <v>179100</v>
      </c>
      <c r="I30" s="60">
        <f>+VLOOKUP(I$22-$A30,Param!$A$2:$B$22,2)*(MIN(0.2*J20,198000)+0.5*V20)+MIN(VLOOKUP(I$22-$A30,Param!$A$2:$B$22,2),1)*1000</f>
        <v>199000</v>
      </c>
      <c r="J30" s="60">
        <f>+VLOOKUP(J$22-$A30,Param!$A$2:$B$22,2)*(MIN(0.2*J20,198000)+0.5*V20)+MIN(VLOOKUP(J$22-$A30,Param!$A$2:$B$22,2),1)*1000</f>
        <v>218800.00000000003</v>
      </c>
      <c r="K30" s="60">
        <f>+VLOOKUP(K$22-$A30,Param!$A$2:$B$22,2)*(MIN(0.2*J20,198000)+0.5*V20)+MIN(VLOOKUP(K$22-$A30,Param!$A$2:$B$22,2),1)*1000</f>
        <v>298000</v>
      </c>
      <c r="M30" s="64">
        <v>8</v>
      </c>
      <c r="N30" s="60">
        <f>+MIN(VLOOKUP(N$22,Param!$D$1:$F$11,2,FALSE)*J20,VLOOKUP(N$22,Param!$D$1:$F$11,3,FALSE))+0.5*V20+1000</f>
        <v>201000</v>
      </c>
      <c r="O30" s="60">
        <f>+MIN(VLOOKUP(O$22,Param!$D$1:$F$11,2,FALSE)*J20,VLOOKUP(O$22,Param!$D$1:$F$11,3,FALSE))+0.5*V20+1000</f>
        <v>201000</v>
      </c>
      <c r="P30" s="60">
        <f>+MIN(VLOOKUP(P$22,Param!$D$1:$F$11,2,FALSE)*J20,VLOOKUP(P$22,Param!$D$1:$F$11,3,FALSE))+0.5*V20+1000</f>
        <v>201000</v>
      </c>
      <c r="Q30" s="60">
        <f>+MIN(VLOOKUP(Q$22,Param!$D$1:$F$11,2,FALSE)*J20,VLOOKUP(Q$22,Param!$D$1:$F$11,3,FALSE))+0.5*V20+1000</f>
        <v>201000</v>
      </c>
      <c r="R30" s="60">
        <f>+MIN(VLOOKUP(R$22,Param!$D$1:$F$11,2,FALSE)*J20,VLOOKUP(R$22,Param!$D$1:$F$11,3,FALSE))+0.5*V20+1000</f>
        <v>201000</v>
      </c>
      <c r="S30" s="60">
        <f>+MIN(VLOOKUP(S$22,Param!$D$1:$F$11,2,FALSE)*J20,VLOOKUP(S$22,Param!$D$1:$F$11,3,FALSE))+0.5*V20+1000</f>
        <v>181000.00000000003</v>
      </c>
      <c r="T30" s="60">
        <f>+MIN(VLOOKUP(T$22,Param!$D$1:$F$11,2,FALSE)*J20,VLOOKUP(T$22,Param!$D$1:$F$11,3,FALSE))+0.5*V20+1000</f>
        <v>161000.00000000003</v>
      </c>
      <c r="U30" s="60">
        <f>+MIN(VLOOKUP(U$22,Param!$D$1:$F$11,2,FALSE)*J20,VLOOKUP(U$22,Param!$D$1:$F$11,3,FALSE))+0.5*V20+1000</f>
        <v>141000.00000000003</v>
      </c>
      <c r="V30" s="60">
        <f>+MIN(VLOOKUP(V$22,Param!$D$1:$F$11,2,FALSE)*J20,VLOOKUP(V$22,Param!$D$1:$F$11,3,FALSE))+0.5*V20+1000</f>
        <v>121000.00000000004</v>
      </c>
      <c r="W30" s="60">
        <f>+MIN(VLOOKUP(W$22,Param!$D$1:$F$11,2,FALSE)*J20,VLOOKUP(W$22,Param!$D$1:$F$11,3,FALSE))+0.5*V20+1000</f>
        <v>101000.00000000003</v>
      </c>
      <c r="Y30" s="64">
        <v>8</v>
      </c>
      <c r="Z30" s="60">
        <f>+VLOOKUP(Z$22-$A30,Param!$A$2:$B$22,2)*(MIN(0.2*AH20,198000)+0.5*AT20)+MIN(VLOOKUP(Z$22-$A30,Param!$A$2:$B$22,2),1)*1000</f>
        <v>1550</v>
      </c>
      <c r="AA30" s="60">
        <f>+VLOOKUP(AA$22-$A30,Param!$A$2:$B$22,2)*(MIN(0.2*AH20,198000)+0.5*AT20)+MIN(VLOOKUP(AA$22-$A30,Param!$A$2:$B$22,2),1)*1000</f>
        <v>1550</v>
      </c>
      <c r="AB30" s="60">
        <f>+VLOOKUP(AB$22-$A30,Param!$A$2:$B$22,2)*(MIN(0.2*AH20,198000)+0.5*AT20)+MIN(VLOOKUP(AB$22-$A30,Param!$A$2:$B$22,2),1)*1000</f>
        <v>1550</v>
      </c>
      <c r="AC30" s="60">
        <f>+VLOOKUP(AC$22-$A30,Param!$A$2:$B$22,2)*(MIN(0.2*AH20,198000)+0.5*AT20)+MIN(VLOOKUP(AC$22-$A30,Param!$A$2:$B$22,2),1)*1000</f>
        <v>1550</v>
      </c>
      <c r="AD30" s="60">
        <f>+VLOOKUP(AD$22-$A30,Param!$A$2:$B$22,2)*(MIN(0.2*AH20,198000)+0.5*AT20)+MIN(VLOOKUP(AD$22-$A30,Param!$A$2:$B$22,2),1)*1000</f>
        <v>7750</v>
      </c>
      <c r="AE30" s="60">
        <f>+VLOOKUP(AE$22-$A30,Param!$A$2:$B$22,2)*(MIN(0.2*AH20,198000)+0.5*AT20)+MIN(VLOOKUP(AE$22-$A30,Param!$A$2:$B$22,2),1)*1000</f>
        <v>15500</v>
      </c>
      <c r="AF30" s="60">
        <f>+VLOOKUP(AF$22-$A30,Param!$A$2:$B$22,2)*(MIN(0.2*AH20,198000)+0.5*AT20)+MIN(VLOOKUP(AF$22-$A30,Param!$A$2:$B$22,2),1)*1000</f>
        <v>27900</v>
      </c>
      <c r="AG30" s="60">
        <f>+VLOOKUP(AG$22-$A30,Param!$A$2:$B$22,2)*(MIN(0.2*AH20,198000)+0.5*AT20)+MIN(VLOOKUP(AG$22-$A30,Param!$A$2:$B$22,2),1)*1000</f>
        <v>31000</v>
      </c>
      <c r="AH30" s="60">
        <f>+VLOOKUP(AH$22-$A30,Param!$A$2:$B$22,2)*(MIN(0.2*AH20,198000)+0.5*AT20)+MIN(VLOOKUP(AH$22-$A30,Param!$A$2:$B$22,2),1)*1000</f>
        <v>34000</v>
      </c>
      <c r="AI30" s="60">
        <f>+VLOOKUP(AI$22-$A30,Param!$A$2:$B$22,2)*(MIN(0.2*AH20,198000)+0.5*AT20)+MIN(VLOOKUP(AI$22-$A30,Param!$A$2:$B$22,2),1)*1000</f>
        <v>46000</v>
      </c>
      <c r="AK30" s="64">
        <v>8</v>
      </c>
      <c r="AL30" s="60">
        <f>+MIN(VLOOKUP(AL$22,Param!$D$1:$F$11,2,FALSE)*AH20,VLOOKUP(AL$22,Param!$D$1:$F$11,3,FALSE))+0.5*AT20+1000</f>
        <v>31000</v>
      </c>
      <c r="AM30" s="60">
        <f>+MIN(VLOOKUP(AM$22,Param!$D$1:$F$11,2,FALSE)*AH20,VLOOKUP(AM$22,Param!$D$1:$F$11,3,FALSE))+0.5*AT20+1000</f>
        <v>31000</v>
      </c>
      <c r="AN30" s="60">
        <f>+MIN(VLOOKUP(AN$22,Param!$D$1:$F$11,2,FALSE)*AH20,VLOOKUP(AN$22,Param!$D$1:$F$11,3,FALSE))+0.5*AT20+1000</f>
        <v>31000</v>
      </c>
      <c r="AO30" s="60">
        <f>+MIN(VLOOKUP(AO$22,Param!$D$1:$F$11,2,FALSE)*AH20,VLOOKUP(AO$22,Param!$D$1:$F$11,3,FALSE))+0.5*AT20+1000</f>
        <v>31000</v>
      </c>
      <c r="AP30" s="60">
        <f>+MIN(VLOOKUP(AP$22,Param!$D$1:$F$11,2,FALSE)*AH20,VLOOKUP(AP$22,Param!$D$1:$F$11,3,FALSE))+0.5*AT20+1000</f>
        <v>31000</v>
      </c>
      <c r="AQ30" s="60">
        <f>+MIN(VLOOKUP(AQ$22,Param!$D$1:$F$11,2,FALSE)*AH20,VLOOKUP(AQ$22,Param!$D$1:$F$11,3,FALSE))+0.5*AT20+1000</f>
        <v>31000</v>
      </c>
      <c r="AR30" s="60">
        <f>+MIN(VLOOKUP(AR$22,Param!$D$1:$F$11,2,FALSE)*AH20,VLOOKUP(AR$22,Param!$D$1:$F$11,3,FALSE))+0.5*AT20+1000</f>
        <v>31000</v>
      </c>
      <c r="AS30" s="60">
        <f>+MIN(VLOOKUP(AS$22,Param!$D$1:$F$11,2,FALSE)*AH20,VLOOKUP(AS$22,Param!$D$1:$F$11,3,FALSE))+0.5*AT20+1000</f>
        <v>31000</v>
      </c>
      <c r="AT30" s="60">
        <f>+MIN(VLOOKUP(AT$22,Param!$D$1:$F$11,2,FALSE)*AH20,VLOOKUP(AT$22,Param!$D$1:$F$11,3,FALSE))+0.5*AT20+1000</f>
        <v>31000</v>
      </c>
      <c r="AU30" s="60">
        <f>+MIN(VLOOKUP(AU$22,Param!$D$1:$F$11,2,FALSE)*AH20,VLOOKUP(AU$22,Param!$D$1:$F$11,3,FALSE))+0.5*AT20+1000</f>
        <v>31000</v>
      </c>
    </row>
    <row r="31" spans="1:47" x14ac:dyDescent="0.25">
      <c r="A31" s="64">
        <v>9</v>
      </c>
      <c r="B31" s="60">
        <f>+VLOOKUP(B$22-$A31,Param!$A$2:$B$22,2)*(MIN(0.2*J20,198000)+0.5*V20)+MIN(VLOOKUP(B$22-$A31,Param!$A$2:$B$22,2),1)*1000</f>
        <v>9950</v>
      </c>
      <c r="C31" s="60">
        <f>+VLOOKUP(C$22-$A31,Param!$A$2:$B$22,2)*(MIN(0.2*J20,198000)+0.5*V20)+MIN(VLOOKUP(C$22-$A31,Param!$A$2:$B$22,2),1)*1000</f>
        <v>9950</v>
      </c>
      <c r="D31" s="60">
        <f>+VLOOKUP(D$22-$A31,Param!$A$2:$B$22,2)*(MIN(0.2*J20,198000)+0.5*V20)+MIN(VLOOKUP(D$22-$A31,Param!$A$2:$B$22,2),1)*1000</f>
        <v>9950</v>
      </c>
      <c r="E31" s="60">
        <f>+VLOOKUP(E$22-$A31,Param!$A$2:$B$22,2)*(MIN(0.2*J20,198000)+0.5*V20)+MIN(VLOOKUP(E$22-$A31,Param!$A$2:$B$22,2),1)*1000</f>
        <v>9950</v>
      </c>
      <c r="F31" s="60">
        <f>+VLOOKUP(F$22-$A31,Param!$A$2:$B$22,2)*(MIN(0.2*J20,198000)+0.5*V20)+MIN(VLOOKUP(F$22-$A31,Param!$A$2:$B$22,2),1)*1000</f>
        <v>9950</v>
      </c>
      <c r="G31" s="60">
        <f>+VLOOKUP(G$22-$A31,Param!$A$2:$B$22,2)*(MIN(0.2*J20,198000)+0.5*V20)+MIN(VLOOKUP(G$22-$A31,Param!$A$2:$B$22,2),1)*1000</f>
        <v>49750</v>
      </c>
      <c r="H31" s="60">
        <f>+VLOOKUP(H$22-$A31,Param!$A$2:$B$22,2)*(MIN(0.2*J20,198000)+0.5*V20)+MIN(VLOOKUP(H$22-$A31,Param!$A$2:$B$22,2),1)*1000</f>
        <v>99500</v>
      </c>
      <c r="I31" s="60">
        <f>+VLOOKUP(I$22-$A31,Param!$A$2:$B$22,2)*(MIN(0.2*J20,198000)+0.5*V20)+MIN(VLOOKUP(I$22-$A31,Param!$A$2:$B$22,2),1)*1000</f>
        <v>179100</v>
      </c>
      <c r="J31" s="60">
        <f>+VLOOKUP(J$22-$A31,Param!$A$2:$B$22,2)*(MIN(0.2*J20,198000)+0.5*V20)+MIN(VLOOKUP(J$22-$A31,Param!$A$2:$B$22,2),1)*1000</f>
        <v>199000</v>
      </c>
      <c r="K31" s="60">
        <f>+VLOOKUP(K$22-$A31,Param!$A$2:$B$22,2)*(MIN(0.2*J20,198000)+0.5*V20)+MIN(VLOOKUP(K$22-$A31,Param!$A$2:$B$22,2),1)*1000</f>
        <v>218800.00000000003</v>
      </c>
      <c r="M31" s="64">
        <v>9</v>
      </c>
      <c r="N31" s="60">
        <f>+MIN(VLOOKUP(N$22,Param!$D$1:$F$11,2,FALSE)*J20,VLOOKUP(N$22,Param!$D$1:$F$11,3,FALSE))+0.5*V20+1000</f>
        <v>201000</v>
      </c>
      <c r="O31" s="60">
        <f>+MIN(VLOOKUP(O$22,Param!$D$1:$F$11,2,FALSE)*J20,VLOOKUP(O$22,Param!$D$1:$F$11,3,FALSE))+0.5*V20+1000</f>
        <v>201000</v>
      </c>
      <c r="P31" s="60">
        <f>+MIN(VLOOKUP(P$22,Param!$D$1:$F$11,2,FALSE)*J20,VLOOKUP(P$22,Param!$D$1:$F$11,3,FALSE))+0.5*V20+1000</f>
        <v>201000</v>
      </c>
      <c r="Q31" s="60">
        <f>+MIN(VLOOKUP(Q$22,Param!$D$1:$F$11,2,FALSE)*J20,VLOOKUP(Q$22,Param!$D$1:$F$11,3,FALSE))+0.5*V20+1000</f>
        <v>201000</v>
      </c>
      <c r="R31" s="60">
        <f>+MIN(VLOOKUP(R$22,Param!$D$1:$F$11,2,FALSE)*J20,VLOOKUP(R$22,Param!$D$1:$F$11,3,FALSE))+0.5*V20+1000</f>
        <v>201000</v>
      </c>
      <c r="S31" s="60">
        <f>+MIN(VLOOKUP(S$22,Param!$D$1:$F$11,2,FALSE)*J20,VLOOKUP(S$22,Param!$D$1:$F$11,3,FALSE))+0.5*V20+1000</f>
        <v>181000.00000000003</v>
      </c>
      <c r="T31" s="60">
        <f>+MIN(VLOOKUP(T$22,Param!$D$1:$F$11,2,FALSE)*J20,VLOOKUP(T$22,Param!$D$1:$F$11,3,FALSE))+0.5*V20+1000</f>
        <v>161000.00000000003</v>
      </c>
      <c r="U31" s="60">
        <f>+MIN(VLOOKUP(U$22,Param!$D$1:$F$11,2,FALSE)*J20,VLOOKUP(U$22,Param!$D$1:$F$11,3,FALSE))+0.5*V20+1000</f>
        <v>141000.00000000003</v>
      </c>
      <c r="V31" s="60">
        <f>+MIN(VLOOKUP(V$22,Param!$D$1:$F$11,2,FALSE)*J20,VLOOKUP(V$22,Param!$D$1:$F$11,3,FALSE))+0.5*V20+1000</f>
        <v>121000.00000000004</v>
      </c>
      <c r="W31" s="60">
        <f>+MIN(VLOOKUP(W$22,Param!$D$1:$F$11,2,FALSE)*J20,VLOOKUP(W$22,Param!$D$1:$F$11,3,FALSE))+0.5*V20+1000</f>
        <v>101000.00000000003</v>
      </c>
      <c r="Y31" s="64">
        <v>9</v>
      </c>
      <c r="Z31" s="60">
        <f>+VLOOKUP(Z$22-$A31,Param!$A$2:$B$22,2)*(MIN(0.2*AH20,198000)+0.5*AT20)+MIN(VLOOKUP(Z$22-$A31,Param!$A$2:$B$22,2),1)*1000</f>
        <v>1550</v>
      </c>
      <c r="AA31" s="60">
        <f>+VLOOKUP(AA$22-$A31,Param!$A$2:$B$22,2)*(MIN(0.2*AH20,198000)+0.5*AT20)+MIN(VLOOKUP(AA$22-$A31,Param!$A$2:$B$22,2),1)*1000</f>
        <v>1550</v>
      </c>
      <c r="AB31" s="60">
        <f>+VLOOKUP(AB$22-$A31,Param!$A$2:$B$22,2)*(MIN(0.2*AH20,198000)+0.5*AT20)+MIN(VLOOKUP(AB$22-$A31,Param!$A$2:$B$22,2),1)*1000</f>
        <v>1550</v>
      </c>
      <c r="AC31" s="60">
        <f>+VLOOKUP(AC$22-$A31,Param!$A$2:$B$22,2)*(MIN(0.2*AH20,198000)+0.5*AT20)+MIN(VLOOKUP(AC$22-$A31,Param!$A$2:$B$22,2),1)*1000</f>
        <v>1550</v>
      </c>
      <c r="AD31" s="60">
        <f>+VLOOKUP(AD$22-$A31,Param!$A$2:$B$22,2)*(MIN(0.2*AH20,198000)+0.5*AT20)+MIN(VLOOKUP(AD$22-$A31,Param!$A$2:$B$22,2),1)*1000</f>
        <v>1550</v>
      </c>
      <c r="AE31" s="60">
        <f>+VLOOKUP(AE$22-$A31,Param!$A$2:$B$22,2)*(MIN(0.2*AH20,198000)+0.5*AT20)+MIN(VLOOKUP(AE$22-$A31,Param!$A$2:$B$22,2),1)*1000</f>
        <v>7750</v>
      </c>
      <c r="AF31" s="60">
        <f>+VLOOKUP(AF$22-$A31,Param!$A$2:$B$22,2)*(MIN(0.2*AH20,198000)+0.5*AT20)+MIN(VLOOKUP(AF$22-$A31,Param!$A$2:$B$22,2),1)*1000</f>
        <v>15500</v>
      </c>
      <c r="AG31" s="60">
        <f>+VLOOKUP(AG$22-$A31,Param!$A$2:$B$22,2)*(MIN(0.2*AH20,198000)+0.5*AT20)+MIN(VLOOKUP(AG$22-$A31,Param!$A$2:$B$22,2),1)*1000</f>
        <v>27900</v>
      </c>
      <c r="AH31" s="60">
        <f>+VLOOKUP(AH$22-$A31,Param!$A$2:$B$22,2)*(MIN(0.2*AH20,198000)+0.5*AT20)+MIN(VLOOKUP(AH$22-$A31,Param!$A$2:$B$22,2),1)*1000</f>
        <v>31000</v>
      </c>
      <c r="AI31" s="60">
        <f>+VLOOKUP(AI$22-$A31,Param!$A$2:$B$22,2)*(MIN(0.2*AH20,198000)+0.5*AT20)+MIN(VLOOKUP(AI$22-$A31,Param!$A$2:$B$22,2),1)*1000</f>
        <v>34000</v>
      </c>
      <c r="AK31" s="64">
        <v>9</v>
      </c>
      <c r="AL31" s="60">
        <f>+MIN(VLOOKUP(AL$22,Param!$D$1:$F$11,2,FALSE)*AH20,VLOOKUP(AL$22,Param!$D$1:$F$11,3,FALSE))+0.5*AT20+1000</f>
        <v>31000</v>
      </c>
      <c r="AM31" s="60">
        <f>+MIN(VLOOKUP(AM$22,Param!$D$1:$F$11,2,FALSE)*AH20,VLOOKUP(AM$22,Param!$D$1:$F$11,3,FALSE))+0.5*AT20+1000</f>
        <v>31000</v>
      </c>
      <c r="AN31" s="60">
        <f>+MIN(VLOOKUP(AN$22,Param!$D$1:$F$11,2,FALSE)*AH20,VLOOKUP(AN$22,Param!$D$1:$F$11,3,FALSE))+0.5*AT20+1000</f>
        <v>31000</v>
      </c>
      <c r="AO31" s="60">
        <f>+MIN(VLOOKUP(AO$22,Param!$D$1:$F$11,2,FALSE)*AH20,VLOOKUP(AO$22,Param!$D$1:$F$11,3,FALSE))+0.5*AT20+1000</f>
        <v>31000</v>
      </c>
      <c r="AP31" s="60">
        <f>+MIN(VLOOKUP(AP$22,Param!$D$1:$F$11,2,FALSE)*AH20,VLOOKUP(AP$22,Param!$D$1:$F$11,3,FALSE))+0.5*AT20+1000</f>
        <v>31000</v>
      </c>
      <c r="AQ31" s="60">
        <f>+MIN(VLOOKUP(AQ$22,Param!$D$1:$F$11,2,FALSE)*AH20,VLOOKUP(AQ$22,Param!$D$1:$F$11,3,FALSE))+0.5*AT20+1000</f>
        <v>31000</v>
      </c>
      <c r="AR31" s="60">
        <f>+MIN(VLOOKUP(AR$22,Param!$D$1:$F$11,2,FALSE)*AH20,VLOOKUP(AR$22,Param!$D$1:$F$11,3,FALSE))+0.5*AT20+1000</f>
        <v>31000</v>
      </c>
      <c r="AS31" s="60">
        <f>+MIN(VLOOKUP(AS$22,Param!$D$1:$F$11,2,FALSE)*AH20,VLOOKUP(AS$22,Param!$D$1:$F$11,3,FALSE))+0.5*AT20+1000</f>
        <v>31000</v>
      </c>
      <c r="AT31" s="60">
        <f>+MIN(VLOOKUP(AT$22,Param!$D$1:$F$11,2,FALSE)*AH20,VLOOKUP(AT$22,Param!$D$1:$F$11,3,FALSE))+0.5*AT20+1000</f>
        <v>31000</v>
      </c>
      <c r="AU31" s="60">
        <f>+MIN(VLOOKUP(AU$22,Param!$D$1:$F$11,2,FALSE)*AH20,VLOOKUP(AU$22,Param!$D$1:$F$11,3,FALSE))+0.5*AT20+1000</f>
        <v>31000</v>
      </c>
    </row>
    <row r="32" spans="1:47" x14ac:dyDescent="0.25">
      <c r="A32" s="64">
        <v>10</v>
      </c>
      <c r="B32" s="60">
        <f>+VLOOKUP(B$22-$A32,Param!$A$2:$B$22,2)*(MIN(0.2*J20,198000)+0.5*V20)+MIN(VLOOKUP(B$22-$A32,Param!$A$2:$B$22,2),1)*1000</f>
        <v>9950</v>
      </c>
      <c r="C32" s="60">
        <f>+VLOOKUP(C$22-$A32,Param!$A$2:$B$22,2)*(MIN(0.2*J20,198000)+0.5*V20)+MIN(VLOOKUP(C$22-$A32,Param!$A$2:$B$22,2),1)*1000</f>
        <v>9950</v>
      </c>
      <c r="D32" s="60">
        <f>+VLOOKUP(D$22-$A32,Param!$A$2:$B$22,2)*(MIN(0.2*J20,198000)+0.5*V20)+MIN(VLOOKUP(D$22-$A32,Param!$A$2:$B$22,2),1)*1000</f>
        <v>9950</v>
      </c>
      <c r="E32" s="60">
        <f>+VLOOKUP(E$22-$A32,Param!$A$2:$B$22,2)*(MIN(0.2*J20,198000)+0.5*V20)+MIN(VLOOKUP(E$22-$A32,Param!$A$2:$B$22,2),1)*1000</f>
        <v>9950</v>
      </c>
      <c r="F32" s="60">
        <f>+VLOOKUP(F$22-$A32,Param!$A$2:$B$22,2)*(MIN(0.2*J20,198000)+0.5*V20)+MIN(VLOOKUP(F$22-$A32,Param!$A$2:$B$22,2),1)*1000</f>
        <v>9950</v>
      </c>
      <c r="G32" s="60">
        <f>+VLOOKUP(G$22-$A32,Param!$A$2:$B$22,2)*(MIN(0.2*J20,198000)+0.5*V20)+MIN(VLOOKUP(G$22-$A32,Param!$A$2:$B$22,2),1)*1000</f>
        <v>9950</v>
      </c>
      <c r="H32" s="60">
        <f>+VLOOKUP(H$22-$A32,Param!$A$2:$B$22,2)*(MIN(0.2*J20,198000)+0.5*V20)+MIN(VLOOKUP(H$22-$A32,Param!$A$2:$B$22,2),1)*1000</f>
        <v>49750</v>
      </c>
      <c r="I32" s="60">
        <f>+VLOOKUP(I$22-$A32,Param!$A$2:$B$22,2)*(MIN(0.2*J20,198000)+0.5*V20)+MIN(VLOOKUP(I$22-$A32,Param!$A$2:$B$22,2),1)*1000</f>
        <v>99500</v>
      </c>
      <c r="J32" s="60">
        <f>+VLOOKUP(J$22-$A32,Param!$A$2:$B$22,2)*(MIN(0.2*J20,198000)+0.5*V20)+MIN(VLOOKUP(J$22-$A32,Param!$A$2:$B$22,2),1)*1000</f>
        <v>179100</v>
      </c>
      <c r="K32" s="60">
        <f>+VLOOKUP(K$22-$A32,Param!$A$2:$B$22,2)*(MIN(0.2*J20,198000)+0.5*V20)+MIN(VLOOKUP(K$22-$A32,Param!$A$2:$B$22,2),1)*1000</f>
        <v>199000</v>
      </c>
      <c r="M32" s="64">
        <v>10</v>
      </c>
      <c r="N32" s="60">
        <f>+MIN(VLOOKUP(N$22,Param!$D$1:$F$11,2,FALSE)*J20,VLOOKUP(N$22,Param!$D$1:$F$11,3,FALSE))+0.5*V20+1000</f>
        <v>201000</v>
      </c>
      <c r="O32" s="60">
        <f>+MIN(VLOOKUP(O$22,Param!$D$1:$F$11,2,FALSE)*J20,VLOOKUP(O$22,Param!$D$1:$F$11,3,FALSE))+0.5*V20+1000</f>
        <v>201000</v>
      </c>
      <c r="P32" s="60">
        <f>+MIN(VLOOKUP(P$22,Param!$D$1:$F$11,2,FALSE)*J20,VLOOKUP(P$22,Param!$D$1:$F$11,3,FALSE))+0.5*V20+1000</f>
        <v>201000</v>
      </c>
      <c r="Q32" s="60">
        <f>+MIN(VLOOKUP(Q$22,Param!$D$1:$F$11,2,FALSE)*J20,VLOOKUP(Q$22,Param!$D$1:$F$11,3,FALSE))+0.5*V20+1000</f>
        <v>201000</v>
      </c>
      <c r="R32" s="60">
        <f>+MIN(VLOOKUP(R$22,Param!$D$1:$F$11,2,FALSE)*J20,VLOOKUP(R$22,Param!$D$1:$F$11,3,FALSE))+0.5*V20+1000</f>
        <v>201000</v>
      </c>
      <c r="S32" s="60">
        <f>+MIN(VLOOKUP(S$22,Param!$D$1:$F$11,2,FALSE)*J20,VLOOKUP(S$22,Param!$D$1:$F$11,3,FALSE))+0.5*V20+1000</f>
        <v>181000.00000000003</v>
      </c>
      <c r="T32" s="60">
        <f>+MIN(VLOOKUP(T$22,Param!$D$1:$F$11,2,FALSE)*J20,VLOOKUP(T$22,Param!$D$1:$F$11,3,FALSE))+0.5*V20+1000</f>
        <v>161000.00000000003</v>
      </c>
      <c r="U32" s="60">
        <f>+MIN(VLOOKUP(U$22,Param!$D$1:$F$11,2,FALSE)*J20,VLOOKUP(U$22,Param!$D$1:$F$11,3,FALSE))+0.5*V20+1000</f>
        <v>141000.00000000003</v>
      </c>
      <c r="V32" s="60">
        <f>+MIN(VLOOKUP(V$22,Param!$D$1:$F$11,2,FALSE)*J20,VLOOKUP(V$22,Param!$D$1:$F$11,3,FALSE))+0.5*V20+1000</f>
        <v>121000.00000000004</v>
      </c>
      <c r="W32" s="60">
        <f>+MIN(VLOOKUP(W$22,Param!$D$1:$F$11,2,FALSE)*J20,VLOOKUP(W$22,Param!$D$1:$F$11,3,FALSE))+0.5*V20+1000</f>
        <v>101000.00000000003</v>
      </c>
      <c r="Y32" s="64">
        <v>10</v>
      </c>
      <c r="Z32" s="60">
        <f>+VLOOKUP(Z$22-$A32,Param!$A$2:$B$22,2)*(MIN(0.2*AH20,198000)+0.5*AT20)+MIN(VLOOKUP(Z$22-$A32,Param!$A$2:$B$22,2),1)*1000</f>
        <v>1550</v>
      </c>
      <c r="AA32" s="60">
        <f>+VLOOKUP(AA$22-$A32,Param!$A$2:$B$22,2)*(MIN(0.2*AH20,198000)+0.5*AT20)+MIN(VLOOKUP(AA$22-$A32,Param!$A$2:$B$22,2),1)*1000</f>
        <v>1550</v>
      </c>
      <c r="AB32" s="60">
        <f>+VLOOKUP(AB$22-$A32,Param!$A$2:$B$22,2)*(MIN(0.2*AH20,198000)+0.5*AT20)+MIN(VLOOKUP(AB$22-$A32,Param!$A$2:$B$22,2),1)*1000</f>
        <v>1550</v>
      </c>
      <c r="AC32" s="60">
        <f>+VLOOKUP(AC$22-$A32,Param!$A$2:$B$22,2)*(MIN(0.2*AH20,198000)+0.5*AT20)+MIN(VLOOKUP(AC$22-$A32,Param!$A$2:$B$22,2),1)*1000</f>
        <v>1550</v>
      </c>
      <c r="AD32" s="60">
        <f>+VLOOKUP(AD$22-$A32,Param!$A$2:$B$22,2)*(MIN(0.2*AH20,198000)+0.5*AT20)+MIN(VLOOKUP(AD$22-$A32,Param!$A$2:$B$22,2),1)*1000</f>
        <v>1550</v>
      </c>
      <c r="AE32" s="60">
        <f>+VLOOKUP(AE$22-$A32,Param!$A$2:$B$22,2)*(MIN(0.2*AH20,198000)+0.5*AT20)+MIN(VLOOKUP(AE$22-$A32,Param!$A$2:$B$22,2),1)*1000</f>
        <v>1550</v>
      </c>
      <c r="AF32" s="60">
        <f>+VLOOKUP(AF$22-$A32,Param!$A$2:$B$22,2)*(MIN(0.2*AH20,198000)+0.5*AT20)+MIN(VLOOKUP(AF$22-$A32,Param!$A$2:$B$22,2),1)*1000</f>
        <v>7750</v>
      </c>
      <c r="AG32" s="60">
        <f>+VLOOKUP(AG$22-$A32,Param!$A$2:$B$22,2)*(MIN(0.2*AH20,198000)+0.5*AT20)+MIN(VLOOKUP(AG$22-$A32,Param!$A$2:$B$22,2),1)*1000</f>
        <v>15500</v>
      </c>
      <c r="AH32" s="60">
        <f>+VLOOKUP(AH$22-$A32,Param!$A$2:$B$22,2)*(MIN(0.2*AH20,198000)+0.5*AT20)+MIN(VLOOKUP(AH$22-$A32,Param!$A$2:$B$22,2),1)*1000</f>
        <v>27900</v>
      </c>
      <c r="AI32" s="60">
        <f>+VLOOKUP(AI$22-$A32,Param!$A$2:$B$22,2)*(MIN(0.2*AH20,198000)+0.5*AT20)+MIN(VLOOKUP(AI$22-$A32,Param!$A$2:$B$22,2),1)*1000</f>
        <v>31000</v>
      </c>
      <c r="AK32" s="64">
        <v>10</v>
      </c>
      <c r="AL32" s="60">
        <f>+MIN(VLOOKUP(AL$22,Param!$D$1:$F$11,2,FALSE)*AH20,VLOOKUP(AL$22,Param!$D$1:$F$11,3,FALSE))+0.5*AT20+1000</f>
        <v>31000</v>
      </c>
      <c r="AM32" s="60">
        <f>+MIN(VLOOKUP(AM$22,Param!$D$1:$F$11,2,FALSE)*AH20,VLOOKUP(AM$22,Param!$D$1:$F$11,3,FALSE))+0.5*AT20+1000</f>
        <v>31000</v>
      </c>
      <c r="AN32" s="60">
        <f>+MIN(VLOOKUP(AN$22,Param!$D$1:$F$11,2,FALSE)*AH20,VLOOKUP(AN$22,Param!$D$1:$F$11,3,FALSE))+0.5*AT20+1000</f>
        <v>31000</v>
      </c>
      <c r="AO32" s="60">
        <f>+MIN(VLOOKUP(AO$22,Param!$D$1:$F$11,2,FALSE)*AH20,VLOOKUP(AO$22,Param!$D$1:$F$11,3,FALSE))+0.5*AT20+1000</f>
        <v>31000</v>
      </c>
      <c r="AP32" s="60">
        <f>+MIN(VLOOKUP(AP$22,Param!$D$1:$F$11,2,FALSE)*AH20,VLOOKUP(AP$22,Param!$D$1:$F$11,3,FALSE))+0.5*AT20+1000</f>
        <v>31000</v>
      </c>
      <c r="AQ32" s="60">
        <f>+MIN(VLOOKUP(AQ$22,Param!$D$1:$F$11,2,FALSE)*AH20,VLOOKUP(AQ$22,Param!$D$1:$F$11,3,FALSE))+0.5*AT20+1000</f>
        <v>31000</v>
      </c>
      <c r="AR32" s="60">
        <f>+MIN(VLOOKUP(AR$22,Param!$D$1:$F$11,2,FALSE)*AH20,VLOOKUP(AR$22,Param!$D$1:$F$11,3,FALSE))+0.5*AT20+1000</f>
        <v>31000</v>
      </c>
      <c r="AS32" s="60">
        <f>+MIN(VLOOKUP(AS$22,Param!$D$1:$F$11,2,FALSE)*AH20,VLOOKUP(AS$22,Param!$D$1:$F$11,3,FALSE))+0.5*AT20+1000</f>
        <v>31000</v>
      </c>
      <c r="AT32" s="60">
        <f>+MIN(VLOOKUP(AT$22,Param!$D$1:$F$11,2,FALSE)*AH20,VLOOKUP(AT$22,Param!$D$1:$F$11,3,FALSE))+0.5*AT20+1000</f>
        <v>31000</v>
      </c>
      <c r="AU32" s="60">
        <f>+MIN(VLOOKUP(AU$22,Param!$D$1:$F$11,2,FALSE)*AH20,VLOOKUP(AU$22,Param!$D$1:$F$11,3,FALSE))+0.5*AT20+1000</f>
        <v>31000</v>
      </c>
    </row>
    <row r="34" spans="1:47" x14ac:dyDescent="0.25">
      <c r="H34" s="61" t="s">
        <v>21</v>
      </c>
      <c r="I34" s="61"/>
      <c r="J34" s="75">
        <v>2000000</v>
      </c>
      <c r="K34" s="76"/>
      <c r="AQ34" s="61" t="s">
        <v>23</v>
      </c>
      <c r="AR34" s="61"/>
      <c r="AS34" s="61"/>
      <c r="AT34" s="77">
        <f>6*20000</f>
        <v>120000</v>
      </c>
      <c r="AU34" s="77"/>
    </row>
    <row r="36" spans="1:47" ht="30" x14ac:dyDescent="0.25">
      <c r="A36" s="62" t="s">
        <v>22</v>
      </c>
      <c r="B36" s="64">
        <v>1</v>
      </c>
      <c r="C36" s="64">
        <v>2</v>
      </c>
      <c r="D36" s="64">
        <v>3</v>
      </c>
      <c r="E36" s="64">
        <v>4</v>
      </c>
      <c r="F36" s="64">
        <v>5</v>
      </c>
      <c r="G36" s="64">
        <v>6</v>
      </c>
      <c r="H36" s="64">
        <v>7</v>
      </c>
      <c r="I36" s="64">
        <v>8</v>
      </c>
      <c r="J36" s="64">
        <v>9</v>
      </c>
      <c r="K36" s="64">
        <v>10</v>
      </c>
      <c r="L36" s="63"/>
      <c r="M36" s="62" t="s">
        <v>22</v>
      </c>
      <c r="N36" s="64">
        <v>1</v>
      </c>
      <c r="O36" s="64">
        <v>2</v>
      </c>
      <c r="P36" s="64">
        <v>3</v>
      </c>
      <c r="Q36" s="64">
        <v>4</v>
      </c>
      <c r="R36" s="64">
        <v>5</v>
      </c>
      <c r="S36" s="64">
        <v>6</v>
      </c>
      <c r="T36" s="64">
        <v>7</v>
      </c>
      <c r="U36" s="64">
        <v>8</v>
      </c>
      <c r="V36" s="64">
        <v>9</v>
      </c>
      <c r="W36" s="64">
        <v>10</v>
      </c>
      <c r="Y36" s="62" t="s">
        <v>22</v>
      </c>
      <c r="Z36" s="64">
        <v>1</v>
      </c>
      <c r="AA36" s="64">
        <v>2</v>
      </c>
      <c r="AB36" s="64">
        <v>3</v>
      </c>
      <c r="AC36" s="64">
        <v>4</v>
      </c>
      <c r="AD36" s="64">
        <v>5</v>
      </c>
      <c r="AE36" s="64">
        <v>6</v>
      </c>
      <c r="AF36" s="64">
        <v>7</v>
      </c>
      <c r="AG36" s="64">
        <v>8</v>
      </c>
      <c r="AH36" s="64">
        <v>9</v>
      </c>
      <c r="AI36" s="64">
        <v>10</v>
      </c>
      <c r="AJ36" s="63"/>
      <c r="AK36" s="62" t="s">
        <v>22</v>
      </c>
      <c r="AL36" s="64">
        <v>1</v>
      </c>
      <c r="AM36" s="64">
        <v>2</v>
      </c>
      <c r="AN36" s="64">
        <v>3</v>
      </c>
      <c r="AO36" s="64">
        <v>4</v>
      </c>
      <c r="AP36" s="64">
        <v>5</v>
      </c>
      <c r="AQ36" s="64">
        <v>6</v>
      </c>
      <c r="AR36" s="64">
        <v>7</v>
      </c>
      <c r="AS36" s="64">
        <v>8</v>
      </c>
      <c r="AT36" s="64">
        <v>9</v>
      </c>
      <c r="AU36" s="64">
        <v>10</v>
      </c>
    </row>
    <row r="37" spans="1:47" hidden="1" x14ac:dyDescent="0.25">
      <c r="A37" s="64">
        <v>1</v>
      </c>
      <c r="B37" s="60">
        <f>+VLOOKUP(B$22-$A37,Param!$A$2:$B$22,2)*(MIN(0.2*J34,198000)+0.5*V34)+MIN(VLOOKUP(B$22-$A37,Param!$A$2:$B$22,2),1)*1000</f>
        <v>199000</v>
      </c>
      <c r="C37" s="60">
        <f>+VLOOKUP(C$22-$A37,Param!$A$2:$B$22,2)*(MIN(0.2*J34,198000)+0.5*V34)+MIN(VLOOKUP(C$22-$A37,Param!$A$2:$B$22,2),1)*1000</f>
        <v>218800.00000000003</v>
      </c>
      <c r="D37" s="60">
        <f>+VLOOKUP(D$22-$A37,Param!$A$2:$B$22,2)*(MIN(0.2*J34,198000)+0.5*V34)+MIN(VLOOKUP(D$22-$A37,Param!$A$2:$B$22,2),1)*1000</f>
        <v>298000</v>
      </c>
      <c r="E37" s="60">
        <f>+VLOOKUP(E$22-$A37,Param!$A$2:$B$22,2)*(MIN(0.2*J34,198000)+0.5*V34)+MIN(VLOOKUP(E$22-$A37,Param!$A$2:$B$22,2),1)*1000</f>
        <v>397000</v>
      </c>
      <c r="F37" s="60">
        <f>+VLOOKUP(F$22-$A37,Param!$A$2:$B$22,2)*(MIN(0.2*J34,198000)+0.5*V34)+MIN(VLOOKUP(F$22-$A37,Param!$A$2:$B$22,2),1)*1000</f>
        <v>397000</v>
      </c>
      <c r="G37" s="60">
        <f>+VLOOKUP(G$22-$A37,Param!$A$2:$B$22,2)*(MIN(0.2*J34,198000)+0.5*V34)+MIN(VLOOKUP(G$22-$A37,Param!$A$2:$B$22,2),1)*1000</f>
        <v>397000</v>
      </c>
      <c r="H37" s="60">
        <f>+VLOOKUP(H$22-$A37,Param!$A$2:$B$22,2)*(MIN(0.2*J34,198000)+0.5*V34)+MIN(VLOOKUP(H$22-$A37,Param!$A$2:$B$22,2),1)*1000</f>
        <v>397000</v>
      </c>
      <c r="I37" s="60">
        <f>+VLOOKUP(I$22-$A37,Param!$A$2:$B$22,2)*(MIN(0.2*J34,198000)+0.5*V34)+MIN(VLOOKUP(I$22-$A37,Param!$A$2:$B$22,2),1)*1000</f>
        <v>397000</v>
      </c>
      <c r="J37" s="60">
        <f>+VLOOKUP(J$22-$A37,Param!$A$2:$B$22,2)*(MIN(0.2*J34,198000)+0.5*V34)+MIN(VLOOKUP(J$22-$A37,Param!$A$2:$B$22,2),1)*1000</f>
        <v>397000</v>
      </c>
      <c r="K37" s="60">
        <f>+VLOOKUP(K$22-$A37,Param!$A$2:$B$22,2)*(MIN(0.2*J34,198000)+0.5*V34)+MIN(VLOOKUP(K$22-$A37,Param!$A$2:$B$22,2),1)*1000</f>
        <v>397000</v>
      </c>
      <c r="M37" s="64">
        <v>1</v>
      </c>
      <c r="N37" s="60">
        <f>+MIN(VLOOKUP(N$22,Param!$D$1:$F$11,2,FALSE)*J34,VLOOKUP(N$22,Param!$D$1:$F$11,3,FALSE))+0.5*V34+1000</f>
        <v>201000</v>
      </c>
      <c r="O37" s="60">
        <f>+MIN(VLOOKUP(O$22,Param!$D$1:$F$11,2,FALSE)*J34,VLOOKUP(O$22,Param!$D$1:$F$11,3,FALSE))+0.5*V34+1000</f>
        <v>201000</v>
      </c>
      <c r="P37" s="60">
        <f>+MIN(VLOOKUP(P$22,Param!$D$1:$F$11,2,FALSE)*J34,VLOOKUP(P$22,Param!$D$1:$F$11,3,FALSE))+0.5*V34+1000</f>
        <v>201000</v>
      </c>
      <c r="Q37" s="60">
        <f>+MIN(VLOOKUP(Q$22,Param!$D$1:$F$11,2,FALSE)*J34,VLOOKUP(Q$22,Param!$D$1:$F$11,3,FALSE))+0.5*V34+1000</f>
        <v>201000</v>
      </c>
      <c r="R37" s="60">
        <f>+MIN(VLOOKUP(R$22,Param!$D$1:$F$11,2,FALSE)*J34,VLOOKUP(R$22,Param!$D$1:$F$11,3,FALSE))+0.5*V34+1000</f>
        <v>201000</v>
      </c>
      <c r="S37" s="60">
        <f>+MIN(VLOOKUP(S$22,Param!$D$1:$F$11,2,FALSE)*J34,VLOOKUP(S$22,Param!$D$1:$F$11,3,FALSE))+0.5*V34+1000</f>
        <v>201000</v>
      </c>
      <c r="T37" s="60">
        <f>+MIN(VLOOKUP(T$22,Param!$D$1:$F$11,2,FALSE)*J34,VLOOKUP(T$22,Param!$D$1:$F$11,3,FALSE))+0.5*V34+1000</f>
        <v>251000</v>
      </c>
      <c r="U37" s="60">
        <f>+MIN(VLOOKUP(U$22,Param!$D$1:$F$11,2,FALSE)*J34,VLOOKUP(U$22,Param!$D$1:$F$11,3,FALSE))+0.5*V34+1000</f>
        <v>281000.00000000006</v>
      </c>
      <c r="V37" s="60">
        <f>+MIN(VLOOKUP(V$22,Param!$D$1:$F$11,2,FALSE)*J34,VLOOKUP(V$22,Param!$D$1:$F$11,3,FALSE))+0.5*V34+1000</f>
        <v>241000.00000000009</v>
      </c>
      <c r="W37" s="60">
        <f>+MIN(VLOOKUP(W$22,Param!$D$1:$F$11,2,FALSE)*J34,VLOOKUP(W$22,Param!$D$1:$F$11,3,FALSE))+0.5*V34+1000</f>
        <v>201000.00000000006</v>
      </c>
      <c r="Y37" s="64">
        <v>1</v>
      </c>
      <c r="Z37" s="60">
        <f>+VLOOKUP(Z$22-$A37,Param!$A$2:$B$22,2)*(MIN(0.2*AH34,198000)+0.5*AT34)+MIN(VLOOKUP(Z$22-$A37,Param!$A$2:$B$22,2),1)*1000</f>
        <v>61000</v>
      </c>
      <c r="AA37" s="60">
        <f>+VLOOKUP(AA$22-$A37,Param!$A$2:$B$22,2)*(MIN(0.2*AH34,198000)+0.5*AT34)+MIN(VLOOKUP(AA$22-$A37,Param!$A$2:$B$22,2),1)*1000</f>
        <v>67000</v>
      </c>
      <c r="AB37" s="60">
        <f>+VLOOKUP(AB$22-$A37,Param!$A$2:$B$22,2)*(MIN(0.2*AH34,198000)+0.5*AT34)+MIN(VLOOKUP(AB$22-$A37,Param!$A$2:$B$22,2),1)*1000</f>
        <v>91000</v>
      </c>
      <c r="AC37" s="60">
        <f>+VLOOKUP(AC$22-$A37,Param!$A$2:$B$22,2)*(MIN(0.2*AH34,198000)+0.5*AT34)+MIN(VLOOKUP(AC$22-$A37,Param!$A$2:$B$22,2),1)*1000</f>
        <v>121000</v>
      </c>
      <c r="AD37" s="60">
        <f>+VLOOKUP(AD$22-$A37,Param!$A$2:$B$22,2)*(MIN(0.2*AH34,198000)+0.5*AT34)+MIN(VLOOKUP(AD$22-$A37,Param!$A$2:$B$22,2),1)*1000</f>
        <v>121000</v>
      </c>
      <c r="AE37" s="60">
        <f>+VLOOKUP(AE$22-$A37,Param!$A$2:$B$22,2)*(MIN(0.2*AH34,198000)+0.5*AT34)+MIN(VLOOKUP(AE$22-$A37,Param!$A$2:$B$22,2),1)*1000</f>
        <v>121000</v>
      </c>
      <c r="AF37" s="60">
        <f>+VLOOKUP(AF$22-$A37,Param!$A$2:$B$22,2)*(MIN(0.2*AH34,198000)+0.5*AT34)+MIN(VLOOKUP(AF$22-$A37,Param!$A$2:$B$22,2),1)*1000</f>
        <v>121000</v>
      </c>
      <c r="AG37" s="60">
        <f>+VLOOKUP(AG$22-$A37,Param!$A$2:$B$22,2)*(MIN(0.2*AH34,198000)+0.5*AT34)+MIN(VLOOKUP(AG$22-$A37,Param!$A$2:$B$22,2),1)*1000</f>
        <v>121000</v>
      </c>
      <c r="AH37" s="60">
        <f>+VLOOKUP(AH$22-$A37,Param!$A$2:$B$22,2)*(MIN(0.2*AH34,198000)+0.5*AT34)+MIN(VLOOKUP(AH$22-$A37,Param!$A$2:$B$22,2),1)*1000</f>
        <v>121000</v>
      </c>
      <c r="AI37" s="60">
        <f>+VLOOKUP(AI$22-$A37,Param!$A$2:$B$22,2)*(MIN(0.2*AH34,198000)+0.5*AT34)+MIN(VLOOKUP(AI$22-$A37,Param!$A$2:$B$22,2),1)*1000</f>
        <v>121000</v>
      </c>
      <c r="AK37" s="64">
        <v>1</v>
      </c>
      <c r="AL37" s="60">
        <f>+MIN(VLOOKUP(AL$22,Param!$D$1:$F$11,2,FALSE)*AH34,VLOOKUP(AL$22,Param!$D$1:$F$11,3,FALSE))+0.5*AT34+1000</f>
        <v>61000</v>
      </c>
      <c r="AM37" s="60">
        <f>+MIN(VLOOKUP(AM$22,Param!$D$1:$F$11,2,FALSE)*AH34,VLOOKUP(AM$22,Param!$D$1:$F$11,3,FALSE))+0.5*AT34+1000</f>
        <v>61000</v>
      </c>
      <c r="AN37" s="60">
        <f>+MIN(VLOOKUP(AN$22,Param!$D$1:$F$11,2,FALSE)*AH34,VLOOKUP(AN$22,Param!$D$1:$F$11,3,FALSE))+0.5*AT34+1000</f>
        <v>61000</v>
      </c>
      <c r="AO37" s="60">
        <f>+MIN(VLOOKUP(AO$22,Param!$D$1:$F$11,2,FALSE)*AH34,VLOOKUP(AO$22,Param!$D$1:$F$11,3,FALSE))+0.5*AT34+1000</f>
        <v>61000</v>
      </c>
      <c r="AP37" s="60">
        <f>+MIN(VLOOKUP(AP$22,Param!$D$1:$F$11,2,FALSE)*AH34,VLOOKUP(AP$22,Param!$D$1:$F$11,3,FALSE))+0.5*AT34+1000</f>
        <v>61000</v>
      </c>
      <c r="AQ37" s="60">
        <f>+MIN(VLOOKUP(AQ$22,Param!$D$1:$F$11,2,FALSE)*AH34,VLOOKUP(AQ$22,Param!$D$1:$F$11,3,FALSE))+0.5*AT34+1000</f>
        <v>61000</v>
      </c>
      <c r="AR37" s="60">
        <f>+MIN(VLOOKUP(AR$22,Param!$D$1:$F$11,2,FALSE)*AH34,VLOOKUP(AR$22,Param!$D$1:$F$11,3,FALSE))+0.5*AT34+1000</f>
        <v>61000</v>
      </c>
      <c r="AS37" s="60">
        <f>+MIN(VLOOKUP(AS$22,Param!$D$1:$F$11,2,FALSE)*AH34,VLOOKUP(AS$22,Param!$D$1:$F$11,3,FALSE))+0.5*AT34+1000</f>
        <v>61000</v>
      </c>
      <c r="AT37" s="60">
        <f>+MIN(VLOOKUP(AT$22,Param!$D$1:$F$11,2,FALSE)*AH34,VLOOKUP(AT$22,Param!$D$1:$F$11,3,FALSE))+0.5*AT34+1000</f>
        <v>61000</v>
      </c>
      <c r="AU37" s="60">
        <f>+MIN(VLOOKUP(AU$22,Param!$D$1:$F$11,2,FALSE)*AH34,VLOOKUP(AU$22,Param!$D$1:$F$11,3,FALSE))+0.5*AT34+1000</f>
        <v>61000</v>
      </c>
    </row>
    <row r="38" spans="1:47" hidden="1" x14ac:dyDescent="0.25">
      <c r="A38" s="64">
        <v>2</v>
      </c>
      <c r="B38" s="60">
        <f>+VLOOKUP(B$22-$A38,Param!$A$2:$B$22,2)*(MIN(0.2*J34,198000)+0.5*V34)+MIN(VLOOKUP(B$22-$A38,Param!$A$2:$B$22,2),1)*1000</f>
        <v>179100</v>
      </c>
      <c r="C38" s="60">
        <f>+VLOOKUP(C$22-$A38,Param!$A$2:$B$22,2)*(MIN(0.2*J34,198000)+0.5*V34)+MIN(VLOOKUP(C$22-$A38,Param!$A$2:$B$22,2),1)*1000</f>
        <v>199000</v>
      </c>
      <c r="D38" s="60">
        <f>+VLOOKUP(D$22-$A38,Param!$A$2:$B$22,2)*(MIN(0.2*J34,198000)+0.5*V34)+MIN(VLOOKUP(D$22-$A38,Param!$A$2:$B$22,2),1)*1000</f>
        <v>218800.00000000003</v>
      </c>
      <c r="E38" s="60">
        <f>+VLOOKUP(E$22-$A38,Param!$A$2:$B$22,2)*(MIN(0.2*J34,198000)+0.5*V34)+MIN(VLOOKUP(E$22-$A38,Param!$A$2:$B$22,2),1)*1000</f>
        <v>298000</v>
      </c>
      <c r="F38" s="60">
        <f>+VLOOKUP(F$22-$A38,Param!$A$2:$B$22,2)*(MIN(0.2*J34,198000)+0.5*V34)+MIN(VLOOKUP(F$22-$A38,Param!$A$2:$B$22,2),1)*1000</f>
        <v>397000</v>
      </c>
      <c r="G38" s="60">
        <f>+VLOOKUP(G$22-$A38,Param!$A$2:$B$22,2)*(MIN(0.2*J34,198000)+0.5*V34)+MIN(VLOOKUP(G$22-$A38,Param!$A$2:$B$22,2),1)*1000</f>
        <v>397000</v>
      </c>
      <c r="H38" s="60">
        <f>+VLOOKUP(H$22-$A38,Param!$A$2:$B$22,2)*(MIN(0.2*J34,198000)+0.5*V34)+MIN(VLOOKUP(H$22-$A38,Param!$A$2:$B$22,2),1)*1000</f>
        <v>397000</v>
      </c>
      <c r="I38" s="60">
        <f>+VLOOKUP(I$22-$A38,Param!$A$2:$B$22,2)*(MIN(0.2*J34,198000)+0.5*V34)+MIN(VLOOKUP(I$22-$A38,Param!$A$2:$B$22,2),1)*1000</f>
        <v>397000</v>
      </c>
      <c r="J38" s="60">
        <f>+VLOOKUP(J$22-$A38,Param!$A$2:$B$22,2)*(MIN(0.2*J34,198000)+0.5*V34)+MIN(VLOOKUP(J$22-$A38,Param!$A$2:$B$22,2),1)*1000</f>
        <v>397000</v>
      </c>
      <c r="K38" s="60">
        <f>+VLOOKUP(K$22-$A38,Param!$A$2:$B$22,2)*(MIN(0.2*J34,198000)+0.5*V34)+MIN(VLOOKUP(K$22-$A38,Param!$A$2:$B$22,2),1)*1000</f>
        <v>397000</v>
      </c>
      <c r="M38" s="64">
        <v>2</v>
      </c>
      <c r="N38" s="60">
        <f>+MIN(VLOOKUP(N$22,Param!$D$1:$F$11,2,FALSE)*J34,VLOOKUP(N$22,Param!$D$1:$F$11,3,FALSE))+0.5*V34+1000</f>
        <v>201000</v>
      </c>
      <c r="O38" s="60">
        <f>+MIN(VLOOKUP(O$22,Param!$D$1:$F$11,2,FALSE)*J34,VLOOKUP(O$22,Param!$D$1:$F$11,3,FALSE))+0.5*V34+1000</f>
        <v>201000</v>
      </c>
      <c r="P38" s="60">
        <f>+MIN(VLOOKUP(P$22,Param!$D$1:$F$11,2,FALSE)*J34,VLOOKUP(P$22,Param!$D$1:$F$11,3,FALSE))+0.5*V34+1000</f>
        <v>201000</v>
      </c>
      <c r="Q38" s="60">
        <f>+MIN(VLOOKUP(Q$22,Param!$D$1:$F$11,2,FALSE)*J34,VLOOKUP(Q$22,Param!$D$1:$F$11,3,FALSE))+0.5*V34+1000</f>
        <v>201000</v>
      </c>
      <c r="R38" s="60">
        <f>+MIN(VLOOKUP(R$22,Param!$D$1:$F$11,2,FALSE)*J34,VLOOKUP(R$22,Param!$D$1:$F$11,3,FALSE))+0.5*V34+1000</f>
        <v>201000</v>
      </c>
      <c r="S38" s="60">
        <f>+MIN(VLOOKUP(S$22,Param!$D$1:$F$11,2,FALSE)*J34,VLOOKUP(S$22,Param!$D$1:$F$11,3,FALSE))+0.5*V34+1000</f>
        <v>201000</v>
      </c>
      <c r="T38" s="60">
        <f>+MIN(VLOOKUP(T$22,Param!$D$1:$F$11,2,FALSE)*J34,VLOOKUP(T$22,Param!$D$1:$F$11,3,FALSE))+0.5*V34+1000</f>
        <v>251000</v>
      </c>
      <c r="U38" s="60">
        <f>+MIN(VLOOKUP(U$22,Param!$D$1:$F$11,2,FALSE)*J34,VLOOKUP(U$22,Param!$D$1:$F$11,3,FALSE))+0.5*V34+1000</f>
        <v>281000.00000000006</v>
      </c>
      <c r="V38" s="60">
        <f>+MIN(VLOOKUP(V$22,Param!$D$1:$F$11,2,FALSE)*J34,VLOOKUP(V$22,Param!$D$1:$F$11,3,FALSE))+0.5*V34+1000</f>
        <v>241000.00000000009</v>
      </c>
      <c r="W38" s="60">
        <f>+MIN(VLOOKUP(W$22,Param!$D$1:$F$11,2,FALSE)*J34,VLOOKUP(W$22,Param!$D$1:$F$11,3,FALSE))+0.5*V34+1000</f>
        <v>201000.00000000006</v>
      </c>
      <c r="Y38" s="64">
        <v>2</v>
      </c>
      <c r="Z38" s="60">
        <f>+VLOOKUP(Z$22-$A38,Param!$A$2:$B$22,2)*(MIN(0.2*AH34,198000)+0.5*AT34)+MIN(VLOOKUP(Z$22-$A38,Param!$A$2:$B$22,2),1)*1000</f>
        <v>54900</v>
      </c>
      <c r="AA38" s="60">
        <f>+VLOOKUP(AA$22-$A38,Param!$A$2:$B$22,2)*(MIN(0.2*AH34,198000)+0.5*AT34)+MIN(VLOOKUP(AA$22-$A38,Param!$A$2:$B$22,2),1)*1000</f>
        <v>61000</v>
      </c>
      <c r="AB38" s="60">
        <f>+VLOOKUP(AB$22-$A38,Param!$A$2:$B$22,2)*(MIN(0.2*AH34,198000)+0.5*AT34)+MIN(VLOOKUP(AB$22-$A38,Param!$A$2:$B$22,2),1)*1000</f>
        <v>67000</v>
      </c>
      <c r="AC38" s="60">
        <f>+VLOOKUP(AC$22-$A38,Param!$A$2:$B$22,2)*(MIN(0.2*AH34,198000)+0.5*AT34)+MIN(VLOOKUP(AC$22-$A38,Param!$A$2:$B$22,2),1)*1000</f>
        <v>91000</v>
      </c>
      <c r="AD38" s="60">
        <f>+VLOOKUP(AD$22-$A38,Param!$A$2:$B$22,2)*(MIN(0.2*AH34,198000)+0.5*AT34)+MIN(VLOOKUP(AD$22-$A38,Param!$A$2:$B$22,2),1)*1000</f>
        <v>121000</v>
      </c>
      <c r="AE38" s="60">
        <f>+VLOOKUP(AE$22-$A38,Param!$A$2:$B$22,2)*(MIN(0.2*AH34,198000)+0.5*AT34)+MIN(VLOOKUP(AE$22-$A38,Param!$A$2:$B$22,2),1)*1000</f>
        <v>121000</v>
      </c>
      <c r="AF38" s="60">
        <f>+VLOOKUP(AF$22-$A38,Param!$A$2:$B$22,2)*(MIN(0.2*AH34,198000)+0.5*AT34)+MIN(VLOOKUP(AF$22-$A38,Param!$A$2:$B$22,2),1)*1000</f>
        <v>121000</v>
      </c>
      <c r="AG38" s="60">
        <f>+VLOOKUP(AG$22-$A38,Param!$A$2:$B$22,2)*(MIN(0.2*AH34,198000)+0.5*AT34)+MIN(VLOOKUP(AG$22-$A38,Param!$A$2:$B$22,2),1)*1000</f>
        <v>121000</v>
      </c>
      <c r="AH38" s="60">
        <f>+VLOOKUP(AH$22-$A38,Param!$A$2:$B$22,2)*(MIN(0.2*AH34,198000)+0.5*AT34)+MIN(VLOOKUP(AH$22-$A38,Param!$A$2:$B$22,2),1)*1000</f>
        <v>121000</v>
      </c>
      <c r="AI38" s="60">
        <f>+VLOOKUP(AI$22-$A38,Param!$A$2:$B$22,2)*(MIN(0.2*AH34,198000)+0.5*AT34)+MIN(VLOOKUP(AI$22-$A38,Param!$A$2:$B$22,2),1)*1000</f>
        <v>121000</v>
      </c>
      <c r="AK38" s="64">
        <v>2</v>
      </c>
      <c r="AL38" s="60">
        <f>+MIN(VLOOKUP(AL$22,Param!$D$1:$F$11,2,FALSE)*AH34,VLOOKUP(AL$22,Param!$D$1:$F$11,3,FALSE))+0.5*AT34+1000</f>
        <v>61000</v>
      </c>
      <c r="AM38" s="60">
        <f>+MIN(VLOOKUP(AM$22,Param!$D$1:$F$11,2,FALSE)*AH34,VLOOKUP(AM$22,Param!$D$1:$F$11,3,FALSE))+0.5*AT34+1000</f>
        <v>61000</v>
      </c>
      <c r="AN38" s="60">
        <f>+MIN(VLOOKUP(AN$22,Param!$D$1:$F$11,2,FALSE)*AH34,VLOOKUP(AN$22,Param!$D$1:$F$11,3,FALSE))+0.5*AT34+1000</f>
        <v>61000</v>
      </c>
      <c r="AO38" s="60">
        <f>+MIN(VLOOKUP(AO$22,Param!$D$1:$F$11,2,FALSE)*AH34,VLOOKUP(AO$22,Param!$D$1:$F$11,3,FALSE))+0.5*AT34+1000</f>
        <v>61000</v>
      </c>
      <c r="AP38" s="60">
        <f>+MIN(VLOOKUP(AP$22,Param!$D$1:$F$11,2,FALSE)*AH34,VLOOKUP(AP$22,Param!$D$1:$F$11,3,FALSE))+0.5*AT34+1000</f>
        <v>61000</v>
      </c>
      <c r="AQ38" s="60">
        <f>+MIN(VLOOKUP(AQ$22,Param!$D$1:$F$11,2,FALSE)*AH34,VLOOKUP(AQ$22,Param!$D$1:$F$11,3,FALSE))+0.5*AT34+1000</f>
        <v>61000</v>
      </c>
      <c r="AR38" s="60">
        <f>+MIN(VLOOKUP(AR$22,Param!$D$1:$F$11,2,FALSE)*AH34,VLOOKUP(AR$22,Param!$D$1:$F$11,3,FALSE))+0.5*AT34+1000</f>
        <v>61000</v>
      </c>
      <c r="AS38" s="60">
        <f>+MIN(VLOOKUP(AS$22,Param!$D$1:$F$11,2,FALSE)*AH34,VLOOKUP(AS$22,Param!$D$1:$F$11,3,FALSE))+0.5*AT34+1000</f>
        <v>61000</v>
      </c>
      <c r="AT38" s="60">
        <f>+MIN(VLOOKUP(AT$22,Param!$D$1:$F$11,2,FALSE)*AH34,VLOOKUP(AT$22,Param!$D$1:$F$11,3,FALSE))+0.5*AT34+1000</f>
        <v>61000</v>
      </c>
      <c r="AU38" s="60">
        <f>+MIN(VLOOKUP(AU$22,Param!$D$1:$F$11,2,FALSE)*AH34,VLOOKUP(AU$22,Param!$D$1:$F$11,3,FALSE))+0.5*AT34+1000</f>
        <v>61000</v>
      </c>
    </row>
    <row r="39" spans="1:47" hidden="1" x14ac:dyDescent="0.25">
      <c r="A39" s="64">
        <v>3</v>
      </c>
      <c r="B39" s="60">
        <f>+VLOOKUP(B$22-$A39,Param!$A$2:$B$22,2)*(MIN(0.2*J34,198000)+0.5*V34)+MIN(VLOOKUP(B$22-$A39,Param!$A$2:$B$22,2),1)*1000</f>
        <v>99500</v>
      </c>
      <c r="C39" s="60">
        <f>+VLOOKUP(C$22-$A39,Param!$A$2:$B$22,2)*(MIN(0.2*J34,198000)+0.5*V34)+MIN(VLOOKUP(C$22-$A39,Param!$A$2:$B$22,2),1)*1000</f>
        <v>179100</v>
      </c>
      <c r="D39" s="60">
        <f>+VLOOKUP(D$22-$A39,Param!$A$2:$B$22,2)*(MIN(0.2*J34,198000)+0.5*V34)+MIN(VLOOKUP(D$22-$A39,Param!$A$2:$B$22,2),1)*1000</f>
        <v>199000</v>
      </c>
      <c r="E39" s="60">
        <f>+VLOOKUP(E$22-$A39,Param!$A$2:$B$22,2)*(MIN(0.2*J34,198000)+0.5*V34)+MIN(VLOOKUP(E$22-$A39,Param!$A$2:$B$22,2),1)*1000</f>
        <v>218800.00000000003</v>
      </c>
      <c r="F39" s="60">
        <f>+VLOOKUP(F$22-$A39,Param!$A$2:$B$22,2)*(MIN(0.2*J34,198000)+0.5*V34)+MIN(VLOOKUP(F$22-$A39,Param!$A$2:$B$22,2),1)*1000</f>
        <v>298000</v>
      </c>
      <c r="G39" s="60">
        <f>+VLOOKUP(G$22-$A39,Param!$A$2:$B$22,2)*(MIN(0.2*J34,198000)+0.5*V34)+MIN(VLOOKUP(G$22-$A39,Param!$A$2:$B$22,2),1)*1000</f>
        <v>397000</v>
      </c>
      <c r="H39" s="60">
        <f>+VLOOKUP(H$22-$A39,Param!$A$2:$B$22,2)*(MIN(0.2*J34,198000)+0.5*V34)+MIN(VLOOKUP(H$22-$A39,Param!$A$2:$B$22,2),1)*1000</f>
        <v>397000</v>
      </c>
      <c r="I39" s="60">
        <f>+VLOOKUP(I$22-$A39,Param!$A$2:$B$22,2)*(MIN(0.2*J34,198000)+0.5*V34)+MIN(VLOOKUP(I$22-$A39,Param!$A$2:$B$22,2),1)*1000</f>
        <v>397000</v>
      </c>
      <c r="J39" s="60">
        <f>+VLOOKUP(J$22-$A39,Param!$A$2:$B$22,2)*(MIN(0.2*J34,198000)+0.5*V34)+MIN(VLOOKUP(J$22-$A39,Param!$A$2:$B$22,2),1)*1000</f>
        <v>397000</v>
      </c>
      <c r="K39" s="60">
        <f>+VLOOKUP(K$22-$A39,Param!$A$2:$B$22,2)*(MIN(0.2*J34,198000)+0.5*V34)+MIN(VLOOKUP(K$22-$A39,Param!$A$2:$B$22,2),1)*1000</f>
        <v>397000</v>
      </c>
      <c r="M39" s="64">
        <v>3</v>
      </c>
      <c r="N39" s="60">
        <f>+MIN(VLOOKUP(N$22,Param!$D$1:$F$11,2,FALSE)*J34,VLOOKUP(N$22,Param!$D$1:$F$11,3,FALSE))+0.5*V34+1000</f>
        <v>201000</v>
      </c>
      <c r="O39" s="60">
        <f>+MIN(VLOOKUP(O$22,Param!$D$1:$F$11,2,FALSE)*J34,VLOOKUP(O$22,Param!$D$1:$F$11,3,FALSE))+0.5*V34+1000</f>
        <v>201000</v>
      </c>
      <c r="P39" s="60">
        <f>+MIN(VLOOKUP(P$22,Param!$D$1:$F$11,2,FALSE)*J34,VLOOKUP(P$22,Param!$D$1:$F$11,3,FALSE))+0.5*V34+1000</f>
        <v>201000</v>
      </c>
      <c r="Q39" s="60">
        <f>+MIN(VLOOKUP(Q$22,Param!$D$1:$F$11,2,FALSE)*J34,VLOOKUP(Q$22,Param!$D$1:$F$11,3,FALSE))+0.5*V34+1000</f>
        <v>201000</v>
      </c>
      <c r="R39" s="60">
        <f>+MIN(VLOOKUP(R$22,Param!$D$1:$F$11,2,FALSE)*J34,VLOOKUP(R$22,Param!$D$1:$F$11,3,FALSE))+0.5*V34+1000</f>
        <v>201000</v>
      </c>
      <c r="S39" s="60">
        <f>+MIN(VLOOKUP(S$22,Param!$D$1:$F$11,2,FALSE)*J34,VLOOKUP(S$22,Param!$D$1:$F$11,3,FALSE))+0.5*V34+1000</f>
        <v>201000</v>
      </c>
      <c r="T39" s="60">
        <f>+MIN(VLOOKUP(T$22,Param!$D$1:$F$11,2,FALSE)*J34,VLOOKUP(T$22,Param!$D$1:$F$11,3,FALSE))+0.5*V34+1000</f>
        <v>251000</v>
      </c>
      <c r="U39" s="60">
        <f>+MIN(VLOOKUP(U$22,Param!$D$1:$F$11,2,FALSE)*J34,VLOOKUP(U$22,Param!$D$1:$F$11,3,FALSE))+0.5*V34+1000</f>
        <v>281000.00000000006</v>
      </c>
      <c r="V39" s="60">
        <f>+MIN(VLOOKUP(V$22,Param!$D$1:$F$11,2,FALSE)*J34,VLOOKUP(V$22,Param!$D$1:$F$11,3,FALSE))+0.5*V34+1000</f>
        <v>241000.00000000009</v>
      </c>
      <c r="W39" s="60">
        <f>+MIN(VLOOKUP(W$22,Param!$D$1:$F$11,2,FALSE)*J34,VLOOKUP(W$22,Param!$D$1:$F$11,3,FALSE))+0.5*V34+1000</f>
        <v>201000.00000000006</v>
      </c>
      <c r="Y39" s="64">
        <v>3</v>
      </c>
      <c r="Z39" s="60">
        <f>+VLOOKUP(Z$22-$A39,Param!$A$2:$B$22,2)*(MIN(0.2*AH34,198000)+0.5*AT34)+MIN(VLOOKUP(Z$22-$A39,Param!$A$2:$B$22,2),1)*1000</f>
        <v>30500</v>
      </c>
      <c r="AA39" s="60">
        <f>+VLOOKUP(AA$22-$A39,Param!$A$2:$B$22,2)*(MIN(0.2*AH34,198000)+0.5*AT34)+MIN(VLOOKUP(AA$22-$A39,Param!$A$2:$B$22,2),1)*1000</f>
        <v>54900</v>
      </c>
      <c r="AB39" s="60">
        <f>+VLOOKUP(AB$22-$A39,Param!$A$2:$B$22,2)*(MIN(0.2*AH34,198000)+0.5*AT34)+MIN(VLOOKUP(AB$22-$A39,Param!$A$2:$B$22,2),1)*1000</f>
        <v>61000</v>
      </c>
      <c r="AC39" s="60">
        <f>+VLOOKUP(AC$22-$A39,Param!$A$2:$B$22,2)*(MIN(0.2*AH34,198000)+0.5*AT34)+MIN(VLOOKUP(AC$22-$A39,Param!$A$2:$B$22,2),1)*1000</f>
        <v>67000</v>
      </c>
      <c r="AD39" s="60">
        <f>+VLOOKUP(AD$22-$A39,Param!$A$2:$B$22,2)*(MIN(0.2*AH34,198000)+0.5*AT34)+MIN(VLOOKUP(AD$22-$A39,Param!$A$2:$B$22,2),1)*1000</f>
        <v>91000</v>
      </c>
      <c r="AE39" s="60">
        <f>+VLOOKUP(AE$22-$A39,Param!$A$2:$B$22,2)*(MIN(0.2*AH34,198000)+0.5*AT34)+MIN(VLOOKUP(AE$22-$A39,Param!$A$2:$B$22,2),1)*1000</f>
        <v>121000</v>
      </c>
      <c r="AF39" s="60">
        <f>+VLOOKUP(AF$22-$A39,Param!$A$2:$B$22,2)*(MIN(0.2*AH34,198000)+0.5*AT34)+MIN(VLOOKUP(AF$22-$A39,Param!$A$2:$B$22,2),1)*1000</f>
        <v>121000</v>
      </c>
      <c r="AG39" s="60">
        <f>+VLOOKUP(AG$22-$A39,Param!$A$2:$B$22,2)*(MIN(0.2*AH34,198000)+0.5*AT34)+MIN(VLOOKUP(AG$22-$A39,Param!$A$2:$B$22,2),1)*1000</f>
        <v>121000</v>
      </c>
      <c r="AH39" s="60">
        <f>+VLOOKUP(AH$22-$A39,Param!$A$2:$B$22,2)*(MIN(0.2*AH34,198000)+0.5*AT34)+MIN(VLOOKUP(AH$22-$A39,Param!$A$2:$B$22,2),1)*1000</f>
        <v>121000</v>
      </c>
      <c r="AI39" s="60">
        <f>+VLOOKUP(AI$22-$A39,Param!$A$2:$B$22,2)*(MIN(0.2*AH34,198000)+0.5*AT34)+MIN(VLOOKUP(AI$22-$A39,Param!$A$2:$B$22,2),1)*1000</f>
        <v>121000</v>
      </c>
      <c r="AK39" s="64">
        <v>3</v>
      </c>
      <c r="AL39" s="60">
        <f>+MIN(VLOOKUP(AL$22,Param!$D$1:$F$11,2,FALSE)*AH34,VLOOKUP(AL$22,Param!$D$1:$F$11,3,FALSE))+0.5*AT34+1000</f>
        <v>61000</v>
      </c>
      <c r="AM39" s="60">
        <f>+MIN(VLOOKUP(AM$22,Param!$D$1:$F$11,2,FALSE)*AH34,VLOOKUP(AM$22,Param!$D$1:$F$11,3,FALSE))+0.5*AT34+1000</f>
        <v>61000</v>
      </c>
      <c r="AN39" s="60">
        <f>+MIN(VLOOKUP(AN$22,Param!$D$1:$F$11,2,FALSE)*AH34,VLOOKUP(AN$22,Param!$D$1:$F$11,3,FALSE))+0.5*AT34+1000</f>
        <v>61000</v>
      </c>
      <c r="AO39" s="60">
        <f>+MIN(VLOOKUP(AO$22,Param!$D$1:$F$11,2,FALSE)*AH34,VLOOKUP(AO$22,Param!$D$1:$F$11,3,FALSE))+0.5*AT34+1000</f>
        <v>61000</v>
      </c>
      <c r="AP39" s="60">
        <f>+MIN(VLOOKUP(AP$22,Param!$D$1:$F$11,2,FALSE)*AH34,VLOOKUP(AP$22,Param!$D$1:$F$11,3,FALSE))+0.5*AT34+1000</f>
        <v>61000</v>
      </c>
      <c r="AQ39" s="60">
        <f>+MIN(VLOOKUP(AQ$22,Param!$D$1:$F$11,2,FALSE)*AH34,VLOOKUP(AQ$22,Param!$D$1:$F$11,3,FALSE))+0.5*AT34+1000</f>
        <v>61000</v>
      </c>
      <c r="AR39" s="60">
        <f>+MIN(VLOOKUP(AR$22,Param!$D$1:$F$11,2,FALSE)*AH34,VLOOKUP(AR$22,Param!$D$1:$F$11,3,FALSE))+0.5*AT34+1000</f>
        <v>61000</v>
      </c>
      <c r="AS39" s="60">
        <f>+MIN(VLOOKUP(AS$22,Param!$D$1:$F$11,2,FALSE)*AH34,VLOOKUP(AS$22,Param!$D$1:$F$11,3,FALSE))+0.5*AT34+1000</f>
        <v>61000</v>
      </c>
      <c r="AT39" s="60">
        <f>+MIN(VLOOKUP(AT$22,Param!$D$1:$F$11,2,FALSE)*AH34,VLOOKUP(AT$22,Param!$D$1:$F$11,3,FALSE))+0.5*AT34+1000</f>
        <v>61000</v>
      </c>
      <c r="AU39" s="60">
        <f>+MIN(VLOOKUP(AU$22,Param!$D$1:$F$11,2,FALSE)*AH34,VLOOKUP(AU$22,Param!$D$1:$F$11,3,FALSE))+0.5*AT34+1000</f>
        <v>61000</v>
      </c>
    </row>
    <row r="40" spans="1:47" hidden="1" x14ac:dyDescent="0.25">
      <c r="A40" s="64">
        <v>4</v>
      </c>
      <c r="B40" s="60">
        <f>+VLOOKUP(B$22-$A40,Param!$A$2:$B$22,2)*(MIN(0.2*J34,198000)+0.5*V34)+MIN(VLOOKUP(B$22-$A40,Param!$A$2:$B$22,2),1)*1000</f>
        <v>49750</v>
      </c>
      <c r="C40" s="60">
        <f>+VLOOKUP(C$22-$A40,Param!$A$2:$B$22,2)*(MIN(0.2*J34,198000)+0.5*V34)+MIN(VLOOKUP(C$22-$A40,Param!$A$2:$B$22,2),1)*1000</f>
        <v>99500</v>
      </c>
      <c r="D40" s="60">
        <f>+VLOOKUP(D$22-$A40,Param!$A$2:$B$22,2)*(MIN(0.2*J34,198000)+0.5*V34)+MIN(VLOOKUP(D$22-$A40,Param!$A$2:$B$22,2),1)*1000</f>
        <v>179100</v>
      </c>
      <c r="E40" s="60">
        <f>+VLOOKUP(E$22-$A40,Param!$A$2:$B$22,2)*(MIN(0.2*J34,198000)+0.5*V34)+MIN(VLOOKUP(E$22-$A40,Param!$A$2:$B$22,2),1)*1000</f>
        <v>199000</v>
      </c>
      <c r="F40" s="60">
        <f>+VLOOKUP(F$22-$A40,Param!$A$2:$B$22,2)*(MIN(0.2*J34,198000)+0.5*V34)+MIN(VLOOKUP(F$22-$A40,Param!$A$2:$B$22,2),1)*1000</f>
        <v>218800.00000000003</v>
      </c>
      <c r="G40" s="60">
        <f>+VLOOKUP(G$22-$A40,Param!$A$2:$B$22,2)*(MIN(0.2*J34,198000)+0.5*V34)+MIN(VLOOKUP(G$22-$A40,Param!$A$2:$B$22,2),1)*1000</f>
        <v>298000</v>
      </c>
      <c r="H40" s="60">
        <f>+VLOOKUP(H$22-$A40,Param!$A$2:$B$22,2)*(MIN(0.2*J34,198000)+0.5*V34)+MIN(VLOOKUP(H$22-$A40,Param!$A$2:$B$22,2),1)*1000</f>
        <v>397000</v>
      </c>
      <c r="I40" s="60">
        <f>+VLOOKUP(I$22-$A40,Param!$A$2:$B$22,2)*(MIN(0.2*J34,198000)+0.5*V34)+MIN(VLOOKUP(I$22-$A40,Param!$A$2:$B$22,2),1)*1000</f>
        <v>397000</v>
      </c>
      <c r="J40" s="60">
        <f>+VLOOKUP(J$22-$A40,Param!$A$2:$B$22,2)*(MIN(0.2*J34,198000)+0.5*V34)+MIN(VLOOKUP(J$22-$A40,Param!$A$2:$B$22,2),1)*1000</f>
        <v>397000</v>
      </c>
      <c r="K40" s="60">
        <f>+VLOOKUP(K$22-$A40,Param!$A$2:$B$22,2)*(MIN(0.2*J34,198000)+0.5*V34)+MIN(VLOOKUP(K$22-$A40,Param!$A$2:$B$22,2),1)*1000</f>
        <v>397000</v>
      </c>
      <c r="M40" s="64">
        <v>4</v>
      </c>
      <c r="N40" s="60">
        <f>+MIN(VLOOKUP(N$22,Param!$D$1:$F$11,2,FALSE)*J34,VLOOKUP(N$22,Param!$D$1:$F$11,3,FALSE))+0.5*V34+1000</f>
        <v>201000</v>
      </c>
      <c r="O40" s="60">
        <f>+MIN(VLOOKUP(O$22,Param!$D$1:$F$11,2,FALSE)*J34,VLOOKUP(O$22,Param!$D$1:$F$11,3,FALSE))+0.5*V34+1000</f>
        <v>201000</v>
      </c>
      <c r="P40" s="60">
        <f>+MIN(VLOOKUP(P$22,Param!$D$1:$F$11,2,FALSE)*J34,VLOOKUP(P$22,Param!$D$1:$F$11,3,FALSE))+0.5*V34+1000</f>
        <v>201000</v>
      </c>
      <c r="Q40" s="60">
        <f>+MIN(VLOOKUP(Q$22,Param!$D$1:$F$11,2,FALSE)*J34,VLOOKUP(Q$22,Param!$D$1:$F$11,3,FALSE))+0.5*V34+1000</f>
        <v>201000</v>
      </c>
      <c r="R40" s="60">
        <f>+MIN(VLOOKUP(R$22,Param!$D$1:$F$11,2,FALSE)*J34,VLOOKUP(R$22,Param!$D$1:$F$11,3,FALSE))+0.5*V34+1000</f>
        <v>201000</v>
      </c>
      <c r="S40" s="60">
        <f>+MIN(VLOOKUP(S$22,Param!$D$1:$F$11,2,FALSE)*J34,VLOOKUP(S$22,Param!$D$1:$F$11,3,FALSE))+0.5*V34+1000</f>
        <v>201000</v>
      </c>
      <c r="T40" s="60">
        <f>+MIN(VLOOKUP(T$22,Param!$D$1:$F$11,2,FALSE)*J34,VLOOKUP(T$22,Param!$D$1:$F$11,3,FALSE))+0.5*V34+1000</f>
        <v>251000</v>
      </c>
      <c r="U40" s="60">
        <f>+MIN(VLOOKUP(U$22,Param!$D$1:$F$11,2,FALSE)*J34,VLOOKUP(U$22,Param!$D$1:$F$11,3,FALSE))+0.5*V34+1000</f>
        <v>281000.00000000006</v>
      </c>
      <c r="V40" s="60">
        <f>+MIN(VLOOKUP(V$22,Param!$D$1:$F$11,2,FALSE)*J34,VLOOKUP(V$22,Param!$D$1:$F$11,3,FALSE))+0.5*V34+1000</f>
        <v>241000.00000000009</v>
      </c>
      <c r="W40" s="60">
        <f>+MIN(VLOOKUP(W$22,Param!$D$1:$F$11,2,FALSE)*J34,VLOOKUP(W$22,Param!$D$1:$F$11,3,FALSE))+0.5*V34+1000</f>
        <v>201000.00000000006</v>
      </c>
      <c r="Y40" s="64">
        <v>4</v>
      </c>
      <c r="Z40" s="60">
        <f>+VLOOKUP(Z$22-$A40,Param!$A$2:$B$22,2)*(MIN(0.2*AH34,198000)+0.5*AT34)+MIN(VLOOKUP(Z$22-$A40,Param!$A$2:$B$22,2),1)*1000</f>
        <v>15250</v>
      </c>
      <c r="AA40" s="60">
        <f>+VLOOKUP(AA$22-$A40,Param!$A$2:$B$22,2)*(MIN(0.2*AH34,198000)+0.5*AT34)+MIN(VLOOKUP(AA$22-$A40,Param!$A$2:$B$22,2),1)*1000</f>
        <v>30500</v>
      </c>
      <c r="AB40" s="60">
        <f>+VLOOKUP(AB$22-$A40,Param!$A$2:$B$22,2)*(MIN(0.2*AH34,198000)+0.5*AT34)+MIN(VLOOKUP(AB$22-$A40,Param!$A$2:$B$22,2),1)*1000</f>
        <v>54900</v>
      </c>
      <c r="AC40" s="60">
        <f>+VLOOKUP(AC$22-$A40,Param!$A$2:$B$22,2)*(MIN(0.2*AH34,198000)+0.5*AT34)+MIN(VLOOKUP(AC$22-$A40,Param!$A$2:$B$22,2),1)*1000</f>
        <v>61000</v>
      </c>
      <c r="AD40" s="60">
        <f>+VLOOKUP(AD$22-$A40,Param!$A$2:$B$22,2)*(MIN(0.2*AH34,198000)+0.5*AT34)+MIN(VLOOKUP(AD$22-$A40,Param!$A$2:$B$22,2),1)*1000</f>
        <v>67000</v>
      </c>
      <c r="AE40" s="60">
        <f>+VLOOKUP(AE$22-$A40,Param!$A$2:$B$22,2)*(MIN(0.2*AH34,198000)+0.5*AT34)+MIN(VLOOKUP(AE$22-$A40,Param!$A$2:$B$22,2),1)*1000</f>
        <v>91000</v>
      </c>
      <c r="AF40" s="60">
        <f>+VLOOKUP(AF$22-$A40,Param!$A$2:$B$22,2)*(MIN(0.2*AH34,198000)+0.5*AT34)+MIN(VLOOKUP(AF$22-$A40,Param!$A$2:$B$22,2),1)*1000</f>
        <v>121000</v>
      </c>
      <c r="AG40" s="60">
        <f>+VLOOKUP(AG$22-$A40,Param!$A$2:$B$22,2)*(MIN(0.2*AH34,198000)+0.5*AT34)+MIN(VLOOKUP(AG$22-$A40,Param!$A$2:$B$22,2),1)*1000</f>
        <v>121000</v>
      </c>
      <c r="AH40" s="60">
        <f>+VLOOKUP(AH$22-$A40,Param!$A$2:$B$22,2)*(MIN(0.2*AH34,198000)+0.5*AT34)+MIN(VLOOKUP(AH$22-$A40,Param!$A$2:$B$22,2),1)*1000</f>
        <v>121000</v>
      </c>
      <c r="AI40" s="60">
        <f>+VLOOKUP(AI$22-$A40,Param!$A$2:$B$22,2)*(MIN(0.2*AH34,198000)+0.5*AT34)+MIN(VLOOKUP(AI$22-$A40,Param!$A$2:$B$22,2),1)*1000</f>
        <v>121000</v>
      </c>
      <c r="AK40" s="64">
        <v>4</v>
      </c>
      <c r="AL40" s="60">
        <f>+MIN(VLOOKUP(AL$22,Param!$D$1:$F$11,2,FALSE)*AH34,VLOOKUP(AL$22,Param!$D$1:$F$11,3,FALSE))+0.5*AT34+1000</f>
        <v>61000</v>
      </c>
      <c r="AM40" s="60">
        <f>+MIN(VLOOKUP(AM$22,Param!$D$1:$F$11,2,FALSE)*AH34,VLOOKUP(AM$22,Param!$D$1:$F$11,3,FALSE))+0.5*AT34+1000</f>
        <v>61000</v>
      </c>
      <c r="AN40" s="60">
        <f>+MIN(VLOOKUP(AN$22,Param!$D$1:$F$11,2,FALSE)*AH34,VLOOKUP(AN$22,Param!$D$1:$F$11,3,FALSE))+0.5*AT34+1000</f>
        <v>61000</v>
      </c>
      <c r="AO40" s="60">
        <f>+MIN(VLOOKUP(AO$22,Param!$D$1:$F$11,2,FALSE)*AH34,VLOOKUP(AO$22,Param!$D$1:$F$11,3,FALSE))+0.5*AT34+1000</f>
        <v>61000</v>
      </c>
      <c r="AP40" s="60">
        <f>+MIN(VLOOKUP(AP$22,Param!$D$1:$F$11,2,FALSE)*AH34,VLOOKUP(AP$22,Param!$D$1:$F$11,3,FALSE))+0.5*AT34+1000</f>
        <v>61000</v>
      </c>
      <c r="AQ40" s="60">
        <f>+MIN(VLOOKUP(AQ$22,Param!$D$1:$F$11,2,FALSE)*AH34,VLOOKUP(AQ$22,Param!$D$1:$F$11,3,FALSE))+0.5*AT34+1000</f>
        <v>61000</v>
      </c>
      <c r="AR40" s="60">
        <f>+MIN(VLOOKUP(AR$22,Param!$D$1:$F$11,2,FALSE)*AH34,VLOOKUP(AR$22,Param!$D$1:$F$11,3,FALSE))+0.5*AT34+1000</f>
        <v>61000</v>
      </c>
      <c r="AS40" s="60">
        <f>+MIN(VLOOKUP(AS$22,Param!$D$1:$F$11,2,FALSE)*AH34,VLOOKUP(AS$22,Param!$D$1:$F$11,3,FALSE))+0.5*AT34+1000</f>
        <v>61000</v>
      </c>
      <c r="AT40" s="60">
        <f>+MIN(VLOOKUP(AT$22,Param!$D$1:$F$11,2,FALSE)*AH34,VLOOKUP(AT$22,Param!$D$1:$F$11,3,FALSE))+0.5*AT34+1000</f>
        <v>61000</v>
      </c>
      <c r="AU40" s="60">
        <f>+MIN(VLOOKUP(AU$22,Param!$D$1:$F$11,2,FALSE)*AH34,VLOOKUP(AU$22,Param!$D$1:$F$11,3,FALSE))+0.5*AT34+1000</f>
        <v>61000</v>
      </c>
    </row>
    <row r="41" spans="1:47" hidden="1" x14ac:dyDescent="0.25">
      <c r="A41" s="64">
        <v>5</v>
      </c>
      <c r="B41" s="60">
        <f>+VLOOKUP(B$22-$A41,Param!$A$2:$B$22,2)*(MIN(0.2*J34,198000)+0.5*V34)+MIN(VLOOKUP(B$22-$A41,Param!$A$2:$B$22,2),1)*1000</f>
        <v>9950</v>
      </c>
      <c r="C41" s="60">
        <f>+VLOOKUP(C$22-$A41,Param!$A$2:$B$22,2)*(MIN(0.2*J34,198000)+0.5*V34)+MIN(VLOOKUP(C$22-$A41,Param!$A$2:$B$22,2),1)*1000</f>
        <v>49750</v>
      </c>
      <c r="D41" s="60">
        <f>+VLOOKUP(D$22-$A41,Param!$A$2:$B$22,2)*(MIN(0.2*J34,198000)+0.5*V34)+MIN(VLOOKUP(D$22-$A41,Param!$A$2:$B$22,2),1)*1000</f>
        <v>99500</v>
      </c>
      <c r="E41" s="60">
        <f>+VLOOKUP(E$22-$A41,Param!$A$2:$B$22,2)*(MIN(0.2*J34,198000)+0.5*V34)+MIN(VLOOKUP(E$22-$A41,Param!$A$2:$B$22,2),1)*1000</f>
        <v>179100</v>
      </c>
      <c r="F41" s="60">
        <f>+VLOOKUP(F$22-$A41,Param!$A$2:$B$22,2)*(MIN(0.2*J34,198000)+0.5*V34)+MIN(VLOOKUP(F$22-$A41,Param!$A$2:$B$22,2),1)*1000</f>
        <v>199000</v>
      </c>
      <c r="G41" s="60">
        <f>+VLOOKUP(G$22-$A41,Param!$A$2:$B$22,2)*(MIN(0.2*J34,198000)+0.5*V34)+MIN(VLOOKUP(G$22-$A41,Param!$A$2:$B$22,2),1)*1000</f>
        <v>218800.00000000003</v>
      </c>
      <c r="H41" s="60">
        <f>+VLOOKUP(H$22-$A41,Param!$A$2:$B$22,2)*(MIN(0.2*J34,198000)+0.5*V34)+MIN(VLOOKUP(H$22-$A41,Param!$A$2:$B$22,2),1)*1000</f>
        <v>298000</v>
      </c>
      <c r="I41" s="60">
        <f>+VLOOKUP(I$22-$A41,Param!$A$2:$B$22,2)*(MIN(0.2*J34,198000)+0.5*V34)+MIN(VLOOKUP(I$22-$A41,Param!$A$2:$B$22,2),1)*1000</f>
        <v>397000</v>
      </c>
      <c r="J41" s="60">
        <f>+VLOOKUP(J$22-$A41,Param!$A$2:$B$22,2)*(MIN(0.2*J34,198000)+0.5*V34)+MIN(VLOOKUP(J$22-$A41,Param!$A$2:$B$22,2),1)*1000</f>
        <v>397000</v>
      </c>
      <c r="K41" s="60">
        <f>+VLOOKUP(K$22-$A41,Param!$A$2:$B$22,2)*(MIN(0.2*J34,198000)+0.5*V34)+MIN(VLOOKUP(K$22-$A41,Param!$A$2:$B$22,2),1)*1000</f>
        <v>397000</v>
      </c>
      <c r="M41" s="64">
        <v>5</v>
      </c>
      <c r="N41" s="60">
        <f>+MIN(VLOOKUP(N$22,Param!$D$1:$F$11,2,FALSE)*J34,VLOOKUP(N$22,Param!$D$1:$F$11,3,FALSE))+0.5*V34+1000</f>
        <v>201000</v>
      </c>
      <c r="O41" s="60">
        <f>+MIN(VLOOKUP(O$22,Param!$D$1:$F$11,2,FALSE)*J34,VLOOKUP(O$22,Param!$D$1:$F$11,3,FALSE))+0.5*V34+1000</f>
        <v>201000</v>
      </c>
      <c r="P41" s="60">
        <f>+MIN(VLOOKUP(P$22,Param!$D$1:$F$11,2,FALSE)*J34,VLOOKUP(P$22,Param!$D$1:$F$11,3,FALSE))+0.5*V34+1000</f>
        <v>201000</v>
      </c>
      <c r="Q41" s="60">
        <f>+MIN(VLOOKUP(Q$22,Param!$D$1:$F$11,2,FALSE)*J34,VLOOKUP(Q$22,Param!$D$1:$F$11,3,FALSE))+0.5*V34+1000</f>
        <v>201000</v>
      </c>
      <c r="R41" s="60">
        <f>+MIN(VLOOKUP(R$22,Param!$D$1:$F$11,2,FALSE)*J34,VLOOKUP(R$22,Param!$D$1:$F$11,3,FALSE))+0.5*V34+1000</f>
        <v>201000</v>
      </c>
      <c r="S41" s="60">
        <f>+MIN(VLOOKUP(S$22,Param!$D$1:$F$11,2,FALSE)*J34,VLOOKUP(S$22,Param!$D$1:$F$11,3,FALSE))+0.5*V34+1000</f>
        <v>201000</v>
      </c>
      <c r="T41" s="60">
        <f>+MIN(VLOOKUP(T$22,Param!$D$1:$F$11,2,FALSE)*J34,VLOOKUP(T$22,Param!$D$1:$F$11,3,FALSE))+0.5*V34+1000</f>
        <v>251000</v>
      </c>
      <c r="U41" s="60">
        <f>+MIN(VLOOKUP(U$22,Param!$D$1:$F$11,2,FALSE)*J34,VLOOKUP(U$22,Param!$D$1:$F$11,3,FALSE))+0.5*V34+1000</f>
        <v>281000.00000000006</v>
      </c>
      <c r="V41" s="60">
        <f>+MIN(VLOOKUP(V$22,Param!$D$1:$F$11,2,FALSE)*J34,VLOOKUP(V$22,Param!$D$1:$F$11,3,FALSE))+0.5*V34+1000</f>
        <v>241000.00000000009</v>
      </c>
      <c r="W41" s="60">
        <f>+MIN(VLOOKUP(W$22,Param!$D$1:$F$11,2,FALSE)*J34,VLOOKUP(W$22,Param!$D$1:$F$11,3,FALSE))+0.5*V34+1000</f>
        <v>201000.00000000006</v>
      </c>
      <c r="Y41" s="64">
        <v>5</v>
      </c>
      <c r="Z41" s="60">
        <f>+VLOOKUP(Z$22-$A41,Param!$A$2:$B$22,2)*(MIN(0.2*AH34,198000)+0.5*AT34)+MIN(VLOOKUP(Z$22-$A41,Param!$A$2:$B$22,2),1)*1000</f>
        <v>3050</v>
      </c>
      <c r="AA41" s="60">
        <f>+VLOOKUP(AA$22-$A41,Param!$A$2:$B$22,2)*(MIN(0.2*AH34,198000)+0.5*AT34)+MIN(VLOOKUP(AA$22-$A41,Param!$A$2:$B$22,2),1)*1000</f>
        <v>15250</v>
      </c>
      <c r="AB41" s="60">
        <f>+VLOOKUP(AB$22-$A41,Param!$A$2:$B$22,2)*(MIN(0.2*AH34,198000)+0.5*AT34)+MIN(VLOOKUP(AB$22-$A41,Param!$A$2:$B$22,2),1)*1000</f>
        <v>30500</v>
      </c>
      <c r="AC41" s="60">
        <f>+VLOOKUP(AC$22-$A41,Param!$A$2:$B$22,2)*(MIN(0.2*AH34,198000)+0.5*AT34)+MIN(VLOOKUP(AC$22-$A41,Param!$A$2:$B$22,2),1)*1000</f>
        <v>54900</v>
      </c>
      <c r="AD41" s="60">
        <f>+VLOOKUP(AD$22-$A41,Param!$A$2:$B$22,2)*(MIN(0.2*AH34,198000)+0.5*AT34)+MIN(VLOOKUP(AD$22-$A41,Param!$A$2:$B$22,2),1)*1000</f>
        <v>61000</v>
      </c>
      <c r="AE41" s="60">
        <f>+VLOOKUP(AE$22-$A41,Param!$A$2:$B$22,2)*(MIN(0.2*AH34,198000)+0.5*AT34)+MIN(VLOOKUP(AE$22-$A41,Param!$A$2:$B$22,2),1)*1000</f>
        <v>67000</v>
      </c>
      <c r="AF41" s="60">
        <f>+VLOOKUP(AF$22-$A41,Param!$A$2:$B$22,2)*(MIN(0.2*AH34,198000)+0.5*AT34)+MIN(VLOOKUP(AF$22-$A41,Param!$A$2:$B$22,2),1)*1000</f>
        <v>91000</v>
      </c>
      <c r="AG41" s="60">
        <f>+VLOOKUP(AG$22-$A41,Param!$A$2:$B$22,2)*(MIN(0.2*AH34,198000)+0.5*AT34)+MIN(VLOOKUP(AG$22-$A41,Param!$A$2:$B$22,2),1)*1000</f>
        <v>121000</v>
      </c>
      <c r="AH41" s="60">
        <f>+VLOOKUP(AH$22-$A41,Param!$A$2:$B$22,2)*(MIN(0.2*AH34,198000)+0.5*AT34)+MIN(VLOOKUP(AH$22-$A41,Param!$A$2:$B$22,2),1)*1000</f>
        <v>121000</v>
      </c>
      <c r="AI41" s="60">
        <f>+VLOOKUP(AI$22-$A41,Param!$A$2:$B$22,2)*(MIN(0.2*AH34,198000)+0.5*AT34)+MIN(VLOOKUP(AI$22-$A41,Param!$A$2:$B$22,2),1)*1000</f>
        <v>121000</v>
      </c>
      <c r="AK41" s="64">
        <v>5</v>
      </c>
      <c r="AL41" s="60">
        <f>+MIN(VLOOKUP(AL$22,Param!$D$1:$F$11,2,FALSE)*AH34,VLOOKUP(AL$22,Param!$D$1:$F$11,3,FALSE))+0.5*AT34+1000</f>
        <v>61000</v>
      </c>
      <c r="AM41" s="60">
        <f>+MIN(VLOOKUP(AM$22,Param!$D$1:$F$11,2,FALSE)*AH34,VLOOKUP(AM$22,Param!$D$1:$F$11,3,FALSE))+0.5*AT34+1000</f>
        <v>61000</v>
      </c>
      <c r="AN41" s="60">
        <f>+MIN(VLOOKUP(AN$22,Param!$D$1:$F$11,2,FALSE)*AH34,VLOOKUP(AN$22,Param!$D$1:$F$11,3,FALSE))+0.5*AT34+1000</f>
        <v>61000</v>
      </c>
      <c r="AO41" s="60">
        <f>+MIN(VLOOKUP(AO$22,Param!$D$1:$F$11,2,FALSE)*AH34,VLOOKUP(AO$22,Param!$D$1:$F$11,3,FALSE))+0.5*AT34+1000</f>
        <v>61000</v>
      </c>
      <c r="AP41" s="60">
        <f>+MIN(VLOOKUP(AP$22,Param!$D$1:$F$11,2,FALSE)*AH34,VLOOKUP(AP$22,Param!$D$1:$F$11,3,FALSE))+0.5*AT34+1000</f>
        <v>61000</v>
      </c>
      <c r="AQ41" s="60">
        <f>+MIN(VLOOKUP(AQ$22,Param!$D$1:$F$11,2,FALSE)*AH34,VLOOKUP(AQ$22,Param!$D$1:$F$11,3,FALSE))+0.5*AT34+1000</f>
        <v>61000</v>
      </c>
      <c r="AR41" s="60">
        <f>+MIN(VLOOKUP(AR$22,Param!$D$1:$F$11,2,FALSE)*AH34,VLOOKUP(AR$22,Param!$D$1:$F$11,3,FALSE))+0.5*AT34+1000</f>
        <v>61000</v>
      </c>
      <c r="AS41" s="60">
        <f>+MIN(VLOOKUP(AS$22,Param!$D$1:$F$11,2,FALSE)*AH34,VLOOKUP(AS$22,Param!$D$1:$F$11,3,FALSE))+0.5*AT34+1000</f>
        <v>61000</v>
      </c>
      <c r="AT41" s="60">
        <f>+MIN(VLOOKUP(AT$22,Param!$D$1:$F$11,2,FALSE)*AH34,VLOOKUP(AT$22,Param!$D$1:$F$11,3,FALSE))+0.5*AT34+1000</f>
        <v>61000</v>
      </c>
      <c r="AU41" s="60">
        <f>+MIN(VLOOKUP(AU$22,Param!$D$1:$F$11,2,FALSE)*AH34,VLOOKUP(AU$22,Param!$D$1:$F$11,3,FALSE))+0.5*AT34+1000</f>
        <v>61000</v>
      </c>
    </row>
    <row r="42" spans="1:47" x14ac:dyDescent="0.25">
      <c r="A42" s="64">
        <v>6</v>
      </c>
      <c r="B42" s="60">
        <f>+VLOOKUP(B$22-$A42,Param!$A$2:$B$22,2)*(MIN(0.2*J34,198000)+0.5*V34)+MIN(VLOOKUP(B$22-$A42,Param!$A$2:$B$22,2),1)*1000</f>
        <v>9950</v>
      </c>
      <c r="C42" s="60">
        <f>+VLOOKUP(C$22-$A42,Param!$A$2:$B$22,2)*(MIN(0.2*J34,198000)+0.5*V34)+MIN(VLOOKUP(C$22-$A42,Param!$A$2:$B$22,2),1)*1000</f>
        <v>9950</v>
      </c>
      <c r="D42" s="60">
        <f>+VLOOKUP(D$22-$A42,Param!$A$2:$B$22,2)*(MIN(0.2*J34,198000)+0.5*V34)+MIN(VLOOKUP(D$22-$A42,Param!$A$2:$B$22,2),1)*1000</f>
        <v>49750</v>
      </c>
      <c r="E42" s="60">
        <f>+VLOOKUP(E$22-$A42,Param!$A$2:$B$22,2)*(MIN(0.2*J34,198000)+0.5*V34)+MIN(VLOOKUP(E$22-$A42,Param!$A$2:$B$22,2),1)*1000</f>
        <v>99500</v>
      </c>
      <c r="F42" s="60">
        <f>+VLOOKUP(F$22-$A42,Param!$A$2:$B$22,2)*(MIN(0.2*J34,198000)+0.5*V34)+MIN(VLOOKUP(F$22-$A42,Param!$A$2:$B$22,2),1)*1000</f>
        <v>179100</v>
      </c>
      <c r="G42" s="60">
        <f>+VLOOKUP(G$22-$A42,Param!$A$2:$B$22,2)*(MIN(0.2*J34,198000)+0.5*V34)+MIN(VLOOKUP(G$22-$A42,Param!$A$2:$B$22,2),1)*1000</f>
        <v>199000</v>
      </c>
      <c r="H42" s="60">
        <f>+VLOOKUP(H$22-$A42,Param!$A$2:$B$22,2)*(MIN(0.2*J34,198000)+0.5*V34)+MIN(VLOOKUP(H$22-$A42,Param!$A$2:$B$22,2),1)*1000</f>
        <v>218800.00000000003</v>
      </c>
      <c r="I42" s="60">
        <f>+VLOOKUP(I$22-$A42,Param!$A$2:$B$22,2)*(MIN(0.2*J34,198000)+0.5*V34)+MIN(VLOOKUP(I$22-$A42,Param!$A$2:$B$22,2),1)*1000</f>
        <v>298000</v>
      </c>
      <c r="J42" s="60">
        <f>+VLOOKUP(J$22-$A42,Param!$A$2:$B$22,2)*(MIN(0.2*J34,198000)+0.5*V34)+MIN(VLOOKUP(J$22-$A42,Param!$A$2:$B$22,2),1)*1000</f>
        <v>397000</v>
      </c>
      <c r="K42" s="60">
        <f>+VLOOKUP(K$22-$A42,Param!$A$2:$B$22,2)*(MIN(0.2*J34,198000)+0.5*V34)+MIN(VLOOKUP(K$22-$A42,Param!$A$2:$B$22,2),1)*1000</f>
        <v>397000</v>
      </c>
      <c r="M42" s="64">
        <v>6</v>
      </c>
      <c r="N42" s="60">
        <f>+MIN(VLOOKUP(N$22,Param!$D$1:$F$11,2,FALSE)*J34,VLOOKUP(N$22,Param!$D$1:$F$11,3,FALSE))+0.5*V34+1000</f>
        <v>201000</v>
      </c>
      <c r="O42" s="60">
        <f>+MIN(VLOOKUP(O$22,Param!$D$1:$F$11,2,FALSE)*J34,VLOOKUP(O$22,Param!$D$1:$F$11,3,FALSE))+0.5*V34+1000</f>
        <v>201000</v>
      </c>
      <c r="P42" s="60">
        <f>+MIN(VLOOKUP(P$22,Param!$D$1:$F$11,2,FALSE)*J34,VLOOKUP(P$22,Param!$D$1:$F$11,3,FALSE))+0.5*V34+1000</f>
        <v>201000</v>
      </c>
      <c r="Q42" s="60">
        <f>+MIN(VLOOKUP(Q$22,Param!$D$1:$F$11,2,FALSE)*J34,VLOOKUP(Q$22,Param!$D$1:$F$11,3,FALSE))+0.5*V34+1000</f>
        <v>201000</v>
      </c>
      <c r="R42" s="60">
        <f>+MIN(VLOOKUP(R$22,Param!$D$1:$F$11,2,FALSE)*J34,VLOOKUP(R$22,Param!$D$1:$F$11,3,FALSE))+0.5*V34+1000</f>
        <v>201000</v>
      </c>
      <c r="S42" s="60">
        <f>+MIN(VLOOKUP(S$22,Param!$D$1:$F$11,2,FALSE)*J34,VLOOKUP(S$22,Param!$D$1:$F$11,3,FALSE))+0.5*V34+1000</f>
        <v>201000</v>
      </c>
      <c r="T42" s="60">
        <f>+MIN(VLOOKUP(T$22,Param!$D$1:$F$11,2,FALSE)*J34,VLOOKUP(T$22,Param!$D$1:$F$11,3,FALSE))+0.5*V34+1000</f>
        <v>251000</v>
      </c>
      <c r="U42" s="60">
        <f>+MIN(VLOOKUP(U$22,Param!$D$1:$F$11,2,FALSE)*J34,VLOOKUP(U$22,Param!$D$1:$F$11,3,FALSE))+0.5*V34+1000</f>
        <v>281000.00000000006</v>
      </c>
      <c r="V42" s="60">
        <f>+MIN(VLOOKUP(V$22,Param!$D$1:$F$11,2,FALSE)*J34,VLOOKUP(V$22,Param!$D$1:$F$11,3,FALSE))+0.5*V34+1000</f>
        <v>241000.00000000009</v>
      </c>
      <c r="W42" s="60">
        <f>+MIN(VLOOKUP(W$22,Param!$D$1:$F$11,2,FALSE)*J34,VLOOKUP(W$22,Param!$D$1:$F$11,3,FALSE))+0.5*V34+1000</f>
        <v>201000.00000000006</v>
      </c>
      <c r="Y42" s="64">
        <v>6</v>
      </c>
      <c r="Z42" s="60">
        <f>+VLOOKUP(Z$22-$A42,Param!$A$2:$B$22,2)*(MIN(0.2*AH34,198000)+0.5*AT34)+MIN(VLOOKUP(Z$22-$A42,Param!$A$2:$B$22,2),1)*1000</f>
        <v>3050</v>
      </c>
      <c r="AA42" s="60">
        <f>+VLOOKUP(AA$22-$A42,Param!$A$2:$B$22,2)*(MIN(0.2*AH34,198000)+0.5*AT34)+MIN(VLOOKUP(AA$22-$A42,Param!$A$2:$B$22,2),1)*1000</f>
        <v>3050</v>
      </c>
      <c r="AB42" s="60">
        <f>+VLOOKUP(AB$22-$A42,Param!$A$2:$B$22,2)*(MIN(0.2*AH34,198000)+0.5*AT34)+MIN(VLOOKUP(AB$22-$A42,Param!$A$2:$B$22,2),1)*1000</f>
        <v>15250</v>
      </c>
      <c r="AC42" s="60">
        <f>+VLOOKUP(AC$22-$A42,Param!$A$2:$B$22,2)*(MIN(0.2*AH34,198000)+0.5*AT34)+MIN(VLOOKUP(AC$22-$A42,Param!$A$2:$B$22,2),1)*1000</f>
        <v>30500</v>
      </c>
      <c r="AD42" s="60">
        <f>+VLOOKUP(AD$22-$A42,Param!$A$2:$B$22,2)*(MIN(0.2*AH34,198000)+0.5*AT34)+MIN(VLOOKUP(AD$22-$A42,Param!$A$2:$B$22,2),1)*1000</f>
        <v>54900</v>
      </c>
      <c r="AE42" s="60">
        <f>+VLOOKUP(AE$22-$A42,Param!$A$2:$B$22,2)*(MIN(0.2*AH34,198000)+0.5*AT34)+MIN(VLOOKUP(AE$22-$A42,Param!$A$2:$B$22,2),1)*1000</f>
        <v>61000</v>
      </c>
      <c r="AF42" s="60">
        <f>+VLOOKUP(AF$22-$A42,Param!$A$2:$B$22,2)*(MIN(0.2*AH34,198000)+0.5*AT34)+MIN(VLOOKUP(AF$22-$A42,Param!$A$2:$B$22,2),1)*1000</f>
        <v>67000</v>
      </c>
      <c r="AG42" s="60">
        <f>+VLOOKUP(AG$22-$A42,Param!$A$2:$B$22,2)*(MIN(0.2*AH34,198000)+0.5*AT34)+MIN(VLOOKUP(AG$22-$A42,Param!$A$2:$B$22,2),1)*1000</f>
        <v>91000</v>
      </c>
      <c r="AH42" s="60">
        <f>+VLOOKUP(AH$22-$A42,Param!$A$2:$B$22,2)*(MIN(0.2*AH34,198000)+0.5*AT34)+MIN(VLOOKUP(AH$22-$A42,Param!$A$2:$B$22,2),1)*1000</f>
        <v>121000</v>
      </c>
      <c r="AI42" s="60">
        <f>+VLOOKUP(AI$22-$A42,Param!$A$2:$B$22,2)*(MIN(0.2*AH34,198000)+0.5*AT34)+MIN(VLOOKUP(AI$22-$A42,Param!$A$2:$B$22,2),1)*1000</f>
        <v>121000</v>
      </c>
      <c r="AK42" s="64">
        <v>6</v>
      </c>
      <c r="AL42" s="60">
        <f>+MIN(VLOOKUP(AL$22,Param!$D$1:$F$11,2,FALSE)*AH34,VLOOKUP(AL$22,Param!$D$1:$F$11,3,FALSE))+0.5*AT34+1000</f>
        <v>61000</v>
      </c>
      <c r="AM42" s="60">
        <f>+MIN(VLOOKUP(AM$22,Param!$D$1:$F$11,2,FALSE)*AH34,VLOOKUP(AM$22,Param!$D$1:$F$11,3,FALSE))+0.5*AT34+1000</f>
        <v>61000</v>
      </c>
      <c r="AN42" s="60">
        <f>+MIN(VLOOKUP(AN$22,Param!$D$1:$F$11,2,FALSE)*AH34,VLOOKUP(AN$22,Param!$D$1:$F$11,3,FALSE))+0.5*AT34+1000</f>
        <v>61000</v>
      </c>
      <c r="AO42" s="60">
        <f>+MIN(VLOOKUP(AO$22,Param!$D$1:$F$11,2,FALSE)*AH34,VLOOKUP(AO$22,Param!$D$1:$F$11,3,FALSE))+0.5*AT34+1000</f>
        <v>61000</v>
      </c>
      <c r="AP42" s="60">
        <f>+MIN(VLOOKUP(AP$22,Param!$D$1:$F$11,2,FALSE)*AH34,VLOOKUP(AP$22,Param!$D$1:$F$11,3,FALSE))+0.5*AT34+1000</f>
        <v>61000</v>
      </c>
      <c r="AQ42" s="60">
        <f>+MIN(VLOOKUP(AQ$22,Param!$D$1:$F$11,2,FALSE)*AH34,VLOOKUP(AQ$22,Param!$D$1:$F$11,3,FALSE))+0.5*AT34+1000</f>
        <v>61000</v>
      </c>
      <c r="AR42" s="60">
        <f>+MIN(VLOOKUP(AR$22,Param!$D$1:$F$11,2,FALSE)*AH34,VLOOKUP(AR$22,Param!$D$1:$F$11,3,FALSE))+0.5*AT34+1000</f>
        <v>61000</v>
      </c>
      <c r="AS42" s="60">
        <f>+MIN(VLOOKUP(AS$22,Param!$D$1:$F$11,2,FALSE)*AH34,VLOOKUP(AS$22,Param!$D$1:$F$11,3,FALSE))+0.5*AT34+1000</f>
        <v>61000</v>
      </c>
      <c r="AT42" s="60">
        <f>+MIN(VLOOKUP(AT$22,Param!$D$1:$F$11,2,FALSE)*AH34,VLOOKUP(AT$22,Param!$D$1:$F$11,3,FALSE))+0.5*AT34+1000</f>
        <v>61000</v>
      </c>
      <c r="AU42" s="60">
        <f>+MIN(VLOOKUP(AU$22,Param!$D$1:$F$11,2,FALSE)*AH34,VLOOKUP(AU$22,Param!$D$1:$F$11,3,FALSE))+0.5*AT34+1000</f>
        <v>61000</v>
      </c>
    </row>
    <row r="43" spans="1:47" x14ac:dyDescent="0.25">
      <c r="A43" s="64">
        <v>7</v>
      </c>
      <c r="B43" s="60">
        <f>+VLOOKUP(B$22-$A43,Param!$A$2:$B$22,2)*(MIN(0.2*J34,198000)+0.5*V34)+MIN(VLOOKUP(B$22-$A43,Param!$A$2:$B$22,2),1)*1000</f>
        <v>9950</v>
      </c>
      <c r="C43" s="60">
        <f>+VLOOKUP(C$22-$A43,Param!$A$2:$B$22,2)*(MIN(0.2*J34,198000)+0.5*V34)+MIN(VLOOKUP(C$22-$A43,Param!$A$2:$B$22,2),1)*1000</f>
        <v>9950</v>
      </c>
      <c r="D43" s="60">
        <f>+VLOOKUP(D$22-$A43,Param!$A$2:$B$22,2)*(MIN(0.2*J34,198000)+0.5*V34)+MIN(VLOOKUP(D$22-$A43,Param!$A$2:$B$22,2),1)*1000</f>
        <v>9950</v>
      </c>
      <c r="E43" s="60">
        <f>+VLOOKUP(E$22-$A43,Param!$A$2:$B$22,2)*(MIN(0.2*J34,198000)+0.5*V34)+MIN(VLOOKUP(E$22-$A43,Param!$A$2:$B$22,2),1)*1000</f>
        <v>49750</v>
      </c>
      <c r="F43" s="60">
        <f>+VLOOKUP(F$22-$A43,Param!$A$2:$B$22,2)*(MIN(0.2*J34,198000)+0.5*V34)+MIN(VLOOKUP(F$22-$A43,Param!$A$2:$B$22,2),1)*1000</f>
        <v>99500</v>
      </c>
      <c r="G43" s="60">
        <f>+VLOOKUP(G$22-$A43,Param!$A$2:$B$22,2)*(MIN(0.2*J34,198000)+0.5*V34)+MIN(VLOOKUP(G$22-$A43,Param!$A$2:$B$22,2),1)*1000</f>
        <v>179100</v>
      </c>
      <c r="H43" s="60">
        <f>+VLOOKUP(H$22-$A43,Param!$A$2:$B$22,2)*(MIN(0.2*J34,198000)+0.5*V34)+MIN(VLOOKUP(H$22-$A43,Param!$A$2:$B$22,2),1)*1000</f>
        <v>199000</v>
      </c>
      <c r="I43" s="60">
        <f>+VLOOKUP(I$22-$A43,Param!$A$2:$B$22,2)*(MIN(0.2*J34,198000)+0.5*V34)+MIN(VLOOKUP(I$22-$A43,Param!$A$2:$B$22,2),1)*1000</f>
        <v>218800.00000000003</v>
      </c>
      <c r="J43" s="60">
        <f>+VLOOKUP(J$22-$A43,Param!$A$2:$B$22,2)*(MIN(0.2*J34,198000)+0.5*V34)+MIN(VLOOKUP(J$22-$A43,Param!$A$2:$B$22,2),1)*1000</f>
        <v>298000</v>
      </c>
      <c r="K43" s="60">
        <f>+VLOOKUP(K$22-$A43,Param!$A$2:$B$22,2)*(MIN(0.2*J34,198000)+0.5*V34)+MIN(VLOOKUP(K$22-$A43,Param!$A$2:$B$22,2),1)*1000</f>
        <v>397000</v>
      </c>
      <c r="M43" s="64">
        <v>7</v>
      </c>
      <c r="N43" s="60">
        <f>+MIN(VLOOKUP(N$22,Param!$D$1:$F$11,2,FALSE)*J34,VLOOKUP(N$22,Param!$D$1:$F$11,3,FALSE))+0.5*V34+1000</f>
        <v>201000</v>
      </c>
      <c r="O43" s="60">
        <f>+MIN(VLOOKUP(O$22,Param!$D$1:$F$11,2,FALSE)*J34,VLOOKUP(O$22,Param!$D$1:$F$11,3,FALSE))+0.5*V34+1000</f>
        <v>201000</v>
      </c>
      <c r="P43" s="60">
        <f>+MIN(VLOOKUP(P$22,Param!$D$1:$F$11,2,FALSE)*J34,VLOOKUP(P$22,Param!$D$1:$F$11,3,FALSE))+0.5*V34+1000</f>
        <v>201000</v>
      </c>
      <c r="Q43" s="60">
        <f>+MIN(VLOOKUP(Q$22,Param!$D$1:$F$11,2,FALSE)*J34,VLOOKUP(Q$22,Param!$D$1:$F$11,3,FALSE))+0.5*V34+1000</f>
        <v>201000</v>
      </c>
      <c r="R43" s="60">
        <f>+MIN(VLOOKUP(R$22,Param!$D$1:$F$11,2,FALSE)*J34,VLOOKUP(R$22,Param!$D$1:$F$11,3,FALSE))+0.5*V34+1000</f>
        <v>201000</v>
      </c>
      <c r="S43" s="60">
        <f>+MIN(VLOOKUP(S$22,Param!$D$1:$F$11,2,FALSE)*J34,VLOOKUP(S$22,Param!$D$1:$F$11,3,FALSE))+0.5*V34+1000</f>
        <v>201000</v>
      </c>
      <c r="T43" s="60">
        <f>+MIN(VLOOKUP(T$22,Param!$D$1:$F$11,2,FALSE)*J34,VLOOKUP(T$22,Param!$D$1:$F$11,3,FALSE))+0.5*V34+1000</f>
        <v>251000</v>
      </c>
      <c r="U43" s="60">
        <f>+MIN(VLOOKUP(U$22,Param!$D$1:$F$11,2,FALSE)*J34,VLOOKUP(U$22,Param!$D$1:$F$11,3,FALSE))+0.5*V34+1000</f>
        <v>281000.00000000006</v>
      </c>
      <c r="V43" s="60">
        <f>+MIN(VLOOKUP(V$22,Param!$D$1:$F$11,2,FALSE)*J34,VLOOKUP(V$22,Param!$D$1:$F$11,3,FALSE))+0.5*V34+1000</f>
        <v>241000.00000000009</v>
      </c>
      <c r="W43" s="60">
        <f>+MIN(VLOOKUP(W$22,Param!$D$1:$F$11,2,FALSE)*J34,VLOOKUP(W$22,Param!$D$1:$F$11,3,FALSE))+0.5*V34+1000</f>
        <v>201000.00000000006</v>
      </c>
      <c r="Y43" s="64">
        <v>7</v>
      </c>
      <c r="Z43" s="60">
        <f>+VLOOKUP(Z$22-$A43,Param!$A$2:$B$22,2)*(MIN(0.2*AH34,198000)+0.5*AT34)+MIN(VLOOKUP(Z$22-$A43,Param!$A$2:$B$22,2),1)*1000</f>
        <v>3050</v>
      </c>
      <c r="AA43" s="60">
        <f>+VLOOKUP(AA$22-$A43,Param!$A$2:$B$22,2)*(MIN(0.2*AH34,198000)+0.5*AT34)+MIN(VLOOKUP(AA$22-$A43,Param!$A$2:$B$22,2),1)*1000</f>
        <v>3050</v>
      </c>
      <c r="AB43" s="60">
        <f>+VLOOKUP(AB$22-$A43,Param!$A$2:$B$22,2)*(MIN(0.2*AH34,198000)+0.5*AT34)+MIN(VLOOKUP(AB$22-$A43,Param!$A$2:$B$22,2),1)*1000</f>
        <v>3050</v>
      </c>
      <c r="AC43" s="60">
        <f>+VLOOKUP(AC$22-$A43,Param!$A$2:$B$22,2)*(MIN(0.2*AH34,198000)+0.5*AT34)+MIN(VLOOKUP(AC$22-$A43,Param!$A$2:$B$22,2),1)*1000</f>
        <v>15250</v>
      </c>
      <c r="AD43" s="60">
        <f>+VLOOKUP(AD$22-$A43,Param!$A$2:$B$22,2)*(MIN(0.2*AH34,198000)+0.5*AT34)+MIN(VLOOKUP(AD$22-$A43,Param!$A$2:$B$22,2),1)*1000</f>
        <v>30500</v>
      </c>
      <c r="AE43" s="60">
        <f>+VLOOKUP(AE$22-$A43,Param!$A$2:$B$22,2)*(MIN(0.2*AH34,198000)+0.5*AT34)+MIN(VLOOKUP(AE$22-$A43,Param!$A$2:$B$22,2),1)*1000</f>
        <v>54900</v>
      </c>
      <c r="AF43" s="60">
        <f>+VLOOKUP(AF$22-$A43,Param!$A$2:$B$22,2)*(MIN(0.2*AH34,198000)+0.5*AT34)+MIN(VLOOKUP(AF$22-$A43,Param!$A$2:$B$22,2),1)*1000</f>
        <v>61000</v>
      </c>
      <c r="AG43" s="60">
        <f>+VLOOKUP(AG$22-$A43,Param!$A$2:$B$22,2)*(MIN(0.2*AH34,198000)+0.5*AT34)+MIN(VLOOKUP(AG$22-$A43,Param!$A$2:$B$22,2),1)*1000</f>
        <v>67000</v>
      </c>
      <c r="AH43" s="60">
        <f>+VLOOKUP(AH$22-$A43,Param!$A$2:$B$22,2)*(MIN(0.2*AH34,198000)+0.5*AT34)+MIN(VLOOKUP(AH$22-$A43,Param!$A$2:$B$22,2),1)*1000</f>
        <v>91000</v>
      </c>
      <c r="AI43" s="60">
        <f>+VLOOKUP(AI$22-$A43,Param!$A$2:$B$22,2)*(MIN(0.2*AH34,198000)+0.5*AT34)+MIN(VLOOKUP(AI$22-$A43,Param!$A$2:$B$22,2),1)*1000</f>
        <v>121000</v>
      </c>
      <c r="AK43" s="64">
        <v>7</v>
      </c>
      <c r="AL43" s="60">
        <f>+MIN(VLOOKUP(AL$22,Param!$D$1:$F$11,2,FALSE)*AH34,VLOOKUP(AL$22,Param!$D$1:$F$11,3,FALSE))+0.5*AT34+1000</f>
        <v>61000</v>
      </c>
      <c r="AM43" s="60">
        <f>+MIN(VLOOKUP(AM$22,Param!$D$1:$F$11,2,FALSE)*AH34,VLOOKUP(AM$22,Param!$D$1:$F$11,3,FALSE))+0.5*AT34+1000</f>
        <v>61000</v>
      </c>
      <c r="AN43" s="60">
        <f>+MIN(VLOOKUP(AN$22,Param!$D$1:$F$11,2,FALSE)*AH34,VLOOKUP(AN$22,Param!$D$1:$F$11,3,FALSE))+0.5*AT34+1000</f>
        <v>61000</v>
      </c>
      <c r="AO43" s="60">
        <f>+MIN(VLOOKUP(AO$22,Param!$D$1:$F$11,2,FALSE)*AH34,VLOOKUP(AO$22,Param!$D$1:$F$11,3,FALSE))+0.5*AT34+1000</f>
        <v>61000</v>
      </c>
      <c r="AP43" s="60">
        <f>+MIN(VLOOKUP(AP$22,Param!$D$1:$F$11,2,FALSE)*AH34,VLOOKUP(AP$22,Param!$D$1:$F$11,3,FALSE))+0.5*AT34+1000</f>
        <v>61000</v>
      </c>
      <c r="AQ43" s="60">
        <f>+MIN(VLOOKUP(AQ$22,Param!$D$1:$F$11,2,FALSE)*AH34,VLOOKUP(AQ$22,Param!$D$1:$F$11,3,FALSE))+0.5*AT34+1000</f>
        <v>61000</v>
      </c>
      <c r="AR43" s="60">
        <f>+MIN(VLOOKUP(AR$22,Param!$D$1:$F$11,2,FALSE)*AH34,VLOOKUP(AR$22,Param!$D$1:$F$11,3,FALSE))+0.5*AT34+1000</f>
        <v>61000</v>
      </c>
      <c r="AS43" s="60">
        <f>+MIN(VLOOKUP(AS$22,Param!$D$1:$F$11,2,FALSE)*AH34,VLOOKUP(AS$22,Param!$D$1:$F$11,3,FALSE))+0.5*AT34+1000</f>
        <v>61000</v>
      </c>
      <c r="AT43" s="60">
        <f>+MIN(VLOOKUP(AT$22,Param!$D$1:$F$11,2,FALSE)*AH34,VLOOKUP(AT$22,Param!$D$1:$F$11,3,FALSE))+0.5*AT34+1000</f>
        <v>61000</v>
      </c>
      <c r="AU43" s="60">
        <f>+MIN(VLOOKUP(AU$22,Param!$D$1:$F$11,2,FALSE)*AH34,VLOOKUP(AU$22,Param!$D$1:$F$11,3,FALSE))+0.5*AT34+1000</f>
        <v>61000</v>
      </c>
    </row>
    <row r="44" spans="1:47" x14ac:dyDescent="0.25">
      <c r="A44" s="64">
        <v>8</v>
      </c>
      <c r="B44" s="60">
        <f>+VLOOKUP(B$22-$A44,Param!$A$2:$B$22,2)*(MIN(0.2*J34,198000)+0.5*V34)+MIN(VLOOKUP(B$22-$A44,Param!$A$2:$B$22,2),1)*1000</f>
        <v>9950</v>
      </c>
      <c r="C44" s="60">
        <f>+VLOOKUP(C$22-$A44,Param!$A$2:$B$22,2)*(MIN(0.2*J34,198000)+0.5*V34)+MIN(VLOOKUP(C$22-$A44,Param!$A$2:$B$22,2),1)*1000</f>
        <v>9950</v>
      </c>
      <c r="D44" s="60">
        <f>+VLOOKUP(D$22-$A44,Param!$A$2:$B$22,2)*(MIN(0.2*J34,198000)+0.5*V34)+MIN(VLOOKUP(D$22-$A44,Param!$A$2:$B$22,2),1)*1000</f>
        <v>9950</v>
      </c>
      <c r="E44" s="60">
        <f>+VLOOKUP(E$22-$A44,Param!$A$2:$B$22,2)*(MIN(0.2*J34,198000)+0.5*V34)+MIN(VLOOKUP(E$22-$A44,Param!$A$2:$B$22,2),1)*1000</f>
        <v>9950</v>
      </c>
      <c r="F44" s="60">
        <f>+VLOOKUP(F$22-$A44,Param!$A$2:$B$22,2)*(MIN(0.2*J34,198000)+0.5*V34)+MIN(VLOOKUP(F$22-$A44,Param!$A$2:$B$22,2),1)*1000</f>
        <v>49750</v>
      </c>
      <c r="G44" s="60">
        <f>+VLOOKUP(G$22-$A44,Param!$A$2:$B$22,2)*(MIN(0.2*J34,198000)+0.5*V34)+MIN(VLOOKUP(G$22-$A44,Param!$A$2:$B$22,2),1)*1000</f>
        <v>99500</v>
      </c>
      <c r="H44" s="60">
        <f>+VLOOKUP(H$22-$A44,Param!$A$2:$B$22,2)*(MIN(0.2*J34,198000)+0.5*V34)+MIN(VLOOKUP(H$22-$A44,Param!$A$2:$B$22,2),1)*1000</f>
        <v>179100</v>
      </c>
      <c r="I44" s="60">
        <f>+VLOOKUP(I$22-$A44,Param!$A$2:$B$22,2)*(MIN(0.2*J34,198000)+0.5*V34)+MIN(VLOOKUP(I$22-$A44,Param!$A$2:$B$22,2),1)*1000</f>
        <v>199000</v>
      </c>
      <c r="J44" s="60">
        <f>+VLOOKUP(J$22-$A44,Param!$A$2:$B$22,2)*(MIN(0.2*J34,198000)+0.5*V34)+MIN(VLOOKUP(J$22-$A44,Param!$A$2:$B$22,2),1)*1000</f>
        <v>218800.00000000003</v>
      </c>
      <c r="K44" s="60">
        <f>+VLOOKUP(K$22-$A44,Param!$A$2:$B$22,2)*(MIN(0.2*J34,198000)+0.5*V34)+MIN(VLOOKUP(K$22-$A44,Param!$A$2:$B$22,2),1)*1000</f>
        <v>298000</v>
      </c>
      <c r="M44" s="64">
        <v>8</v>
      </c>
      <c r="N44" s="60">
        <f>+MIN(VLOOKUP(N$22,Param!$D$1:$F$11,2,FALSE)*J34,VLOOKUP(N$22,Param!$D$1:$F$11,3,FALSE))+0.5*V34+1000</f>
        <v>201000</v>
      </c>
      <c r="O44" s="60">
        <f>+MIN(VLOOKUP(O$22,Param!$D$1:$F$11,2,FALSE)*J34,VLOOKUP(O$22,Param!$D$1:$F$11,3,FALSE))+0.5*V34+1000</f>
        <v>201000</v>
      </c>
      <c r="P44" s="60">
        <f>+MIN(VLOOKUP(P$22,Param!$D$1:$F$11,2,FALSE)*J34,VLOOKUP(P$22,Param!$D$1:$F$11,3,FALSE))+0.5*V34+1000</f>
        <v>201000</v>
      </c>
      <c r="Q44" s="60">
        <f>+MIN(VLOOKUP(Q$22,Param!$D$1:$F$11,2,FALSE)*J34,VLOOKUP(Q$22,Param!$D$1:$F$11,3,FALSE))+0.5*V34+1000</f>
        <v>201000</v>
      </c>
      <c r="R44" s="60">
        <f>+MIN(VLOOKUP(R$22,Param!$D$1:$F$11,2,FALSE)*J34,VLOOKUP(R$22,Param!$D$1:$F$11,3,FALSE))+0.5*V34+1000</f>
        <v>201000</v>
      </c>
      <c r="S44" s="60">
        <f>+MIN(VLOOKUP(S$22,Param!$D$1:$F$11,2,FALSE)*J34,VLOOKUP(S$22,Param!$D$1:$F$11,3,FALSE))+0.5*V34+1000</f>
        <v>201000</v>
      </c>
      <c r="T44" s="60">
        <f>+MIN(VLOOKUP(T$22,Param!$D$1:$F$11,2,FALSE)*J34,VLOOKUP(T$22,Param!$D$1:$F$11,3,FALSE))+0.5*V34+1000</f>
        <v>251000</v>
      </c>
      <c r="U44" s="60">
        <f>+MIN(VLOOKUP(U$22,Param!$D$1:$F$11,2,FALSE)*J34,VLOOKUP(U$22,Param!$D$1:$F$11,3,FALSE))+0.5*V34+1000</f>
        <v>281000.00000000006</v>
      </c>
      <c r="V44" s="60">
        <f>+MIN(VLOOKUP(V$22,Param!$D$1:$F$11,2,FALSE)*J34,VLOOKUP(V$22,Param!$D$1:$F$11,3,FALSE))+0.5*V34+1000</f>
        <v>241000.00000000009</v>
      </c>
      <c r="W44" s="60">
        <f>+MIN(VLOOKUP(W$22,Param!$D$1:$F$11,2,FALSE)*J34,VLOOKUP(W$22,Param!$D$1:$F$11,3,FALSE))+0.5*V34+1000</f>
        <v>201000.00000000006</v>
      </c>
      <c r="Y44" s="64">
        <v>8</v>
      </c>
      <c r="Z44" s="60">
        <f>+VLOOKUP(Z$22-$A44,Param!$A$2:$B$22,2)*(MIN(0.2*AH34,198000)+0.5*AT34)+MIN(VLOOKUP(Z$22-$A44,Param!$A$2:$B$22,2),1)*1000</f>
        <v>3050</v>
      </c>
      <c r="AA44" s="60">
        <f>+VLOOKUP(AA$22-$A44,Param!$A$2:$B$22,2)*(MIN(0.2*AH34,198000)+0.5*AT34)+MIN(VLOOKUP(AA$22-$A44,Param!$A$2:$B$22,2),1)*1000</f>
        <v>3050</v>
      </c>
      <c r="AB44" s="60">
        <f>+VLOOKUP(AB$22-$A44,Param!$A$2:$B$22,2)*(MIN(0.2*AH34,198000)+0.5*AT34)+MIN(VLOOKUP(AB$22-$A44,Param!$A$2:$B$22,2),1)*1000</f>
        <v>3050</v>
      </c>
      <c r="AC44" s="60">
        <f>+VLOOKUP(AC$22-$A44,Param!$A$2:$B$22,2)*(MIN(0.2*AH34,198000)+0.5*AT34)+MIN(VLOOKUP(AC$22-$A44,Param!$A$2:$B$22,2),1)*1000</f>
        <v>3050</v>
      </c>
      <c r="AD44" s="60">
        <f>+VLOOKUP(AD$22-$A44,Param!$A$2:$B$22,2)*(MIN(0.2*AH34,198000)+0.5*AT34)+MIN(VLOOKUP(AD$22-$A44,Param!$A$2:$B$22,2),1)*1000</f>
        <v>15250</v>
      </c>
      <c r="AE44" s="60">
        <f>+VLOOKUP(AE$22-$A44,Param!$A$2:$B$22,2)*(MIN(0.2*AH34,198000)+0.5*AT34)+MIN(VLOOKUP(AE$22-$A44,Param!$A$2:$B$22,2),1)*1000</f>
        <v>30500</v>
      </c>
      <c r="AF44" s="60">
        <f>+VLOOKUP(AF$22-$A44,Param!$A$2:$B$22,2)*(MIN(0.2*AH34,198000)+0.5*AT34)+MIN(VLOOKUP(AF$22-$A44,Param!$A$2:$B$22,2),1)*1000</f>
        <v>54900</v>
      </c>
      <c r="AG44" s="60">
        <f>+VLOOKUP(AG$22-$A44,Param!$A$2:$B$22,2)*(MIN(0.2*AH34,198000)+0.5*AT34)+MIN(VLOOKUP(AG$22-$A44,Param!$A$2:$B$22,2),1)*1000</f>
        <v>61000</v>
      </c>
      <c r="AH44" s="60">
        <f>+VLOOKUP(AH$22-$A44,Param!$A$2:$B$22,2)*(MIN(0.2*AH34,198000)+0.5*AT34)+MIN(VLOOKUP(AH$22-$A44,Param!$A$2:$B$22,2),1)*1000</f>
        <v>67000</v>
      </c>
      <c r="AI44" s="60">
        <f>+VLOOKUP(AI$22-$A44,Param!$A$2:$B$22,2)*(MIN(0.2*AH34,198000)+0.5*AT34)+MIN(VLOOKUP(AI$22-$A44,Param!$A$2:$B$22,2),1)*1000</f>
        <v>91000</v>
      </c>
      <c r="AK44" s="64">
        <v>8</v>
      </c>
      <c r="AL44" s="60">
        <f>+MIN(VLOOKUP(AL$22,Param!$D$1:$F$11,2,FALSE)*AH34,VLOOKUP(AL$22,Param!$D$1:$F$11,3,FALSE))+0.5*AT34+1000</f>
        <v>61000</v>
      </c>
      <c r="AM44" s="60">
        <f>+MIN(VLOOKUP(AM$22,Param!$D$1:$F$11,2,FALSE)*AH34,VLOOKUP(AM$22,Param!$D$1:$F$11,3,FALSE))+0.5*AT34+1000</f>
        <v>61000</v>
      </c>
      <c r="AN44" s="60">
        <f>+MIN(VLOOKUP(AN$22,Param!$D$1:$F$11,2,FALSE)*AH34,VLOOKUP(AN$22,Param!$D$1:$F$11,3,FALSE))+0.5*AT34+1000</f>
        <v>61000</v>
      </c>
      <c r="AO44" s="60">
        <f>+MIN(VLOOKUP(AO$22,Param!$D$1:$F$11,2,FALSE)*AH34,VLOOKUP(AO$22,Param!$D$1:$F$11,3,FALSE))+0.5*AT34+1000</f>
        <v>61000</v>
      </c>
      <c r="AP44" s="60">
        <f>+MIN(VLOOKUP(AP$22,Param!$D$1:$F$11,2,FALSE)*AH34,VLOOKUP(AP$22,Param!$D$1:$F$11,3,FALSE))+0.5*AT34+1000</f>
        <v>61000</v>
      </c>
      <c r="AQ44" s="60">
        <f>+MIN(VLOOKUP(AQ$22,Param!$D$1:$F$11,2,FALSE)*AH34,VLOOKUP(AQ$22,Param!$D$1:$F$11,3,FALSE))+0.5*AT34+1000</f>
        <v>61000</v>
      </c>
      <c r="AR44" s="60">
        <f>+MIN(VLOOKUP(AR$22,Param!$D$1:$F$11,2,FALSE)*AH34,VLOOKUP(AR$22,Param!$D$1:$F$11,3,FALSE))+0.5*AT34+1000</f>
        <v>61000</v>
      </c>
      <c r="AS44" s="60">
        <f>+MIN(VLOOKUP(AS$22,Param!$D$1:$F$11,2,FALSE)*AH34,VLOOKUP(AS$22,Param!$D$1:$F$11,3,FALSE))+0.5*AT34+1000</f>
        <v>61000</v>
      </c>
      <c r="AT44" s="60">
        <f>+MIN(VLOOKUP(AT$22,Param!$D$1:$F$11,2,FALSE)*AH34,VLOOKUP(AT$22,Param!$D$1:$F$11,3,FALSE))+0.5*AT34+1000</f>
        <v>61000</v>
      </c>
      <c r="AU44" s="60">
        <f>+MIN(VLOOKUP(AU$22,Param!$D$1:$F$11,2,FALSE)*AH34,VLOOKUP(AU$22,Param!$D$1:$F$11,3,FALSE))+0.5*AT34+1000</f>
        <v>61000</v>
      </c>
    </row>
    <row r="45" spans="1:47" x14ac:dyDescent="0.25">
      <c r="A45" s="64">
        <v>9</v>
      </c>
      <c r="B45" s="60">
        <f>+VLOOKUP(B$22-$A45,Param!$A$2:$B$22,2)*(MIN(0.2*J34,198000)+0.5*V34)+MIN(VLOOKUP(B$22-$A45,Param!$A$2:$B$22,2),1)*1000</f>
        <v>9950</v>
      </c>
      <c r="C45" s="60">
        <f>+VLOOKUP(C$22-$A45,Param!$A$2:$B$22,2)*(MIN(0.2*J34,198000)+0.5*V34)+MIN(VLOOKUP(C$22-$A45,Param!$A$2:$B$22,2),1)*1000</f>
        <v>9950</v>
      </c>
      <c r="D45" s="60">
        <f>+VLOOKUP(D$22-$A45,Param!$A$2:$B$22,2)*(MIN(0.2*J34,198000)+0.5*V34)+MIN(VLOOKUP(D$22-$A45,Param!$A$2:$B$22,2),1)*1000</f>
        <v>9950</v>
      </c>
      <c r="E45" s="60">
        <f>+VLOOKUP(E$22-$A45,Param!$A$2:$B$22,2)*(MIN(0.2*J34,198000)+0.5*V34)+MIN(VLOOKUP(E$22-$A45,Param!$A$2:$B$22,2),1)*1000</f>
        <v>9950</v>
      </c>
      <c r="F45" s="60">
        <f>+VLOOKUP(F$22-$A45,Param!$A$2:$B$22,2)*(MIN(0.2*J34,198000)+0.5*V34)+MIN(VLOOKUP(F$22-$A45,Param!$A$2:$B$22,2),1)*1000</f>
        <v>9950</v>
      </c>
      <c r="G45" s="60">
        <f>+VLOOKUP(G$22-$A45,Param!$A$2:$B$22,2)*(MIN(0.2*J34,198000)+0.5*V34)+MIN(VLOOKUP(G$22-$A45,Param!$A$2:$B$22,2),1)*1000</f>
        <v>49750</v>
      </c>
      <c r="H45" s="60">
        <f>+VLOOKUP(H$22-$A45,Param!$A$2:$B$22,2)*(MIN(0.2*J34,198000)+0.5*V34)+MIN(VLOOKUP(H$22-$A45,Param!$A$2:$B$22,2),1)*1000</f>
        <v>99500</v>
      </c>
      <c r="I45" s="60">
        <f>+VLOOKUP(I$22-$A45,Param!$A$2:$B$22,2)*(MIN(0.2*J34,198000)+0.5*V34)+MIN(VLOOKUP(I$22-$A45,Param!$A$2:$B$22,2),1)*1000</f>
        <v>179100</v>
      </c>
      <c r="J45" s="60">
        <f>+VLOOKUP(J$22-$A45,Param!$A$2:$B$22,2)*(MIN(0.2*J34,198000)+0.5*V34)+MIN(VLOOKUP(J$22-$A45,Param!$A$2:$B$22,2),1)*1000</f>
        <v>199000</v>
      </c>
      <c r="K45" s="60">
        <f>+VLOOKUP(K$22-$A45,Param!$A$2:$B$22,2)*(MIN(0.2*J34,198000)+0.5*V34)+MIN(VLOOKUP(K$22-$A45,Param!$A$2:$B$22,2),1)*1000</f>
        <v>218800.00000000003</v>
      </c>
      <c r="M45" s="64">
        <v>9</v>
      </c>
      <c r="N45" s="60">
        <f>+MIN(VLOOKUP(N$22,Param!$D$1:$F$11,2,FALSE)*J34,VLOOKUP(N$22,Param!$D$1:$F$11,3,FALSE))+0.5*V34+1000</f>
        <v>201000</v>
      </c>
      <c r="O45" s="60">
        <f>+MIN(VLOOKUP(O$22,Param!$D$1:$F$11,2,FALSE)*J34,VLOOKUP(O$22,Param!$D$1:$F$11,3,FALSE))+0.5*V34+1000</f>
        <v>201000</v>
      </c>
      <c r="P45" s="60">
        <f>+MIN(VLOOKUP(P$22,Param!$D$1:$F$11,2,FALSE)*J34,VLOOKUP(P$22,Param!$D$1:$F$11,3,FALSE))+0.5*V34+1000</f>
        <v>201000</v>
      </c>
      <c r="Q45" s="60">
        <f>+MIN(VLOOKUP(Q$22,Param!$D$1:$F$11,2,FALSE)*J34,VLOOKUP(Q$22,Param!$D$1:$F$11,3,FALSE))+0.5*V34+1000</f>
        <v>201000</v>
      </c>
      <c r="R45" s="60">
        <f>+MIN(VLOOKUP(R$22,Param!$D$1:$F$11,2,FALSE)*J34,VLOOKUP(R$22,Param!$D$1:$F$11,3,FALSE))+0.5*V34+1000</f>
        <v>201000</v>
      </c>
      <c r="S45" s="60">
        <f>+MIN(VLOOKUP(S$22,Param!$D$1:$F$11,2,FALSE)*J34,VLOOKUP(S$22,Param!$D$1:$F$11,3,FALSE))+0.5*V34+1000</f>
        <v>201000</v>
      </c>
      <c r="T45" s="60">
        <f>+MIN(VLOOKUP(T$22,Param!$D$1:$F$11,2,FALSE)*J34,VLOOKUP(T$22,Param!$D$1:$F$11,3,FALSE))+0.5*V34+1000</f>
        <v>251000</v>
      </c>
      <c r="U45" s="60">
        <f>+MIN(VLOOKUP(U$22,Param!$D$1:$F$11,2,FALSE)*J34,VLOOKUP(U$22,Param!$D$1:$F$11,3,FALSE))+0.5*V34+1000</f>
        <v>281000.00000000006</v>
      </c>
      <c r="V45" s="60">
        <f>+MIN(VLOOKUP(V$22,Param!$D$1:$F$11,2,FALSE)*J34,VLOOKUP(V$22,Param!$D$1:$F$11,3,FALSE))+0.5*V34+1000</f>
        <v>241000.00000000009</v>
      </c>
      <c r="W45" s="60">
        <f>+MIN(VLOOKUP(W$22,Param!$D$1:$F$11,2,FALSE)*J34,VLOOKUP(W$22,Param!$D$1:$F$11,3,FALSE))+0.5*V34+1000</f>
        <v>201000.00000000006</v>
      </c>
      <c r="Y45" s="64">
        <v>9</v>
      </c>
      <c r="Z45" s="60">
        <f>+VLOOKUP(Z$22-$A45,Param!$A$2:$B$22,2)*(MIN(0.2*AH34,198000)+0.5*AT34)+MIN(VLOOKUP(Z$22-$A45,Param!$A$2:$B$22,2),1)*1000</f>
        <v>3050</v>
      </c>
      <c r="AA45" s="60">
        <f>+VLOOKUP(AA$22-$A45,Param!$A$2:$B$22,2)*(MIN(0.2*AH34,198000)+0.5*AT34)+MIN(VLOOKUP(AA$22-$A45,Param!$A$2:$B$22,2),1)*1000</f>
        <v>3050</v>
      </c>
      <c r="AB45" s="60">
        <f>+VLOOKUP(AB$22-$A45,Param!$A$2:$B$22,2)*(MIN(0.2*AH34,198000)+0.5*AT34)+MIN(VLOOKUP(AB$22-$A45,Param!$A$2:$B$22,2),1)*1000</f>
        <v>3050</v>
      </c>
      <c r="AC45" s="60">
        <f>+VLOOKUP(AC$22-$A45,Param!$A$2:$B$22,2)*(MIN(0.2*AH34,198000)+0.5*AT34)+MIN(VLOOKUP(AC$22-$A45,Param!$A$2:$B$22,2),1)*1000</f>
        <v>3050</v>
      </c>
      <c r="AD45" s="60">
        <f>+VLOOKUP(AD$22-$A45,Param!$A$2:$B$22,2)*(MIN(0.2*AH34,198000)+0.5*AT34)+MIN(VLOOKUP(AD$22-$A45,Param!$A$2:$B$22,2),1)*1000</f>
        <v>3050</v>
      </c>
      <c r="AE45" s="60">
        <f>+VLOOKUP(AE$22-$A45,Param!$A$2:$B$22,2)*(MIN(0.2*AH34,198000)+0.5*AT34)+MIN(VLOOKUP(AE$22-$A45,Param!$A$2:$B$22,2),1)*1000</f>
        <v>15250</v>
      </c>
      <c r="AF45" s="60">
        <f>+VLOOKUP(AF$22-$A45,Param!$A$2:$B$22,2)*(MIN(0.2*AH34,198000)+0.5*AT34)+MIN(VLOOKUP(AF$22-$A45,Param!$A$2:$B$22,2),1)*1000</f>
        <v>30500</v>
      </c>
      <c r="AG45" s="60">
        <f>+VLOOKUP(AG$22-$A45,Param!$A$2:$B$22,2)*(MIN(0.2*AH34,198000)+0.5*AT34)+MIN(VLOOKUP(AG$22-$A45,Param!$A$2:$B$22,2),1)*1000</f>
        <v>54900</v>
      </c>
      <c r="AH45" s="60">
        <f>+VLOOKUP(AH$22-$A45,Param!$A$2:$B$22,2)*(MIN(0.2*AH34,198000)+0.5*AT34)+MIN(VLOOKUP(AH$22-$A45,Param!$A$2:$B$22,2),1)*1000</f>
        <v>61000</v>
      </c>
      <c r="AI45" s="60">
        <f>+VLOOKUP(AI$22-$A45,Param!$A$2:$B$22,2)*(MIN(0.2*AH34,198000)+0.5*AT34)+MIN(VLOOKUP(AI$22-$A45,Param!$A$2:$B$22,2),1)*1000</f>
        <v>67000</v>
      </c>
      <c r="AK45" s="64">
        <v>9</v>
      </c>
      <c r="AL45" s="60">
        <f>+MIN(VLOOKUP(AL$22,Param!$D$1:$F$11,2,FALSE)*AH34,VLOOKUP(AL$22,Param!$D$1:$F$11,3,FALSE))+0.5*AT34+1000</f>
        <v>61000</v>
      </c>
      <c r="AM45" s="60">
        <f>+MIN(VLOOKUP(AM$22,Param!$D$1:$F$11,2,FALSE)*AH34,VLOOKUP(AM$22,Param!$D$1:$F$11,3,FALSE))+0.5*AT34+1000</f>
        <v>61000</v>
      </c>
      <c r="AN45" s="60">
        <f>+MIN(VLOOKUP(AN$22,Param!$D$1:$F$11,2,FALSE)*AH34,VLOOKUP(AN$22,Param!$D$1:$F$11,3,FALSE))+0.5*AT34+1000</f>
        <v>61000</v>
      </c>
      <c r="AO45" s="60">
        <f>+MIN(VLOOKUP(AO$22,Param!$D$1:$F$11,2,FALSE)*AH34,VLOOKUP(AO$22,Param!$D$1:$F$11,3,FALSE))+0.5*AT34+1000</f>
        <v>61000</v>
      </c>
      <c r="AP45" s="60">
        <f>+MIN(VLOOKUP(AP$22,Param!$D$1:$F$11,2,FALSE)*AH34,VLOOKUP(AP$22,Param!$D$1:$F$11,3,FALSE))+0.5*AT34+1000</f>
        <v>61000</v>
      </c>
      <c r="AQ45" s="60">
        <f>+MIN(VLOOKUP(AQ$22,Param!$D$1:$F$11,2,FALSE)*AH34,VLOOKUP(AQ$22,Param!$D$1:$F$11,3,FALSE))+0.5*AT34+1000</f>
        <v>61000</v>
      </c>
      <c r="AR45" s="60">
        <f>+MIN(VLOOKUP(AR$22,Param!$D$1:$F$11,2,FALSE)*AH34,VLOOKUP(AR$22,Param!$D$1:$F$11,3,FALSE))+0.5*AT34+1000</f>
        <v>61000</v>
      </c>
      <c r="AS45" s="60">
        <f>+MIN(VLOOKUP(AS$22,Param!$D$1:$F$11,2,FALSE)*AH34,VLOOKUP(AS$22,Param!$D$1:$F$11,3,FALSE))+0.5*AT34+1000</f>
        <v>61000</v>
      </c>
      <c r="AT45" s="60">
        <f>+MIN(VLOOKUP(AT$22,Param!$D$1:$F$11,2,FALSE)*AH34,VLOOKUP(AT$22,Param!$D$1:$F$11,3,FALSE))+0.5*AT34+1000</f>
        <v>61000</v>
      </c>
      <c r="AU45" s="60">
        <f>+MIN(VLOOKUP(AU$22,Param!$D$1:$F$11,2,FALSE)*AH34,VLOOKUP(AU$22,Param!$D$1:$F$11,3,FALSE))+0.5*AT34+1000</f>
        <v>61000</v>
      </c>
    </row>
    <row r="46" spans="1:47" x14ac:dyDescent="0.25">
      <c r="A46" s="64">
        <v>10</v>
      </c>
      <c r="B46" s="60">
        <f>+VLOOKUP(B$22-$A46,Param!$A$2:$B$22,2)*(MIN(0.2*J34,198000)+0.5*V34)+MIN(VLOOKUP(B$22-$A46,Param!$A$2:$B$22,2),1)*1000</f>
        <v>9950</v>
      </c>
      <c r="C46" s="60">
        <f>+VLOOKUP(C$22-$A46,Param!$A$2:$B$22,2)*(MIN(0.2*J34,198000)+0.5*V34)+MIN(VLOOKUP(C$22-$A46,Param!$A$2:$B$22,2),1)*1000</f>
        <v>9950</v>
      </c>
      <c r="D46" s="60">
        <f>+VLOOKUP(D$22-$A46,Param!$A$2:$B$22,2)*(MIN(0.2*J34,198000)+0.5*V34)+MIN(VLOOKUP(D$22-$A46,Param!$A$2:$B$22,2),1)*1000</f>
        <v>9950</v>
      </c>
      <c r="E46" s="60">
        <f>+VLOOKUP(E$22-$A46,Param!$A$2:$B$22,2)*(MIN(0.2*J34,198000)+0.5*V34)+MIN(VLOOKUP(E$22-$A46,Param!$A$2:$B$22,2),1)*1000</f>
        <v>9950</v>
      </c>
      <c r="F46" s="60">
        <f>+VLOOKUP(F$22-$A46,Param!$A$2:$B$22,2)*(MIN(0.2*J34,198000)+0.5*V34)+MIN(VLOOKUP(F$22-$A46,Param!$A$2:$B$22,2),1)*1000</f>
        <v>9950</v>
      </c>
      <c r="G46" s="60">
        <f>+VLOOKUP(G$22-$A46,Param!$A$2:$B$22,2)*(MIN(0.2*J34,198000)+0.5*V34)+MIN(VLOOKUP(G$22-$A46,Param!$A$2:$B$22,2),1)*1000</f>
        <v>9950</v>
      </c>
      <c r="H46" s="60">
        <f>+VLOOKUP(H$22-$A46,Param!$A$2:$B$22,2)*(MIN(0.2*J34,198000)+0.5*V34)+MIN(VLOOKUP(H$22-$A46,Param!$A$2:$B$22,2),1)*1000</f>
        <v>49750</v>
      </c>
      <c r="I46" s="60">
        <f>+VLOOKUP(I$22-$A46,Param!$A$2:$B$22,2)*(MIN(0.2*J34,198000)+0.5*V34)+MIN(VLOOKUP(I$22-$A46,Param!$A$2:$B$22,2),1)*1000</f>
        <v>99500</v>
      </c>
      <c r="J46" s="60">
        <f>+VLOOKUP(J$22-$A46,Param!$A$2:$B$22,2)*(MIN(0.2*J34,198000)+0.5*V34)+MIN(VLOOKUP(J$22-$A46,Param!$A$2:$B$22,2),1)*1000</f>
        <v>179100</v>
      </c>
      <c r="K46" s="60">
        <f>+VLOOKUP(K$22-$A46,Param!$A$2:$B$22,2)*(MIN(0.2*J34,198000)+0.5*V34)+MIN(VLOOKUP(K$22-$A46,Param!$A$2:$B$22,2),1)*1000</f>
        <v>199000</v>
      </c>
      <c r="M46" s="64">
        <v>10</v>
      </c>
      <c r="N46" s="60">
        <f>+MIN(VLOOKUP(N$22,Param!$D$1:$F$11,2,FALSE)*J34,VLOOKUP(N$22,Param!$D$1:$F$11,3,FALSE))+0.5*V34+1000</f>
        <v>201000</v>
      </c>
      <c r="O46" s="60">
        <f>+MIN(VLOOKUP(O$22,Param!$D$1:$F$11,2,FALSE)*J34,VLOOKUP(O$22,Param!$D$1:$F$11,3,FALSE))+0.5*V34+1000</f>
        <v>201000</v>
      </c>
      <c r="P46" s="60">
        <f>+MIN(VLOOKUP(P$22,Param!$D$1:$F$11,2,FALSE)*J34,VLOOKUP(P$22,Param!$D$1:$F$11,3,FALSE))+0.5*V34+1000</f>
        <v>201000</v>
      </c>
      <c r="Q46" s="60">
        <f>+MIN(VLOOKUP(Q$22,Param!$D$1:$F$11,2,FALSE)*J34,VLOOKUP(Q$22,Param!$D$1:$F$11,3,FALSE))+0.5*V34+1000</f>
        <v>201000</v>
      </c>
      <c r="R46" s="60">
        <f>+MIN(VLOOKUP(R$22,Param!$D$1:$F$11,2,FALSE)*J34,VLOOKUP(R$22,Param!$D$1:$F$11,3,FALSE))+0.5*V34+1000</f>
        <v>201000</v>
      </c>
      <c r="S46" s="60">
        <f>+MIN(VLOOKUP(S$22,Param!$D$1:$F$11,2,FALSE)*J34,VLOOKUP(S$22,Param!$D$1:$F$11,3,FALSE))+0.5*V34+1000</f>
        <v>201000</v>
      </c>
      <c r="T46" s="60">
        <f>+MIN(VLOOKUP(T$22,Param!$D$1:$F$11,2,FALSE)*J34,VLOOKUP(T$22,Param!$D$1:$F$11,3,FALSE))+0.5*V34+1000</f>
        <v>251000</v>
      </c>
      <c r="U46" s="60">
        <f>+MIN(VLOOKUP(U$22,Param!$D$1:$F$11,2,FALSE)*J34,VLOOKUP(U$22,Param!$D$1:$F$11,3,FALSE))+0.5*V34+1000</f>
        <v>281000.00000000006</v>
      </c>
      <c r="V46" s="60">
        <f>+MIN(VLOOKUP(V$22,Param!$D$1:$F$11,2,FALSE)*J34,VLOOKUP(V$22,Param!$D$1:$F$11,3,FALSE))+0.5*V34+1000</f>
        <v>241000.00000000009</v>
      </c>
      <c r="W46" s="60">
        <f>+MIN(VLOOKUP(W$22,Param!$D$1:$F$11,2,FALSE)*J34,VLOOKUP(W$22,Param!$D$1:$F$11,3,FALSE))+0.5*V34+1000</f>
        <v>201000.00000000006</v>
      </c>
      <c r="Y46" s="64">
        <v>10</v>
      </c>
      <c r="Z46" s="60">
        <f>+VLOOKUP(Z$22-$A46,Param!$A$2:$B$22,2)*(MIN(0.2*AH34,198000)+0.5*AT34)+MIN(VLOOKUP(Z$22-$A46,Param!$A$2:$B$22,2),1)*1000</f>
        <v>3050</v>
      </c>
      <c r="AA46" s="60">
        <f>+VLOOKUP(AA$22-$A46,Param!$A$2:$B$22,2)*(MIN(0.2*AH34,198000)+0.5*AT34)+MIN(VLOOKUP(AA$22-$A46,Param!$A$2:$B$22,2),1)*1000</f>
        <v>3050</v>
      </c>
      <c r="AB46" s="60">
        <f>+VLOOKUP(AB$22-$A46,Param!$A$2:$B$22,2)*(MIN(0.2*AH34,198000)+0.5*AT34)+MIN(VLOOKUP(AB$22-$A46,Param!$A$2:$B$22,2),1)*1000</f>
        <v>3050</v>
      </c>
      <c r="AC46" s="60">
        <f>+VLOOKUP(AC$22-$A46,Param!$A$2:$B$22,2)*(MIN(0.2*AH34,198000)+0.5*AT34)+MIN(VLOOKUP(AC$22-$A46,Param!$A$2:$B$22,2),1)*1000</f>
        <v>3050</v>
      </c>
      <c r="AD46" s="60">
        <f>+VLOOKUP(AD$22-$A46,Param!$A$2:$B$22,2)*(MIN(0.2*AH34,198000)+0.5*AT34)+MIN(VLOOKUP(AD$22-$A46,Param!$A$2:$B$22,2),1)*1000</f>
        <v>3050</v>
      </c>
      <c r="AE46" s="60">
        <f>+VLOOKUP(AE$22-$A46,Param!$A$2:$B$22,2)*(MIN(0.2*AH34,198000)+0.5*AT34)+MIN(VLOOKUP(AE$22-$A46,Param!$A$2:$B$22,2),1)*1000</f>
        <v>3050</v>
      </c>
      <c r="AF46" s="60">
        <f>+VLOOKUP(AF$22-$A46,Param!$A$2:$B$22,2)*(MIN(0.2*AH34,198000)+0.5*AT34)+MIN(VLOOKUP(AF$22-$A46,Param!$A$2:$B$22,2),1)*1000</f>
        <v>15250</v>
      </c>
      <c r="AG46" s="60">
        <f>+VLOOKUP(AG$22-$A46,Param!$A$2:$B$22,2)*(MIN(0.2*AH34,198000)+0.5*AT34)+MIN(VLOOKUP(AG$22-$A46,Param!$A$2:$B$22,2),1)*1000</f>
        <v>30500</v>
      </c>
      <c r="AH46" s="60">
        <f>+VLOOKUP(AH$22-$A46,Param!$A$2:$B$22,2)*(MIN(0.2*AH34,198000)+0.5*AT34)+MIN(VLOOKUP(AH$22-$A46,Param!$A$2:$B$22,2),1)*1000</f>
        <v>54900</v>
      </c>
      <c r="AI46" s="60">
        <f>+VLOOKUP(AI$22-$A46,Param!$A$2:$B$22,2)*(MIN(0.2*AH34,198000)+0.5*AT34)+MIN(VLOOKUP(AI$22-$A46,Param!$A$2:$B$22,2),1)*1000</f>
        <v>61000</v>
      </c>
      <c r="AK46" s="64">
        <v>10</v>
      </c>
      <c r="AL46" s="60">
        <f>+MIN(VLOOKUP(AL$22,Param!$D$1:$F$11,2,FALSE)*AH34,VLOOKUP(AL$22,Param!$D$1:$F$11,3,FALSE))+0.5*AT34+1000</f>
        <v>61000</v>
      </c>
      <c r="AM46" s="60">
        <f>+MIN(VLOOKUP(AM$22,Param!$D$1:$F$11,2,FALSE)*AH34,VLOOKUP(AM$22,Param!$D$1:$F$11,3,FALSE))+0.5*AT34+1000</f>
        <v>61000</v>
      </c>
      <c r="AN46" s="60">
        <f>+MIN(VLOOKUP(AN$22,Param!$D$1:$F$11,2,FALSE)*AH34,VLOOKUP(AN$22,Param!$D$1:$F$11,3,FALSE))+0.5*AT34+1000</f>
        <v>61000</v>
      </c>
      <c r="AO46" s="60">
        <f>+MIN(VLOOKUP(AO$22,Param!$D$1:$F$11,2,FALSE)*AH34,VLOOKUP(AO$22,Param!$D$1:$F$11,3,FALSE))+0.5*AT34+1000</f>
        <v>61000</v>
      </c>
      <c r="AP46" s="60">
        <f>+MIN(VLOOKUP(AP$22,Param!$D$1:$F$11,2,FALSE)*AH34,VLOOKUP(AP$22,Param!$D$1:$F$11,3,FALSE))+0.5*AT34+1000</f>
        <v>61000</v>
      </c>
      <c r="AQ46" s="60">
        <f>+MIN(VLOOKUP(AQ$22,Param!$D$1:$F$11,2,FALSE)*AH34,VLOOKUP(AQ$22,Param!$D$1:$F$11,3,FALSE))+0.5*AT34+1000</f>
        <v>61000</v>
      </c>
      <c r="AR46" s="60">
        <f>+MIN(VLOOKUP(AR$22,Param!$D$1:$F$11,2,FALSE)*AH34,VLOOKUP(AR$22,Param!$D$1:$F$11,3,FALSE))+0.5*AT34+1000</f>
        <v>61000</v>
      </c>
      <c r="AS46" s="60">
        <f>+MIN(VLOOKUP(AS$22,Param!$D$1:$F$11,2,FALSE)*AH34,VLOOKUP(AS$22,Param!$D$1:$F$11,3,FALSE))+0.5*AT34+1000</f>
        <v>61000</v>
      </c>
      <c r="AT46" s="60">
        <f>+MIN(VLOOKUP(AT$22,Param!$D$1:$F$11,2,FALSE)*AH34,VLOOKUP(AT$22,Param!$D$1:$F$11,3,FALSE))+0.5*AT34+1000</f>
        <v>61000</v>
      </c>
      <c r="AU46" s="60">
        <f>+MIN(VLOOKUP(AU$22,Param!$D$1:$F$11,2,FALSE)*AH34,VLOOKUP(AU$22,Param!$D$1:$F$11,3,FALSE))+0.5*AT34+1000</f>
        <v>61000</v>
      </c>
    </row>
    <row r="48" spans="1:47" x14ac:dyDescent="0.25">
      <c r="H48" s="61" t="s">
        <v>21</v>
      </c>
      <c r="I48" s="61"/>
      <c r="J48" s="75">
        <v>3000000</v>
      </c>
      <c r="K48" s="76"/>
      <c r="AQ48" s="61" t="s">
        <v>23</v>
      </c>
      <c r="AR48" s="61"/>
      <c r="AS48" s="61"/>
      <c r="AT48" s="77">
        <f>6*40000</f>
        <v>240000</v>
      </c>
      <c r="AU48" s="77"/>
    </row>
    <row r="50" spans="1:47" ht="30" x14ac:dyDescent="0.25">
      <c r="A50" s="62" t="s">
        <v>22</v>
      </c>
      <c r="B50" s="64">
        <v>1</v>
      </c>
      <c r="C50" s="64">
        <v>2</v>
      </c>
      <c r="D50" s="64">
        <v>3</v>
      </c>
      <c r="E50" s="64">
        <v>4</v>
      </c>
      <c r="F50" s="64">
        <v>5</v>
      </c>
      <c r="G50" s="64">
        <v>6</v>
      </c>
      <c r="H50" s="64">
        <v>7</v>
      </c>
      <c r="I50" s="64">
        <v>8</v>
      </c>
      <c r="J50" s="64">
        <v>9</v>
      </c>
      <c r="K50" s="64">
        <v>10</v>
      </c>
      <c r="L50" s="63"/>
      <c r="M50" s="62" t="s">
        <v>22</v>
      </c>
      <c r="N50" s="64">
        <v>1</v>
      </c>
      <c r="O50" s="64">
        <v>2</v>
      </c>
      <c r="P50" s="64">
        <v>3</v>
      </c>
      <c r="Q50" s="64">
        <v>4</v>
      </c>
      <c r="R50" s="64">
        <v>5</v>
      </c>
      <c r="S50" s="64">
        <v>6</v>
      </c>
      <c r="T50" s="64">
        <v>7</v>
      </c>
      <c r="U50" s="64">
        <v>8</v>
      </c>
      <c r="V50" s="64">
        <v>9</v>
      </c>
      <c r="W50" s="64">
        <v>10</v>
      </c>
      <c r="Y50" s="62" t="s">
        <v>22</v>
      </c>
      <c r="Z50" s="64">
        <v>1</v>
      </c>
      <c r="AA50" s="64">
        <v>2</v>
      </c>
      <c r="AB50" s="64">
        <v>3</v>
      </c>
      <c r="AC50" s="64">
        <v>4</v>
      </c>
      <c r="AD50" s="64">
        <v>5</v>
      </c>
      <c r="AE50" s="64">
        <v>6</v>
      </c>
      <c r="AF50" s="64">
        <v>7</v>
      </c>
      <c r="AG50" s="64">
        <v>8</v>
      </c>
      <c r="AH50" s="64">
        <v>9</v>
      </c>
      <c r="AI50" s="64">
        <v>10</v>
      </c>
      <c r="AJ50" s="63"/>
      <c r="AK50" s="62" t="s">
        <v>22</v>
      </c>
      <c r="AL50" s="64">
        <v>1</v>
      </c>
      <c r="AM50" s="64">
        <v>2</v>
      </c>
      <c r="AN50" s="64">
        <v>3</v>
      </c>
      <c r="AO50" s="64">
        <v>4</v>
      </c>
      <c r="AP50" s="64">
        <v>5</v>
      </c>
      <c r="AQ50" s="64">
        <v>6</v>
      </c>
      <c r="AR50" s="64">
        <v>7</v>
      </c>
      <c r="AS50" s="64">
        <v>8</v>
      </c>
      <c r="AT50" s="64">
        <v>9</v>
      </c>
      <c r="AU50" s="64">
        <v>10</v>
      </c>
    </row>
    <row r="51" spans="1:47" hidden="1" x14ac:dyDescent="0.25">
      <c r="A51" s="64">
        <v>1</v>
      </c>
      <c r="B51" s="60">
        <f>+VLOOKUP(B$22-$A51,Param!$A$2:$B$22,2)*(MIN(0.2*J48,198000)+0.5*V48)+MIN(VLOOKUP(B$22-$A51,Param!$A$2:$B$22,2),1)*1000</f>
        <v>199000</v>
      </c>
      <c r="C51" s="60">
        <f>+VLOOKUP(C$22-$A51,Param!$A$2:$B$22,2)*(MIN(0.2*J48,198000)+0.5*V48)+MIN(VLOOKUP(C$22-$A51,Param!$A$2:$B$22,2),1)*1000</f>
        <v>218800.00000000003</v>
      </c>
      <c r="D51" s="60">
        <f>+VLOOKUP(D$22-$A51,Param!$A$2:$B$22,2)*(MIN(0.2*J48,198000)+0.5*V48)+MIN(VLOOKUP(D$22-$A51,Param!$A$2:$B$22,2),1)*1000</f>
        <v>298000</v>
      </c>
      <c r="E51" s="60">
        <f>+VLOOKUP(E$22-$A51,Param!$A$2:$B$22,2)*(MIN(0.2*J48,198000)+0.5*V48)+MIN(VLOOKUP(E$22-$A51,Param!$A$2:$B$22,2),1)*1000</f>
        <v>397000</v>
      </c>
      <c r="F51" s="60">
        <f>+VLOOKUP(F$22-$A51,Param!$A$2:$B$22,2)*(MIN(0.2*J48,198000)+0.5*V48)+MIN(VLOOKUP(F$22-$A51,Param!$A$2:$B$22,2),1)*1000</f>
        <v>397000</v>
      </c>
      <c r="G51" s="60">
        <f>+VLOOKUP(G$22-$A51,Param!$A$2:$B$22,2)*(MIN(0.2*J48,198000)+0.5*V48)+MIN(VLOOKUP(G$22-$A51,Param!$A$2:$B$22,2),1)*1000</f>
        <v>397000</v>
      </c>
      <c r="H51" s="60">
        <f>+VLOOKUP(H$22-$A51,Param!$A$2:$B$22,2)*(MIN(0.2*J48,198000)+0.5*V48)+MIN(VLOOKUP(H$22-$A51,Param!$A$2:$B$22,2),1)*1000</f>
        <v>397000</v>
      </c>
      <c r="I51" s="60">
        <f>+VLOOKUP(I$22-$A51,Param!$A$2:$B$22,2)*(MIN(0.2*J48,198000)+0.5*V48)+MIN(VLOOKUP(I$22-$A51,Param!$A$2:$B$22,2),1)*1000</f>
        <v>397000</v>
      </c>
      <c r="J51" s="60">
        <f>+VLOOKUP(J$22-$A51,Param!$A$2:$B$22,2)*(MIN(0.2*J48,198000)+0.5*V48)+MIN(VLOOKUP(J$22-$A51,Param!$A$2:$B$22,2),1)*1000</f>
        <v>397000</v>
      </c>
      <c r="K51" s="60">
        <f>+VLOOKUP(K$22-$A51,Param!$A$2:$B$22,2)*(MIN(0.2*J48,198000)+0.5*V48)+MIN(VLOOKUP(K$22-$A51,Param!$A$2:$B$22,2),1)*1000</f>
        <v>397000</v>
      </c>
      <c r="M51" s="64">
        <v>1</v>
      </c>
      <c r="N51" s="60">
        <f>+MIN(VLOOKUP(N$22,Param!$D$1:$F$11,2,FALSE)*J48,VLOOKUP(N$22,Param!$D$1:$F$11,3,FALSE))+0.5*V48+1000</f>
        <v>201000</v>
      </c>
      <c r="O51" s="60">
        <f>+MIN(VLOOKUP(O$22,Param!$D$1:$F$11,2,FALSE)*J48,VLOOKUP(O$22,Param!$D$1:$F$11,3,FALSE))+0.5*V48+1000</f>
        <v>201000</v>
      </c>
      <c r="P51" s="60">
        <f>+MIN(VLOOKUP(P$22,Param!$D$1:$F$11,2,FALSE)*J48,VLOOKUP(P$22,Param!$D$1:$F$11,3,FALSE))+0.5*V48+1000</f>
        <v>201000</v>
      </c>
      <c r="Q51" s="60">
        <f>+MIN(VLOOKUP(Q$22,Param!$D$1:$F$11,2,FALSE)*J48,VLOOKUP(Q$22,Param!$D$1:$F$11,3,FALSE))+0.5*V48+1000</f>
        <v>201000</v>
      </c>
      <c r="R51" s="60">
        <f>+MIN(VLOOKUP(R$22,Param!$D$1:$F$11,2,FALSE)*J48,VLOOKUP(R$22,Param!$D$1:$F$11,3,FALSE))+0.5*V48+1000</f>
        <v>201000</v>
      </c>
      <c r="S51" s="60">
        <f>+MIN(VLOOKUP(S$22,Param!$D$1:$F$11,2,FALSE)*J48,VLOOKUP(S$22,Param!$D$1:$F$11,3,FALSE))+0.5*V48+1000</f>
        <v>201000</v>
      </c>
      <c r="T51" s="60">
        <f>+MIN(VLOOKUP(T$22,Param!$D$1:$F$11,2,FALSE)*J48,VLOOKUP(T$22,Param!$D$1:$F$11,3,FALSE))+0.5*V48+1000</f>
        <v>251000</v>
      </c>
      <c r="U51" s="60">
        <f>+MIN(VLOOKUP(U$22,Param!$D$1:$F$11,2,FALSE)*J48,VLOOKUP(U$22,Param!$D$1:$F$11,3,FALSE))+0.5*V48+1000</f>
        <v>301000</v>
      </c>
      <c r="V51" s="60">
        <f>+MIN(VLOOKUP(V$22,Param!$D$1:$F$11,2,FALSE)*J48,VLOOKUP(V$22,Param!$D$1:$F$11,3,FALSE))+0.5*V48+1000</f>
        <v>351000</v>
      </c>
      <c r="W51" s="60">
        <f>+MIN(VLOOKUP(W$22,Param!$D$1:$F$11,2,FALSE)*J48,VLOOKUP(W$22,Param!$D$1:$F$11,3,FALSE))+0.5*V48+1000</f>
        <v>301000.00000000012</v>
      </c>
      <c r="Y51" s="64">
        <v>1</v>
      </c>
      <c r="Z51" s="60">
        <f>+VLOOKUP(Z$22-$A51,Param!$A$2:$B$22,2)*(MIN(0.2*AH48,198000)+0.5*AT48)+MIN(VLOOKUP(Z$22-$A51,Param!$A$2:$B$22,2),1)*1000</f>
        <v>121000</v>
      </c>
      <c r="AA51" s="60">
        <f>+VLOOKUP(AA$22-$A51,Param!$A$2:$B$22,2)*(MIN(0.2*AH48,198000)+0.5*AT48)+MIN(VLOOKUP(AA$22-$A51,Param!$A$2:$B$22,2),1)*1000</f>
        <v>133000</v>
      </c>
      <c r="AB51" s="60">
        <f>+VLOOKUP(AB$22-$A51,Param!$A$2:$B$22,2)*(MIN(0.2*AH48,198000)+0.5*AT48)+MIN(VLOOKUP(AB$22-$A51,Param!$A$2:$B$22,2),1)*1000</f>
        <v>181000</v>
      </c>
      <c r="AC51" s="60">
        <f>+VLOOKUP(AC$22-$A51,Param!$A$2:$B$22,2)*(MIN(0.2*AH48,198000)+0.5*AT48)+MIN(VLOOKUP(AC$22-$A51,Param!$A$2:$B$22,2),1)*1000</f>
        <v>241000</v>
      </c>
      <c r="AD51" s="60">
        <f>+VLOOKUP(AD$22-$A51,Param!$A$2:$B$22,2)*(MIN(0.2*AH48,198000)+0.5*AT48)+MIN(VLOOKUP(AD$22-$A51,Param!$A$2:$B$22,2),1)*1000</f>
        <v>241000</v>
      </c>
      <c r="AE51" s="60">
        <f>+VLOOKUP(AE$22-$A51,Param!$A$2:$B$22,2)*(MIN(0.2*AH48,198000)+0.5*AT48)+MIN(VLOOKUP(AE$22-$A51,Param!$A$2:$B$22,2),1)*1000</f>
        <v>241000</v>
      </c>
      <c r="AF51" s="60">
        <f>+VLOOKUP(AF$22-$A51,Param!$A$2:$B$22,2)*(MIN(0.2*AH48,198000)+0.5*AT48)+MIN(VLOOKUP(AF$22-$A51,Param!$A$2:$B$22,2),1)*1000</f>
        <v>241000</v>
      </c>
      <c r="AG51" s="60">
        <f>+VLOOKUP(AG$22-$A51,Param!$A$2:$B$22,2)*(MIN(0.2*AH48,198000)+0.5*AT48)+MIN(VLOOKUP(AG$22-$A51,Param!$A$2:$B$22,2),1)*1000</f>
        <v>241000</v>
      </c>
      <c r="AH51" s="60">
        <f>+VLOOKUP(AH$22-$A51,Param!$A$2:$B$22,2)*(MIN(0.2*AH48,198000)+0.5*AT48)+MIN(VLOOKUP(AH$22-$A51,Param!$A$2:$B$22,2),1)*1000</f>
        <v>241000</v>
      </c>
      <c r="AI51" s="60">
        <f>+VLOOKUP(AI$22-$A51,Param!$A$2:$B$22,2)*(MIN(0.2*AH48,198000)+0.5*AT48)+MIN(VLOOKUP(AI$22-$A51,Param!$A$2:$B$22,2),1)*1000</f>
        <v>241000</v>
      </c>
      <c r="AK51" s="64">
        <v>1</v>
      </c>
      <c r="AL51" s="60">
        <f>+MIN(VLOOKUP(AL$22,Param!$D$1:$F$11,2,FALSE)*AH48,VLOOKUP(AL$22,Param!$D$1:$F$11,3,FALSE))+0.5*AT48+1000</f>
        <v>121000</v>
      </c>
      <c r="AM51" s="60">
        <f>+MIN(VLOOKUP(AM$22,Param!$D$1:$F$11,2,FALSE)*AH48,VLOOKUP(AM$22,Param!$D$1:$F$11,3,FALSE))+0.5*AT48+1000</f>
        <v>121000</v>
      </c>
      <c r="AN51" s="60">
        <f>+MIN(VLOOKUP(AN$22,Param!$D$1:$F$11,2,FALSE)*AH48,VLOOKUP(AN$22,Param!$D$1:$F$11,3,FALSE))+0.5*AT48+1000</f>
        <v>121000</v>
      </c>
      <c r="AO51" s="60">
        <f>+MIN(VLOOKUP(AO$22,Param!$D$1:$F$11,2,FALSE)*AH48,VLOOKUP(AO$22,Param!$D$1:$F$11,3,FALSE))+0.5*AT48+1000</f>
        <v>121000</v>
      </c>
      <c r="AP51" s="60">
        <f>+MIN(VLOOKUP(AP$22,Param!$D$1:$F$11,2,FALSE)*AH48,VLOOKUP(AP$22,Param!$D$1:$F$11,3,FALSE))+0.5*AT48+1000</f>
        <v>121000</v>
      </c>
      <c r="AQ51" s="60">
        <f>+MIN(VLOOKUP(AQ$22,Param!$D$1:$F$11,2,FALSE)*AH48,VLOOKUP(AQ$22,Param!$D$1:$F$11,3,FALSE))+0.5*AT48+1000</f>
        <v>121000</v>
      </c>
      <c r="AR51" s="60">
        <f>+MIN(VLOOKUP(AR$22,Param!$D$1:$F$11,2,FALSE)*AH48,VLOOKUP(AR$22,Param!$D$1:$F$11,3,FALSE))+0.5*AT48+1000</f>
        <v>121000</v>
      </c>
      <c r="AS51" s="60">
        <f>+MIN(VLOOKUP(AS$22,Param!$D$1:$F$11,2,FALSE)*AH48,VLOOKUP(AS$22,Param!$D$1:$F$11,3,FALSE))+0.5*AT48+1000</f>
        <v>121000</v>
      </c>
      <c r="AT51" s="60">
        <f>+MIN(VLOOKUP(AT$22,Param!$D$1:$F$11,2,FALSE)*AH48,VLOOKUP(AT$22,Param!$D$1:$F$11,3,FALSE))+0.5*AT48+1000</f>
        <v>121000</v>
      </c>
      <c r="AU51" s="60">
        <f>+MIN(VLOOKUP(AU$22,Param!$D$1:$F$11,2,FALSE)*AH48,VLOOKUP(AU$22,Param!$D$1:$F$11,3,FALSE))+0.5*AT48+1000</f>
        <v>121000</v>
      </c>
    </row>
    <row r="52" spans="1:47" hidden="1" x14ac:dyDescent="0.25">
      <c r="A52" s="64">
        <v>2</v>
      </c>
      <c r="B52" s="60">
        <f>+VLOOKUP(B$22-$A52,Param!$A$2:$B$22,2)*(MIN(0.2*J48,198000)+0.5*V48)+MIN(VLOOKUP(B$22-$A52,Param!$A$2:$B$22,2),1)*1000</f>
        <v>179100</v>
      </c>
      <c r="C52" s="60">
        <f>+VLOOKUP(C$22-$A52,Param!$A$2:$B$22,2)*(MIN(0.2*J48,198000)+0.5*V48)+MIN(VLOOKUP(C$22-$A52,Param!$A$2:$B$22,2),1)*1000</f>
        <v>199000</v>
      </c>
      <c r="D52" s="60">
        <f>+VLOOKUP(D$22-$A52,Param!$A$2:$B$22,2)*(MIN(0.2*J48,198000)+0.5*V48)+MIN(VLOOKUP(D$22-$A52,Param!$A$2:$B$22,2),1)*1000</f>
        <v>218800.00000000003</v>
      </c>
      <c r="E52" s="60">
        <f>+VLOOKUP(E$22-$A52,Param!$A$2:$B$22,2)*(MIN(0.2*J48,198000)+0.5*V48)+MIN(VLOOKUP(E$22-$A52,Param!$A$2:$B$22,2),1)*1000</f>
        <v>298000</v>
      </c>
      <c r="F52" s="60">
        <f>+VLOOKUP(F$22-$A52,Param!$A$2:$B$22,2)*(MIN(0.2*J48,198000)+0.5*V48)+MIN(VLOOKUP(F$22-$A52,Param!$A$2:$B$22,2),1)*1000</f>
        <v>397000</v>
      </c>
      <c r="G52" s="60">
        <f>+VLOOKUP(G$22-$A52,Param!$A$2:$B$22,2)*(MIN(0.2*J48,198000)+0.5*V48)+MIN(VLOOKUP(G$22-$A52,Param!$A$2:$B$22,2),1)*1000</f>
        <v>397000</v>
      </c>
      <c r="H52" s="60">
        <f>+VLOOKUP(H$22-$A52,Param!$A$2:$B$22,2)*(MIN(0.2*J48,198000)+0.5*V48)+MIN(VLOOKUP(H$22-$A52,Param!$A$2:$B$22,2),1)*1000</f>
        <v>397000</v>
      </c>
      <c r="I52" s="60">
        <f>+VLOOKUP(I$22-$A52,Param!$A$2:$B$22,2)*(MIN(0.2*J48,198000)+0.5*V48)+MIN(VLOOKUP(I$22-$A52,Param!$A$2:$B$22,2),1)*1000</f>
        <v>397000</v>
      </c>
      <c r="J52" s="60">
        <f>+VLOOKUP(J$22-$A52,Param!$A$2:$B$22,2)*(MIN(0.2*J48,198000)+0.5*V48)+MIN(VLOOKUP(J$22-$A52,Param!$A$2:$B$22,2),1)*1000</f>
        <v>397000</v>
      </c>
      <c r="K52" s="60">
        <f>+VLOOKUP(K$22-$A52,Param!$A$2:$B$22,2)*(MIN(0.2*J48,198000)+0.5*V48)+MIN(VLOOKUP(K$22-$A52,Param!$A$2:$B$22,2),1)*1000</f>
        <v>397000</v>
      </c>
      <c r="M52" s="64">
        <v>2</v>
      </c>
      <c r="N52" s="60">
        <f>+MIN(VLOOKUP(N$22,Param!$D$1:$F$11,2,FALSE)*J48,VLOOKUP(N$22,Param!$D$1:$F$11,3,FALSE))+0.5*V48+1000</f>
        <v>201000</v>
      </c>
      <c r="O52" s="60">
        <f>+MIN(VLOOKUP(O$22,Param!$D$1:$F$11,2,FALSE)*J48,VLOOKUP(O$22,Param!$D$1:$F$11,3,FALSE))+0.5*V48+1000</f>
        <v>201000</v>
      </c>
      <c r="P52" s="60">
        <f>+MIN(VLOOKUP(P$22,Param!$D$1:$F$11,2,FALSE)*J48,VLOOKUP(P$22,Param!$D$1:$F$11,3,FALSE))+0.5*V48+1000</f>
        <v>201000</v>
      </c>
      <c r="Q52" s="60">
        <f>+MIN(VLOOKUP(Q$22,Param!$D$1:$F$11,2,FALSE)*J48,VLOOKUP(Q$22,Param!$D$1:$F$11,3,FALSE))+0.5*V48+1000</f>
        <v>201000</v>
      </c>
      <c r="R52" s="60">
        <f>+MIN(VLOOKUP(R$22,Param!$D$1:$F$11,2,FALSE)*J48,VLOOKUP(R$22,Param!$D$1:$F$11,3,FALSE))+0.5*V48+1000</f>
        <v>201000</v>
      </c>
      <c r="S52" s="60">
        <f>+MIN(VLOOKUP(S$22,Param!$D$1:$F$11,2,FALSE)*J48,VLOOKUP(S$22,Param!$D$1:$F$11,3,FALSE))+0.5*V48+1000</f>
        <v>201000</v>
      </c>
      <c r="T52" s="60">
        <f>+MIN(VLOOKUP(T$22,Param!$D$1:$F$11,2,FALSE)*J48,VLOOKUP(T$22,Param!$D$1:$F$11,3,FALSE))+0.5*V48+1000</f>
        <v>251000</v>
      </c>
      <c r="U52" s="60">
        <f>+MIN(VLOOKUP(U$22,Param!$D$1:$F$11,2,FALSE)*J48,VLOOKUP(U$22,Param!$D$1:$F$11,3,FALSE))+0.5*V48+1000</f>
        <v>301000</v>
      </c>
      <c r="V52" s="60">
        <f>+MIN(VLOOKUP(V$22,Param!$D$1:$F$11,2,FALSE)*J48,VLOOKUP(V$22,Param!$D$1:$F$11,3,FALSE))+0.5*V48+1000</f>
        <v>351000</v>
      </c>
      <c r="W52" s="60">
        <f>+MIN(VLOOKUP(W$22,Param!$D$1:$F$11,2,FALSE)*J48,VLOOKUP(W$22,Param!$D$1:$F$11,3,FALSE))+0.5*V48+1000</f>
        <v>301000.00000000012</v>
      </c>
      <c r="Y52" s="64">
        <v>2</v>
      </c>
      <c r="Z52" s="60">
        <f>+VLOOKUP(Z$22-$A52,Param!$A$2:$B$22,2)*(MIN(0.2*AH48,198000)+0.5*AT48)+MIN(VLOOKUP(Z$22-$A52,Param!$A$2:$B$22,2),1)*1000</f>
        <v>108900</v>
      </c>
      <c r="AA52" s="60">
        <f>+VLOOKUP(AA$22-$A52,Param!$A$2:$B$22,2)*(MIN(0.2*AH48,198000)+0.5*AT48)+MIN(VLOOKUP(AA$22-$A52,Param!$A$2:$B$22,2),1)*1000</f>
        <v>121000</v>
      </c>
      <c r="AB52" s="60">
        <f>+VLOOKUP(AB$22-$A52,Param!$A$2:$B$22,2)*(MIN(0.2*AH48,198000)+0.5*AT48)+MIN(VLOOKUP(AB$22-$A52,Param!$A$2:$B$22,2),1)*1000</f>
        <v>133000</v>
      </c>
      <c r="AC52" s="60">
        <f>+VLOOKUP(AC$22-$A52,Param!$A$2:$B$22,2)*(MIN(0.2*AH48,198000)+0.5*AT48)+MIN(VLOOKUP(AC$22-$A52,Param!$A$2:$B$22,2),1)*1000</f>
        <v>181000</v>
      </c>
      <c r="AD52" s="60">
        <f>+VLOOKUP(AD$22-$A52,Param!$A$2:$B$22,2)*(MIN(0.2*AH48,198000)+0.5*AT48)+MIN(VLOOKUP(AD$22-$A52,Param!$A$2:$B$22,2),1)*1000</f>
        <v>241000</v>
      </c>
      <c r="AE52" s="60">
        <f>+VLOOKUP(AE$22-$A52,Param!$A$2:$B$22,2)*(MIN(0.2*AH48,198000)+0.5*AT48)+MIN(VLOOKUP(AE$22-$A52,Param!$A$2:$B$22,2),1)*1000</f>
        <v>241000</v>
      </c>
      <c r="AF52" s="60">
        <f>+VLOOKUP(AF$22-$A52,Param!$A$2:$B$22,2)*(MIN(0.2*AH48,198000)+0.5*AT48)+MIN(VLOOKUP(AF$22-$A52,Param!$A$2:$B$22,2),1)*1000</f>
        <v>241000</v>
      </c>
      <c r="AG52" s="60">
        <f>+VLOOKUP(AG$22-$A52,Param!$A$2:$B$22,2)*(MIN(0.2*AH48,198000)+0.5*AT48)+MIN(VLOOKUP(AG$22-$A52,Param!$A$2:$B$22,2),1)*1000</f>
        <v>241000</v>
      </c>
      <c r="AH52" s="60">
        <f>+VLOOKUP(AH$22-$A52,Param!$A$2:$B$22,2)*(MIN(0.2*AH48,198000)+0.5*AT48)+MIN(VLOOKUP(AH$22-$A52,Param!$A$2:$B$22,2),1)*1000</f>
        <v>241000</v>
      </c>
      <c r="AI52" s="60">
        <f>+VLOOKUP(AI$22-$A52,Param!$A$2:$B$22,2)*(MIN(0.2*AH48,198000)+0.5*AT48)+MIN(VLOOKUP(AI$22-$A52,Param!$A$2:$B$22,2),1)*1000</f>
        <v>241000</v>
      </c>
      <c r="AK52" s="64">
        <v>2</v>
      </c>
      <c r="AL52" s="60">
        <f>+MIN(VLOOKUP(AL$22,Param!$D$1:$F$11,2,FALSE)*AH48,VLOOKUP(AL$22,Param!$D$1:$F$11,3,FALSE))+0.5*AT48+1000</f>
        <v>121000</v>
      </c>
      <c r="AM52" s="60">
        <f>+MIN(VLOOKUP(AM$22,Param!$D$1:$F$11,2,FALSE)*AH48,VLOOKUP(AM$22,Param!$D$1:$F$11,3,FALSE))+0.5*AT48+1000</f>
        <v>121000</v>
      </c>
      <c r="AN52" s="60">
        <f>+MIN(VLOOKUP(AN$22,Param!$D$1:$F$11,2,FALSE)*AH48,VLOOKUP(AN$22,Param!$D$1:$F$11,3,FALSE))+0.5*AT48+1000</f>
        <v>121000</v>
      </c>
      <c r="AO52" s="60">
        <f>+MIN(VLOOKUP(AO$22,Param!$D$1:$F$11,2,FALSE)*AH48,VLOOKUP(AO$22,Param!$D$1:$F$11,3,FALSE))+0.5*AT48+1000</f>
        <v>121000</v>
      </c>
      <c r="AP52" s="60">
        <f>+MIN(VLOOKUP(AP$22,Param!$D$1:$F$11,2,FALSE)*AH48,VLOOKUP(AP$22,Param!$D$1:$F$11,3,FALSE))+0.5*AT48+1000</f>
        <v>121000</v>
      </c>
      <c r="AQ52" s="60">
        <f>+MIN(VLOOKUP(AQ$22,Param!$D$1:$F$11,2,FALSE)*AH48,VLOOKUP(AQ$22,Param!$D$1:$F$11,3,FALSE))+0.5*AT48+1000</f>
        <v>121000</v>
      </c>
      <c r="AR52" s="60">
        <f>+MIN(VLOOKUP(AR$22,Param!$D$1:$F$11,2,FALSE)*AH48,VLOOKUP(AR$22,Param!$D$1:$F$11,3,FALSE))+0.5*AT48+1000</f>
        <v>121000</v>
      </c>
      <c r="AS52" s="60">
        <f>+MIN(VLOOKUP(AS$22,Param!$D$1:$F$11,2,FALSE)*AH48,VLOOKUP(AS$22,Param!$D$1:$F$11,3,FALSE))+0.5*AT48+1000</f>
        <v>121000</v>
      </c>
      <c r="AT52" s="60">
        <f>+MIN(VLOOKUP(AT$22,Param!$D$1:$F$11,2,FALSE)*AH48,VLOOKUP(AT$22,Param!$D$1:$F$11,3,FALSE))+0.5*AT48+1000</f>
        <v>121000</v>
      </c>
      <c r="AU52" s="60">
        <f>+MIN(VLOOKUP(AU$22,Param!$D$1:$F$11,2,FALSE)*AH48,VLOOKUP(AU$22,Param!$D$1:$F$11,3,FALSE))+0.5*AT48+1000</f>
        <v>121000</v>
      </c>
    </row>
    <row r="53" spans="1:47" hidden="1" x14ac:dyDescent="0.25">
      <c r="A53" s="64">
        <v>3</v>
      </c>
      <c r="B53" s="60">
        <f>+VLOOKUP(B$22-$A53,Param!$A$2:$B$22,2)*(MIN(0.2*J48,198000)+0.5*V48)+MIN(VLOOKUP(B$22-$A53,Param!$A$2:$B$22,2),1)*1000</f>
        <v>99500</v>
      </c>
      <c r="C53" s="60">
        <f>+VLOOKUP(C$22-$A53,Param!$A$2:$B$22,2)*(MIN(0.2*J48,198000)+0.5*V48)+MIN(VLOOKUP(C$22-$A53,Param!$A$2:$B$22,2),1)*1000</f>
        <v>179100</v>
      </c>
      <c r="D53" s="60">
        <f>+VLOOKUP(D$22-$A53,Param!$A$2:$B$22,2)*(MIN(0.2*J48,198000)+0.5*V48)+MIN(VLOOKUP(D$22-$A53,Param!$A$2:$B$22,2),1)*1000</f>
        <v>199000</v>
      </c>
      <c r="E53" s="60">
        <f>+VLOOKUP(E$22-$A53,Param!$A$2:$B$22,2)*(MIN(0.2*J48,198000)+0.5*V48)+MIN(VLOOKUP(E$22-$A53,Param!$A$2:$B$22,2),1)*1000</f>
        <v>218800.00000000003</v>
      </c>
      <c r="F53" s="60">
        <f>+VLOOKUP(F$22-$A53,Param!$A$2:$B$22,2)*(MIN(0.2*J48,198000)+0.5*V48)+MIN(VLOOKUP(F$22-$A53,Param!$A$2:$B$22,2),1)*1000</f>
        <v>298000</v>
      </c>
      <c r="G53" s="60">
        <f>+VLOOKUP(G$22-$A53,Param!$A$2:$B$22,2)*(MIN(0.2*J48,198000)+0.5*V48)+MIN(VLOOKUP(G$22-$A53,Param!$A$2:$B$22,2),1)*1000</f>
        <v>397000</v>
      </c>
      <c r="H53" s="60">
        <f>+VLOOKUP(H$22-$A53,Param!$A$2:$B$22,2)*(MIN(0.2*J48,198000)+0.5*V48)+MIN(VLOOKUP(H$22-$A53,Param!$A$2:$B$22,2),1)*1000</f>
        <v>397000</v>
      </c>
      <c r="I53" s="60">
        <f>+VLOOKUP(I$22-$A53,Param!$A$2:$B$22,2)*(MIN(0.2*J48,198000)+0.5*V48)+MIN(VLOOKUP(I$22-$A53,Param!$A$2:$B$22,2),1)*1000</f>
        <v>397000</v>
      </c>
      <c r="J53" s="60">
        <f>+VLOOKUP(J$22-$A53,Param!$A$2:$B$22,2)*(MIN(0.2*J48,198000)+0.5*V48)+MIN(VLOOKUP(J$22-$A53,Param!$A$2:$B$22,2),1)*1000</f>
        <v>397000</v>
      </c>
      <c r="K53" s="60">
        <f>+VLOOKUP(K$22-$A53,Param!$A$2:$B$22,2)*(MIN(0.2*J48,198000)+0.5*V48)+MIN(VLOOKUP(K$22-$A53,Param!$A$2:$B$22,2),1)*1000</f>
        <v>397000</v>
      </c>
      <c r="M53" s="64">
        <v>3</v>
      </c>
      <c r="N53" s="60">
        <f>+MIN(VLOOKUP(N$22,Param!$D$1:$F$11,2,FALSE)*J48,VLOOKUP(N$22,Param!$D$1:$F$11,3,FALSE))+0.5*V48+1000</f>
        <v>201000</v>
      </c>
      <c r="O53" s="60">
        <f>+MIN(VLOOKUP(O$22,Param!$D$1:$F$11,2,FALSE)*J48,VLOOKUP(O$22,Param!$D$1:$F$11,3,FALSE))+0.5*V48+1000</f>
        <v>201000</v>
      </c>
      <c r="P53" s="60">
        <f>+MIN(VLOOKUP(P$22,Param!$D$1:$F$11,2,FALSE)*J48,VLOOKUP(P$22,Param!$D$1:$F$11,3,FALSE))+0.5*V48+1000</f>
        <v>201000</v>
      </c>
      <c r="Q53" s="60">
        <f>+MIN(VLOOKUP(Q$22,Param!$D$1:$F$11,2,FALSE)*J48,VLOOKUP(Q$22,Param!$D$1:$F$11,3,FALSE))+0.5*V48+1000</f>
        <v>201000</v>
      </c>
      <c r="R53" s="60">
        <f>+MIN(VLOOKUP(R$22,Param!$D$1:$F$11,2,FALSE)*J48,VLOOKUP(R$22,Param!$D$1:$F$11,3,FALSE))+0.5*V48+1000</f>
        <v>201000</v>
      </c>
      <c r="S53" s="60">
        <f>+MIN(VLOOKUP(S$22,Param!$D$1:$F$11,2,FALSE)*J48,VLOOKUP(S$22,Param!$D$1:$F$11,3,FALSE))+0.5*V48+1000</f>
        <v>201000</v>
      </c>
      <c r="T53" s="60">
        <f>+MIN(VLOOKUP(T$22,Param!$D$1:$F$11,2,FALSE)*J48,VLOOKUP(T$22,Param!$D$1:$F$11,3,FALSE))+0.5*V48+1000</f>
        <v>251000</v>
      </c>
      <c r="U53" s="60">
        <f>+MIN(VLOOKUP(U$22,Param!$D$1:$F$11,2,FALSE)*J48,VLOOKUP(U$22,Param!$D$1:$F$11,3,FALSE))+0.5*V48+1000</f>
        <v>301000</v>
      </c>
      <c r="V53" s="60">
        <f>+MIN(VLOOKUP(V$22,Param!$D$1:$F$11,2,FALSE)*J48,VLOOKUP(V$22,Param!$D$1:$F$11,3,FALSE))+0.5*V48+1000</f>
        <v>351000</v>
      </c>
      <c r="W53" s="60">
        <f>+MIN(VLOOKUP(W$22,Param!$D$1:$F$11,2,FALSE)*J48,VLOOKUP(W$22,Param!$D$1:$F$11,3,FALSE))+0.5*V48+1000</f>
        <v>301000.00000000012</v>
      </c>
      <c r="Y53" s="64">
        <v>3</v>
      </c>
      <c r="Z53" s="60">
        <f>+VLOOKUP(Z$22-$A53,Param!$A$2:$B$22,2)*(MIN(0.2*AH48,198000)+0.5*AT48)+MIN(VLOOKUP(Z$22-$A53,Param!$A$2:$B$22,2),1)*1000</f>
        <v>60500</v>
      </c>
      <c r="AA53" s="60">
        <f>+VLOOKUP(AA$22-$A53,Param!$A$2:$B$22,2)*(MIN(0.2*AH48,198000)+0.5*AT48)+MIN(VLOOKUP(AA$22-$A53,Param!$A$2:$B$22,2),1)*1000</f>
        <v>108900</v>
      </c>
      <c r="AB53" s="60">
        <f>+VLOOKUP(AB$22-$A53,Param!$A$2:$B$22,2)*(MIN(0.2*AH48,198000)+0.5*AT48)+MIN(VLOOKUP(AB$22-$A53,Param!$A$2:$B$22,2),1)*1000</f>
        <v>121000</v>
      </c>
      <c r="AC53" s="60">
        <f>+VLOOKUP(AC$22-$A53,Param!$A$2:$B$22,2)*(MIN(0.2*AH48,198000)+0.5*AT48)+MIN(VLOOKUP(AC$22-$A53,Param!$A$2:$B$22,2),1)*1000</f>
        <v>133000</v>
      </c>
      <c r="AD53" s="60">
        <f>+VLOOKUP(AD$22-$A53,Param!$A$2:$B$22,2)*(MIN(0.2*AH48,198000)+0.5*AT48)+MIN(VLOOKUP(AD$22-$A53,Param!$A$2:$B$22,2),1)*1000</f>
        <v>181000</v>
      </c>
      <c r="AE53" s="60">
        <f>+VLOOKUP(AE$22-$A53,Param!$A$2:$B$22,2)*(MIN(0.2*AH48,198000)+0.5*AT48)+MIN(VLOOKUP(AE$22-$A53,Param!$A$2:$B$22,2),1)*1000</f>
        <v>241000</v>
      </c>
      <c r="AF53" s="60">
        <f>+VLOOKUP(AF$22-$A53,Param!$A$2:$B$22,2)*(MIN(0.2*AH48,198000)+0.5*AT48)+MIN(VLOOKUP(AF$22-$A53,Param!$A$2:$B$22,2),1)*1000</f>
        <v>241000</v>
      </c>
      <c r="AG53" s="60">
        <f>+VLOOKUP(AG$22-$A53,Param!$A$2:$B$22,2)*(MIN(0.2*AH48,198000)+0.5*AT48)+MIN(VLOOKUP(AG$22-$A53,Param!$A$2:$B$22,2),1)*1000</f>
        <v>241000</v>
      </c>
      <c r="AH53" s="60">
        <f>+VLOOKUP(AH$22-$A53,Param!$A$2:$B$22,2)*(MIN(0.2*AH48,198000)+0.5*AT48)+MIN(VLOOKUP(AH$22-$A53,Param!$A$2:$B$22,2),1)*1000</f>
        <v>241000</v>
      </c>
      <c r="AI53" s="60">
        <f>+VLOOKUP(AI$22-$A53,Param!$A$2:$B$22,2)*(MIN(0.2*AH48,198000)+0.5*AT48)+MIN(VLOOKUP(AI$22-$A53,Param!$A$2:$B$22,2),1)*1000</f>
        <v>241000</v>
      </c>
      <c r="AK53" s="64">
        <v>3</v>
      </c>
      <c r="AL53" s="60">
        <f>+MIN(VLOOKUP(AL$22,Param!$D$1:$F$11,2,FALSE)*AH48,VLOOKUP(AL$22,Param!$D$1:$F$11,3,FALSE))+0.5*AT48+1000</f>
        <v>121000</v>
      </c>
      <c r="AM53" s="60">
        <f>+MIN(VLOOKUP(AM$22,Param!$D$1:$F$11,2,FALSE)*AH48,VLOOKUP(AM$22,Param!$D$1:$F$11,3,FALSE))+0.5*AT48+1000</f>
        <v>121000</v>
      </c>
      <c r="AN53" s="60">
        <f>+MIN(VLOOKUP(AN$22,Param!$D$1:$F$11,2,FALSE)*AH48,VLOOKUP(AN$22,Param!$D$1:$F$11,3,FALSE))+0.5*AT48+1000</f>
        <v>121000</v>
      </c>
      <c r="AO53" s="60">
        <f>+MIN(VLOOKUP(AO$22,Param!$D$1:$F$11,2,FALSE)*AH48,VLOOKUP(AO$22,Param!$D$1:$F$11,3,FALSE))+0.5*AT48+1000</f>
        <v>121000</v>
      </c>
      <c r="AP53" s="60">
        <f>+MIN(VLOOKUP(AP$22,Param!$D$1:$F$11,2,FALSE)*AH48,VLOOKUP(AP$22,Param!$D$1:$F$11,3,FALSE))+0.5*AT48+1000</f>
        <v>121000</v>
      </c>
      <c r="AQ53" s="60">
        <f>+MIN(VLOOKUP(AQ$22,Param!$D$1:$F$11,2,FALSE)*AH48,VLOOKUP(AQ$22,Param!$D$1:$F$11,3,FALSE))+0.5*AT48+1000</f>
        <v>121000</v>
      </c>
      <c r="AR53" s="60">
        <f>+MIN(VLOOKUP(AR$22,Param!$D$1:$F$11,2,FALSE)*AH48,VLOOKUP(AR$22,Param!$D$1:$F$11,3,FALSE))+0.5*AT48+1000</f>
        <v>121000</v>
      </c>
      <c r="AS53" s="60">
        <f>+MIN(VLOOKUP(AS$22,Param!$D$1:$F$11,2,FALSE)*AH48,VLOOKUP(AS$22,Param!$D$1:$F$11,3,FALSE))+0.5*AT48+1000</f>
        <v>121000</v>
      </c>
      <c r="AT53" s="60">
        <f>+MIN(VLOOKUP(AT$22,Param!$D$1:$F$11,2,FALSE)*AH48,VLOOKUP(AT$22,Param!$D$1:$F$11,3,FALSE))+0.5*AT48+1000</f>
        <v>121000</v>
      </c>
      <c r="AU53" s="60">
        <f>+MIN(VLOOKUP(AU$22,Param!$D$1:$F$11,2,FALSE)*AH48,VLOOKUP(AU$22,Param!$D$1:$F$11,3,FALSE))+0.5*AT48+1000</f>
        <v>121000</v>
      </c>
    </row>
    <row r="54" spans="1:47" hidden="1" x14ac:dyDescent="0.25">
      <c r="A54" s="64">
        <v>4</v>
      </c>
      <c r="B54" s="60">
        <f>+VLOOKUP(B$22-$A54,Param!$A$2:$B$22,2)*(MIN(0.2*J48,198000)+0.5*V48)+MIN(VLOOKUP(B$22-$A54,Param!$A$2:$B$22,2),1)*1000</f>
        <v>49750</v>
      </c>
      <c r="C54" s="60">
        <f>+VLOOKUP(C$22-$A54,Param!$A$2:$B$22,2)*(MIN(0.2*J48,198000)+0.5*V48)+MIN(VLOOKUP(C$22-$A54,Param!$A$2:$B$22,2),1)*1000</f>
        <v>99500</v>
      </c>
      <c r="D54" s="60">
        <f>+VLOOKUP(D$22-$A54,Param!$A$2:$B$22,2)*(MIN(0.2*J48,198000)+0.5*V48)+MIN(VLOOKUP(D$22-$A54,Param!$A$2:$B$22,2),1)*1000</f>
        <v>179100</v>
      </c>
      <c r="E54" s="60">
        <f>+VLOOKUP(E$22-$A54,Param!$A$2:$B$22,2)*(MIN(0.2*J48,198000)+0.5*V48)+MIN(VLOOKUP(E$22-$A54,Param!$A$2:$B$22,2),1)*1000</f>
        <v>199000</v>
      </c>
      <c r="F54" s="60">
        <f>+VLOOKUP(F$22-$A54,Param!$A$2:$B$22,2)*(MIN(0.2*J48,198000)+0.5*V48)+MIN(VLOOKUP(F$22-$A54,Param!$A$2:$B$22,2),1)*1000</f>
        <v>218800.00000000003</v>
      </c>
      <c r="G54" s="60">
        <f>+VLOOKUP(G$22-$A54,Param!$A$2:$B$22,2)*(MIN(0.2*J48,198000)+0.5*V48)+MIN(VLOOKUP(G$22-$A54,Param!$A$2:$B$22,2),1)*1000</f>
        <v>298000</v>
      </c>
      <c r="H54" s="60">
        <f>+VLOOKUP(H$22-$A54,Param!$A$2:$B$22,2)*(MIN(0.2*J48,198000)+0.5*V48)+MIN(VLOOKUP(H$22-$A54,Param!$A$2:$B$22,2),1)*1000</f>
        <v>397000</v>
      </c>
      <c r="I54" s="60">
        <f>+VLOOKUP(I$22-$A54,Param!$A$2:$B$22,2)*(MIN(0.2*J48,198000)+0.5*V48)+MIN(VLOOKUP(I$22-$A54,Param!$A$2:$B$22,2),1)*1000</f>
        <v>397000</v>
      </c>
      <c r="J54" s="60">
        <f>+VLOOKUP(J$22-$A54,Param!$A$2:$B$22,2)*(MIN(0.2*J48,198000)+0.5*V48)+MIN(VLOOKUP(J$22-$A54,Param!$A$2:$B$22,2),1)*1000</f>
        <v>397000</v>
      </c>
      <c r="K54" s="60">
        <f>+VLOOKUP(K$22-$A54,Param!$A$2:$B$22,2)*(MIN(0.2*J48,198000)+0.5*V48)+MIN(VLOOKUP(K$22-$A54,Param!$A$2:$B$22,2),1)*1000</f>
        <v>397000</v>
      </c>
      <c r="M54" s="64">
        <v>4</v>
      </c>
      <c r="N54" s="60">
        <f>+MIN(VLOOKUP(N$22,Param!$D$1:$F$11,2,FALSE)*J48,VLOOKUP(N$22,Param!$D$1:$F$11,3,FALSE))+0.5*V48+1000</f>
        <v>201000</v>
      </c>
      <c r="O54" s="60">
        <f>+MIN(VLOOKUP(O$22,Param!$D$1:$F$11,2,FALSE)*J48,VLOOKUP(O$22,Param!$D$1:$F$11,3,FALSE))+0.5*V48+1000</f>
        <v>201000</v>
      </c>
      <c r="P54" s="60">
        <f>+MIN(VLOOKUP(P$22,Param!$D$1:$F$11,2,FALSE)*J48,VLOOKUP(P$22,Param!$D$1:$F$11,3,FALSE))+0.5*V48+1000</f>
        <v>201000</v>
      </c>
      <c r="Q54" s="60">
        <f>+MIN(VLOOKUP(Q$22,Param!$D$1:$F$11,2,FALSE)*J48,VLOOKUP(Q$22,Param!$D$1:$F$11,3,FALSE))+0.5*V48+1000</f>
        <v>201000</v>
      </c>
      <c r="R54" s="60">
        <f>+MIN(VLOOKUP(R$22,Param!$D$1:$F$11,2,FALSE)*J48,VLOOKUP(R$22,Param!$D$1:$F$11,3,FALSE))+0.5*V48+1000</f>
        <v>201000</v>
      </c>
      <c r="S54" s="60">
        <f>+MIN(VLOOKUP(S$22,Param!$D$1:$F$11,2,FALSE)*J48,VLOOKUP(S$22,Param!$D$1:$F$11,3,FALSE))+0.5*V48+1000</f>
        <v>201000</v>
      </c>
      <c r="T54" s="60">
        <f>+MIN(VLOOKUP(T$22,Param!$D$1:$F$11,2,FALSE)*J48,VLOOKUP(T$22,Param!$D$1:$F$11,3,FALSE))+0.5*V48+1000</f>
        <v>251000</v>
      </c>
      <c r="U54" s="60">
        <f>+MIN(VLOOKUP(U$22,Param!$D$1:$F$11,2,FALSE)*J48,VLOOKUP(U$22,Param!$D$1:$F$11,3,FALSE))+0.5*V48+1000</f>
        <v>301000</v>
      </c>
      <c r="V54" s="60">
        <f>+MIN(VLOOKUP(V$22,Param!$D$1:$F$11,2,FALSE)*J48,VLOOKUP(V$22,Param!$D$1:$F$11,3,FALSE))+0.5*V48+1000</f>
        <v>351000</v>
      </c>
      <c r="W54" s="60">
        <f>+MIN(VLOOKUP(W$22,Param!$D$1:$F$11,2,FALSE)*J48,VLOOKUP(W$22,Param!$D$1:$F$11,3,FALSE))+0.5*V48+1000</f>
        <v>301000.00000000012</v>
      </c>
      <c r="Y54" s="64">
        <v>4</v>
      </c>
      <c r="Z54" s="60">
        <f>+VLOOKUP(Z$22-$A54,Param!$A$2:$B$22,2)*(MIN(0.2*AH48,198000)+0.5*AT48)+MIN(VLOOKUP(Z$22-$A54,Param!$A$2:$B$22,2),1)*1000</f>
        <v>30250</v>
      </c>
      <c r="AA54" s="60">
        <f>+VLOOKUP(AA$22-$A54,Param!$A$2:$B$22,2)*(MIN(0.2*AH48,198000)+0.5*AT48)+MIN(VLOOKUP(AA$22-$A54,Param!$A$2:$B$22,2),1)*1000</f>
        <v>60500</v>
      </c>
      <c r="AB54" s="60">
        <f>+VLOOKUP(AB$22-$A54,Param!$A$2:$B$22,2)*(MIN(0.2*AH48,198000)+0.5*AT48)+MIN(VLOOKUP(AB$22-$A54,Param!$A$2:$B$22,2),1)*1000</f>
        <v>108900</v>
      </c>
      <c r="AC54" s="60">
        <f>+VLOOKUP(AC$22-$A54,Param!$A$2:$B$22,2)*(MIN(0.2*AH48,198000)+0.5*AT48)+MIN(VLOOKUP(AC$22-$A54,Param!$A$2:$B$22,2),1)*1000</f>
        <v>121000</v>
      </c>
      <c r="AD54" s="60">
        <f>+VLOOKUP(AD$22-$A54,Param!$A$2:$B$22,2)*(MIN(0.2*AH48,198000)+0.5*AT48)+MIN(VLOOKUP(AD$22-$A54,Param!$A$2:$B$22,2),1)*1000</f>
        <v>133000</v>
      </c>
      <c r="AE54" s="60">
        <f>+VLOOKUP(AE$22-$A54,Param!$A$2:$B$22,2)*(MIN(0.2*AH48,198000)+0.5*AT48)+MIN(VLOOKUP(AE$22-$A54,Param!$A$2:$B$22,2),1)*1000</f>
        <v>181000</v>
      </c>
      <c r="AF54" s="60">
        <f>+VLOOKUP(AF$22-$A54,Param!$A$2:$B$22,2)*(MIN(0.2*AH48,198000)+0.5*AT48)+MIN(VLOOKUP(AF$22-$A54,Param!$A$2:$B$22,2),1)*1000</f>
        <v>241000</v>
      </c>
      <c r="AG54" s="60">
        <f>+VLOOKUP(AG$22-$A54,Param!$A$2:$B$22,2)*(MIN(0.2*AH48,198000)+0.5*AT48)+MIN(VLOOKUP(AG$22-$A54,Param!$A$2:$B$22,2),1)*1000</f>
        <v>241000</v>
      </c>
      <c r="AH54" s="60">
        <f>+VLOOKUP(AH$22-$A54,Param!$A$2:$B$22,2)*(MIN(0.2*AH48,198000)+0.5*AT48)+MIN(VLOOKUP(AH$22-$A54,Param!$A$2:$B$22,2),1)*1000</f>
        <v>241000</v>
      </c>
      <c r="AI54" s="60">
        <f>+VLOOKUP(AI$22-$A54,Param!$A$2:$B$22,2)*(MIN(0.2*AH48,198000)+0.5*AT48)+MIN(VLOOKUP(AI$22-$A54,Param!$A$2:$B$22,2),1)*1000</f>
        <v>241000</v>
      </c>
      <c r="AK54" s="64">
        <v>4</v>
      </c>
      <c r="AL54" s="60">
        <f>+MIN(VLOOKUP(AL$22,Param!$D$1:$F$11,2,FALSE)*AH48,VLOOKUP(AL$22,Param!$D$1:$F$11,3,FALSE))+0.5*AT48+1000</f>
        <v>121000</v>
      </c>
      <c r="AM54" s="60">
        <f>+MIN(VLOOKUP(AM$22,Param!$D$1:$F$11,2,FALSE)*AH48,VLOOKUP(AM$22,Param!$D$1:$F$11,3,FALSE))+0.5*AT48+1000</f>
        <v>121000</v>
      </c>
      <c r="AN54" s="60">
        <f>+MIN(VLOOKUP(AN$22,Param!$D$1:$F$11,2,FALSE)*AH48,VLOOKUP(AN$22,Param!$D$1:$F$11,3,FALSE))+0.5*AT48+1000</f>
        <v>121000</v>
      </c>
      <c r="AO54" s="60">
        <f>+MIN(VLOOKUP(AO$22,Param!$D$1:$F$11,2,FALSE)*AH48,VLOOKUP(AO$22,Param!$D$1:$F$11,3,FALSE))+0.5*AT48+1000</f>
        <v>121000</v>
      </c>
      <c r="AP54" s="60">
        <f>+MIN(VLOOKUP(AP$22,Param!$D$1:$F$11,2,FALSE)*AH48,VLOOKUP(AP$22,Param!$D$1:$F$11,3,FALSE))+0.5*AT48+1000</f>
        <v>121000</v>
      </c>
      <c r="AQ54" s="60">
        <f>+MIN(VLOOKUP(AQ$22,Param!$D$1:$F$11,2,FALSE)*AH48,VLOOKUP(AQ$22,Param!$D$1:$F$11,3,FALSE))+0.5*AT48+1000</f>
        <v>121000</v>
      </c>
      <c r="AR54" s="60">
        <f>+MIN(VLOOKUP(AR$22,Param!$D$1:$F$11,2,FALSE)*AH48,VLOOKUP(AR$22,Param!$D$1:$F$11,3,FALSE))+0.5*AT48+1000</f>
        <v>121000</v>
      </c>
      <c r="AS54" s="60">
        <f>+MIN(VLOOKUP(AS$22,Param!$D$1:$F$11,2,FALSE)*AH48,VLOOKUP(AS$22,Param!$D$1:$F$11,3,FALSE))+0.5*AT48+1000</f>
        <v>121000</v>
      </c>
      <c r="AT54" s="60">
        <f>+MIN(VLOOKUP(AT$22,Param!$D$1:$F$11,2,FALSE)*AH48,VLOOKUP(AT$22,Param!$D$1:$F$11,3,FALSE))+0.5*AT48+1000</f>
        <v>121000</v>
      </c>
      <c r="AU54" s="60">
        <f>+MIN(VLOOKUP(AU$22,Param!$D$1:$F$11,2,FALSE)*AH48,VLOOKUP(AU$22,Param!$D$1:$F$11,3,FALSE))+0.5*AT48+1000</f>
        <v>121000</v>
      </c>
    </row>
    <row r="55" spans="1:47" hidden="1" x14ac:dyDescent="0.25">
      <c r="A55" s="64">
        <v>5</v>
      </c>
      <c r="B55" s="60">
        <f>+VLOOKUP(B$22-$A55,Param!$A$2:$B$22,2)*(MIN(0.2*J48,198000)+0.5*V48)+MIN(VLOOKUP(B$22-$A55,Param!$A$2:$B$22,2),1)*1000</f>
        <v>9950</v>
      </c>
      <c r="C55" s="60">
        <f>+VLOOKUP(C$22-$A55,Param!$A$2:$B$22,2)*(MIN(0.2*J48,198000)+0.5*V48)+MIN(VLOOKUP(C$22-$A55,Param!$A$2:$B$22,2),1)*1000</f>
        <v>49750</v>
      </c>
      <c r="D55" s="60">
        <f>+VLOOKUP(D$22-$A55,Param!$A$2:$B$22,2)*(MIN(0.2*J48,198000)+0.5*V48)+MIN(VLOOKUP(D$22-$A55,Param!$A$2:$B$22,2),1)*1000</f>
        <v>99500</v>
      </c>
      <c r="E55" s="60">
        <f>+VLOOKUP(E$22-$A55,Param!$A$2:$B$22,2)*(MIN(0.2*J48,198000)+0.5*V48)+MIN(VLOOKUP(E$22-$A55,Param!$A$2:$B$22,2),1)*1000</f>
        <v>179100</v>
      </c>
      <c r="F55" s="60">
        <f>+VLOOKUP(F$22-$A55,Param!$A$2:$B$22,2)*(MIN(0.2*J48,198000)+0.5*V48)+MIN(VLOOKUP(F$22-$A55,Param!$A$2:$B$22,2),1)*1000</f>
        <v>199000</v>
      </c>
      <c r="G55" s="60">
        <f>+VLOOKUP(G$22-$A55,Param!$A$2:$B$22,2)*(MIN(0.2*J48,198000)+0.5*V48)+MIN(VLOOKUP(G$22-$A55,Param!$A$2:$B$22,2),1)*1000</f>
        <v>218800.00000000003</v>
      </c>
      <c r="H55" s="60">
        <f>+VLOOKUP(H$22-$A55,Param!$A$2:$B$22,2)*(MIN(0.2*J48,198000)+0.5*V48)+MIN(VLOOKUP(H$22-$A55,Param!$A$2:$B$22,2),1)*1000</f>
        <v>298000</v>
      </c>
      <c r="I55" s="60">
        <f>+VLOOKUP(I$22-$A55,Param!$A$2:$B$22,2)*(MIN(0.2*J48,198000)+0.5*V48)+MIN(VLOOKUP(I$22-$A55,Param!$A$2:$B$22,2),1)*1000</f>
        <v>397000</v>
      </c>
      <c r="J55" s="60">
        <f>+VLOOKUP(J$22-$A55,Param!$A$2:$B$22,2)*(MIN(0.2*J48,198000)+0.5*V48)+MIN(VLOOKUP(J$22-$A55,Param!$A$2:$B$22,2),1)*1000</f>
        <v>397000</v>
      </c>
      <c r="K55" s="60">
        <f>+VLOOKUP(K$22-$A55,Param!$A$2:$B$22,2)*(MIN(0.2*J48,198000)+0.5*V48)+MIN(VLOOKUP(K$22-$A55,Param!$A$2:$B$22,2),1)*1000</f>
        <v>397000</v>
      </c>
      <c r="M55" s="64">
        <v>5</v>
      </c>
      <c r="N55" s="60">
        <f>+MIN(VLOOKUP(N$22,Param!$D$1:$F$11,2,FALSE)*J48,VLOOKUP(N$22,Param!$D$1:$F$11,3,FALSE))+0.5*V48+1000</f>
        <v>201000</v>
      </c>
      <c r="O55" s="60">
        <f>+MIN(VLOOKUP(O$22,Param!$D$1:$F$11,2,FALSE)*J48,VLOOKUP(O$22,Param!$D$1:$F$11,3,FALSE))+0.5*V48+1000</f>
        <v>201000</v>
      </c>
      <c r="P55" s="60">
        <f>+MIN(VLOOKUP(P$22,Param!$D$1:$F$11,2,FALSE)*J48,VLOOKUP(P$22,Param!$D$1:$F$11,3,FALSE))+0.5*V48+1000</f>
        <v>201000</v>
      </c>
      <c r="Q55" s="60">
        <f>+MIN(VLOOKUP(Q$22,Param!$D$1:$F$11,2,FALSE)*J48,VLOOKUP(Q$22,Param!$D$1:$F$11,3,FALSE))+0.5*V48+1000</f>
        <v>201000</v>
      </c>
      <c r="R55" s="60">
        <f>+MIN(VLOOKUP(R$22,Param!$D$1:$F$11,2,FALSE)*J48,VLOOKUP(R$22,Param!$D$1:$F$11,3,FALSE))+0.5*V48+1000</f>
        <v>201000</v>
      </c>
      <c r="S55" s="60">
        <f>+MIN(VLOOKUP(S$22,Param!$D$1:$F$11,2,FALSE)*J48,VLOOKUP(S$22,Param!$D$1:$F$11,3,FALSE))+0.5*V48+1000</f>
        <v>201000</v>
      </c>
      <c r="T55" s="60">
        <f>+MIN(VLOOKUP(T$22,Param!$D$1:$F$11,2,FALSE)*J48,VLOOKUP(T$22,Param!$D$1:$F$11,3,FALSE))+0.5*V48+1000</f>
        <v>251000</v>
      </c>
      <c r="U55" s="60">
        <f>+MIN(VLOOKUP(U$22,Param!$D$1:$F$11,2,FALSE)*J48,VLOOKUP(U$22,Param!$D$1:$F$11,3,FALSE))+0.5*V48+1000</f>
        <v>301000</v>
      </c>
      <c r="V55" s="60">
        <f>+MIN(VLOOKUP(V$22,Param!$D$1:$F$11,2,FALSE)*J48,VLOOKUP(V$22,Param!$D$1:$F$11,3,FALSE))+0.5*V48+1000</f>
        <v>351000</v>
      </c>
      <c r="W55" s="60">
        <f>+MIN(VLOOKUP(W$22,Param!$D$1:$F$11,2,FALSE)*J48,VLOOKUP(W$22,Param!$D$1:$F$11,3,FALSE))+0.5*V48+1000</f>
        <v>301000.00000000012</v>
      </c>
      <c r="Y55" s="64">
        <v>5</v>
      </c>
      <c r="Z55" s="60">
        <f>+VLOOKUP(Z$22-$A55,Param!$A$2:$B$22,2)*(MIN(0.2*AH48,198000)+0.5*AT48)+MIN(VLOOKUP(Z$22-$A55,Param!$A$2:$B$22,2),1)*1000</f>
        <v>6050</v>
      </c>
      <c r="AA55" s="60">
        <f>+VLOOKUP(AA$22-$A55,Param!$A$2:$B$22,2)*(MIN(0.2*AH48,198000)+0.5*AT48)+MIN(VLOOKUP(AA$22-$A55,Param!$A$2:$B$22,2),1)*1000</f>
        <v>30250</v>
      </c>
      <c r="AB55" s="60">
        <f>+VLOOKUP(AB$22-$A55,Param!$A$2:$B$22,2)*(MIN(0.2*AH48,198000)+0.5*AT48)+MIN(VLOOKUP(AB$22-$A55,Param!$A$2:$B$22,2),1)*1000</f>
        <v>60500</v>
      </c>
      <c r="AC55" s="60">
        <f>+VLOOKUP(AC$22-$A55,Param!$A$2:$B$22,2)*(MIN(0.2*AH48,198000)+0.5*AT48)+MIN(VLOOKUP(AC$22-$A55,Param!$A$2:$B$22,2),1)*1000</f>
        <v>108900</v>
      </c>
      <c r="AD55" s="60">
        <f>+VLOOKUP(AD$22-$A55,Param!$A$2:$B$22,2)*(MIN(0.2*AH48,198000)+0.5*AT48)+MIN(VLOOKUP(AD$22-$A55,Param!$A$2:$B$22,2),1)*1000</f>
        <v>121000</v>
      </c>
      <c r="AE55" s="60">
        <f>+VLOOKUP(AE$22-$A55,Param!$A$2:$B$22,2)*(MIN(0.2*AH48,198000)+0.5*AT48)+MIN(VLOOKUP(AE$22-$A55,Param!$A$2:$B$22,2),1)*1000</f>
        <v>133000</v>
      </c>
      <c r="AF55" s="60">
        <f>+VLOOKUP(AF$22-$A55,Param!$A$2:$B$22,2)*(MIN(0.2*AH48,198000)+0.5*AT48)+MIN(VLOOKUP(AF$22-$A55,Param!$A$2:$B$22,2),1)*1000</f>
        <v>181000</v>
      </c>
      <c r="AG55" s="60">
        <f>+VLOOKUP(AG$22-$A55,Param!$A$2:$B$22,2)*(MIN(0.2*AH48,198000)+0.5*AT48)+MIN(VLOOKUP(AG$22-$A55,Param!$A$2:$B$22,2),1)*1000</f>
        <v>241000</v>
      </c>
      <c r="AH55" s="60">
        <f>+VLOOKUP(AH$22-$A55,Param!$A$2:$B$22,2)*(MIN(0.2*AH48,198000)+0.5*AT48)+MIN(VLOOKUP(AH$22-$A55,Param!$A$2:$B$22,2),1)*1000</f>
        <v>241000</v>
      </c>
      <c r="AI55" s="60">
        <f>+VLOOKUP(AI$22-$A55,Param!$A$2:$B$22,2)*(MIN(0.2*AH48,198000)+0.5*AT48)+MIN(VLOOKUP(AI$22-$A55,Param!$A$2:$B$22,2),1)*1000</f>
        <v>241000</v>
      </c>
      <c r="AK55" s="64">
        <v>5</v>
      </c>
      <c r="AL55" s="60">
        <f>+MIN(VLOOKUP(AL$22,Param!$D$1:$F$11,2,FALSE)*AH48,VLOOKUP(AL$22,Param!$D$1:$F$11,3,FALSE))+0.5*AT48+1000</f>
        <v>121000</v>
      </c>
      <c r="AM55" s="60">
        <f>+MIN(VLOOKUP(AM$22,Param!$D$1:$F$11,2,FALSE)*AH48,VLOOKUP(AM$22,Param!$D$1:$F$11,3,FALSE))+0.5*AT48+1000</f>
        <v>121000</v>
      </c>
      <c r="AN55" s="60">
        <f>+MIN(VLOOKUP(AN$22,Param!$D$1:$F$11,2,FALSE)*AH48,VLOOKUP(AN$22,Param!$D$1:$F$11,3,FALSE))+0.5*AT48+1000</f>
        <v>121000</v>
      </c>
      <c r="AO55" s="60">
        <f>+MIN(VLOOKUP(AO$22,Param!$D$1:$F$11,2,FALSE)*AH48,VLOOKUP(AO$22,Param!$D$1:$F$11,3,FALSE))+0.5*AT48+1000</f>
        <v>121000</v>
      </c>
      <c r="AP55" s="60">
        <f>+MIN(VLOOKUP(AP$22,Param!$D$1:$F$11,2,FALSE)*AH48,VLOOKUP(AP$22,Param!$D$1:$F$11,3,FALSE))+0.5*AT48+1000</f>
        <v>121000</v>
      </c>
      <c r="AQ55" s="60">
        <f>+MIN(VLOOKUP(AQ$22,Param!$D$1:$F$11,2,FALSE)*AH48,VLOOKUP(AQ$22,Param!$D$1:$F$11,3,FALSE))+0.5*AT48+1000</f>
        <v>121000</v>
      </c>
      <c r="AR55" s="60">
        <f>+MIN(VLOOKUP(AR$22,Param!$D$1:$F$11,2,FALSE)*AH48,VLOOKUP(AR$22,Param!$D$1:$F$11,3,FALSE))+0.5*AT48+1000</f>
        <v>121000</v>
      </c>
      <c r="AS55" s="60">
        <f>+MIN(VLOOKUP(AS$22,Param!$D$1:$F$11,2,FALSE)*AH48,VLOOKUP(AS$22,Param!$D$1:$F$11,3,FALSE))+0.5*AT48+1000</f>
        <v>121000</v>
      </c>
      <c r="AT55" s="60">
        <f>+MIN(VLOOKUP(AT$22,Param!$D$1:$F$11,2,FALSE)*AH48,VLOOKUP(AT$22,Param!$D$1:$F$11,3,FALSE))+0.5*AT48+1000</f>
        <v>121000</v>
      </c>
      <c r="AU55" s="60">
        <f>+MIN(VLOOKUP(AU$22,Param!$D$1:$F$11,2,FALSE)*AH48,VLOOKUP(AU$22,Param!$D$1:$F$11,3,FALSE))+0.5*AT48+1000</f>
        <v>121000</v>
      </c>
    </row>
    <row r="56" spans="1:47" x14ac:dyDescent="0.25">
      <c r="A56" s="64">
        <v>6</v>
      </c>
      <c r="B56" s="60">
        <f>+VLOOKUP(B$22-$A56,Param!$A$2:$B$22,2)*(MIN(0.2*J48,198000)+0.5*V48)+MIN(VLOOKUP(B$22-$A56,Param!$A$2:$B$22,2),1)*1000</f>
        <v>9950</v>
      </c>
      <c r="C56" s="60">
        <f>+VLOOKUP(C$22-$A56,Param!$A$2:$B$22,2)*(MIN(0.2*J48,198000)+0.5*V48)+MIN(VLOOKUP(C$22-$A56,Param!$A$2:$B$22,2),1)*1000</f>
        <v>9950</v>
      </c>
      <c r="D56" s="60">
        <f>+VLOOKUP(D$22-$A56,Param!$A$2:$B$22,2)*(MIN(0.2*J48,198000)+0.5*V48)+MIN(VLOOKUP(D$22-$A56,Param!$A$2:$B$22,2),1)*1000</f>
        <v>49750</v>
      </c>
      <c r="E56" s="60">
        <f>+VLOOKUP(E$22-$A56,Param!$A$2:$B$22,2)*(MIN(0.2*J48,198000)+0.5*V48)+MIN(VLOOKUP(E$22-$A56,Param!$A$2:$B$22,2),1)*1000</f>
        <v>99500</v>
      </c>
      <c r="F56" s="60">
        <f>+VLOOKUP(F$22-$A56,Param!$A$2:$B$22,2)*(MIN(0.2*J48,198000)+0.5*V48)+MIN(VLOOKUP(F$22-$A56,Param!$A$2:$B$22,2),1)*1000</f>
        <v>179100</v>
      </c>
      <c r="G56" s="60">
        <f>+VLOOKUP(G$22-$A56,Param!$A$2:$B$22,2)*(MIN(0.2*J48,198000)+0.5*V48)+MIN(VLOOKUP(G$22-$A56,Param!$A$2:$B$22,2),1)*1000</f>
        <v>199000</v>
      </c>
      <c r="H56" s="60">
        <f>+VLOOKUP(H$22-$A56,Param!$A$2:$B$22,2)*(MIN(0.2*J48,198000)+0.5*V48)+MIN(VLOOKUP(H$22-$A56,Param!$A$2:$B$22,2),1)*1000</f>
        <v>218800.00000000003</v>
      </c>
      <c r="I56" s="60">
        <f>+VLOOKUP(I$22-$A56,Param!$A$2:$B$22,2)*(MIN(0.2*J48,198000)+0.5*V48)+MIN(VLOOKUP(I$22-$A56,Param!$A$2:$B$22,2),1)*1000</f>
        <v>298000</v>
      </c>
      <c r="J56" s="60">
        <f>+VLOOKUP(J$22-$A56,Param!$A$2:$B$22,2)*(MIN(0.2*J48,198000)+0.5*V48)+MIN(VLOOKUP(J$22-$A56,Param!$A$2:$B$22,2),1)*1000</f>
        <v>397000</v>
      </c>
      <c r="K56" s="60">
        <f>+VLOOKUP(K$22-$A56,Param!$A$2:$B$22,2)*(MIN(0.2*J48,198000)+0.5*V48)+MIN(VLOOKUP(K$22-$A56,Param!$A$2:$B$22,2),1)*1000</f>
        <v>397000</v>
      </c>
      <c r="M56" s="64">
        <v>6</v>
      </c>
      <c r="N56" s="60">
        <f>+MIN(VLOOKUP(N$22,Param!$D$1:$F$11,2,FALSE)*J48,VLOOKUP(N$22,Param!$D$1:$F$11,3,FALSE))+0.5*V48+1000</f>
        <v>201000</v>
      </c>
      <c r="O56" s="60">
        <f>+MIN(VLOOKUP(O$22,Param!$D$1:$F$11,2,FALSE)*J48,VLOOKUP(O$22,Param!$D$1:$F$11,3,FALSE))+0.5*V48+1000</f>
        <v>201000</v>
      </c>
      <c r="P56" s="60">
        <f>+MIN(VLOOKUP(P$22,Param!$D$1:$F$11,2,FALSE)*J48,VLOOKUP(P$22,Param!$D$1:$F$11,3,FALSE))+0.5*V48+1000</f>
        <v>201000</v>
      </c>
      <c r="Q56" s="60">
        <f>+MIN(VLOOKUP(Q$22,Param!$D$1:$F$11,2,FALSE)*J48,VLOOKUP(Q$22,Param!$D$1:$F$11,3,FALSE))+0.5*V48+1000</f>
        <v>201000</v>
      </c>
      <c r="R56" s="60">
        <f>+MIN(VLOOKUP(R$22,Param!$D$1:$F$11,2,FALSE)*J48,VLOOKUP(R$22,Param!$D$1:$F$11,3,FALSE))+0.5*V48+1000</f>
        <v>201000</v>
      </c>
      <c r="S56" s="60">
        <f>+MIN(VLOOKUP(S$22,Param!$D$1:$F$11,2,FALSE)*J48,VLOOKUP(S$22,Param!$D$1:$F$11,3,FALSE))+0.5*V48+1000</f>
        <v>201000</v>
      </c>
      <c r="T56" s="60">
        <f>+MIN(VLOOKUP(T$22,Param!$D$1:$F$11,2,FALSE)*J48,VLOOKUP(T$22,Param!$D$1:$F$11,3,FALSE))+0.5*V48+1000</f>
        <v>251000</v>
      </c>
      <c r="U56" s="60">
        <f>+MIN(VLOOKUP(U$22,Param!$D$1:$F$11,2,FALSE)*J48,VLOOKUP(U$22,Param!$D$1:$F$11,3,FALSE))+0.5*V48+1000</f>
        <v>301000</v>
      </c>
      <c r="V56" s="60">
        <f>+MIN(VLOOKUP(V$22,Param!$D$1:$F$11,2,FALSE)*J48,VLOOKUP(V$22,Param!$D$1:$F$11,3,FALSE))+0.5*V48+1000</f>
        <v>351000</v>
      </c>
      <c r="W56" s="60">
        <f>+MIN(VLOOKUP(W$22,Param!$D$1:$F$11,2,FALSE)*J48,VLOOKUP(W$22,Param!$D$1:$F$11,3,FALSE))+0.5*V48+1000</f>
        <v>301000.00000000012</v>
      </c>
      <c r="Y56" s="64">
        <v>6</v>
      </c>
      <c r="Z56" s="60">
        <f>+VLOOKUP(Z$22-$A56,Param!$A$2:$B$22,2)*(MIN(0.2*AH48,198000)+0.5*AT48)+MIN(VLOOKUP(Z$22-$A56,Param!$A$2:$B$22,2),1)*1000</f>
        <v>6050</v>
      </c>
      <c r="AA56" s="60">
        <f>+VLOOKUP(AA$22-$A56,Param!$A$2:$B$22,2)*(MIN(0.2*AH48,198000)+0.5*AT48)+MIN(VLOOKUP(AA$22-$A56,Param!$A$2:$B$22,2),1)*1000</f>
        <v>6050</v>
      </c>
      <c r="AB56" s="60">
        <f>+VLOOKUP(AB$22-$A56,Param!$A$2:$B$22,2)*(MIN(0.2*AH48,198000)+0.5*AT48)+MIN(VLOOKUP(AB$22-$A56,Param!$A$2:$B$22,2),1)*1000</f>
        <v>30250</v>
      </c>
      <c r="AC56" s="60">
        <f>+VLOOKUP(AC$22-$A56,Param!$A$2:$B$22,2)*(MIN(0.2*AH48,198000)+0.5*AT48)+MIN(VLOOKUP(AC$22-$A56,Param!$A$2:$B$22,2),1)*1000</f>
        <v>60500</v>
      </c>
      <c r="AD56" s="60">
        <f>+VLOOKUP(AD$22-$A56,Param!$A$2:$B$22,2)*(MIN(0.2*AH48,198000)+0.5*AT48)+MIN(VLOOKUP(AD$22-$A56,Param!$A$2:$B$22,2),1)*1000</f>
        <v>108900</v>
      </c>
      <c r="AE56" s="60">
        <f>+VLOOKUP(AE$22-$A56,Param!$A$2:$B$22,2)*(MIN(0.2*AH48,198000)+0.5*AT48)+MIN(VLOOKUP(AE$22-$A56,Param!$A$2:$B$22,2),1)*1000</f>
        <v>121000</v>
      </c>
      <c r="AF56" s="60">
        <f>+VLOOKUP(AF$22-$A56,Param!$A$2:$B$22,2)*(MIN(0.2*AH48,198000)+0.5*AT48)+MIN(VLOOKUP(AF$22-$A56,Param!$A$2:$B$22,2),1)*1000</f>
        <v>133000</v>
      </c>
      <c r="AG56" s="60">
        <f>+VLOOKUP(AG$22-$A56,Param!$A$2:$B$22,2)*(MIN(0.2*AH48,198000)+0.5*AT48)+MIN(VLOOKUP(AG$22-$A56,Param!$A$2:$B$22,2),1)*1000</f>
        <v>181000</v>
      </c>
      <c r="AH56" s="60">
        <f>+VLOOKUP(AH$22-$A56,Param!$A$2:$B$22,2)*(MIN(0.2*AH48,198000)+0.5*AT48)+MIN(VLOOKUP(AH$22-$A56,Param!$A$2:$B$22,2),1)*1000</f>
        <v>241000</v>
      </c>
      <c r="AI56" s="60">
        <f>+VLOOKUP(AI$22-$A56,Param!$A$2:$B$22,2)*(MIN(0.2*AH48,198000)+0.5*AT48)+MIN(VLOOKUP(AI$22-$A56,Param!$A$2:$B$22,2),1)*1000</f>
        <v>241000</v>
      </c>
      <c r="AK56" s="64">
        <v>6</v>
      </c>
      <c r="AL56" s="60">
        <f>+MIN(VLOOKUP(AL$22,Param!$D$1:$F$11,2,FALSE)*AH48,VLOOKUP(AL$22,Param!$D$1:$F$11,3,FALSE))+0.5*AT48+1000</f>
        <v>121000</v>
      </c>
      <c r="AM56" s="60">
        <f>+MIN(VLOOKUP(AM$22,Param!$D$1:$F$11,2,FALSE)*AH48,VLOOKUP(AM$22,Param!$D$1:$F$11,3,FALSE))+0.5*AT48+1000</f>
        <v>121000</v>
      </c>
      <c r="AN56" s="60">
        <f>+MIN(VLOOKUP(AN$22,Param!$D$1:$F$11,2,FALSE)*AH48,VLOOKUP(AN$22,Param!$D$1:$F$11,3,FALSE))+0.5*AT48+1000</f>
        <v>121000</v>
      </c>
      <c r="AO56" s="60">
        <f>+MIN(VLOOKUP(AO$22,Param!$D$1:$F$11,2,FALSE)*AH48,VLOOKUP(AO$22,Param!$D$1:$F$11,3,FALSE))+0.5*AT48+1000</f>
        <v>121000</v>
      </c>
      <c r="AP56" s="60">
        <f>+MIN(VLOOKUP(AP$22,Param!$D$1:$F$11,2,FALSE)*AH48,VLOOKUP(AP$22,Param!$D$1:$F$11,3,FALSE))+0.5*AT48+1000</f>
        <v>121000</v>
      </c>
      <c r="AQ56" s="60">
        <f>+MIN(VLOOKUP(AQ$22,Param!$D$1:$F$11,2,FALSE)*AH48,VLOOKUP(AQ$22,Param!$D$1:$F$11,3,FALSE))+0.5*AT48+1000</f>
        <v>121000</v>
      </c>
      <c r="AR56" s="60">
        <f>+MIN(VLOOKUP(AR$22,Param!$D$1:$F$11,2,FALSE)*AH48,VLOOKUP(AR$22,Param!$D$1:$F$11,3,FALSE))+0.5*AT48+1000</f>
        <v>121000</v>
      </c>
      <c r="AS56" s="60">
        <f>+MIN(VLOOKUP(AS$22,Param!$D$1:$F$11,2,FALSE)*AH48,VLOOKUP(AS$22,Param!$D$1:$F$11,3,FALSE))+0.5*AT48+1000</f>
        <v>121000</v>
      </c>
      <c r="AT56" s="60">
        <f>+MIN(VLOOKUP(AT$22,Param!$D$1:$F$11,2,FALSE)*AH48,VLOOKUP(AT$22,Param!$D$1:$F$11,3,FALSE))+0.5*AT48+1000</f>
        <v>121000</v>
      </c>
      <c r="AU56" s="60">
        <f>+MIN(VLOOKUP(AU$22,Param!$D$1:$F$11,2,FALSE)*AH48,VLOOKUP(AU$22,Param!$D$1:$F$11,3,FALSE))+0.5*AT48+1000</f>
        <v>121000</v>
      </c>
    </row>
    <row r="57" spans="1:47" x14ac:dyDescent="0.25">
      <c r="A57" s="64">
        <v>7</v>
      </c>
      <c r="B57" s="60">
        <f>+VLOOKUP(B$22-$A57,Param!$A$2:$B$22,2)*(MIN(0.2*J48,198000)+0.5*V48)+MIN(VLOOKUP(B$22-$A57,Param!$A$2:$B$22,2),1)*1000</f>
        <v>9950</v>
      </c>
      <c r="C57" s="60">
        <f>+VLOOKUP(C$22-$A57,Param!$A$2:$B$22,2)*(MIN(0.2*J48,198000)+0.5*V48)+MIN(VLOOKUP(C$22-$A57,Param!$A$2:$B$22,2),1)*1000</f>
        <v>9950</v>
      </c>
      <c r="D57" s="60">
        <f>+VLOOKUP(D$22-$A57,Param!$A$2:$B$22,2)*(MIN(0.2*J48,198000)+0.5*V48)+MIN(VLOOKUP(D$22-$A57,Param!$A$2:$B$22,2),1)*1000</f>
        <v>9950</v>
      </c>
      <c r="E57" s="60">
        <f>+VLOOKUP(E$22-$A57,Param!$A$2:$B$22,2)*(MIN(0.2*J48,198000)+0.5*V48)+MIN(VLOOKUP(E$22-$A57,Param!$A$2:$B$22,2),1)*1000</f>
        <v>49750</v>
      </c>
      <c r="F57" s="60">
        <f>+VLOOKUP(F$22-$A57,Param!$A$2:$B$22,2)*(MIN(0.2*J48,198000)+0.5*V48)+MIN(VLOOKUP(F$22-$A57,Param!$A$2:$B$22,2),1)*1000</f>
        <v>99500</v>
      </c>
      <c r="G57" s="60">
        <f>+VLOOKUP(G$22-$A57,Param!$A$2:$B$22,2)*(MIN(0.2*J48,198000)+0.5*V48)+MIN(VLOOKUP(G$22-$A57,Param!$A$2:$B$22,2),1)*1000</f>
        <v>179100</v>
      </c>
      <c r="H57" s="60">
        <f>+VLOOKUP(H$22-$A57,Param!$A$2:$B$22,2)*(MIN(0.2*J48,198000)+0.5*V48)+MIN(VLOOKUP(H$22-$A57,Param!$A$2:$B$22,2),1)*1000</f>
        <v>199000</v>
      </c>
      <c r="I57" s="60">
        <f>+VLOOKUP(I$22-$A57,Param!$A$2:$B$22,2)*(MIN(0.2*J48,198000)+0.5*V48)+MIN(VLOOKUP(I$22-$A57,Param!$A$2:$B$22,2),1)*1000</f>
        <v>218800.00000000003</v>
      </c>
      <c r="J57" s="60">
        <f>+VLOOKUP(J$22-$A57,Param!$A$2:$B$22,2)*(MIN(0.2*J48,198000)+0.5*V48)+MIN(VLOOKUP(J$22-$A57,Param!$A$2:$B$22,2),1)*1000</f>
        <v>298000</v>
      </c>
      <c r="K57" s="60">
        <f>+VLOOKUP(K$22-$A57,Param!$A$2:$B$22,2)*(MIN(0.2*J48,198000)+0.5*V48)+MIN(VLOOKUP(K$22-$A57,Param!$A$2:$B$22,2),1)*1000</f>
        <v>397000</v>
      </c>
      <c r="M57" s="64">
        <v>7</v>
      </c>
      <c r="N57" s="60">
        <f>+MIN(VLOOKUP(N$22,Param!$D$1:$F$11,2,FALSE)*J48,VLOOKUP(N$22,Param!$D$1:$F$11,3,FALSE))+0.5*V48+1000</f>
        <v>201000</v>
      </c>
      <c r="O57" s="60">
        <f>+MIN(VLOOKUP(O$22,Param!$D$1:$F$11,2,FALSE)*J48,VLOOKUP(O$22,Param!$D$1:$F$11,3,FALSE))+0.5*V48+1000</f>
        <v>201000</v>
      </c>
      <c r="P57" s="60">
        <f>+MIN(VLOOKUP(P$22,Param!$D$1:$F$11,2,FALSE)*J48,VLOOKUP(P$22,Param!$D$1:$F$11,3,FALSE))+0.5*V48+1000</f>
        <v>201000</v>
      </c>
      <c r="Q57" s="60">
        <f>+MIN(VLOOKUP(Q$22,Param!$D$1:$F$11,2,FALSE)*J48,VLOOKUP(Q$22,Param!$D$1:$F$11,3,FALSE))+0.5*V48+1000</f>
        <v>201000</v>
      </c>
      <c r="R57" s="60">
        <f>+MIN(VLOOKUP(R$22,Param!$D$1:$F$11,2,FALSE)*J48,VLOOKUP(R$22,Param!$D$1:$F$11,3,FALSE))+0.5*V48+1000</f>
        <v>201000</v>
      </c>
      <c r="S57" s="60">
        <f>+MIN(VLOOKUP(S$22,Param!$D$1:$F$11,2,FALSE)*J48,VLOOKUP(S$22,Param!$D$1:$F$11,3,FALSE))+0.5*V48+1000</f>
        <v>201000</v>
      </c>
      <c r="T57" s="60">
        <f>+MIN(VLOOKUP(T$22,Param!$D$1:$F$11,2,FALSE)*J48,VLOOKUP(T$22,Param!$D$1:$F$11,3,FALSE))+0.5*V48+1000</f>
        <v>251000</v>
      </c>
      <c r="U57" s="60">
        <f>+MIN(VLOOKUP(U$22,Param!$D$1:$F$11,2,FALSE)*J48,VLOOKUP(U$22,Param!$D$1:$F$11,3,FALSE))+0.5*V48+1000</f>
        <v>301000</v>
      </c>
      <c r="V57" s="60">
        <f>+MIN(VLOOKUP(V$22,Param!$D$1:$F$11,2,FALSE)*J48,VLOOKUP(V$22,Param!$D$1:$F$11,3,FALSE))+0.5*V48+1000</f>
        <v>351000</v>
      </c>
      <c r="W57" s="60">
        <f>+MIN(VLOOKUP(W$22,Param!$D$1:$F$11,2,FALSE)*J48,VLOOKUP(W$22,Param!$D$1:$F$11,3,FALSE))+0.5*V48+1000</f>
        <v>301000.00000000012</v>
      </c>
      <c r="Y57" s="64">
        <v>7</v>
      </c>
      <c r="Z57" s="60">
        <f>+VLOOKUP(Z$22-$A57,Param!$A$2:$B$22,2)*(MIN(0.2*AH48,198000)+0.5*AT48)+MIN(VLOOKUP(Z$22-$A57,Param!$A$2:$B$22,2),1)*1000</f>
        <v>6050</v>
      </c>
      <c r="AA57" s="60">
        <f>+VLOOKUP(AA$22-$A57,Param!$A$2:$B$22,2)*(MIN(0.2*AH48,198000)+0.5*AT48)+MIN(VLOOKUP(AA$22-$A57,Param!$A$2:$B$22,2),1)*1000</f>
        <v>6050</v>
      </c>
      <c r="AB57" s="60">
        <f>+VLOOKUP(AB$22-$A57,Param!$A$2:$B$22,2)*(MIN(0.2*AH48,198000)+0.5*AT48)+MIN(VLOOKUP(AB$22-$A57,Param!$A$2:$B$22,2),1)*1000</f>
        <v>6050</v>
      </c>
      <c r="AC57" s="60">
        <f>+VLOOKUP(AC$22-$A57,Param!$A$2:$B$22,2)*(MIN(0.2*AH48,198000)+0.5*AT48)+MIN(VLOOKUP(AC$22-$A57,Param!$A$2:$B$22,2),1)*1000</f>
        <v>30250</v>
      </c>
      <c r="AD57" s="60">
        <f>+VLOOKUP(AD$22-$A57,Param!$A$2:$B$22,2)*(MIN(0.2*AH48,198000)+0.5*AT48)+MIN(VLOOKUP(AD$22-$A57,Param!$A$2:$B$22,2),1)*1000</f>
        <v>60500</v>
      </c>
      <c r="AE57" s="60">
        <f>+VLOOKUP(AE$22-$A57,Param!$A$2:$B$22,2)*(MIN(0.2*AH48,198000)+0.5*AT48)+MIN(VLOOKUP(AE$22-$A57,Param!$A$2:$B$22,2),1)*1000</f>
        <v>108900</v>
      </c>
      <c r="AF57" s="60">
        <f>+VLOOKUP(AF$22-$A57,Param!$A$2:$B$22,2)*(MIN(0.2*AH48,198000)+0.5*AT48)+MIN(VLOOKUP(AF$22-$A57,Param!$A$2:$B$22,2),1)*1000</f>
        <v>121000</v>
      </c>
      <c r="AG57" s="60">
        <f>+VLOOKUP(AG$22-$A57,Param!$A$2:$B$22,2)*(MIN(0.2*AH48,198000)+0.5*AT48)+MIN(VLOOKUP(AG$22-$A57,Param!$A$2:$B$22,2),1)*1000</f>
        <v>133000</v>
      </c>
      <c r="AH57" s="60">
        <f>+VLOOKUP(AH$22-$A57,Param!$A$2:$B$22,2)*(MIN(0.2*AH48,198000)+0.5*AT48)+MIN(VLOOKUP(AH$22-$A57,Param!$A$2:$B$22,2),1)*1000</f>
        <v>181000</v>
      </c>
      <c r="AI57" s="60">
        <f>+VLOOKUP(AI$22-$A57,Param!$A$2:$B$22,2)*(MIN(0.2*AH48,198000)+0.5*AT48)+MIN(VLOOKUP(AI$22-$A57,Param!$A$2:$B$22,2),1)*1000</f>
        <v>241000</v>
      </c>
      <c r="AK57" s="64">
        <v>7</v>
      </c>
      <c r="AL57" s="60">
        <f>+MIN(VLOOKUP(AL$22,Param!$D$1:$F$11,2,FALSE)*AH48,VLOOKUP(AL$22,Param!$D$1:$F$11,3,FALSE))+0.5*AT48+1000</f>
        <v>121000</v>
      </c>
      <c r="AM57" s="60">
        <f>+MIN(VLOOKUP(AM$22,Param!$D$1:$F$11,2,FALSE)*AH48,VLOOKUP(AM$22,Param!$D$1:$F$11,3,FALSE))+0.5*AT48+1000</f>
        <v>121000</v>
      </c>
      <c r="AN57" s="60">
        <f>+MIN(VLOOKUP(AN$22,Param!$D$1:$F$11,2,FALSE)*AH48,VLOOKUP(AN$22,Param!$D$1:$F$11,3,FALSE))+0.5*AT48+1000</f>
        <v>121000</v>
      </c>
      <c r="AO57" s="60">
        <f>+MIN(VLOOKUP(AO$22,Param!$D$1:$F$11,2,FALSE)*AH48,VLOOKUP(AO$22,Param!$D$1:$F$11,3,FALSE))+0.5*AT48+1000</f>
        <v>121000</v>
      </c>
      <c r="AP57" s="60">
        <f>+MIN(VLOOKUP(AP$22,Param!$D$1:$F$11,2,FALSE)*AH48,VLOOKUP(AP$22,Param!$D$1:$F$11,3,FALSE))+0.5*AT48+1000</f>
        <v>121000</v>
      </c>
      <c r="AQ57" s="60">
        <f>+MIN(VLOOKUP(AQ$22,Param!$D$1:$F$11,2,FALSE)*AH48,VLOOKUP(AQ$22,Param!$D$1:$F$11,3,FALSE))+0.5*AT48+1000</f>
        <v>121000</v>
      </c>
      <c r="AR57" s="60">
        <f>+MIN(VLOOKUP(AR$22,Param!$D$1:$F$11,2,FALSE)*AH48,VLOOKUP(AR$22,Param!$D$1:$F$11,3,FALSE))+0.5*AT48+1000</f>
        <v>121000</v>
      </c>
      <c r="AS57" s="60">
        <f>+MIN(VLOOKUP(AS$22,Param!$D$1:$F$11,2,FALSE)*AH48,VLOOKUP(AS$22,Param!$D$1:$F$11,3,FALSE))+0.5*AT48+1000</f>
        <v>121000</v>
      </c>
      <c r="AT57" s="60">
        <f>+MIN(VLOOKUP(AT$22,Param!$D$1:$F$11,2,FALSE)*AH48,VLOOKUP(AT$22,Param!$D$1:$F$11,3,FALSE))+0.5*AT48+1000</f>
        <v>121000</v>
      </c>
      <c r="AU57" s="60">
        <f>+MIN(VLOOKUP(AU$22,Param!$D$1:$F$11,2,FALSE)*AH48,VLOOKUP(AU$22,Param!$D$1:$F$11,3,FALSE))+0.5*AT48+1000</f>
        <v>121000</v>
      </c>
    </row>
    <row r="58" spans="1:47" x14ac:dyDescent="0.25">
      <c r="A58" s="64">
        <v>8</v>
      </c>
      <c r="B58" s="60">
        <f>+VLOOKUP(B$22-$A58,Param!$A$2:$B$22,2)*(MIN(0.2*J48,198000)+0.5*V48)+MIN(VLOOKUP(B$22-$A58,Param!$A$2:$B$22,2),1)*1000</f>
        <v>9950</v>
      </c>
      <c r="C58" s="60">
        <f>+VLOOKUP(C$22-$A58,Param!$A$2:$B$22,2)*(MIN(0.2*J48,198000)+0.5*V48)+MIN(VLOOKUP(C$22-$A58,Param!$A$2:$B$22,2),1)*1000</f>
        <v>9950</v>
      </c>
      <c r="D58" s="60">
        <f>+VLOOKUP(D$22-$A58,Param!$A$2:$B$22,2)*(MIN(0.2*J48,198000)+0.5*V48)+MIN(VLOOKUP(D$22-$A58,Param!$A$2:$B$22,2),1)*1000</f>
        <v>9950</v>
      </c>
      <c r="E58" s="60">
        <f>+VLOOKUP(E$22-$A58,Param!$A$2:$B$22,2)*(MIN(0.2*J48,198000)+0.5*V48)+MIN(VLOOKUP(E$22-$A58,Param!$A$2:$B$22,2),1)*1000</f>
        <v>9950</v>
      </c>
      <c r="F58" s="60">
        <f>+VLOOKUP(F$22-$A58,Param!$A$2:$B$22,2)*(MIN(0.2*J48,198000)+0.5*V48)+MIN(VLOOKUP(F$22-$A58,Param!$A$2:$B$22,2),1)*1000</f>
        <v>49750</v>
      </c>
      <c r="G58" s="60">
        <f>+VLOOKUP(G$22-$A58,Param!$A$2:$B$22,2)*(MIN(0.2*J48,198000)+0.5*V48)+MIN(VLOOKUP(G$22-$A58,Param!$A$2:$B$22,2),1)*1000</f>
        <v>99500</v>
      </c>
      <c r="H58" s="60">
        <f>+VLOOKUP(H$22-$A58,Param!$A$2:$B$22,2)*(MIN(0.2*J48,198000)+0.5*V48)+MIN(VLOOKUP(H$22-$A58,Param!$A$2:$B$22,2),1)*1000</f>
        <v>179100</v>
      </c>
      <c r="I58" s="60">
        <f>+VLOOKUP(I$22-$A58,Param!$A$2:$B$22,2)*(MIN(0.2*J48,198000)+0.5*V48)+MIN(VLOOKUP(I$22-$A58,Param!$A$2:$B$22,2),1)*1000</f>
        <v>199000</v>
      </c>
      <c r="J58" s="60">
        <f>+VLOOKUP(J$22-$A58,Param!$A$2:$B$22,2)*(MIN(0.2*J48,198000)+0.5*V48)+MIN(VLOOKUP(J$22-$A58,Param!$A$2:$B$22,2),1)*1000</f>
        <v>218800.00000000003</v>
      </c>
      <c r="K58" s="60">
        <f>+VLOOKUP(K$22-$A58,Param!$A$2:$B$22,2)*(MIN(0.2*J48,198000)+0.5*V48)+MIN(VLOOKUP(K$22-$A58,Param!$A$2:$B$22,2),1)*1000</f>
        <v>298000</v>
      </c>
      <c r="M58" s="64">
        <v>8</v>
      </c>
      <c r="N58" s="60">
        <f>+MIN(VLOOKUP(N$22,Param!$D$1:$F$11,2,FALSE)*J48,VLOOKUP(N$22,Param!$D$1:$F$11,3,FALSE))+0.5*V48+1000</f>
        <v>201000</v>
      </c>
      <c r="O58" s="60">
        <f>+MIN(VLOOKUP(O$22,Param!$D$1:$F$11,2,FALSE)*J48,VLOOKUP(O$22,Param!$D$1:$F$11,3,FALSE))+0.5*V48+1000</f>
        <v>201000</v>
      </c>
      <c r="P58" s="60">
        <f>+MIN(VLOOKUP(P$22,Param!$D$1:$F$11,2,FALSE)*J48,VLOOKUP(P$22,Param!$D$1:$F$11,3,FALSE))+0.5*V48+1000</f>
        <v>201000</v>
      </c>
      <c r="Q58" s="60">
        <f>+MIN(VLOOKUP(Q$22,Param!$D$1:$F$11,2,FALSE)*J48,VLOOKUP(Q$22,Param!$D$1:$F$11,3,FALSE))+0.5*V48+1000</f>
        <v>201000</v>
      </c>
      <c r="R58" s="60">
        <f>+MIN(VLOOKUP(R$22,Param!$D$1:$F$11,2,FALSE)*J48,VLOOKUP(R$22,Param!$D$1:$F$11,3,FALSE))+0.5*V48+1000</f>
        <v>201000</v>
      </c>
      <c r="S58" s="60">
        <f>+MIN(VLOOKUP(S$22,Param!$D$1:$F$11,2,FALSE)*J48,VLOOKUP(S$22,Param!$D$1:$F$11,3,FALSE))+0.5*V48+1000</f>
        <v>201000</v>
      </c>
      <c r="T58" s="60">
        <f>+MIN(VLOOKUP(T$22,Param!$D$1:$F$11,2,FALSE)*J48,VLOOKUP(T$22,Param!$D$1:$F$11,3,FALSE))+0.5*V48+1000</f>
        <v>251000</v>
      </c>
      <c r="U58" s="60">
        <f>+MIN(VLOOKUP(U$22,Param!$D$1:$F$11,2,FALSE)*J48,VLOOKUP(U$22,Param!$D$1:$F$11,3,FALSE))+0.5*V48+1000</f>
        <v>301000</v>
      </c>
      <c r="V58" s="60">
        <f>+MIN(VLOOKUP(V$22,Param!$D$1:$F$11,2,FALSE)*J48,VLOOKUP(V$22,Param!$D$1:$F$11,3,FALSE))+0.5*V48+1000</f>
        <v>351000</v>
      </c>
      <c r="W58" s="60">
        <f>+MIN(VLOOKUP(W$22,Param!$D$1:$F$11,2,FALSE)*J48,VLOOKUP(W$22,Param!$D$1:$F$11,3,FALSE))+0.5*V48+1000</f>
        <v>301000.00000000012</v>
      </c>
      <c r="Y58" s="64">
        <v>8</v>
      </c>
      <c r="Z58" s="60">
        <f>+VLOOKUP(Z$22-$A58,Param!$A$2:$B$22,2)*(MIN(0.2*AH48,198000)+0.5*AT48)+MIN(VLOOKUP(Z$22-$A58,Param!$A$2:$B$22,2),1)*1000</f>
        <v>6050</v>
      </c>
      <c r="AA58" s="60">
        <f>+VLOOKUP(AA$22-$A58,Param!$A$2:$B$22,2)*(MIN(0.2*AH48,198000)+0.5*AT48)+MIN(VLOOKUP(AA$22-$A58,Param!$A$2:$B$22,2),1)*1000</f>
        <v>6050</v>
      </c>
      <c r="AB58" s="60">
        <f>+VLOOKUP(AB$22-$A58,Param!$A$2:$B$22,2)*(MIN(0.2*AH48,198000)+0.5*AT48)+MIN(VLOOKUP(AB$22-$A58,Param!$A$2:$B$22,2),1)*1000</f>
        <v>6050</v>
      </c>
      <c r="AC58" s="60">
        <f>+VLOOKUP(AC$22-$A58,Param!$A$2:$B$22,2)*(MIN(0.2*AH48,198000)+0.5*AT48)+MIN(VLOOKUP(AC$22-$A58,Param!$A$2:$B$22,2),1)*1000</f>
        <v>6050</v>
      </c>
      <c r="AD58" s="60">
        <f>+VLOOKUP(AD$22-$A58,Param!$A$2:$B$22,2)*(MIN(0.2*AH48,198000)+0.5*AT48)+MIN(VLOOKUP(AD$22-$A58,Param!$A$2:$B$22,2),1)*1000</f>
        <v>30250</v>
      </c>
      <c r="AE58" s="60">
        <f>+VLOOKUP(AE$22-$A58,Param!$A$2:$B$22,2)*(MIN(0.2*AH48,198000)+0.5*AT48)+MIN(VLOOKUP(AE$22-$A58,Param!$A$2:$B$22,2),1)*1000</f>
        <v>60500</v>
      </c>
      <c r="AF58" s="60">
        <f>+VLOOKUP(AF$22-$A58,Param!$A$2:$B$22,2)*(MIN(0.2*AH48,198000)+0.5*AT48)+MIN(VLOOKUP(AF$22-$A58,Param!$A$2:$B$22,2),1)*1000</f>
        <v>108900</v>
      </c>
      <c r="AG58" s="60">
        <f>+VLOOKUP(AG$22-$A58,Param!$A$2:$B$22,2)*(MIN(0.2*AH48,198000)+0.5*AT48)+MIN(VLOOKUP(AG$22-$A58,Param!$A$2:$B$22,2),1)*1000</f>
        <v>121000</v>
      </c>
      <c r="AH58" s="60">
        <f>+VLOOKUP(AH$22-$A58,Param!$A$2:$B$22,2)*(MIN(0.2*AH48,198000)+0.5*AT48)+MIN(VLOOKUP(AH$22-$A58,Param!$A$2:$B$22,2),1)*1000</f>
        <v>133000</v>
      </c>
      <c r="AI58" s="60">
        <f>+VLOOKUP(AI$22-$A58,Param!$A$2:$B$22,2)*(MIN(0.2*AH48,198000)+0.5*AT48)+MIN(VLOOKUP(AI$22-$A58,Param!$A$2:$B$22,2),1)*1000</f>
        <v>181000</v>
      </c>
      <c r="AK58" s="64">
        <v>8</v>
      </c>
      <c r="AL58" s="60">
        <f>+MIN(VLOOKUP(AL$22,Param!$D$1:$F$11,2,FALSE)*AH48,VLOOKUP(AL$22,Param!$D$1:$F$11,3,FALSE))+0.5*AT48+1000</f>
        <v>121000</v>
      </c>
      <c r="AM58" s="60">
        <f>+MIN(VLOOKUP(AM$22,Param!$D$1:$F$11,2,FALSE)*AH48,VLOOKUP(AM$22,Param!$D$1:$F$11,3,FALSE))+0.5*AT48+1000</f>
        <v>121000</v>
      </c>
      <c r="AN58" s="60">
        <f>+MIN(VLOOKUP(AN$22,Param!$D$1:$F$11,2,FALSE)*AH48,VLOOKUP(AN$22,Param!$D$1:$F$11,3,FALSE))+0.5*AT48+1000</f>
        <v>121000</v>
      </c>
      <c r="AO58" s="60">
        <f>+MIN(VLOOKUP(AO$22,Param!$D$1:$F$11,2,FALSE)*AH48,VLOOKUP(AO$22,Param!$D$1:$F$11,3,FALSE))+0.5*AT48+1000</f>
        <v>121000</v>
      </c>
      <c r="AP58" s="60">
        <f>+MIN(VLOOKUP(AP$22,Param!$D$1:$F$11,2,FALSE)*AH48,VLOOKUP(AP$22,Param!$D$1:$F$11,3,FALSE))+0.5*AT48+1000</f>
        <v>121000</v>
      </c>
      <c r="AQ58" s="60">
        <f>+MIN(VLOOKUP(AQ$22,Param!$D$1:$F$11,2,FALSE)*AH48,VLOOKUP(AQ$22,Param!$D$1:$F$11,3,FALSE))+0.5*AT48+1000</f>
        <v>121000</v>
      </c>
      <c r="AR58" s="60">
        <f>+MIN(VLOOKUP(AR$22,Param!$D$1:$F$11,2,FALSE)*AH48,VLOOKUP(AR$22,Param!$D$1:$F$11,3,FALSE))+0.5*AT48+1000</f>
        <v>121000</v>
      </c>
      <c r="AS58" s="60">
        <f>+MIN(VLOOKUP(AS$22,Param!$D$1:$F$11,2,FALSE)*AH48,VLOOKUP(AS$22,Param!$D$1:$F$11,3,FALSE))+0.5*AT48+1000</f>
        <v>121000</v>
      </c>
      <c r="AT58" s="60">
        <f>+MIN(VLOOKUP(AT$22,Param!$D$1:$F$11,2,FALSE)*AH48,VLOOKUP(AT$22,Param!$D$1:$F$11,3,FALSE))+0.5*AT48+1000</f>
        <v>121000</v>
      </c>
      <c r="AU58" s="60">
        <f>+MIN(VLOOKUP(AU$22,Param!$D$1:$F$11,2,FALSE)*AH48,VLOOKUP(AU$22,Param!$D$1:$F$11,3,FALSE))+0.5*AT48+1000</f>
        <v>121000</v>
      </c>
    </row>
    <row r="59" spans="1:47" x14ac:dyDescent="0.25">
      <c r="A59" s="64">
        <v>9</v>
      </c>
      <c r="B59" s="60">
        <f>+VLOOKUP(B$22-$A59,Param!$A$2:$B$22,2)*(MIN(0.2*J48,198000)+0.5*V48)+MIN(VLOOKUP(B$22-$A59,Param!$A$2:$B$22,2),1)*1000</f>
        <v>9950</v>
      </c>
      <c r="C59" s="60">
        <f>+VLOOKUP(C$22-$A59,Param!$A$2:$B$22,2)*(MIN(0.2*J48,198000)+0.5*V48)+MIN(VLOOKUP(C$22-$A59,Param!$A$2:$B$22,2),1)*1000</f>
        <v>9950</v>
      </c>
      <c r="D59" s="60">
        <f>+VLOOKUP(D$22-$A59,Param!$A$2:$B$22,2)*(MIN(0.2*J48,198000)+0.5*V48)+MIN(VLOOKUP(D$22-$A59,Param!$A$2:$B$22,2),1)*1000</f>
        <v>9950</v>
      </c>
      <c r="E59" s="60">
        <f>+VLOOKUP(E$22-$A59,Param!$A$2:$B$22,2)*(MIN(0.2*J48,198000)+0.5*V48)+MIN(VLOOKUP(E$22-$A59,Param!$A$2:$B$22,2),1)*1000</f>
        <v>9950</v>
      </c>
      <c r="F59" s="60">
        <f>+VLOOKUP(F$22-$A59,Param!$A$2:$B$22,2)*(MIN(0.2*J48,198000)+0.5*V48)+MIN(VLOOKUP(F$22-$A59,Param!$A$2:$B$22,2),1)*1000</f>
        <v>9950</v>
      </c>
      <c r="G59" s="60">
        <f>+VLOOKUP(G$22-$A59,Param!$A$2:$B$22,2)*(MIN(0.2*J48,198000)+0.5*V48)+MIN(VLOOKUP(G$22-$A59,Param!$A$2:$B$22,2),1)*1000</f>
        <v>49750</v>
      </c>
      <c r="H59" s="60">
        <f>+VLOOKUP(H$22-$A59,Param!$A$2:$B$22,2)*(MIN(0.2*J48,198000)+0.5*V48)+MIN(VLOOKUP(H$22-$A59,Param!$A$2:$B$22,2),1)*1000</f>
        <v>99500</v>
      </c>
      <c r="I59" s="60">
        <f>+VLOOKUP(I$22-$A59,Param!$A$2:$B$22,2)*(MIN(0.2*J48,198000)+0.5*V48)+MIN(VLOOKUP(I$22-$A59,Param!$A$2:$B$22,2),1)*1000</f>
        <v>179100</v>
      </c>
      <c r="J59" s="60">
        <f>+VLOOKUP(J$22-$A59,Param!$A$2:$B$22,2)*(MIN(0.2*J48,198000)+0.5*V48)+MIN(VLOOKUP(J$22-$A59,Param!$A$2:$B$22,2),1)*1000</f>
        <v>199000</v>
      </c>
      <c r="K59" s="60">
        <f>+VLOOKUP(K$22-$A59,Param!$A$2:$B$22,2)*(MIN(0.2*J48,198000)+0.5*V48)+MIN(VLOOKUP(K$22-$A59,Param!$A$2:$B$22,2),1)*1000</f>
        <v>218800.00000000003</v>
      </c>
      <c r="M59" s="64">
        <v>9</v>
      </c>
      <c r="N59" s="60">
        <f>+MIN(VLOOKUP(N$22,Param!$D$1:$F$11,2,FALSE)*J48,VLOOKUP(N$22,Param!$D$1:$F$11,3,FALSE))+0.5*V48+1000</f>
        <v>201000</v>
      </c>
      <c r="O59" s="60">
        <f>+MIN(VLOOKUP(O$22,Param!$D$1:$F$11,2,FALSE)*J48,VLOOKUP(O$22,Param!$D$1:$F$11,3,FALSE))+0.5*V48+1000</f>
        <v>201000</v>
      </c>
      <c r="P59" s="60">
        <f>+MIN(VLOOKUP(P$22,Param!$D$1:$F$11,2,FALSE)*J48,VLOOKUP(P$22,Param!$D$1:$F$11,3,FALSE))+0.5*V48+1000</f>
        <v>201000</v>
      </c>
      <c r="Q59" s="60">
        <f>+MIN(VLOOKUP(Q$22,Param!$D$1:$F$11,2,FALSE)*J48,VLOOKUP(Q$22,Param!$D$1:$F$11,3,FALSE))+0.5*V48+1000</f>
        <v>201000</v>
      </c>
      <c r="R59" s="60">
        <f>+MIN(VLOOKUP(R$22,Param!$D$1:$F$11,2,FALSE)*J48,VLOOKUP(R$22,Param!$D$1:$F$11,3,FALSE))+0.5*V48+1000</f>
        <v>201000</v>
      </c>
      <c r="S59" s="60">
        <f>+MIN(VLOOKUP(S$22,Param!$D$1:$F$11,2,FALSE)*J48,VLOOKUP(S$22,Param!$D$1:$F$11,3,FALSE))+0.5*V48+1000</f>
        <v>201000</v>
      </c>
      <c r="T59" s="60">
        <f>+MIN(VLOOKUP(T$22,Param!$D$1:$F$11,2,FALSE)*J48,VLOOKUP(T$22,Param!$D$1:$F$11,3,FALSE))+0.5*V48+1000</f>
        <v>251000</v>
      </c>
      <c r="U59" s="60">
        <f>+MIN(VLOOKUP(U$22,Param!$D$1:$F$11,2,FALSE)*J48,VLOOKUP(U$22,Param!$D$1:$F$11,3,FALSE))+0.5*V48+1000</f>
        <v>301000</v>
      </c>
      <c r="V59" s="60">
        <f>+MIN(VLOOKUP(V$22,Param!$D$1:$F$11,2,FALSE)*J48,VLOOKUP(V$22,Param!$D$1:$F$11,3,FALSE))+0.5*V48+1000</f>
        <v>351000</v>
      </c>
      <c r="W59" s="60">
        <f>+MIN(VLOOKUP(W$22,Param!$D$1:$F$11,2,FALSE)*J48,VLOOKUP(W$22,Param!$D$1:$F$11,3,FALSE))+0.5*V48+1000</f>
        <v>301000.00000000012</v>
      </c>
      <c r="Y59" s="64">
        <v>9</v>
      </c>
      <c r="Z59" s="60">
        <f>+VLOOKUP(Z$22-$A59,Param!$A$2:$B$22,2)*(MIN(0.2*AH48,198000)+0.5*AT48)+MIN(VLOOKUP(Z$22-$A59,Param!$A$2:$B$22,2),1)*1000</f>
        <v>6050</v>
      </c>
      <c r="AA59" s="60">
        <f>+VLOOKUP(AA$22-$A59,Param!$A$2:$B$22,2)*(MIN(0.2*AH48,198000)+0.5*AT48)+MIN(VLOOKUP(AA$22-$A59,Param!$A$2:$B$22,2),1)*1000</f>
        <v>6050</v>
      </c>
      <c r="AB59" s="60">
        <f>+VLOOKUP(AB$22-$A59,Param!$A$2:$B$22,2)*(MIN(0.2*AH48,198000)+0.5*AT48)+MIN(VLOOKUP(AB$22-$A59,Param!$A$2:$B$22,2),1)*1000</f>
        <v>6050</v>
      </c>
      <c r="AC59" s="60">
        <f>+VLOOKUP(AC$22-$A59,Param!$A$2:$B$22,2)*(MIN(0.2*AH48,198000)+0.5*AT48)+MIN(VLOOKUP(AC$22-$A59,Param!$A$2:$B$22,2),1)*1000</f>
        <v>6050</v>
      </c>
      <c r="AD59" s="60">
        <f>+VLOOKUP(AD$22-$A59,Param!$A$2:$B$22,2)*(MIN(0.2*AH48,198000)+0.5*AT48)+MIN(VLOOKUP(AD$22-$A59,Param!$A$2:$B$22,2),1)*1000</f>
        <v>6050</v>
      </c>
      <c r="AE59" s="60">
        <f>+VLOOKUP(AE$22-$A59,Param!$A$2:$B$22,2)*(MIN(0.2*AH48,198000)+0.5*AT48)+MIN(VLOOKUP(AE$22-$A59,Param!$A$2:$B$22,2),1)*1000</f>
        <v>30250</v>
      </c>
      <c r="AF59" s="60">
        <f>+VLOOKUP(AF$22-$A59,Param!$A$2:$B$22,2)*(MIN(0.2*AH48,198000)+0.5*AT48)+MIN(VLOOKUP(AF$22-$A59,Param!$A$2:$B$22,2),1)*1000</f>
        <v>60500</v>
      </c>
      <c r="AG59" s="60">
        <f>+VLOOKUP(AG$22-$A59,Param!$A$2:$B$22,2)*(MIN(0.2*AH48,198000)+0.5*AT48)+MIN(VLOOKUP(AG$22-$A59,Param!$A$2:$B$22,2),1)*1000</f>
        <v>108900</v>
      </c>
      <c r="AH59" s="60">
        <f>+VLOOKUP(AH$22-$A59,Param!$A$2:$B$22,2)*(MIN(0.2*AH48,198000)+0.5*AT48)+MIN(VLOOKUP(AH$22-$A59,Param!$A$2:$B$22,2),1)*1000</f>
        <v>121000</v>
      </c>
      <c r="AI59" s="60">
        <f>+VLOOKUP(AI$22-$A59,Param!$A$2:$B$22,2)*(MIN(0.2*AH48,198000)+0.5*AT48)+MIN(VLOOKUP(AI$22-$A59,Param!$A$2:$B$22,2),1)*1000</f>
        <v>133000</v>
      </c>
      <c r="AK59" s="64">
        <v>9</v>
      </c>
      <c r="AL59" s="60">
        <f>+MIN(VLOOKUP(AL$22,Param!$D$1:$F$11,2,FALSE)*AH48,VLOOKUP(AL$22,Param!$D$1:$F$11,3,FALSE))+0.5*AT48+1000</f>
        <v>121000</v>
      </c>
      <c r="AM59" s="60">
        <f>+MIN(VLOOKUP(AM$22,Param!$D$1:$F$11,2,FALSE)*AH48,VLOOKUP(AM$22,Param!$D$1:$F$11,3,FALSE))+0.5*AT48+1000</f>
        <v>121000</v>
      </c>
      <c r="AN59" s="60">
        <f>+MIN(VLOOKUP(AN$22,Param!$D$1:$F$11,2,FALSE)*AH48,VLOOKUP(AN$22,Param!$D$1:$F$11,3,FALSE))+0.5*AT48+1000</f>
        <v>121000</v>
      </c>
      <c r="AO59" s="60">
        <f>+MIN(VLOOKUP(AO$22,Param!$D$1:$F$11,2,FALSE)*AH48,VLOOKUP(AO$22,Param!$D$1:$F$11,3,FALSE))+0.5*AT48+1000</f>
        <v>121000</v>
      </c>
      <c r="AP59" s="60">
        <f>+MIN(VLOOKUP(AP$22,Param!$D$1:$F$11,2,FALSE)*AH48,VLOOKUP(AP$22,Param!$D$1:$F$11,3,FALSE))+0.5*AT48+1000</f>
        <v>121000</v>
      </c>
      <c r="AQ59" s="60">
        <f>+MIN(VLOOKUP(AQ$22,Param!$D$1:$F$11,2,FALSE)*AH48,VLOOKUP(AQ$22,Param!$D$1:$F$11,3,FALSE))+0.5*AT48+1000</f>
        <v>121000</v>
      </c>
      <c r="AR59" s="60">
        <f>+MIN(VLOOKUP(AR$22,Param!$D$1:$F$11,2,FALSE)*AH48,VLOOKUP(AR$22,Param!$D$1:$F$11,3,FALSE))+0.5*AT48+1000</f>
        <v>121000</v>
      </c>
      <c r="AS59" s="60">
        <f>+MIN(VLOOKUP(AS$22,Param!$D$1:$F$11,2,FALSE)*AH48,VLOOKUP(AS$22,Param!$D$1:$F$11,3,FALSE))+0.5*AT48+1000</f>
        <v>121000</v>
      </c>
      <c r="AT59" s="60">
        <f>+MIN(VLOOKUP(AT$22,Param!$D$1:$F$11,2,FALSE)*AH48,VLOOKUP(AT$22,Param!$D$1:$F$11,3,FALSE))+0.5*AT48+1000</f>
        <v>121000</v>
      </c>
      <c r="AU59" s="60">
        <f>+MIN(VLOOKUP(AU$22,Param!$D$1:$F$11,2,FALSE)*AH48,VLOOKUP(AU$22,Param!$D$1:$F$11,3,FALSE))+0.5*AT48+1000</f>
        <v>121000</v>
      </c>
    </row>
    <row r="60" spans="1:47" x14ac:dyDescent="0.25">
      <c r="A60" s="64">
        <v>10</v>
      </c>
      <c r="B60" s="60">
        <f>+VLOOKUP(B$22-$A60,Param!$A$2:$B$22,2)*(MIN(0.2*J48,198000)+0.5*V48)+MIN(VLOOKUP(B$22-$A60,Param!$A$2:$B$22,2),1)*1000</f>
        <v>9950</v>
      </c>
      <c r="C60" s="60">
        <f>+VLOOKUP(C$22-$A60,Param!$A$2:$B$22,2)*(MIN(0.2*J48,198000)+0.5*V48)+MIN(VLOOKUP(C$22-$A60,Param!$A$2:$B$22,2),1)*1000</f>
        <v>9950</v>
      </c>
      <c r="D60" s="60">
        <f>+VLOOKUP(D$22-$A60,Param!$A$2:$B$22,2)*(MIN(0.2*J48,198000)+0.5*V48)+MIN(VLOOKUP(D$22-$A60,Param!$A$2:$B$22,2),1)*1000</f>
        <v>9950</v>
      </c>
      <c r="E60" s="60">
        <f>+VLOOKUP(E$22-$A60,Param!$A$2:$B$22,2)*(MIN(0.2*J48,198000)+0.5*V48)+MIN(VLOOKUP(E$22-$A60,Param!$A$2:$B$22,2),1)*1000</f>
        <v>9950</v>
      </c>
      <c r="F60" s="60">
        <f>+VLOOKUP(F$22-$A60,Param!$A$2:$B$22,2)*(MIN(0.2*J48,198000)+0.5*V48)+MIN(VLOOKUP(F$22-$A60,Param!$A$2:$B$22,2),1)*1000</f>
        <v>9950</v>
      </c>
      <c r="G60" s="60">
        <f>+VLOOKUP(G$22-$A60,Param!$A$2:$B$22,2)*(MIN(0.2*J48,198000)+0.5*V48)+MIN(VLOOKUP(G$22-$A60,Param!$A$2:$B$22,2),1)*1000</f>
        <v>9950</v>
      </c>
      <c r="H60" s="60">
        <f>+VLOOKUP(H$22-$A60,Param!$A$2:$B$22,2)*(MIN(0.2*J48,198000)+0.5*V48)+MIN(VLOOKUP(H$22-$A60,Param!$A$2:$B$22,2),1)*1000</f>
        <v>49750</v>
      </c>
      <c r="I60" s="60">
        <f>+VLOOKUP(I$22-$A60,Param!$A$2:$B$22,2)*(MIN(0.2*J48,198000)+0.5*V48)+MIN(VLOOKUP(I$22-$A60,Param!$A$2:$B$22,2),1)*1000</f>
        <v>99500</v>
      </c>
      <c r="J60" s="60">
        <f>+VLOOKUP(J$22-$A60,Param!$A$2:$B$22,2)*(MIN(0.2*J48,198000)+0.5*V48)+MIN(VLOOKUP(J$22-$A60,Param!$A$2:$B$22,2),1)*1000</f>
        <v>179100</v>
      </c>
      <c r="K60" s="60">
        <f>+VLOOKUP(K$22-$A60,Param!$A$2:$B$22,2)*(MIN(0.2*J48,198000)+0.5*V48)+MIN(VLOOKUP(K$22-$A60,Param!$A$2:$B$22,2),1)*1000</f>
        <v>199000</v>
      </c>
      <c r="M60" s="64">
        <v>10</v>
      </c>
      <c r="N60" s="60">
        <f>+MIN(VLOOKUP(N$22,Param!$D$1:$F$11,2,FALSE)*J48,VLOOKUP(N$22,Param!$D$1:$F$11,3,FALSE))+0.5*V48+1000</f>
        <v>201000</v>
      </c>
      <c r="O60" s="60">
        <f>+MIN(VLOOKUP(O$22,Param!$D$1:$F$11,2,FALSE)*J48,VLOOKUP(O$22,Param!$D$1:$F$11,3,FALSE))+0.5*V48+1000</f>
        <v>201000</v>
      </c>
      <c r="P60" s="60">
        <f>+MIN(VLOOKUP(P$22,Param!$D$1:$F$11,2,FALSE)*J48,VLOOKUP(P$22,Param!$D$1:$F$11,3,FALSE))+0.5*V48+1000</f>
        <v>201000</v>
      </c>
      <c r="Q60" s="60">
        <f>+MIN(VLOOKUP(Q$22,Param!$D$1:$F$11,2,FALSE)*J48,VLOOKUP(Q$22,Param!$D$1:$F$11,3,FALSE))+0.5*V48+1000</f>
        <v>201000</v>
      </c>
      <c r="R60" s="60">
        <f>+MIN(VLOOKUP(R$22,Param!$D$1:$F$11,2,FALSE)*J48,VLOOKUP(R$22,Param!$D$1:$F$11,3,FALSE))+0.5*V48+1000</f>
        <v>201000</v>
      </c>
      <c r="S60" s="60">
        <f>+MIN(VLOOKUP(S$22,Param!$D$1:$F$11,2,FALSE)*J48,VLOOKUP(S$22,Param!$D$1:$F$11,3,FALSE))+0.5*V48+1000</f>
        <v>201000</v>
      </c>
      <c r="T60" s="60">
        <f>+MIN(VLOOKUP(T$22,Param!$D$1:$F$11,2,FALSE)*J48,VLOOKUP(T$22,Param!$D$1:$F$11,3,FALSE))+0.5*V48+1000</f>
        <v>251000</v>
      </c>
      <c r="U60" s="60">
        <f>+MIN(VLOOKUP(U$22,Param!$D$1:$F$11,2,FALSE)*J48,VLOOKUP(U$22,Param!$D$1:$F$11,3,FALSE))+0.5*V48+1000</f>
        <v>301000</v>
      </c>
      <c r="V60" s="60">
        <f>+MIN(VLOOKUP(V$22,Param!$D$1:$F$11,2,FALSE)*J48,VLOOKUP(V$22,Param!$D$1:$F$11,3,FALSE))+0.5*V48+1000</f>
        <v>351000</v>
      </c>
      <c r="W60" s="60">
        <f>+MIN(VLOOKUP(W$22,Param!$D$1:$F$11,2,FALSE)*J48,VLOOKUP(W$22,Param!$D$1:$F$11,3,FALSE))+0.5*V48+1000</f>
        <v>301000.00000000012</v>
      </c>
      <c r="Y60" s="64">
        <v>10</v>
      </c>
      <c r="Z60" s="60">
        <f>+VLOOKUP(Z$22-$A60,Param!$A$2:$B$22,2)*(MIN(0.2*AH48,198000)+0.5*AT48)+MIN(VLOOKUP(Z$22-$A60,Param!$A$2:$B$22,2),1)*1000</f>
        <v>6050</v>
      </c>
      <c r="AA60" s="60">
        <f>+VLOOKUP(AA$22-$A60,Param!$A$2:$B$22,2)*(MIN(0.2*AH48,198000)+0.5*AT48)+MIN(VLOOKUP(AA$22-$A60,Param!$A$2:$B$22,2),1)*1000</f>
        <v>6050</v>
      </c>
      <c r="AB60" s="60">
        <f>+VLOOKUP(AB$22-$A60,Param!$A$2:$B$22,2)*(MIN(0.2*AH48,198000)+0.5*AT48)+MIN(VLOOKUP(AB$22-$A60,Param!$A$2:$B$22,2),1)*1000</f>
        <v>6050</v>
      </c>
      <c r="AC60" s="60">
        <f>+VLOOKUP(AC$22-$A60,Param!$A$2:$B$22,2)*(MIN(0.2*AH48,198000)+0.5*AT48)+MIN(VLOOKUP(AC$22-$A60,Param!$A$2:$B$22,2),1)*1000</f>
        <v>6050</v>
      </c>
      <c r="AD60" s="60">
        <f>+VLOOKUP(AD$22-$A60,Param!$A$2:$B$22,2)*(MIN(0.2*AH48,198000)+0.5*AT48)+MIN(VLOOKUP(AD$22-$A60,Param!$A$2:$B$22,2),1)*1000</f>
        <v>6050</v>
      </c>
      <c r="AE60" s="60">
        <f>+VLOOKUP(AE$22-$A60,Param!$A$2:$B$22,2)*(MIN(0.2*AH48,198000)+0.5*AT48)+MIN(VLOOKUP(AE$22-$A60,Param!$A$2:$B$22,2),1)*1000</f>
        <v>6050</v>
      </c>
      <c r="AF60" s="60">
        <f>+VLOOKUP(AF$22-$A60,Param!$A$2:$B$22,2)*(MIN(0.2*AH48,198000)+0.5*AT48)+MIN(VLOOKUP(AF$22-$A60,Param!$A$2:$B$22,2),1)*1000</f>
        <v>30250</v>
      </c>
      <c r="AG60" s="60">
        <f>+VLOOKUP(AG$22-$A60,Param!$A$2:$B$22,2)*(MIN(0.2*AH48,198000)+0.5*AT48)+MIN(VLOOKUP(AG$22-$A60,Param!$A$2:$B$22,2),1)*1000</f>
        <v>60500</v>
      </c>
      <c r="AH60" s="60">
        <f>+VLOOKUP(AH$22-$A60,Param!$A$2:$B$22,2)*(MIN(0.2*AH48,198000)+0.5*AT48)+MIN(VLOOKUP(AH$22-$A60,Param!$A$2:$B$22,2),1)*1000</f>
        <v>108900</v>
      </c>
      <c r="AI60" s="60">
        <f>+VLOOKUP(AI$22-$A60,Param!$A$2:$B$22,2)*(MIN(0.2*AH48,198000)+0.5*AT48)+MIN(VLOOKUP(AI$22-$A60,Param!$A$2:$B$22,2),1)*1000</f>
        <v>121000</v>
      </c>
      <c r="AK60" s="64">
        <v>10</v>
      </c>
      <c r="AL60" s="60">
        <f>+MIN(VLOOKUP(AL$22,Param!$D$1:$F$11,2,FALSE)*AH48,VLOOKUP(AL$22,Param!$D$1:$F$11,3,FALSE))+0.5*AT48+1000</f>
        <v>121000</v>
      </c>
      <c r="AM60" s="60">
        <f>+MIN(VLOOKUP(AM$22,Param!$D$1:$F$11,2,FALSE)*AH48,VLOOKUP(AM$22,Param!$D$1:$F$11,3,FALSE))+0.5*AT48+1000</f>
        <v>121000</v>
      </c>
      <c r="AN60" s="60">
        <f>+MIN(VLOOKUP(AN$22,Param!$D$1:$F$11,2,FALSE)*AH48,VLOOKUP(AN$22,Param!$D$1:$F$11,3,FALSE))+0.5*AT48+1000</f>
        <v>121000</v>
      </c>
      <c r="AO60" s="60">
        <f>+MIN(VLOOKUP(AO$22,Param!$D$1:$F$11,2,FALSE)*AH48,VLOOKUP(AO$22,Param!$D$1:$F$11,3,FALSE))+0.5*AT48+1000</f>
        <v>121000</v>
      </c>
      <c r="AP60" s="60">
        <f>+MIN(VLOOKUP(AP$22,Param!$D$1:$F$11,2,FALSE)*AH48,VLOOKUP(AP$22,Param!$D$1:$F$11,3,FALSE))+0.5*AT48+1000</f>
        <v>121000</v>
      </c>
      <c r="AQ60" s="60">
        <f>+MIN(VLOOKUP(AQ$22,Param!$D$1:$F$11,2,FALSE)*AH48,VLOOKUP(AQ$22,Param!$D$1:$F$11,3,FALSE))+0.5*AT48+1000</f>
        <v>121000</v>
      </c>
      <c r="AR60" s="60">
        <f>+MIN(VLOOKUP(AR$22,Param!$D$1:$F$11,2,FALSE)*AH48,VLOOKUP(AR$22,Param!$D$1:$F$11,3,FALSE))+0.5*AT48+1000</f>
        <v>121000</v>
      </c>
      <c r="AS60" s="60">
        <f>+MIN(VLOOKUP(AS$22,Param!$D$1:$F$11,2,FALSE)*AH48,VLOOKUP(AS$22,Param!$D$1:$F$11,3,FALSE))+0.5*AT48+1000</f>
        <v>121000</v>
      </c>
      <c r="AT60" s="60">
        <f>+MIN(VLOOKUP(AT$22,Param!$D$1:$F$11,2,FALSE)*AH48,VLOOKUP(AT$22,Param!$D$1:$F$11,3,FALSE))+0.5*AT48+1000</f>
        <v>121000</v>
      </c>
      <c r="AU60" s="60">
        <f>+MIN(VLOOKUP(AU$22,Param!$D$1:$F$11,2,FALSE)*AH48,VLOOKUP(AU$22,Param!$D$1:$F$11,3,FALSE))+0.5*AT48+1000</f>
        <v>121000</v>
      </c>
    </row>
    <row r="62" spans="1:47" x14ac:dyDescent="0.25">
      <c r="H62" s="61" t="s">
        <v>21</v>
      </c>
      <c r="I62" s="61"/>
      <c r="J62" s="75">
        <v>4000000</v>
      </c>
      <c r="K62" s="76"/>
      <c r="AQ62" s="61" t="s">
        <v>23</v>
      </c>
      <c r="AR62" s="61"/>
      <c r="AS62" s="61"/>
      <c r="AT62" s="77">
        <f>6*75000</f>
        <v>450000</v>
      </c>
      <c r="AU62" s="77"/>
    </row>
    <row r="64" spans="1:47" ht="30" x14ac:dyDescent="0.25">
      <c r="A64" s="62" t="s">
        <v>22</v>
      </c>
      <c r="B64" s="64">
        <v>1</v>
      </c>
      <c r="C64" s="64">
        <v>2</v>
      </c>
      <c r="D64" s="64">
        <v>3</v>
      </c>
      <c r="E64" s="64">
        <v>4</v>
      </c>
      <c r="F64" s="64">
        <v>5</v>
      </c>
      <c r="G64" s="64">
        <v>6</v>
      </c>
      <c r="H64" s="64">
        <v>7</v>
      </c>
      <c r="I64" s="64">
        <v>8</v>
      </c>
      <c r="J64" s="64">
        <v>9</v>
      </c>
      <c r="K64" s="64">
        <v>10</v>
      </c>
      <c r="L64" s="63"/>
      <c r="M64" s="62" t="s">
        <v>22</v>
      </c>
      <c r="N64" s="64">
        <v>1</v>
      </c>
      <c r="O64" s="64">
        <v>2</v>
      </c>
      <c r="P64" s="64">
        <v>3</v>
      </c>
      <c r="Q64" s="64">
        <v>4</v>
      </c>
      <c r="R64" s="64">
        <v>5</v>
      </c>
      <c r="S64" s="64">
        <v>6</v>
      </c>
      <c r="T64" s="64">
        <v>7</v>
      </c>
      <c r="U64" s="64">
        <v>8</v>
      </c>
      <c r="V64" s="64">
        <v>9</v>
      </c>
      <c r="W64" s="64">
        <v>10</v>
      </c>
      <c r="Y64" s="62" t="s">
        <v>22</v>
      </c>
      <c r="Z64" s="64">
        <v>1</v>
      </c>
      <c r="AA64" s="64">
        <v>2</v>
      </c>
      <c r="AB64" s="64">
        <v>3</v>
      </c>
      <c r="AC64" s="64">
        <v>4</v>
      </c>
      <c r="AD64" s="64">
        <v>5</v>
      </c>
      <c r="AE64" s="64">
        <v>6</v>
      </c>
      <c r="AF64" s="64">
        <v>7</v>
      </c>
      <c r="AG64" s="64">
        <v>8</v>
      </c>
      <c r="AH64" s="64">
        <v>9</v>
      </c>
      <c r="AI64" s="64">
        <v>10</v>
      </c>
      <c r="AJ64" s="63"/>
      <c r="AK64" s="62" t="s">
        <v>22</v>
      </c>
      <c r="AL64" s="64">
        <v>1</v>
      </c>
      <c r="AM64" s="64">
        <v>2</v>
      </c>
      <c r="AN64" s="64">
        <v>3</v>
      </c>
      <c r="AO64" s="64">
        <v>4</v>
      </c>
      <c r="AP64" s="64">
        <v>5</v>
      </c>
      <c r="AQ64" s="64">
        <v>6</v>
      </c>
      <c r="AR64" s="64">
        <v>7</v>
      </c>
      <c r="AS64" s="64">
        <v>8</v>
      </c>
      <c r="AT64" s="64">
        <v>9</v>
      </c>
      <c r="AU64" s="64">
        <v>10</v>
      </c>
    </row>
    <row r="65" spans="1:47" hidden="1" x14ac:dyDescent="0.25">
      <c r="A65" s="64">
        <v>1</v>
      </c>
      <c r="B65" s="60">
        <f>+VLOOKUP(B$22-$A65,Param!$A$2:$B$22,2)*(MIN(0.2*J62,198000)+0.5*V62)+MIN(VLOOKUP(B$22-$A65,Param!$A$2:$B$22,2),1)*1000</f>
        <v>199000</v>
      </c>
      <c r="C65" s="60">
        <f>+VLOOKUP(C$22-$A65,Param!$A$2:$B$22,2)*(MIN(0.2*J62,198000)+0.5*V62)+MIN(VLOOKUP(C$22-$A65,Param!$A$2:$B$22,2),1)*1000</f>
        <v>218800.00000000003</v>
      </c>
      <c r="D65" s="60">
        <f>+VLOOKUP(D$22-$A65,Param!$A$2:$B$22,2)*(MIN(0.2*J62,198000)+0.5*V62)+MIN(VLOOKUP(D$22-$A65,Param!$A$2:$B$22,2),1)*1000</f>
        <v>298000</v>
      </c>
      <c r="E65" s="60">
        <f>+VLOOKUP(E$22-$A65,Param!$A$2:$B$22,2)*(MIN(0.2*J62,198000)+0.5*V62)+MIN(VLOOKUP(E$22-$A65,Param!$A$2:$B$22,2),1)*1000</f>
        <v>397000</v>
      </c>
      <c r="F65" s="60">
        <f>+VLOOKUP(F$22-$A65,Param!$A$2:$B$22,2)*(MIN(0.2*J62,198000)+0.5*V62)+MIN(VLOOKUP(F$22-$A65,Param!$A$2:$B$22,2),1)*1000</f>
        <v>397000</v>
      </c>
      <c r="G65" s="60">
        <f>+VLOOKUP(G$22-$A65,Param!$A$2:$B$22,2)*(MIN(0.2*J62,198000)+0.5*V62)+MIN(VLOOKUP(G$22-$A65,Param!$A$2:$B$22,2),1)*1000</f>
        <v>397000</v>
      </c>
      <c r="H65" s="60">
        <f>+VLOOKUP(H$22-$A65,Param!$A$2:$B$22,2)*(MIN(0.2*J62,198000)+0.5*V62)+MIN(VLOOKUP(H$22-$A65,Param!$A$2:$B$22,2),1)*1000</f>
        <v>397000</v>
      </c>
      <c r="I65" s="60">
        <f>+VLOOKUP(I$22-$A65,Param!$A$2:$B$22,2)*(MIN(0.2*J62,198000)+0.5*V62)+MIN(VLOOKUP(I$22-$A65,Param!$A$2:$B$22,2),1)*1000</f>
        <v>397000</v>
      </c>
      <c r="J65" s="60">
        <f>+VLOOKUP(J$22-$A65,Param!$A$2:$B$22,2)*(MIN(0.2*J62,198000)+0.5*V62)+MIN(VLOOKUP(J$22-$A65,Param!$A$2:$B$22,2),1)*1000</f>
        <v>397000</v>
      </c>
      <c r="K65" s="60">
        <f>+VLOOKUP(K$22-$A65,Param!$A$2:$B$22,2)*(MIN(0.2*J62,198000)+0.5*V62)+MIN(VLOOKUP(K$22-$A65,Param!$A$2:$B$22,2),1)*1000</f>
        <v>397000</v>
      </c>
      <c r="M65" s="64">
        <v>1</v>
      </c>
      <c r="N65" s="60">
        <f>+MIN(VLOOKUP(N$22,Param!$D$1:$F$11,2,FALSE)*J62,VLOOKUP(N$22,Param!$D$1:$F$11,3,FALSE))+0.5*V62+1000</f>
        <v>201000</v>
      </c>
      <c r="O65" s="60">
        <f>+MIN(VLOOKUP(O$22,Param!$D$1:$F$11,2,FALSE)*J62,VLOOKUP(O$22,Param!$D$1:$F$11,3,FALSE))+0.5*V62+1000</f>
        <v>201000</v>
      </c>
      <c r="P65" s="60">
        <f>+MIN(VLOOKUP(P$22,Param!$D$1:$F$11,2,FALSE)*J62,VLOOKUP(P$22,Param!$D$1:$F$11,3,FALSE))+0.5*V62+1000</f>
        <v>201000</v>
      </c>
      <c r="Q65" s="60">
        <f>+MIN(VLOOKUP(Q$22,Param!$D$1:$F$11,2,FALSE)*J62,VLOOKUP(Q$22,Param!$D$1:$F$11,3,FALSE))+0.5*V62+1000</f>
        <v>201000</v>
      </c>
      <c r="R65" s="60">
        <f>+MIN(VLOOKUP(R$22,Param!$D$1:$F$11,2,FALSE)*J62,VLOOKUP(R$22,Param!$D$1:$F$11,3,FALSE))+0.5*V62+1000</f>
        <v>201000</v>
      </c>
      <c r="S65" s="60">
        <f>+MIN(VLOOKUP(S$22,Param!$D$1:$F$11,2,FALSE)*J62,VLOOKUP(S$22,Param!$D$1:$F$11,3,FALSE))+0.5*V62+1000</f>
        <v>201000</v>
      </c>
      <c r="T65" s="60">
        <f>+MIN(VLOOKUP(T$22,Param!$D$1:$F$11,2,FALSE)*J62,VLOOKUP(T$22,Param!$D$1:$F$11,3,FALSE))+0.5*V62+1000</f>
        <v>251000</v>
      </c>
      <c r="U65" s="60">
        <f>+MIN(VLOOKUP(U$22,Param!$D$1:$F$11,2,FALSE)*J62,VLOOKUP(U$22,Param!$D$1:$F$11,3,FALSE))+0.5*V62+1000</f>
        <v>301000</v>
      </c>
      <c r="V65" s="60">
        <f>+MIN(VLOOKUP(V$22,Param!$D$1:$F$11,2,FALSE)*J62,VLOOKUP(V$22,Param!$D$1:$F$11,3,FALSE))+0.5*V62+1000</f>
        <v>351000</v>
      </c>
      <c r="W65" s="60">
        <f>+MIN(VLOOKUP(W$22,Param!$D$1:$F$11,2,FALSE)*J62,VLOOKUP(W$22,Param!$D$1:$F$11,3,FALSE))+0.5*V62+1000</f>
        <v>401000</v>
      </c>
      <c r="Y65" s="64">
        <v>1</v>
      </c>
      <c r="Z65" s="60">
        <f>+VLOOKUP(Z$22-$A65,Param!$A$2:$B$22,2)*(MIN(0.2*AH62,198000)+0.5*AT62)+MIN(VLOOKUP(Z$22-$A65,Param!$A$2:$B$22,2),1)*1000</f>
        <v>226000</v>
      </c>
      <c r="AA65" s="60">
        <f>+VLOOKUP(AA$22-$A65,Param!$A$2:$B$22,2)*(MIN(0.2*AH62,198000)+0.5*AT62)+MIN(VLOOKUP(AA$22-$A65,Param!$A$2:$B$22,2),1)*1000</f>
        <v>248500.00000000003</v>
      </c>
      <c r="AB65" s="60">
        <f>+VLOOKUP(AB$22-$A65,Param!$A$2:$B$22,2)*(MIN(0.2*AH62,198000)+0.5*AT62)+MIN(VLOOKUP(AB$22-$A65,Param!$A$2:$B$22,2),1)*1000</f>
        <v>338500</v>
      </c>
      <c r="AC65" s="60">
        <f>+VLOOKUP(AC$22-$A65,Param!$A$2:$B$22,2)*(MIN(0.2*AH62,198000)+0.5*AT62)+MIN(VLOOKUP(AC$22-$A65,Param!$A$2:$B$22,2),1)*1000</f>
        <v>451000</v>
      </c>
      <c r="AD65" s="60">
        <f>+VLOOKUP(AD$22-$A65,Param!$A$2:$B$22,2)*(MIN(0.2*AH62,198000)+0.5*AT62)+MIN(VLOOKUP(AD$22-$A65,Param!$A$2:$B$22,2),1)*1000</f>
        <v>451000</v>
      </c>
      <c r="AE65" s="60">
        <f>+VLOOKUP(AE$22-$A65,Param!$A$2:$B$22,2)*(MIN(0.2*AH62,198000)+0.5*AT62)+MIN(VLOOKUP(AE$22-$A65,Param!$A$2:$B$22,2),1)*1000</f>
        <v>451000</v>
      </c>
      <c r="AF65" s="60">
        <f>+VLOOKUP(AF$22-$A65,Param!$A$2:$B$22,2)*(MIN(0.2*AH62,198000)+0.5*AT62)+MIN(VLOOKUP(AF$22-$A65,Param!$A$2:$B$22,2),1)*1000</f>
        <v>451000</v>
      </c>
      <c r="AG65" s="60">
        <f>+VLOOKUP(AG$22-$A65,Param!$A$2:$B$22,2)*(MIN(0.2*AH62,198000)+0.5*AT62)+MIN(VLOOKUP(AG$22-$A65,Param!$A$2:$B$22,2),1)*1000</f>
        <v>451000</v>
      </c>
      <c r="AH65" s="60">
        <f>+VLOOKUP(AH$22-$A65,Param!$A$2:$B$22,2)*(MIN(0.2*AH62,198000)+0.5*AT62)+MIN(VLOOKUP(AH$22-$A65,Param!$A$2:$B$22,2),1)*1000</f>
        <v>451000</v>
      </c>
      <c r="AI65" s="60">
        <f>+VLOOKUP(AI$22-$A65,Param!$A$2:$B$22,2)*(MIN(0.2*AH62,198000)+0.5*AT62)+MIN(VLOOKUP(AI$22-$A65,Param!$A$2:$B$22,2),1)*1000</f>
        <v>451000</v>
      </c>
      <c r="AK65" s="64">
        <v>1</v>
      </c>
      <c r="AL65" s="60">
        <f>+MIN(VLOOKUP(AL$22,Param!$D$1:$F$11,2,FALSE)*AH62,VLOOKUP(AL$22,Param!$D$1:$F$11,3,FALSE))+0.5*AT62+1000</f>
        <v>226000</v>
      </c>
      <c r="AM65" s="60">
        <f>+MIN(VLOOKUP(AM$22,Param!$D$1:$F$11,2,FALSE)*AH62,VLOOKUP(AM$22,Param!$D$1:$F$11,3,FALSE))+0.5*AT62+1000</f>
        <v>226000</v>
      </c>
      <c r="AN65" s="60">
        <f>+MIN(VLOOKUP(AN$22,Param!$D$1:$F$11,2,FALSE)*AH62,VLOOKUP(AN$22,Param!$D$1:$F$11,3,FALSE))+0.5*AT62+1000</f>
        <v>226000</v>
      </c>
      <c r="AO65" s="60">
        <f>+MIN(VLOOKUP(AO$22,Param!$D$1:$F$11,2,FALSE)*AH62,VLOOKUP(AO$22,Param!$D$1:$F$11,3,FALSE))+0.5*AT62+1000</f>
        <v>226000</v>
      </c>
      <c r="AP65" s="60">
        <f>+MIN(VLOOKUP(AP$22,Param!$D$1:$F$11,2,FALSE)*AH62,VLOOKUP(AP$22,Param!$D$1:$F$11,3,FALSE))+0.5*AT62+1000</f>
        <v>226000</v>
      </c>
      <c r="AQ65" s="60">
        <f>+MIN(VLOOKUP(AQ$22,Param!$D$1:$F$11,2,FALSE)*AH62,VLOOKUP(AQ$22,Param!$D$1:$F$11,3,FALSE))+0.5*AT62+1000</f>
        <v>226000</v>
      </c>
      <c r="AR65" s="60">
        <f>+MIN(VLOOKUP(AR$22,Param!$D$1:$F$11,2,FALSE)*AH62,VLOOKUP(AR$22,Param!$D$1:$F$11,3,FALSE))+0.5*AT62+1000</f>
        <v>226000</v>
      </c>
      <c r="AS65" s="60">
        <f>+MIN(VLOOKUP(AS$22,Param!$D$1:$F$11,2,FALSE)*AH62,VLOOKUP(AS$22,Param!$D$1:$F$11,3,FALSE))+0.5*AT62+1000</f>
        <v>226000</v>
      </c>
      <c r="AT65" s="60">
        <f>+MIN(VLOOKUP(AT$22,Param!$D$1:$F$11,2,FALSE)*AH62,VLOOKUP(AT$22,Param!$D$1:$F$11,3,FALSE))+0.5*AT62+1000</f>
        <v>226000</v>
      </c>
      <c r="AU65" s="60">
        <f>+MIN(VLOOKUP(AU$22,Param!$D$1:$F$11,2,FALSE)*AH62,VLOOKUP(AU$22,Param!$D$1:$F$11,3,FALSE))+0.5*AT62+1000</f>
        <v>226000</v>
      </c>
    </row>
    <row r="66" spans="1:47" hidden="1" x14ac:dyDescent="0.25">
      <c r="A66" s="64">
        <v>2</v>
      </c>
      <c r="B66" s="60">
        <f>+VLOOKUP(B$22-$A66,Param!$A$2:$B$22,2)*(MIN(0.2*J62,198000)+0.5*V62)+MIN(VLOOKUP(B$22-$A66,Param!$A$2:$B$22,2),1)*1000</f>
        <v>179100</v>
      </c>
      <c r="C66" s="60">
        <f>+VLOOKUP(C$22-$A66,Param!$A$2:$B$22,2)*(MIN(0.2*J62,198000)+0.5*V62)+MIN(VLOOKUP(C$22-$A66,Param!$A$2:$B$22,2),1)*1000</f>
        <v>199000</v>
      </c>
      <c r="D66" s="60">
        <f>+VLOOKUP(D$22-$A66,Param!$A$2:$B$22,2)*(MIN(0.2*J62,198000)+0.5*V62)+MIN(VLOOKUP(D$22-$A66,Param!$A$2:$B$22,2),1)*1000</f>
        <v>218800.00000000003</v>
      </c>
      <c r="E66" s="60">
        <f>+VLOOKUP(E$22-$A66,Param!$A$2:$B$22,2)*(MIN(0.2*J62,198000)+0.5*V62)+MIN(VLOOKUP(E$22-$A66,Param!$A$2:$B$22,2),1)*1000</f>
        <v>298000</v>
      </c>
      <c r="F66" s="60">
        <f>+VLOOKUP(F$22-$A66,Param!$A$2:$B$22,2)*(MIN(0.2*J62,198000)+0.5*V62)+MIN(VLOOKUP(F$22-$A66,Param!$A$2:$B$22,2),1)*1000</f>
        <v>397000</v>
      </c>
      <c r="G66" s="60">
        <f>+VLOOKUP(G$22-$A66,Param!$A$2:$B$22,2)*(MIN(0.2*J62,198000)+0.5*V62)+MIN(VLOOKUP(G$22-$A66,Param!$A$2:$B$22,2),1)*1000</f>
        <v>397000</v>
      </c>
      <c r="H66" s="60">
        <f>+VLOOKUP(H$22-$A66,Param!$A$2:$B$22,2)*(MIN(0.2*J62,198000)+0.5*V62)+MIN(VLOOKUP(H$22-$A66,Param!$A$2:$B$22,2),1)*1000</f>
        <v>397000</v>
      </c>
      <c r="I66" s="60">
        <f>+VLOOKUP(I$22-$A66,Param!$A$2:$B$22,2)*(MIN(0.2*J62,198000)+0.5*V62)+MIN(VLOOKUP(I$22-$A66,Param!$A$2:$B$22,2),1)*1000</f>
        <v>397000</v>
      </c>
      <c r="J66" s="60">
        <f>+VLOOKUP(J$22-$A66,Param!$A$2:$B$22,2)*(MIN(0.2*J62,198000)+0.5*V62)+MIN(VLOOKUP(J$22-$A66,Param!$A$2:$B$22,2),1)*1000</f>
        <v>397000</v>
      </c>
      <c r="K66" s="60">
        <f>+VLOOKUP(K$22-$A66,Param!$A$2:$B$22,2)*(MIN(0.2*J62,198000)+0.5*V62)+MIN(VLOOKUP(K$22-$A66,Param!$A$2:$B$22,2),1)*1000</f>
        <v>397000</v>
      </c>
      <c r="M66" s="64">
        <v>2</v>
      </c>
      <c r="N66" s="60">
        <f>+MIN(VLOOKUP(N$22,Param!$D$1:$F$11,2,FALSE)*J62,VLOOKUP(N$22,Param!$D$1:$F$11,3,FALSE))+0.5*V62+1000</f>
        <v>201000</v>
      </c>
      <c r="O66" s="60">
        <f>+MIN(VLOOKUP(O$22,Param!$D$1:$F$11,2,FALSE)*J62,VLOOKUP(O$22,Param!$D$1:$F$11,3,FALSE))+0.5*V62+1000</f>
        <v>201000</v>
      </c>
      <c r="P66" s="60">
        <f>+MIN(VLOOKUP(P$22,Param!$D$1:$F$11,2,FALSE)*J62,VLOOKUP(P$22,Param!$D$1:$F$11,3,FALSE))+0.5*V62+1000</f>
        <v>201000</v>
      </c>
      <c r="Q66" s="60">
        <f>+MIN(VLOOKUP(Q$22,Param!$D$1:$F$11,2,FALSE)*J62,VLOOKUP(Q$22,Param!$D$1:$F$11,3,FALSE))+0.5*V62+1000</f>
        <v>201000</v>
      </c>
      <c r="R66" s="60">
        <f>+MIN(VLOOKUP(R$22,Param!$D$1:$F$11,2,FALSE)*J62,VLOOKUP(R$22,Param!$D$1:$F$11,3,FALSE))+0.5*V62+1000</f>
        <v>201000</v>
      </c>
      <c r="S66" s="60">
        <f>+MIN(VLOOKUP(S$22,Param!$D$1:$F$11,2,FALSE)*J62,VLOOKUP(S$22,Param!$D$1:$F$11,3,FALSE))+0.5*V62+1000</f>
        <v>201000</v>
      </c>
      <c r="T66" s="60">
        <f>+MIN(VLOOKUP(T$22,Param!$D$1:$F$11,2,FALSE)*J62,VLOOKUP(T$22,Param!$D$1:$F$11,3,FALSE))+0.5*V62+1000</f>
        <v>251000</v>
      </c>
      <c r="U66" s="60">
        <f>+MIN(VLOOKUP(U$22,Param!$D$1:$F$11,2,FALSE)*J62,VLOOKUP(U$22,Param!$D$1:$F$11,3,FALSE))+0.5*V62+1000</f>
        <v>301000</v>
      </c>
      <c r="V66" s="60">
        <f>+MIN(VLOOKUP(V$22,Param!$D$1:$F$11,2,FALSE)*J62,VLOOKUP(V$22,Param!$D$1:$F$11,3,FALSE))+0.5*V62+1000</f>
        <v>351000</v>
      </c>
      <c r="W66" s="60">
        <f>+MIN(VLOOKUP(W$22,Param!$D$1:$F$11,2,FALSE)*J62,VLOOKUP(W$22,Param!$D$1:$F$11,3,FALSE))+0.5*V62+1000</f>
        <v>401000</v>
      </c>
      <c r="Y66" s="64">
        <v>2</v>
      </c>
      <c r="Z66" s="60">
        <f>+VLOOKUP(Z$22-$A66,Param!$A$2:$B$22,2)*(MIN(0.2*AH62,198000)+0.5*AT62)+MIN(VLOOKUP(Z$22-$A66,Param!$A$2:$B$22,2),1)*1000</f>
        <v>203400</v>
      </c>
      <c r="AA66" s="60">
        <f>+VLOOKUP(AA$22-$A66,Param!$A$2:$B$22,2)*(MIN(0.2*AH62,198000)+0.5*AT62)+MIN(VLOOKUP(AA$22-$A66,Param!$A$2:$B$22,2),1)*1000</f>
        <v>226000</v>
      </c>
      <c r="AB66" s="60">
        <f>+VLOOKUP(AB$22-$A66,Param!$A$2:$B$22,2)*(MIN(0.2*AH62,198000)+0.5*AT62)+MIN(VLOOKUP(AB$22-$A66,Param!$A$2:$B$22,2),1)*1000</f>
        <v>248500.00000000003</v>
      </c>
      <c r="AC66" s="60">
        <f>+VLOOKUP(AC$22-$A66,Param!$A$2:$B$22,2)*(MIN(0.2*AH62,198000)+0.5*AT62)+MIN(VLOOKUP(AC$22-$A66,Param!$A$2:$B$22,2),1)*1000</f>
        <v>338500</v>
      </c>
      <c r="AD66" s="60">
        <f>+VLOOKUP(AD$22-$A66,Param!$A$2:$B$22,2)*(MIN(0.2*AH62,198000)+0.5*AT62)+MIN(VLOOKUP(AD$22-$A66,Param!$A$2:$B$22,2),1)*1000</f>
        <v>451000</v>
      </c>
      <c r="AE66" s="60">
        <f>+VLOOKUP(AE$22-$A66,Param!$A$2:$B$22,2)*(MIN(0.2*AH62,198000)+0.5*AT62)+MIN(VLOOKUP(AE$22-$A66,Param!$A$2:$B$22,2),1)*1000</f>
        <v>451000</v>
      </c>
      <c r="AF66" s="60">
        <f>+VLOOKUP(AF$22-$A66,Param!$A$2:$B$22,2)*(MIN(0.2*AH62,198000)+0.5*AT62)+MIN(VLOOKUP(AF$22-$A66,Param!$A$2:$B$22,2),1)*1000</f>
        <v>451000</v>
      </c>
      <c r="AG66" s="60">
        <f>+VLOOKUP(AG$22-$A66,Param!$A$2:$B$22,2)*(MIN(0.2*AH62,198000)+0.5*AT62)+MIN(VLOOKUP(AG$22-$A66,Param!$A$2:$B$22,2),1)*1000</f>
        <v>451000</v>
      </c>
      <c r="AH66" s="60">
        <f>+VLOOKUP(AH$22-$A66,Param!$A$2:$B$22,2)*(MIN(0.2*AH62,198000)+0.5*AT62)+MIN(VLOOKUP(AH$22-$A66,Param!$A$2:$B$22,2),1)*1000</f>
        <v>451000</v>
      </c>
      <c r="AI66" s="60">
        <f>+VLOOKUP(AI$22-$A66,Param!$A$2:$B$22,2)*(MIN(0.2*AH62,198000)+0.5*AT62)+MIN(VLOOKUP(AI$22-$A66,Param!$A$2:$B$22,2),1)*1000</f>
        <v>451000</v>
      </c>
      <c r="AK66" s="64">
        <v>2</v>
      </c>
      <c r="AL66" s="60">
        <f>+MIN(VLOOKUP(AL$22,Param!$D$1:$F$11,2,FALSE)*AH62,VLOOKUP(AL$22,Param!$D$1:$F$11,3,FALSE))+0.5*AT62+1000</f>
        <v>226000</v>
      </c>
      <c r="AM66" s="60">
        <f>+MIN(VLOOKUP(AM$22,Param!$D$1:$F$11,2,FALSE)*AH62,VLOOKUP(AM$22,Param!$D$1:$F$11,3,FALSE))+0.5*AT62+1000</f>
        <v>226000</v>
      </c>
      <c r="AN66" s="60">
        <f>+MIN(VLOOKUP(AN$22,Param!$D$1:$F$11,2,FALSE)*AH62,VLOOKUP(AN$22,Param!$D$1:$F$11,3,FALSE))+0.5*AT62+1000</f>
        <v>226000</v>
      </c>
      <c r="AO66" s="60">
        <f>+MIN(VLOOKUP(AO$22,Param!$D$1:$F$11,2,FALSE)*AH62,VLOOKUP(AO$22,Param!$D$1:$F$11,3,FALSE))+0.5*AT62+1000</f>
        <v>226000</v>
      </c>
      <c r="AP66" s="60">
        <f>+MIN(VLOOKUP(AP$22,Param!$D$1:$F$11,2,FALSE)*AH62,VLOOKUP(AP$22,Param!$D$1:$F$11,3,FALSE))+0.5*AT62+1000</f>
        <v>226000</v>
      </c>
      <c r="AQ66" s="60">
        <f>+MIN(VLOOKUP(AQ$22,Param!$D$1:$F$11,2,FALSE)*AH62,VLOOKUP(AQ$22,Param!$D$1:$F$11,3,FALSE))+0.5*AT62+1000</f>
        <v>226000</v>
      </c>
      <c r="AR66" s="60">
        <f>+MIN(VLOOKUP(AR$22,Param!$D$1:$F$11,2,FALSE)*AH62,VLOOKUP(AR$22,Param!$D$1:$F$11,3,FALSE))+0.5*AT62+1000</f>
        <v>226000</v>
      </c>
      <c r="AS66" s="60">
        <f>+MIN(VLOOKUP(AS$22,Param!$D$1:$F$11,2,FALSE)*AH62,VLOOKUP(AS$22,Param!$D$1:$F$11,3,FALSE))+0.5*AT62+1000</f>
        <v>226000</v>
      </c>
      <c r="AT66" s="60">
        <f>+MIN(VLOOKUP(AT$22,Param!$D$1:$F$11,2,FALSE)*AH62,VLOOKUP(AT$22,Param!$D$1:$F$11,3,FALSE))+0.5*AT62+1000</f>
        <v>226000</v>
      </c>
      <c r="AU66" s="60">
        <f>+MIN(VLOOKUP(AU$22,Param!$D$1:$F$11,2,FALSE)*AH62,VLOOKUP(AU$22,Param!$D$1:$F$11,3,FALSE))+0.5*AT62+1000</f>
        <v>226000</v>
      </c>
    </row>
    <row r="67" spans="1:47" hidden="1" x14ac:dyDescent="0.25">
      <c r="A67" s="64">
        <v>3</v>
      </c>
      <c r="B67" s="60">
        <f>+VLOOKUP(B$22-$A67,Param!$A$2:$B$22,2)*(MIN(0.2*J62,198000)+0.5*V62)+MIN(VLOOKUP(B$22-$A67,Param!$A$2:$B$22,2),1)*1000</f>
        <v>99500</v>
      </c>
      <c r="C67" s="60">
        <f>+VLOOKUP(C$22-$A67,Param!$A$2:$B$22,2)*(MIN(0.2*J62,198000)+0.5*V62)+MIN(VLOOKUP(C$22-$A67,Param!$A$2:$B$22,2),1)*1000</f>
        <v>179100</v>
      </c>
      <c r="D67" s="60">
        <f>+VLOOKUP(D$22-$A67,Param!$A$2:$B$22,2)*(MIN(0.2*J62,198000)+0.5*V62)+MIN(VLOOKUP(D$22-$A67,Param!$A$2:$B$22,2),1)*1000</f>
        <v>199000</v>
      </c>
      <c r="E67" s="60">
        <f>+VLOOKUP(E$22-$A67,Param!$A$2:$B$22,2)*(MIN(0.2*J62,198000)+0.5*V62)+MIN(VLOOKUP(E$22-$A67,Param!$A$2:$B$22,2),1)*1000</f>
        <v>218800.00000000003</v>
      </c>
      <c r="F67" s="60">
        <f>+VLOOKUP(F$22-$A67,Param!$A$2:$B$22,2)*(MIN(0.2*J62,198000)+0.5*V62)+MIN(VLOOKUP(F$22-$A67,Param!$A$2:$B$22,2),1)*1000</f>
        <v>298000</v>
      </c>
      <c r="G67" s="60">
        <f>+VLOOKUP(G$22-$A67,Param!$A$2:$B$22,2)*(MIN(0.2*J62,198000)+0.5*V62)+MIN(VLOOKUP(G$22-$A67,Param!$A$2:$B$22,2),1)*1000</f>
        <v>397000</v>
      </c>
      <c r="H67" s="60">
        <f>+VLOOKUP(H$22-$A67,Param!$A$2:$B$22,2)*(MIN(0.2*J62,198000)+0.5*V62)+MIN(VLOOKUP(H$22-$A67,Param!$A$2:$B$22,2),1)*1000</f>
        <v>397000</v>
      </c>
      <c r="I67" s="60">
        <f>+VLOOKUP(I$22-$A67,Param!$A$2:$B$22,2)*(MIN(0.2*J62,198000)+0.5*V62)+MIN(VLOOKUP(I$22-$A67,Param!$A$2:$B$22,2),1)*1000</f>
        <v>397000</v>
      </c>
      <c r="J67" s="60">
        <f>+VLOOKUP(J$22-$A67,Param!$A$2:$B$22,2)*(MIN(0.2*J62,198000)+0.5*V62)+MIN(VLOOKUP(J$22-$A67,Param!$A$2:$B$22,2),1)*1000</f>
        <v>397000</v>
      </c>
      <c r="K67" s="60">
        <f>+VLOOKUP(K$22-$A67,Param!$A$2:$B$22,2)*(MIN(0.2*J62,198000)+0.5*V62)+MIN(VLOOKUP(K$22-$A67,Param!$A$2:$B$22,2),1)*1000</f>
        <v>397000</v>
      </c>
      <c r="M67" s="64">
        <v>3</v>
      </c>
      <c r="N67" s="60">
        <f>+MIN(VLOOKUP(N$22,Param!$D$1:$F$11,2,FALSE)*J62,VLOOKUP(N$22,Param!$D$1:$F$11,3,FALSE))+0.5*V62+1000</f>
        <v>201000</v>
      </c>
      <c r="O67" s="60">
        <f>+MIN(VLOOKUP(O$22,Param!$D$1:$F$11,2,FALSE)*J62,VLOOKUP(O$22,Param!$D$1:$F$11,3,FALSE))+0.5*V62+1000</f>
        <v>201000</v>
      </c>
      <c r="P67" s="60">
        <f>+MIN(VLOOKUP(P$22,Param!$D$1:$F$11,2,FALSE)*J62,VLOOKUP(P$22,Param!$D$1:$F$11,3,FALSE))+0.5*V62+1000</f>
        <v>201000</v>
      </c>
      <c r="Q67" s="60">
        <f>+MIN(VLOOKUP(Q$22,Param!$D$1:$F$11,2,FALSE)*J62,VLOOKUP(Q$22,Param!$D$1:$F$11,3,FALSE))+0.5*V62+1000</f>
        <v>201000</v>
      </c>
      <c r="R67" s="60">
        <f>+MIN(VLOOKUP(R$22,Param!$D$1:$F$11,2,FALSE)*J62,VLOOKUP(R$22,Param!$D$1:$F$11,3,FALSE))+0.5*V62+1000</f>
        <v>201000</v>
      </c>
      <c r="S67" s="60">
        <f>+MIN(VLOOKUP(S$22,Param!$D$1:$F$11,2,FALSE)*J62,VLOOKUP(S$22,Param!$D$1:$F$11,3,FALSE))+0.5*V62+1000</f>
        <v>201000</v>
      </c>
      <c r="T67" s="60">
        <f>+MIN(VLOOKUP(T$22,Param!$D$1:$F$11,2,FALSE)*J62,VLOOKUP(T$22,Param!$D$1:$F$11,3,FALSE))+0.5*V62+1000</f>
        <v>251000</v>
      </c>
      <c r="U67" s="60">
        <f>+MIN(VLOOKUP(U$22,Param!$D$1:$F$11,2,FALSE)*J62,VLOOKUP(U$22,Param!$D$1:$F$11,3,FALSE))+0.5*V62+1000</f>
        <v>301000</v>
      </c>
      <c r="V67" s="60">
        <f>+MIN(VLOOKUP(V$22,Param!$D$1:$F$11,2,FALSE)*J62,VLOOKUP(V$22,Param!$D$1:$F$11,3,FALSE))+0.5*V62+1000</f>
        <v>351000</v>
      </c>
      <c r="W67" s="60">
        <f>+MIN(VLOOKUP(W$22,Param!$D$1:$F$11,2,FALSE)*J62,VLOOKUP(W$22,Param!$D$1:$F$11,3,FALSE))+0.5*V62+1000</f>
        <v>401000</v>
      </c>
      <c r="Y67" s="64">
        <v>3</v>
      </c>
      <c r="Z67" s="60">
        <f>+VLOOKUP(Z$22-$A67,Param!$A$2:$B$22,2)*(MIN(0.2*AH62,198000)+0.5*AT62)+MIN(VLOOKUP(Z$22-$A67,Param!$A$2:$B$22,2),1)*1000</f>
        <v>113000</v>
      </c>
      <c r="AA67" s="60">
        <f>+VLOOKUP(AA$22-$A67,Param!$A$2:$B$22,2)*(MIN(0.2*AH62,198000)+0.5*AT62)+MIN(VLOOKUP(AA$22-$A67,Param!$A$2:$B$22,2),1)*1000</f>
        <v>203400</v>
      </c>
      <c r="AB67" s="60">
        <f>+VLOOKUP(AB$22-$A67,Param!$A$2:$B$22,2)*(MIN(0.2*AH62,198000)+0.5*AT62)+MIN(VLOOKUP(AB$22-$A67,Param!$A$2:$B$22,2),1)*1000</f>
        <v>226000</v>
      </c>
      <c r="AC67" s="60">
        <f>+VLOOKUP(AC$22-$A67,Param!$A$2:$B$22,2)*(MIN(0.2*AH62,198000)+0.5*AT62)+MIN(VLOOKUP(AC$22-$A67,Param!$A$2:$B$22,2),1)*1000</f>
        <v>248500.00000000003</v>
      </c>
      <c r="AD67" s="60">
        <f>+VLOOKUP(AD$22-$A67,Param!$A$2:$B$22,2)*(MIN(0.2*AH62,198000)+0.5*AT62)+MIN(VLOOKUP(AD$22-$A67,Param!$A$2:$B$22,2),1)*1000</f>
        <v>338500</v>
      </c>
      <c r="AE67" s="60">
        <f>+VLOOKUP(AE$22-$A67,Param!$A$2:$B$22,2)*(MIN(0.2*AH62,198000)+0.5*AT62)+MIN(VLOOKUP(AE$22-$A67,Param!$A$2:$B$22,2),1)*1000</f>
        <v>451000</v>
      </c>
      <c r="AF67" s="60">
        <f>+VLOOKUP(AF$22-$A67,Param!$A$2:$B$22,2)*(MIN(0.2*AH62,198000)+0.5*AT62)+MIN(VLOOKUP(AF$22-$A67,Param!$A$2:$B$22,2),1)*1000</f>
        <v>451000</v>
      </c>
      <c r="AG67" s="60">
        <f>+VLOOKUP(AG$22-$A67,Param!$A$2:$B$22,2)*(MIN(0.2*AH62,198000)+0.5*AT62)+MIN(VLOOKUP(AG$22-$A67,Param!$A$2:$B$22,2),1)*1000</f>
        <v>451000</v>
      </c>
      <c r="AH67" s="60">
        <f>+VLOOKUP(AH$22-$A67,Param!$A$2:$B$22,2)*(MIN(0.2*AH62,198000)+0.5*AT62)+MIN(VLOOKUP(AH$22-$A67,Param!$A$2:$B$22,2),1)*1000</f>
        <v>451000</v>
      </c>
      <c r="AI67" s="60">
        <f>+VLOOKUP(AI$22-$A67,Param!$A$2:$B$22,2)*(MIN(0.2*AH62,198000)+0.5*AT62)+MIN(VLOOKUP(AI$22-$A67,Param!$A$2:$B$22,2),1)*1000</f>
        <v>451000</v>
      </c>
      <c r="AK67" s="64">
        <v>3</v>
      </c>
      <c r="AL67" s="60">
        <f>+MIN(VLOOKUP(AL$22,Param!$D$1:$F$11,2,FALSE)*AH62,VLOOKUP(AL$22,Param!$D$1:$F$11,3,FALSE))+0.5*AT62+1000</f>
        <v>226000</v>
      </c>
      <c r="AM67" s="60">
        <f>+MIN(VLOOKUP(AM$22,Param!$D$1:$F$11,2,FALSE)*AH62,VLOOKUP(AM$22,Param!$D$1:$F$11,3,FALSE))+0.5*AT62+1000</f>
        <v>226000</v>
      </c>
      <c r="AN67" s="60">
        <f>+MIN(VLOOKUP(AN$22,Param!$D$1:$F$11,2,FALSE)*AH62,VLOOKUP(AN$22,Param!$D$1:$F$11,3,FALSE))+0.5*AT62+1000</f>
        <v>226000</v>
      </c>
      <c r="AO67" s="60">
        <f>+MIN(VLOOKUP(AO$22,Param!$D$1:$F$11,2,FALSE)*AH62,VLOOKUP(AO$22,Param!$D$1:$F$11,3,FALSE))+0.5*AT62+1000</f>
        <v>226000</v>
      </c>
      <c r="AP67" s="60">
        <f>+MIN(VLOOKUP(AP$22,Param!$D$1:$F$11,2,FALSE)*AH62,VLOOKUP(AP$22,Param!$D$1:$F$11,3,FALSE))+0.5*AT62+1000</f>
        <v>226000</v>
      </c>
      <c r="AQ67" s="60">
        <f>+MIN(VLOOKUP(AQ$22,Param!$D$1:$F$11,2,FALSE)*AH62,VLOOKUP(AQ$22,Param!$D$1:$F$11,3,FALSE))+0.5*AT62+1000</f>
        <v>226000</v>
      </c>
      <c r="AR67" s="60">
        <f>+MIN(VLOOKUP(AR$22,Param!$D$1:$F$11,2,FALSE)*AH62,VLOOKUP(AR$22,Param!$D$1:$F$11,3,FALSE))+0.5*AT62+1000</f>
        <v>226000</v>
      </c>
      <c r="AS67" s="60">
        <f>+MIN(VLOOKUP(AS$22,Param!$D$1:$F$11,2,FALSE)*AH62,VLOOKUP(AS$22,Param!$D$1:$F$11,3,FALSE))+0.5*AT62+1000</f>
        <v>226000</v>
      </c>
      <c r="AT67" s="60">
        <f>+MIN(VLOOKUP(AT$22,Param!$D$1:$F$11,2,FALSE)*AH62,VLOOKUP(AT$22,Param!$D$1:$F$11,3,FALSE))+0.5*AT62+1000</f>
        <v>226000</v>
      </c>
      <c r="AU67" s="60">
        <f>+MIN(VLOOKUP(AU$22,Param!$D$1:$F$11,2,FALSE)*AH62,VLOOKUP(AU$22,Param!$D$1:$F$11,3,FALSE))+0.5*AT62+1000</f>
        <v>226000</v>
      </c>
    </row>
    <row r="68" spans="1:47" hidden="1" x14ac:dyDescent="0.25">
      <c r="A68" s="64">
        <v>4</v>
      </c>
      <c r="B68" s="60">
        <f>+VLOOKUP(B$22-$A68,Param!$A$2:$B$22,2)*(MIN(0.2*J62,198000)+0.5*V62)+MIN(VLOOKUP(B$22-$A68,Param!$A$2:$B$22,2),1)*1000</f>
        <v>49750</v>
      </c>
      <c r="C68" s="60">
        <f>+VLOOKUP(C$22-$A68,Param!$A$2:$B$22,2)*(MIN(0.2*J62,198000)+0.5*V62)+MIN(VLOOKUP(C$22-$A68,Param!$A$2:$B$22,2),1)*1000</f>
        <v>99500</v>
      </c>
      <c r="D68" s="60">
        <f>+VLOOKUP(D$22-$A68,Param!$A$2:$B$22,2)*(MIN(0.2*J62,198000)+0.5*V62)+MIN(VLOOKUP(D$22-$A68,Param!$A$2:$B$22,2),1)*1000</f>
        <v>179100</v>
      </c>
      <c r="E68" s="60">
        <f>+VLOOKUP(E$22-$A68,Param!$A$2:$B$22,2)*(MIN(0.2*J62,198000)+0.5*V62)+MIN(VLOOKUP(E$22-$A68,Param!$A$2:$B$22,2),1)*1000</f>
        <v>199000</v>
      </c>
      <c r="F68" s="60">
        <f>+VLOOKUP(F$22-$A68,Param!$A$2:$B$22,2)*(MIN(0.2*J62,198000)+0.5*V62)+MIN(VLOOKUP(F$22-$A68,Param!$A$2:$B$22,2),1)*1000</f>
        <v>218800.00000000003</v>
      </c>
      <c r="G68" s="60">
        <f>+VLOOKUP(G$22-$A68,Param!$A$2:$B$22,2)*(MIN(0.2*J62,198000)+0.5*V62)+MIN(VLOOKUP(G$22-$A68,Param!$A$2:$B$22,2),1)*1000</f>
        <v>298000</v>
      </c>
      <c r="H68" s="60">
        <f>+VLOOKUP(H$22-$A68,Param!$A$2:$B$22,2)*(MIN(0.2*J62,198000)+0.5*V62)+MIN(VLOOKUP(H$22-$A68,Param!$A$2:$B$22,2),1)*1000</f>
        <v>397000</v>
      </c>
      <c r="I68" s="60">
        <f>+VLOOKUP(I$22-$A68,Param!$A$2:$B$22,2)*(MIN(0.2*J62,198000)+0.5*V62)+MIN(VLOOKUP(I$22-$A68,Param!$A$2:$B$22,2),1)*1000</f>
        <v>397000</v>
      </c>
      <c r="J68" s="60">
        <f>+VLOOKUP(J$22-$A68,Param!$A$2:$B$22,2)*(MIN(0.2*J62,198000)+0.5*V62)+MIN(VLOOKUP(J$22-$A68,Param!$A$2:$B$22,2),1)*1000</f>
        <v>397000</v>
      </c>
      <c r="K68" s="60">
        <f>+VLOOKUP(K$22-$A68,Param!$A$2:$B$22,2)*(MIN(0.2*J62,198000)+0.5*V62)+MIN(VLOOKUP(K$22-$A68,Param!$A$2:$B$22,2),1)*1000</f>
        <v>397000</v>
      </c>
      <c r="M68" s="64">
        <v>4</v>
      </c>
      <c r="N68" s="60">
        <f>+MIN(VLOOKUP(N$22,Param!$D$1:$F$11,2,FALSE)*J62,VLOOKUP(N$22,Param!$D$1:$F$11,3,FALSE))+0.5*V62+1000</f>
        <v>201000</v>
      </c>
      <c r="O68" s="60">
        <f>+MIN(VLOOKUP(O$22,Param!$D$1:$F$11,2,FALSE)*J62,VLOOKUP(O$22,Param!$D$1:$F$11,3,FALSE))+0.5*V62+1000</f>
        <v>201000</v>
      </c>
      <c r="P68" s="60">
        <f>+MIN(VLOOKUP(P$22,Param!$D$1:$F$11,2,FALSE)*J62,VLOOKUP(P$22,Param!$D$1:$F$11,3,FALSE))+0.5*V62+1000</f>
        <v>201000</v>
      </c>
      <c r="Q68" s="60">
        <f>+MIN(VLOOKUP(Q$22,Param!$D$1:$F$11,2,FALSE)*J62,VLOOKUP(Q$22,Param!$D$1:$F$11,3,FALSE))+0.5*V62+1000</f>
        <v>201000</v>
      </c>
      <c r="R68" s="60">
        <f>+MIN(VLOOKUP(R$22,Param!$D$1:$F$11,2,FALSE)*J62,VLOOKUP(R$22,Param!$D$1:$F$11,3,FALSE))+0.5*V62+1000</f>
        <v>201000</v>
      </c>
      <c r="S68" s="60">
        <f>+MIN(VLOOKUP(S$22,Param!$D$1:$F$11,2,FALSE)*J62,VLOOKUP(S$22,Param!$D$1:$F$11,3,FALSE))+0.5*V62+1000</f>
        <v>201000</v>
      </c>
      <c r="T68" s="60">
        <f>+MIN(VLOOKUP(T$22,Param!$D$1:$F$11,2,FALSE)*J62,VLOOKUP(T$22,Param!$D$1:$F$11,3,FALSE))+0.5*V62+1000</f>
        <v>251000</v>
      </c>
      <c r="U68" s="60">
        <f>+MIN(VLOOKUP(U$22,Param!$D$1:$F$11,2,FALSE)*J62,VLOOKUP(U$22,Param!$D$1:$F$11,3,FALSE))+0.5*V62+1000</f>
        <v>301000</v>
      </c>
      <c r="V68" s="60">
        <f>+MIN(VLOOKUP(V$22,Param!$D$1:$F$11,2,FALSE)*J62,VLOOKUP(V$22,Param!$D$1:$F$11,3,FALSE))+0.5*V62+1000</f>
        <v>351000</v>
      </c>
      <c r="W68" s="60">
        <f>+MIN(VLOOKUP(W$22,Param!$D$1:$F$11,2,FALSE)*J62,VLOOKUP(W$22,Param!$D$1:$F$11,3,FALSE))+0.5*V62+1000</f>
        <v>401000</v>
      </c>
      <c r="Y68" s="64">
        <v>4</v>
      </c>
      <c r="Z68" s="60">
        <f>+VLOOKUP(Z$22-$A68,Param!$A$2:$B$22,2)*(MIN(0.2*AH62,198000)+0.5*AT62)+MIN(VLOOKUP(Z$22-$A68,Param!$A$2:$B$22,2),1)*1000</f>
        <v>56500</v>
      </c>
      <c r="AA68" s="60">
        <f>+VLOOKUP(AA$22-$A68,Param!$A$2:$B$22,2)*(MIN(0.2*AH62,198000)+0.5*AT62)+MIN(VLOOKUP(AA$22-$A68,Param!$A$2:$B$22,2),1)*1000</f>
        <v>113000</v>
      </c>
      <c r="AB68" s="60">
        <f>+VLOOKUP(AB$22-$A68,Param!$A$2:$B$22,2)*(MIN(0.2*AH62,198000)+0.5*AT62)+MIN(VLOOKUP(AB$22-$A68,Param!$A$2:$B$22,2),1)*1000</f>
        <v>203400</v>
      </c>
      <c r="AC68" s="60">
        <f>+VLOOKUP(AC$22-$A68,Param!$A$2:$B$22,2)*(MIN(0.2*AH62,198000)+0.5*AT62)+MIN(VLOOKUP(AC$22-$A68,Param!$A$2:$B$22,2),1)*1000</f>
        <v>226000</v>
      </c>
      <c r="AD68" s="60">
        <f>+VLOOKUP(AD$22-$A68,Param!$A$2:$B$22,2)*(MIN(0.2*AH62,198000)+0.5*AT62)+MIN(VLOOKUP(AD$22-$A68,Param!$A$2:$B$22,2),1)*1000</f>
        <v>248500.00000000003</v>
      </c>
      <c r="AE68" s="60">
        <f>+VLOOKUP(AE$22-$A68,Param!$A$2:$B$22,2)*(MIN(0.2*AH62,198000)+0.5*AT62)+MIN(VLOOKUP(AE$22-$A68,Param!$A$2:$B$22,2),1)*1000</f>
        <v>338500</v>
      </c>
      <c r="AF68" s="60">
        <f>+VLOOKUP(AF$22-$A68,Param!$A$2:$B$22,2)*(MIN(0.2*AH62,198000)+0.5*AT62)+MIN(VLOOKUP(AF$22-$A68,Param!$A$2:$B$22,2),1)*1000</f>
        <v>451000</v>
      </c>
      <c r="AG68" s="60">
        <f>+VLOOKUP(AG$22-$A68,Param!$A$2:$B$22,2)*(MIN(0.2*AH62,198000)+0.5*AT62)+MIN(VLOOKUP(AG$22-$A68,Param!$A$2:$B$22,2),1)*1000</f>
        <v>451000</v>
      </c>
      <c r="AH68" s="60">
        <f>+VLOOKUP(AH$22-$A68,Param!$A$2:$B$22,2)*(MIN(0.2*AH62,198000)+0.5*AT62)+MIN(VLOOKUP(AH$22-$A68,Param!$A$2:$B$22,2),1)*1000</f>
        <v>451000</v>
      </c>
      <c r="AI68" s="60">
        <f>+VLOOKUP(AI$22-$A68,Param!$A$2:$B$22,2)*(MIN(0.2*AH62,198000)+0.5*AT62)+MIN(VLOOKUP(AI$22-$A68,Param!$A$2:$B$22,2),1)*1000</f>
        <v>451000</v>
      </c>
      <c r="AK68" s="64">
        <v>4</v>
      </c>
      <c r="AL68" s="60">
        <f>+MIN(VLOOKUP(AL$22,Param!$D$1:$F$11,2,FALSE)*AH62,VLOOKUP(AL$22,Param!$D$1:$F$11,3,FALSE))+0.5*AT62+1000</f>
        <v>226000</v>
      </c>
      <c r="AM68" s="60">
        <f>+MIN(VLOOKUP(AM$22,Param!$D$1:$F$11,2,FALSE)*AH62,VLOOKUP(AM$22,Param!$D$1:$F$11,3,FALSE))+0.5*AT62+1000</f>
        <v>226000</v>
      </c>
      <c r="AN68" s="60">
        <f>+MIN(VLOOKUP(AN$22,Param!$D$1:$F$11,2,FALSE)*AH62,VLOOKUP(AN$22,Param!$D$1:$F$11,3,FALSE))+0.5*AT62+1000</f>
        <v>226000</v>
      </c>
      <c r="AO68" s="60">
        <f>+MIN(VLOOKUP(AO$22,Param!$D$1:$F$11,2,FALSE)*AH62,VLOOKUP(AO$22,Param!$D$1:$F$11,3,FALSE))+0.5*AT62+1000</f>
        <v>226000</v>
      </c>
      <c r="AP68" s="60">
        <f>+MIN(VLOOKUP(AP$22,Param!$D$1:$F$11,2,FALSE)*AH62,VLOOKUP(AP$22,Param!$D$1:$F$11,3,FALSE))+0.5*AT62+1000</f>
        <v>226000</v>
      </c>
      <c r="AQ68" s="60">
        <f>+MIN(VLOOKUP(AQ$22,Param!$D$1:$F$11,2,FALSE)*AH62,VLOOKUP(AQ$22,Param!$D$1:$F$11,3,FALSE))+0.5*AT62+1000</f>
        <v>226000</v>
      </c>
      <c r="AR68" s="60">
        <f>+MIN(VLOOKUP(AR$22,Param!$D$1:$F$11,2,FALSE)*AH62,VLOOKUP(AR$22,Param!$D$1:$F$11,3,FALSE))+0.5*AT62+1000</f>
        <v>226000</v>
      </c>
      <c r="AS68" s="60">
        <f>+MIN(VLOOKUP(AS$22,Param!$D$1:$F$11,2,FALSE)*AH62,VLOOKUP(AS$22,Param!$D$1:$F$11,3,FALSE))+0.5*AT62+1000</f>
        <v>226000</v>
      </c>
      <c r="AT68" s="60">
        <f>+MIN(VLOOKUP(AT$22,Param!$D$1:$F$11,2,FALSE)*AH62,VLOOKUP(AT$22,Param!$D$1:$F$11,3,FALSE))+0.5*AT62+1000</f>
        <v>226000</v>
      </c>
      <c r="AU68" s="60">
        <f>+MIN(VLOOKUP(AU$22,Param!$D$1:$F$11,2,FALSE)*AH62,VLOOKUP(AU$22,Param!$D$1:$F$11,3,FALSE))+0.5*AT62+1000</f>
        <v>226000</v>
      </c>
    </row>
    <row r="69" spans="1:47" hidden="1" x14ac:dyDescent="0.25">
      <c r="A69" s="64">
        <v>5</v>
      </c>
      <c r="B69" s="60">
        <f>+VLOOKUP(B$22-$A69,Param!$A$2:$B$22,2)*(MIN(0.2*J62,198000)+0.5*V62)+MIN(VLOOKUP(B$22-$A69,Param!$A$2:$B$22,2),1)*1000</f>
        <v>9950</v>
      </c>
      <c r="C69" s="60">
        <f>+VLOOKUP(C$22-$A69,Param!$A$2:$B$22,2)*(MIN(0.2*J62,198000)+0.5*V62)+MIN(VLOOKUP(C$22-$A69,Param!$A$2:$B$22,2),1)*1000</f>
        <v>49750</v>
      </c>
      <c r="D69" s="60">
        <f>+VLOOKUP(D$22-$A69,Param!$A$2:$B$22,2)*(MIN(0.2*J62,198000)+0.5*V62)+MIN(VLOOKUP(D$22-$A69,Param!$A$2:$B$22,2),1)*1000</f>
        <v>99500</v>
      </c>
      <c r="E69" s="60">
        <f>+VLOOKUP(E$22-$A69,Param!$A$2:$B$22,2)*(MIN(0.2*J62,198000)+0.5*V62)+MIN(VLOOKUP(E$22-$A69,Param!$A$2:$B$22,2),1)*1000</f>
        <v>179100</v>
      </c>
      <c r="F69" s="60">
        <f>+VLOOKUP(F$22-$A69,Param!$A$2:$B$22,2)*(MIN(0.2*J62,198000)+0.5*V62)+MIN(VLOOKUP(F$22-$A69,Param!$A$2:$B$22,2),1)*1000</f>
        <v>199000</v>
      </c>
      <c r="G69" s="60">
        <f>+VLOOKUP(G$22-$A69,Param!$A$2:$B$22,2)*(MIN(0.2*J62,198000)+0.5*V62)+MIN(VLOOKUP(G$22-$A69,Param!$A$2:$B$22,2),1)*1000</f>
        <v>218800.00000000003</v>
      </c>
      <c r="H69" s="60">
        <f>+VLOOKUP(H$22-$A69,Param!$A$2:$B$22,2)*(MIN(0.2*J62,198000)+0.5*V62)+MIN(VLOOKUP(H$22-$A69,Param!$A$2:$B$22,2),1)*1000</f>
        <v>298000</v>
      </c>
      <c r="I69" s="60">
        <f>+VLOOKUP(I$22-$A69,Param!$A$2:$B$22,2)*(MIN(0.2*J62,198000)+0.5*V62)+MIN(VLOOKUP(I$22-$A69,Param!$A$2:$B$22,2),1)*1000</f>
        <v>397000</v>
      </c>
      <c r="J69" s="60">
        <f>+VLOOKUP(J$22-$A69,Param!$A$2:$B$22,2)*(MIN(0.2*J62,198000)+0.5*V62)+MIN(VLOOKUP(J$22-$A69,Param!$A$2:$B$22,2),1)*1000</f>
        <v>397000</v>
      </c>
      <c r="K69" s="60">
        <f>+VLOOKUP(K$22-$A69,Param!$A$2:$B$22,2)*(MIN(0.2*J62,198000)+0.5*V62)+MIN(VLOOKUP(K$22-$A69,Param!$A$2:$B$22,2),1)*1000</f>
        <v>397000</v>
      </c>
      <c r="M69" s="64">
        <v>5</v>
      </c>
      <c r="N69" s="60">
        <f>+MIN(VLOOKUP(N$22,Param!$D$1:$F$11,2,FALSE)*J62,VLOOKUP(N$22,Param!$D$1:$F$11,3,FALSE))+0.5*V62+1000</f>
        <v>201000</v>
      </c>
      <c r="O69" s="60">
        <f>+MIN(VLOOKUP(O$22,Param!$D$1:$F$11,2,FALSE)*J62,VLOOKUP(O$22,Param!$D$1:$F$11,3,FALSE))+0.5*V62+1000</f>
        <v>201000</v>
      </c>
      <c r="P69" s="60">
        <f>+MIN(VLOOKUP(P$22,Param!$D$1:$F$11,2,FALSE)*J62,VLOOKUP(P$22,Param!$D$1:$F$11,3,FALSE))+0.5*V62+1000</f>
        <v>201000</v>
      </c>
      <c r="Q69" s="60">
        <f>+MIN(VLOOKUP(Q$22,Param!$D$1:$F$11,2,FALSE)*J62,VLOOKUP(Q$22,Param!$D$1:$F$11,3,FALSE))+0.5*V62+1000</f>
        <v>201000</v>
      </c>
      <c r="R69" s="60">
        <f>+MIN(VLOOKUP(R$22,Param!$D$1:$F$11,2,FALSE)*J62,VLOOKUP(R$22,Param!$D$1:$F$11,3,FALSE))+0.5*V62+1000</f>
        <v>201000</v>
      </c>
      <c r="S69" s="60">
        <f>+MIN(VLOOKUP(S$22,Param!$D$1:$F$11,2,FALSE)*J62,VLOOKUP(S$22,Param!$D$1:$F$11,3,FALSE))+0.5*V62+1000</f>
        <v>201000</v>
      </c>
      <c r="T69" s="60">
        <f>+MIN(VLOOKUP(T$22,Param!$D$1:$F$11,2,FALSE)*J62,VLOOKUP(T$22,Param!$D$1:$F$11,3,FALSE))+0.5*V62+1000</f>
        <v>251000</v>
      </c>
      <c r="U69" s="60">
        <f>+MIN(VLOOKUP(U$22,Param!$D$1:$F$11,2,FALSE)*J62,VLOOKUP(U$22,Param!$D$1:$F$11,3,FALSE))+0.5*V62+1000</f>
        <v>301000</v>
      </c>
      <c r="V69" s="60">
        <f>+MIN(VLOOKUP(V$22,Param!$D$1:$F$11,2,FALSE)*J62,VLOOKUP(V$22,Param!$D$1:$F$11,3,FALSE))+0.5*V62+1000</f>
        <v>351000</v>
      </c>
      <c r="W69" s="60">
        <f>+MIN(VLOOKUP(W$22,Param!$D$1:$F$11,2,FALSE)*J62,VLOOKUP(W$22,Param!$D$1:$F$11,3,FALSE))+0.5*V62+1000</f>
        <v>401000</v>
      </c>
      <c r="Y69" s="64">
        <v>5</v>
      </c>
      <c r="Z69" s="60">
        <f>+VLOOKUP(Z$22-$A69,Param!$A$2:$B$22,2)*(MIN(0.2*AH62,198000)+0.5*AT62)+MIN(VLOOKUP(Z$22-$A69,Param!$A$2:$B$22,2),1)*1000</f>
        <v>11300</v>
      </c>
      <c r="AA69" s="60">
        <f>+VLOOKUP(AA$22-$A69,Param!$A$2:$B$22,2)*(MIN(0.2*AH62,198000)+0.5*AT62)+MIN(VLOOKUP(AA$22-$A69,Param!$A$2:$B$22,2),1)*1000</f>
        <v>56500</v>
      </c>
      <c r="AB69" s="60">
        <f>+VLOOKUP(AB$22-$A69,Param!$A$2:$B$22,2)*(MIN(0.2*AH62,198000)+0.5*AT62)+MIN(VLOOKUP(AB$22-$A69,Param!$A$2:$B$22,2),1)*1000</f>
        <v>113000</v>
      </c>
      <c r="AC69" s="60">
        <f>+VLOOKUP(AC$22-$A69,Param!$A$2:$B$22,2)*(MIN(0.2*AH62,198000)+0.5*AT62)+MIN(VLOOKUP(AC$22-$A69,Param!$A$2:$B$22,2),1)*1000</f>
        <v>203400</v>
      </c>
      <c r="AD69" s="60">
        <f>+VLOOKUP(AD$22-$A69,Param!$A$2:$B$22,2)*(MIN(0.2*AH62,198000)+0.5*AT62)+MIN(VLOOKUP(AD$22-$A69,Param!$A$2:$B$22,2),1)*1000</f>
        <v>226000</v>
      </c>
      <c r="AE69" s="60">
        <f>+VLOOKUP(AE$22-$A69,Param!$A$2:$B$22,2)*(MIN(0.2*AH62,198000)+0.5*AT62)+MIN(VLOOKUP(AE$22-$A69,Param!$A$2:$B$22,2),1)*1000</f>
        <v>248500.00000000003</v>
      </c>
      <c r="AF69" s="60">
        <f>+VLOOKUP(AF$22-$A69,Param!$A$2:$B$22,2)*(MIN(0.2*AH62,198000)+0.5*AT62)+MIN(VLOOKUP(AF$22-$A69,Param!$A$2:$B$22,2),1)*1000</f>
        <v>338500</v>
      </c>
      <c r="AG69" s="60">
        <f>+VLOOKUP(AG$22-$A69,Param!$A$2:$B$22,2)*(MIN(0.2*AH62,198000)+0.5*AT62)+MIN(VLOOKUP(AG$22-$A69,Param!$A$2:$B$22,2),1)*1000</f>
        <v>451000</v>
      </c>
      <c r="AH69" s="60">
        <f>+VLOOKUP(AH$22-$A69,Param!$A$2:$B$22,2)*(MIN(0.2*AH62,198000)+0.5*AT62)+MIN(VLOOKUP(AH$22-$A69,Param!$A$2:$B$22,2),1)*1000</f>
        <v>451000</v>
      </c>
      <c r="AI69" s="60">
        <f>+VLOOKUP(AI$22-$A69,Param!$A$2:$B$22,2)*(MIN(0.2*AH62,198000)+0.5*AT62)+MIN(VLOOKUP(AI$22-$A69,Param!$A$2:$B$22,2),1)*1000</f>
        <v>451000</v>
      </c>
      <c r="AK69" s="64">
        <v>5</v>
      </c>
      <c r="AL69" s="60">
        <f>+MIN(VLOOKUP(AL$22,Param!$D$1:$F$11,2,FALSE)*AH62,VLOOKUP(AL$22,Param!$D$1:$F$11,3,FALSE))+0.5*AT62+1000</f>
        <v>226000</v>
      </c>
      <c r="AM69" s="60">
        <f>+MIN(VLOOKUP(AM$22,Param!$D$1:$F$11,2,FALSE)*AH62,VLOOKUP(AM$22,Param!$D$1:$F$11,3,FALSE))+0.5*AT62+1000</f>
        <v>226000</v>
      </c>
      <c r="AN69" s="60">
        <f>+MIN(VLOOKUP(AN$22,Param!$D$1:$F$11,2,FALSE)*AH62,VLOOKUP(AN$22,Param!$D$1:$F$11,3,FALSE))+0.5*AT62+1000</f>
        <v>226000</v>
      </c>
      <c r="AO69" s="60">
        <f>+MIN(VLOOKUP(AO$22,Param!$D$1:$F$11,2,FALSE)*AH62,VLOOKUP(AO$22,Param!$D$1:$F$11,3,FALSE))+0.5*AT62+1000</f>
        <v>226000</v>
      </c>
      <c r="AP69" s="60">
        <f>+MIN(VLOOKUP(AP$22,Param!$D$1:$F$11,2,FALSE)*AH62,VLOOKUP(AP$22,Param!$D$1:$F$11,3,FALSE))+0.5*AT62+1000</f>
        <v>226000</v>
      </c>
      <c r="AQ69" s="60">
        <f>+MIN(VLOOKUP(AQ$22,Param!$D$1:$F$11,2,FALSE)*AH62,VLOOKUP(AQ$22,Param!$D$1:$F$11,3,FALSE))+0.5*AT62+1000</f>
        <v>226000</v>
      </c>
      <c r="AR69" s="60">
        <f>+MIN(VLOOKUP(AR$22,Param!$D$1:$F$11,2,FALSE)*AH62,VLOOKUP(AR$22,Param!$D$1:$F$11,3,FALSE))+0.5*AT62+1000</f>
        <v>226000</v>
      </c>
      <c r="AS69" s="60">
        <f>+MIN(VLOOKUP(AS$22,Param!$D$1:$F$11,2,FALSE)*AH62,VLOOKUP(AS$22,Param!$D$1:$F$11,3,FALSE))+0.5*AT62+1000</f>
        <v>226000</v>
      </c>
      <c r="AT69" s="60">
        <f>+MIN(VLOOKUP(AT$22,Param!$D$1:$F$11,2,FALSE)*AH62,VLOOKUP(AT$22,Param!$D$1:$F$11,3,FALSE))+0.5*AT62+1000</f>
        <v>226000</v>
      </c>
      <c r="AU69" s="60">
        <f>+MIN(VLOOKUP(AU$22,Param!$D$1:$F$11,2,FALSE)*AH62,VLOOKUP(AU$22,Param!$D$1:$F$11,3,FALSE))+0.5*AT62+1000</f>
        <v>226000</v>
      </c>
    </row>
    <row r="70" spans="1:47" x14ac:dyDescent="0.25">
      <c r="A70" s="64">
        <v>6</v>
      </c>
      <c r="B70" s="60">
        <f>+VLOOKUP(B$22-$A70,Param!$A$2:$B$22,2)*(MIN(0.2*J62,198000)+0.5*V62)+MIN(VLOOKUP(B$22-$A70,Param!$A$2:$B$22,2),1)*1000</f>
        <v>9950</v>
      </c>
      <c r="C70" s="60">
        <f>+VLOOKUP(C$22-$A70,Param!$A$2:$B$22,2)*(MIN(0.2*J62,198000)+0.5*V62)+MIN(VLOOKUP(C$22-$A70,Param!$A$2:$B$22,2),1)*1000</f>
        <v>9950</v>
      </c>
      <c r="D70" s="60">
        <f>+VLOOKUP(D$22-$A70,Param!$A$2:$B$22,2)*(MIN(0.2*J62,198000)+0.5*V62)+MIN(VLOOKUP(D$22-$A70,Param!$A$2:$B$22,2),1)*1000</f>
        <v>49750</v>
      </c>
      <c r="E70" s="60">
        <f>+VLOOKUP(E$22-$A70,Param!$A$2:$B$22,2)*(MIN(0.2*J62,198000)+0.5*V62)+MIN(VLOOKUP(E$22-$A70,Param!$A$2:$B$22,2),1)*1000</f>
        <v>99500</v>
      </c>
      <c r="F70" s="60">
        <f>+VLOOKUP(F$22-$A70,Param!$A$2:$B$22,2)*(MIN(0.2*J62,198000)+0.5*V62)+MIN(VLOOKUP(F$22-$A70,Param!$A$2:$B$22,2),1)*1000</f>
        <v>179100</v>
      </c>
      <c r="G70" s="60">
        <f>+VLOOKUP(G$22-$A70,Param!$A$2:$B$22,2)*(MIN(0.2*J62,198000)+0.5*V62)+MIN(VLOOKUP(G$22-$A70,Param!$A$2:$B$22,2),1)*1000</f>
        <v>199000</v>
      </c>
      <c r="H70" s="60">
        <f>+VLOOKUP(H$22-$A70,Param!$A$2:$B$22,2)*(MIN(0.2*J62,198000)+0.5*V62)+MIN(VLOOKUP(H$22-$A70,Param!$A$2:$B$22,2),1)*1000</f>
        <v>218800.00000000003</v>
      </c>
      <c r="I70" s="60">
        <f>+VLOOKUP(I$22-$A70,Param!$A$2:$B$22,2)*(MIN(0.2*J62,198000)+0.5*V62)+MIN(VLOOKUP(I$22-$A70,Param!$A$2:$B$22,2),1)*1000</f>
        <v>298000</v>
      </c>
      <c r="J70" s="60">
        <f>+VLOOKUP(J$22-$A70,Param!$A$2:$B$22,2)*(MIN(0.2*J62,198000)+0.5*V62)+MIN(VLOOKUP(J$22-$A70,Param!$A$2:$B$22,2),1)*1000</f>
        <v>397000</v>
      </c>
      <c r="K70" s="60">
        <f>+VLOOKUP(K$22-$A70,Param!$A$2:$B$22,2)*(MIN(0.2*J62,198000)+0.5*V62)+MIN(VLOOKUP(K$22-$A70,Param!$A$2:$B$22,2),1)*1000</f>
        <v>397000</v>
      </c>
      <c r="M70" s="64">
        <v>6</v>
      </c>
      <c r="N70" s="60">
        <f>+MIN(VLOOKUP(N$22,Param!$D$1:$F$11,2,FALSE)*J62,VLOOKUP(N$22,Param!$D$1:$F$11,3,FALSE))+0.5*V62+1000</f>
        <v>201000</v>
      </c>
      <c r="O70" s="60">
        <f>+MIN(VLOOKUP(O$22,Param!$D$1:$F$11,2,FALSE)*J62,VLOOKUP(O$22,Param!$D$1:$F$11,3,FALSE))+0.5*V62+1000</f>
        <v>201000</v>
      </c>
      <c r="P70" s="60">
        <f>+MIN(VLOOKUP(P$22,Param!$D$1:$F$11,2,FALSE)*J62,VLOOKUP(P$22,Param!$D$1:$F$11,3,FALSE))+0.5*V62+1000</f>
        <v>201000</v>
      </c>
      <c r="Q70" s="60">
        <f>+MIN(VLOOKUP(Q$22,Param!$D$1:$F$11,2,FALSE)*J62,VLOOKUP(Q$22,Param!$D$1:$F$11,3,FALSE))+0.5*V62+1000</f>
        <v>201000</v>
      </c>
      <c r="R70" s="60">
        <f>+MIN(VLOOKUP(R$22,Param!$D$1:$F$11,2,FALSE)*J62,VLOOKUP(R$22,Param!$D$1:$F$11,3,FALSE))+0.5*V62+1000</f>
        <v>201000</v>
      </c>
      <c r="S70" s="60">
        <f>+MIN(VLOOKUP(S$22,Param!$D$1:$F$11,2,FALSE)*J62,VLOOKUP(S$22,Param!$D$1:$F$11,3,FALSE))+0.5*V62+1000</f>
        <v>201000</v>
      </c>
      <c r="T70" s="60">
        <f>+MIN(VLOOKUP(T$22,Param!$D$1:$F$11,2,FALSE)*J62,VLOOKUP(T$22,Param!$D$1:$F$11,3,FALSE))+0.5*V62+1000</f>
        <v>251000</v>
      </c>
      <c r="U70" s="60">
        <f>+MIN(VLOOKUP(U$22,Param!$D$1:$F$11,2,FALSE)*J62,VLOOKUP(U$22,Param!$D$1:$F$11,3,FALSE))+0.5*V62+1000</f>
        <v>301000</v>
      </c>
      <c r="V70" s="60">
        <f>+MIN(VLOOKUP(V$22,Param!$D$1:$F$11,2,FALSE)*J62,VLOOKUP(V$22,Param!$D$1:$F$11,3,FALSE))+0.5*V62+1000</f>
        <v>351000</v>
      </c>
      <c r="W70" s="60">
        <f>+MIN(VLOOKUP(W$22,Param!$D$1:$F$11,2,FALSE)*J62,VLOOKUP(W$22,Param!$D$1:$F$11,3,FALSE))+0.5*V62+1000</f>
        <v>401000</v>
      </c>
      <c r="Y70" s="64">
        <v>6</v>
      </c>
      <c r="Z70" s="60">
        <f>+VLOOKUP(Z$22-$A70,Param!$A$2:$B$22,2)*(MIN(0.2*AH62,198000)+0.5*AT62)+MIN(VLOOKUP(Z$22-$A70,Param!$A$2:$B$22,2),1)*1000</f>
        <v>11300</v>
      </c>
      <c r="AA70" s="60">
        <f>+VLOOKUP(AA$22-$A70,Param!$A$2:$B$22,2)*(MIN(0.2*AH62,198000)+0.5*AT62)+MIN(VLOOKUP(AA$22-$A70,Param!$A$2:$B$22,2),1)*1000</f>
        <v>11300</v>
      </c>
      <c r="AB70" s="60">
        <f>+VLOOKUP(AB$22-$A70,Param!$A$2:$B$22,2)*(MIN(0.2*AH62,198000)+0.5*AT62)+MIN(VLOOKUP(AB$22-$A70,Param!$A$2:$B$22,2),1)*1000</f>
        <v>56500</v>
      </c>
      <c r="AC70" s="60">
        <f>+VLOOKUP(AC$22-$A70,Param!$A$2:$B$22,2)*(MIN(0.2*AH62,198000)+0.5*AT62)+MIN(VLOOKUP(AC$22-$A70,Param!$A$2:$B$22,2),1)*1000</f>
        <v>113000</v>
      </c>
      <c r="AD70" s="60">
        <f>+VLOOKUP(AD$22-$A70,Param!$A$2:$B$22,2)*(MIN(0.2*AH62,198000)+0.5*AT62)+MIN(VLOOKUP(AD$22-$A70,Param!$A$2:$B$22,2),1)*1000</f>
        <v>203400</v>
      </c>
      <c r="AE70" s="60">
        <f>+VLOOKUP(AE$22-$A70,Param!$A$2:$B$22,2)*(MIN(0.2*AH62,198000)+0.5*AT62)+MIN(VLOOKUP(AE$22-$A70,Param!$A$2:$B$22,2),1)*1000</f>
        <v>226000</v>
      </c>
      <c r="AF70" s="60">
        <f>+VLOOKUP(AF$22-$A70,Param!$A$2:$B$22,2)*(MIN(0.2*AH62,198000)+0.5*AT62)+MIN(VLOOKUP(AF$22-$A70,Param!$A$2:$B$22,2),1)*1000</f>
        <v>248500.00000000003</v>
      </c>
      <c r="AG70" s="60">
        <f>+VLOOKUP(AG$22-$A70,Param!$A$2:$B$22,2)*(MIN(0.2*AH62,198000)+0.5*AT62)+MIN(VLOOKUP(AG$22-$A70,Param!$A$2:$B$22,2),1)*1000</f>
        <v>338500</v>
      </c>
      <c r="AH70" s="60">
        <f>+VLOOKUP(AH$22-$A70,Param!$A$2:$B$22,2)*(MIN(0.2*AH62,198000)+0.5*AT62)+MIN(VLOOKUP(AH$22-$A70,Param!$A$2:$B$22,2),1)*1000</f>
        <v>451000</v>
      </c>
      <c r="AI70" s="60">
        <f>+VLOOKUP(AI$22-$A70,Param!$A$2:$B$22,2)*(MIN(0.2*AH62,198000)+0.5*AT62)+MIN(VLOOKUP(AI$22-$A70,Param!$A$2:$B$22,2),1)*1000</f>
        <v>451000</v>
      </c>
      <c r="AK70" s="64">
        <v>6</v>
      </c>
      <c r="AL70" s="60">
        <f>+MIN(VLOOKUP(AL$22,Param!$D$1:$F$11,2,FALSE)*AH62,VLOOKUP(AL$22,Param!$D$1:$F$11,3,FALSE))+0.5*AT62+1000</f>
        <v>226000</v>
      </c>
      <c r="AM70" s="60">
        <f>+MIN(VLOOKUP(AM$22,Param!$D$1:$F$11,2,FALSE)*AH62,VLOOKUP(AM$22,Param!$D$1:$F$11,3,FALSE))+0.5*AT62+1000</f>
        <v>226000</v>
      </c>
      <c r="AN70" s="60">
        <f>+MIN(VLOOKUP(AN$22,Param!$D$1:$F$11,2,FALSE)*AH62,VLOOKUP(AN$22,Param!$D$1:$F$11,3,FALSE))+0.5*AT62+1000</f>
        <v>226000</v>
      </c>
      <c r="AO70" s="60">
        <f>+MIN(VLOOKUP(AO$22,Param!$D$1:$F$11,2,FALSE)*AH62,VLOOKUP(AO$22,Param!$D$1:$F$11,3,FALSE))+0.5*AT62+1000</f>
        <v>226000</v>
      </c>
      <c r="AP70" s="60">
        <f>+MIN(VLOOKUP(AP$22,Param!$D$1:$F$11,2,FALSE)*AH62,VLOOKUP(AP$22,Param!$D$1:$F$11,3,FALSE))+0.5*AT62+1000</f>
        <v>226000</v>
      </c>
      <c r="AQ70" s="60">
        <f>+MIN(VLOOKUP(AQ$22,Param!$D$1:$F$11,2,FALSE)*AH62,VLOOKUP(AQ$22,Param!$D$1:$F$11,3,FALSE))+0.5*AT62+1000</f>
        <v>226000</v>
      </c>
      <c r="AR70" s="60">
        <f>+MIN(VLOOKUP(AR$22,Param!$D$1:$F$11,2,FALSE)*AH62,VLOOKUP(AR$22,Param!$D$1:$F$11,3,FALSE))+0.5*AT62+1000</f>
        <v>226000</v>
      </c>
      <c r="AS70" s="60">
        <f>+MIN(VLOOKUP(AS$22,Param!$D$1:$F$11,2,FALSE)*AH62,VLOOKUP(AS$22,Param!$D$1:$F$11,3,FALSE))+0.5*AT62+1000</f>
        <v>226000</v>
      </c>
      <c r="AT70" s="60">
        <f>+MIN(VLOOKUP(AT$22,Param!$D$1:$F$11,2,FALSE)*AH62,VLOOKUP(AT$22,Param!$D$1:$F$11,3,FALSE))+0.5*AT62+1000</f>
        <v>226000</v>
      </c>
      <c r="AU70" s="60">
        <f>+MIN(VLOOKUP(AU$22,Param!$D$1:$F$11,2,FALSE)*AH62,VLOOKUP(AU$22,Param!$D$1:$F$11,3,FALSE))+0.5*AT62+1000</f>
        <v>226000</v>
      </c>
    </row>
    <row r="71" spans="1:47" x14ac:dyDescent="0.25">
      <c r="A71" s="64">
        <v>7</v>
      </c>
      <c r="B71" s="60">
        <f>+VLOOKUP(B$22-$A71,Param!$A$2:$B$22,2)*(MIN(0.2*J62,198000)+0.5*V62)+MIN(VLOOKUP(B$22-$A71,Param!$A$2:$B$22,2),1)*1000</f>
        <v>9950</v>
      </c>
      <c r="C71" s="60">
        <f>+VLOOKUP(C$22-$A71,Param!$A$2:$B$22,2)*(MIN(0.2*J62,198000)+0.5*V62)+MIN(VLOOKUP(C$22-$A71,Param!$A$2:$B$22,2),1)*1000</f>
        <v>9950</v>
      </c>
      <c r="D71" s="60">
        <f>+VLOOKUP(D$22-$A71,Param!$A$2:$B$22,2)*(MIN(0.2*J62,198000)+0.5*V62)+MIN(VLOOKUP(D$22-$A71,Param!$A$2:$B$22,2),1)*1000</f>
        <v>9950</v>
      </c>
      <c r="E71" s="60">
        <f>+VLOOKUP(E$22-$A71,Param!$A$2:$B$22,2)*(MIN(0.2*J62,198000)+0.5*V62)+MIN(VLOOKUP(E$22-$A71,Param!$A$2:$B$22,2),1)*1000</f>
        <v>49750</v>
      </c>
      <c r="F71" s="60">
        <f>+VLOOKUP(F$22-$A71,Param!$A$2:$B$22,2)*(MIN(0.2*J62,198000)+0.5*V62)+MIN(VLOOKUP(F$22-$A71,Param!$A$2:$B$22,2),1)*1000</f>
        <v>99500</v>
      </c>
      <c r="G71" s="60">
        <f>+VLOOKUP(G$22-$A71,Param!$A$2:$B$22,2)*(MIN(0.2*J62,198000)+0.5*V62)+MIN(VLOOKUP(G$22-$A71,Param!$A$2:$B$22,2),1)*1000</f>
        <v>179100</v>
      </c>
      <c r="H71" s="60">
        <f>+VLOOKUP(H$22-$A71,Param!$A$2:$B$22,2)*(MIN(0.2*J62,198000)+0.5*V62)+MIN(VLOOKUP(H$22-$A71,Param!$A$2:$B$22,2),1)*1000</f>
        <v>199000</v>
      </c>
      <c r="I71" s="60">
        <f>+VLOOKUP(I$22-$A71,Param!$A$2:$B$22,2)*(MIN(0.2*J62,198000)+0.5*V62)+MIN(VLOOKUP(I$22-$A71,Param!$A$2:$B$22,2),1)*1000</f>
        <v>218800.00000000003</v>
      </c>
      <c r="J71" s="60">
        <f>+VLOOKUP(J$22-$A71,Param!$A$2:$B$22,2)*(MIN(0.2*J62,198000)+0.5*V62)+MIN(VLOOKUP(J$22-$A71,Param!$A$2:$B$22,2),1)*1000</f>
        <v>298000</v>
      </c>
      <c r="K71" s="60">
        <f>+VLOOKUP(K$22-$A71,Param!$A$2:$B$22,2)*(MIN(0.2*J62,198000)+0.5*V62)+MIN(VLOOKUP(K$22-$A71,Param!$A$2:$B$22,2),1)*1000</f>
        <v>397000</v>
      </c>
      <c r="M71" s="64">
        <v>7</v>
      </c>
      <c r="N71" s="60">
        <f>+MIN(VLOOKUP(N$22,Param!$D$1:$F$11,2,FALSE)*J62,VLOOKUP(N$22,Param!$D$1:$F$11,3,FALSE))+0.5*V62+1000</f>
        <v>201000</v>
      </c>
      <c r="O71" s="60">
        <f>+MIN(VLOOKUP(O$22,Param!$D$1:$F$11,2,FALSE)*J62,VLOOKUP(O$22,Param!$D$1:$F$11,3,FALSE))+0.5*V62+1000</f>
        <v>201000</v>
      </c>
      <c r="P71" s="60">
        <f>+MIN(VLOOKUP(P$22,Param!$D$1:$F$11,2,FALSE)*J62,VLOOKUP(P$22,Param!$D$1:$F$11,3,FALSE))+0.5*V62+1000</f>
        <v>201000</v>
      </c>
      <c r="Q71" s="60">
        <f>+MIN(VLOOKUP(Q$22,Param!$D$1:$F$11,2,FALSE)*J62,VLOOKUP(Q$22,Param!$D$1:$F$11,3,FALSE))+0.5*V62+1000</f>
        <v>201000</v>
      </c>
      <c r="R71" s="60">
        <f>+MIN(VLOOKUP(R$22,Param!$D$1:$F$11,2,FALSE)*J62,VLOOKUP(R$22,Param!$D$1:$F$11,3,FALSE))+0.5*V62+1000</f>
        <v>201000</v>
      </c>
      <c r="S71" s="60">
        <f>+MIN(VLOOKUP(S$22,Param!$D$1:$F$11,2,FALSE)*J62,VLOOKUP(S$22,Param!$D$1:$F$11,3,FALSE))+0.5*V62+1000</f>
        <v>201000</v>
      </c>
      <c r="T71" s="60">
        <f>+MIN(VLOOKUP(T$22,Param!$D$1:$F$11,2,FALSE)*J62,VLOOKUP(T$22,Param!$D$1:$F$11,3,FALSE))+0.5*V62+1000</f>
        <v>251000</v>
      </c>
      <c r="U71" s="60">
        <f>+MIN(VLOOKUP(U$22,Param!$D$1:$F$11,2,FALSE)*J62,VLOOKUP(U$22,Param!$D$1:$F$11,3,FALSE))+0.5*V62+1000</f>
        <v>301000</v>
      </c>
      <c r="V71" s="60">
        <f>+MIN(VLOOKUP(V$22,Param!$D$1:$F$11,2,FALSE)*J62,VLOOKUP(V$22,Param!$D$1:$F$11,3,FALSE))+0.5*V62+1000</f>
        <v>351000</v>
      </c>
      <c r="W71" s="60">
        <f>+MIN(VLOOKUP(W$22,Param!$D$1:$F$11,2,FALSE)*J62,VLOOKUP(W$22,Param!$D$1:$F$11,3,FALSE))+0.5*V62+1000</f>
        <v>401000</v>
      </c>
      <c r="Y71" s="64">
        <v>7</v>
      </c>
      <c r="Z71" s="60">
        <f>+VLOOKUP(Z$22-$A71,Param!$A$2:$B$22,2)*(MIN(0.2*AH62,198000)+0.5*AT62)+MIN(VLOOKUP(Z$22-$A71,Param!$A$2:$B$22,2),1)*1000</f>
        <v>11300</v>
      </c>
      <c r="AA71" s="60">
        <f>+VLOOKUP(AA$22-$A71,Param!$A$2:$B$22,2)*(MIN(0.2*AH62,198000)+0.5*AT62)+MIN(VLOOKUP(AA$22-$A71,Param!$A$2:$B$22,2),1)*1000</f>
        <v>11300</v>
      </c>
      <c r="AB71" s="60">
        <f>+VLOOKUP(AB$22-$A71,Param!$A$2:$B$22,2)*(MIN(0.2*AH62,198000)+0.5*AT62)+MIN(VLOOKUP(AB$22-$A71,Param!$A$2:$B$22,2),1)*1000</f>
        <v>11300</v>
      </c>
      <c r="AC71" s="60">
        <f>+VLOOKUP(AC$22-$A71,Param!$A$2:$B$22,2)*(MIN(0.2*AH62,198000)+0.5*AT62)+MIN(VLOOKUP(AC$22-$A71,Param!$A$2:$B$22,2),1)*1000</f>
        <v>56500</v>
      </c>
      <c r="AD71" s="60">
        <f>+VLOOKUP(AD$22-$A71,Param!$A$2:$B$22,2)*(MIN(0.2*AH62,198000)+0.5*AT62)+MIN(VLOOKUP(AD$22-$A71,Param!$A$2:$B$22,2),1)*1000</f>
        <v>113000</v>
      </c>
      <c r="AE71" s="60">
        <f>+VLOOKUP(AE$22-$A71,Param!$A$2:$B$22,2)*(MIN(0.2*AH62,198000)+0.5*AT62)+MIN(VLOOKUP(AE$22-$A71,Param!$A$2:$B$22,2),1)*1000</f>
        <v>203400</v>
      </c>
      <c r="AF71" s="60">
        <f>+VLOOKUP(AF$22-$A71,Param!$A$2:$B$22,2)*(MIN(0.2*AH62,198000)+0.5*AT62)+MIN(VLOOKUP(AF$22-$A71,Param!$A$2:$B$22,2),1)*1000</f>
        <v>226000</v>
      </c>
      <c r="AG71" s="60">
        <f>+VLOOKUP(AG$22-$A71,Param!$A$2:$B$22,2)*(MIN(0.2*AH62,198000)+0.5*AT62)+MIN(VLOOKUP(AG$22-$A71,Param!$A$2:$B$22,2),1)*1000</f>
        <v>248500.00000000003</v>
      </c>
      <c r="AH71" s="60">
        <f>+VLOOKUP(AH$22-$A71,Param!$A$2:$B$22,2)*(MIN(0.2*AH62,198000)+0.5*AT62)+MIN(VLOOKUP(AH$22-$A71,Param!$A$2:$B$22,2),1)*1000</f>
        <v>338500</v>
      </c>
      <c r="AI71" s="60">
        <f>+VLOOKUP(AI$22-$A71,Param!$A$2:$B$22,2)*(MIN(0.2*AH62,198000)+0.5*AT62)+MIN(VLOOKUP(AI$22-$A71,Param!$A$2:$B$22,2),1)*1000</f>
        <v>451000</v>
      </c>
      <c r="AK71" s="64">
        <v>7</v>
      </c>
      <c r="AL71" s="60">
        <f>+MIN(VLOOKUP(AL$22,Param!$D$1:$F$11,2,FALSE)*AH62,VLOOKUP(AL$22,Param!$D$1:$F$11,3,FALSE))+0.5*AT62+1000</f>
        <v>226000</v>
      </c>
      <c r="AM71" s="60">
        <f>+MIN(VLOOKUP(AM$22,Param!$D$1:$F$11,2,FALSE)*AH62,VLOOKUP(AM$22,Param!$D$1:$F$11,3,FALSE))+0.5*AT62+1000</f>
        <v>226000</v>
      </c>
      <c r="AN71" s="60">
        <f>+MIN(VLOOKUP(AN$22,Param!$D$1:$F$11,2,FALSE)*AH62,VLOOKUP(AN$22,Param!$D$1:$F$11,3,FALSE))+0.5*AT62+1000</f>
        <v>226000</v>
      </c>
      <c r="AO71" s="60">
        <f>+MIN(VLOOKUP(AO$22,Param!$D$1:$F$11,2,FALSE)*AH62,VLOOKUP(AO$22,Param!$D$1:$F$11,3,FALSE))+0.5*AT62+1000</f>
        <v>226000</v>
      </c>
      <c r="AP71" s="60">
        <f>+MIN(VLOOKUP(AP$22,Param!$D$1:$F$11,2,FALSE)*AH62,VLOOKUP(AP$22,Param!$D$1:$F$11,3,FALSE))+0.5*AT62+1000</f>
        <v>226000</v>
      </c>
      <c r="AQ71" s="60">
        <f>+MIN(VLOOKUP(AQ$22,Param!$D$1:$F$11,2,FALSE)*AH62,VLOOKUP(AQ$22,Param!$D$1:$F$11,3,FALSE))+0.5*AT62+1000</f>
        <v>226000</v>
      </c>
      <c r="AR71" s="60">
        <f>+MIN(VLOOKUP(AR$22,Param!$D$1:$F$11,2,FALSE)*AH62,VLOOKUP(AR$22,Param!$D$1:$F$11,3,FALSE))+0.5*AT62+1000</f>
        <v>226000</v>
      </c>
      <c r="AS71" s="60">
        <f>+MIN(VLOOKUP(AS$22,Param!$D$1:$F$11,2,FALSE)*AH62,VLOOKUP(AS$22,Param!$D$1:$F$11,3,FALSE))+0.5*AT62+1000</f>
        <v>226000</v>
      </c>
      <c r="AT71" s="60">
        <f>+MIN(VLOOKUP(AT$22,Param!$D$1:$F$11,2,FALSE)*AH62,VLOOKUP(AT$22,Param!$D$1:$F$11,3,FALSE))+0.5*AT62+1000</f>
        <v>226000</v>
      </c>
      <c r="AU71" s="60">
        <f>+MIN(VLOOKUP(AU$22,Param!$D$1:$F$11,2,FALSE)*AH62,VLOOKUP(AU$22,Param!$D$1:$F$11,3,FALSE))+0.5*AT62+1000</f>
        <v>226000</v>
      </c>
    </row>
    <row r="72" spans="1:47" x14ac:dyDescent="0.25">
      <c r="A72" s="64">
        <v>8</v>
      </c>
      <c r="B72" s="60">
        <f>+VLOOKUP(B$22-$A72,Param!$A$2:$B$22,2)*(MIN(0.2*J62,198000)+0.5*V62)+MIN(VLOOKUP(B$22-$A72,Param!$A$2:$B$22,2),1)*1000</f>
        <v>9950</v>
      </c>
      <c r="C72" s="60">
        <f>+VLOOKUP(C$22-$A72,Param!$A$2:$B$22,2)*(MIN(0.2*J62,198000)+0.5*V62)+MIN(VLOOKUP(C$22-$A72,Param!$A$2:$B$22,2),1)*1000</f>
        <v>9950</v>
      </c>
      <c r="D72" s="60">
        <f>+VLOOKUP(D$22-$A72,Param!$A$2:$B$22,2)*(MIN(0.2*J62,198000)+0.5*V62)+MIN(VLOOKUP(D$22-$A72,Param!$A$2:$B$22,2),1)*1000</f>
        <v>9950</v>
      </c>
      <c r="E72" s="60">
        <f>+VLOOKUP(E$22-$A72,Param!$A$2:$B$22,2)*(MIN(0.2*J62,198000)+0.5*V62)+MIN(VLOOKUP(E$22-$A72,Param!$A$2:$B$22,2),1)*1000</f>
        <v>9950</v>
      </c>
      <c r="F72" s="60">
        <f>+VLOOKUP(F$22-$A72,Param!$A$2:$B$22,2)*(MIN(0.2*J62,198000)+0.5*V62)+MIN(VLOOKUP(F$22-$A72,Param!$A$2:$B$22,2),1)*1000</f>
        <v>49750</v>
      </c>
      <c r="G72" s="60">
        <f>+VLOOKUP(G$22-$A72,Param!$A$2:$B$22,2)*(MIN(0.2*J62,198000)+0.5*V62)+MIN(VLOOKUP(G$22-$A72,Param!$A$2:$B$22,2),1)*1000</f>
        <v>99500</v>
      </c>
      <c r="H72" s="60">
        <f>+VLOOKUP(H$22-$A72,Param!$A$2:$B$22,2)*(MIN(0.2*J62,198000)+0.5*V62)+MIN(VLOOKUP(H$22-$A72,Param!$A$2:$B$22,2),1)*1000</f>
        <v>179100</v>
      </c>
      <c r="I72" s="60">
        <f>+VLOOKUP(I$22-$A72,Param!$A$2:$B$22,2)*(MIN(0.2*J62,198000)+0.5*V62)+MIN(VLOOKUP(I$22-$A72,Param!$A$2:$B$22,2),1)*1000</f>
        <v>199000</v>
      </c>
      <c r="J72" s="60">
        <f>+VLOOKUP(J$22-$A72,Param!$A$2:$B$22,2)*(MIN(0.2*J62,198000)+0.5*V62)+MIN(VLOOKUP(J$22-$A72,Param!$A$2:$B$22,2),1)*1000</f>
        <v>218800.00000000003</v>
      </c>
      <c r="K72" s="60">
        <f>+VLOOKUP(K$22-$A72,Param!$A$2:$B$22,2)*(MIN(0.2*J62,198000)+0.5*V62)+MIN(VLOOKUP(K$22-$A72,Param!$A$2:$B$22,2),1)*1000</f>
        <v>298000</v>
      </c>
      <c r="M72" s="64">
        <v>8</v>
      </c>
      <c r="N72" s="60">
        <f>+MIN(VLOOKUP(N$22,Param!$D$1:$F$11,2,FALSE)*J62,VLOOKUP(N$22,Param!$D$1:$F$11,3,FALSE))+0.5*V62+1000</f>
        <v>201000</v>
      </c>
      <c r="O72" s="60">
        <f>+MIN(VLOOKUP(O$22,Param!$D$1:$F$11,2,FALSE)*J62,VLOOKUP(O$22,Param!$D$1:$F$11,3,FALSE))+0.5*V62+1000</f>
        <v>201000</v>
      </c>
      <c r="P72" s="60">
        <f>+MIN(VLOOKUP(P$22,Param!$D$1:$F$11,2,FALSE)*J62,VLOOKUP(P$22,Param!$D$1:$F$11,3,FALSE))+0.5*V62+1000</f>
        <v>201000</v>
      </c>
      <c r="Q72" s="60">
        <f>+MIN(VLOOKUP(Q$22,Param!$D$1:$F$11,2,FALSE)*J62,VLOOKUP(Q$22,Param!$D$1:$F$11,3,FALSE))+0.5*V62+1000</f>
        <v>201000</v>
      </c>
      <c r="R72" s="60">
        <f>+MIN(VLOOKUP(R$22,Param!$D$1:$F$11,2,FALSE)*J62,VLOOKUP(R$22,Param!$D$1:$F$11,3,FALSE))+0.5*V62+1000</f>
        <v>201000</v>
      </c>
      <c r="S72" s="60">
        <f>+MIN(VLOOKUP(S$22,Param!$D$1:$F$11,2,FALSE)*J62,VLOOKUP(S$22,Param!$D$1:$F$11,3,FALSE))+0.5*V62+1000</f>
        <v>201000</v>
      </c>
      <c r="T72" s="60">
        <f>+MIN(VLOOKUP(T$22,Param!$D$1:$F$11,2,FALSE)*J62,VLOOKUP(T$22,Param!$D$1:$F$11,3,FALSE))+0.5*V62+1000</f>
        <v>251000</v>
      </c>
      <c r="U72" s="60">
        <f>+MIN(VLOOKUP(U$22,Param!$D$1:$F$11,2,FALSE)*J62,VLOOKUP(U$22,Param!$D$1:$F$11,3,FALSE))+0.5*V62+1000</f>
        <v>301000</v>
      </c>
      <c r="V72" s="60">
        <f>+MIN(VLOOKUP(V$22,Param!$D$1:$F$11,2,FALSE)*J62,VLOOKUP(V$22,Param!$D$1:$F$11,3,FALSE))+0.5*V62+1000</f>
        <v>351000</v>
      </c>
      <c r="W72" s="60">
        <f>+MIN(VLOOKUP(W$22,Param!$D$1:$F$11,2,FALSE)*J62,VLOOKUP(W$22,Param!$D$1:$F$11,3,FALSE))+0.5*V62+1000</f>
        <v>401000</v>
      </c>
      <c r="Y72" s="64">
        <v>8</v>
      </c>
      <c r="Z72" s="60">
        <f>+VLOOKUP(Z$22-$A72,Param!$A$2:$B$22,2)*(MIN(0.2*AH62,198000)+0.5*AT62)+MIN(VLOOKUP(Z$22-$A72,Param!$A$2:$B$22,2),1)*1000</f>
        <v>11300</v>
      </c>
      <c r="AA72" s="60">
        <f>+VLOOKUP(AA$22-$A72,Param!$A$2:$B$22,2)*(MIN(0.2*AH62,198000)+0.5*AT62)+MIN(VLOOKUP(AA$22-$A72,Param!$A$2:$B$22,2),1)*1000</f>
        <v>11300</v>
      </c>
      <c r="AB72" s="60">
        <f>+VLOOKUP(AB$22-$A72,Param!$A$2:$B$22,2)*(MIN(0.2*AH62,198000)+0.5*AT62)+MIN(VLOOKUP(AB$22-$A72,Param!$A$2:$B$22,2),1)*1000</f>
        <v>11300</v>
      </c>
      <c r="AC72" s="60">
        <f>+VLOOKUP(AC$22-$A72,Param!$A$2:$B$22,2)*(MIN(0.2*AH62,198000)+0.5*AT62)+MIN(VLOOKUP(AC$22-$A72,Param!$A$2:$B$22,2),1)*1000</f>
        <v>11300</v>
      </c>
      <c r="AD72" s="60">
        <f>+VLOOKUP(AD$22-$A72,Param!$A$2:$B$22,2)*(MIN(0.2*AH62,198000)+0.5*AT62)+MIN(VLOOKUP(AD$22-$A72,Param!$A$2:$B$22,2),1)*1000</f>
        <v>56500</v>
      </c>
      <c r="AE72" s="60">
        <f>+VLOOKUP(AE$22-$A72,Param!$A$2:$B$22,2)*(MIN(0.2*AH62,198000)+0.5*AT62)+MIN(VLOOKUP(AE$22-$A72,Param!$A$2:$B$22,2),1)*1000</f>
        <v>113000</v>
      </c>
      <c r="AF72" s="60">
        <f>+VLOOKUP(AF$22-$A72,Param!$A$2:$B$22,2)*(MIN(0.2*AH62,198000)+0.5*AT62)+MIN(VLOOKUP(AF$22-$A72,Param!$A$2:$B$22,2),1)*1000</f>
        <v>203400</v>
      </c>
      <c r="AG72" s="60">
        <f>+VLOOKUP(AG$22-$A72,Param!$A$2:$B$22,2)*(MIN(0.2*AH62,198000)+0.5*AT62)+MIN(VLOOKUP(AG$22-$A72,Param!$A$2:$B$22,2),1)*1000</f>
        <v>226000</v>
      </c>
      <c r="AH72" s="60">
        <f>+VLOOKUP(AH$22-$A72,Param!$A$2:$B$22,2)*(MIN(0.2*AH62,198000)+0.5*AT62)+MIN(VLOOKUP(AH$22-$A72,Param!$A$2:$B$22,2),1)*1000</f>
        <v>248500.00000000003</v>
      </c>
      <c r="AI72" s="60">
        <f>+VLOOKUP(AI$22-$A72,Param!$A$2:$B$22,2)*(MIN(0.2*AH62,198000)+0.5*AT62)+MIN(VLOOKUP(AI$22-$A72,Param!$A$2:$B$22,2),1)*1000</f>
        <v>338500</v>
      </c>
      <c r="AK72" s="64">
        <v>8</v>
      </c>
      <c r="AL72" s="60">
        <f>+MIN(VLOOKUP(AL$22,Param!$D$1:$F$11,2,FALSE)*AH62,VLOOKUP(AL$22,Param!$D$1:$F$11,3,FALSE))+0.5*AT62+1000</f>
        <v>226000</v>
      </c>
      <c r="AM72" s="60">
        <f>+MIN(VLOOKUP(AM$22,Param!$D$1:$F$11,2,FALSE)*AH62,VLOOKUP(AM$22,Param!$D$1:$F$11,3,FALSE))+0.5*AT62+1000</f>
        <v>226000</v>
      </c>
      <c r="AN72" s="60">
        <f>+MIN(VLOOKUP(AN$22,Param!$D$1:$F$11,2,FALSE)*AH62,VLOOKUP(AN$22,Param!$D$1:$F$11,3,FALSE))+0.5*AT62+1000</f>
        <v>226000</v>
      </c>
      <c r="AO72" s="60">
        <f>+MIN(VLOOKUP(AO$22,Param!$D$1:$F$11,2,FALSE)*AH62,VLOOKUP(AO$22,Param!$D$1:$F$11,3,FALSE))+0.5*AT62+1000</f>
        <v>226000</v>
      </c>
      <c r="AP72" s="60">
        <f>+MIN(VLOOKUP(AP$22,Param!$D$1:$F$11,2,FALSE)*AH62,VLOOKUP(AP$22,Param!$D$1:$F$11,3,FALSE))+0.5*AT62+1000</f>
        <v>226000</v>
      </c>
      <c r="AQ72" s="60">
        <f>+MIN(VLOOKUP(AQ$22,Param!$D$1:$F$11,2,FALSE)*AH62,VLOOKUP(AQ$22,Param!$D$1:$F$11,3,FALSE))+0.5*AT62+1000</f>
        <v>226000</v>
      </c>
      <c r="AR72" s="60">
        <f>+MIN(VLOOKUP(AR$22,Param!$D$1:$F$11,2,FALSE)*AH62,VLOOKUP(AR$22,Param!$D$1:$F$11,3,FALSE))+0.5*AT62+1000</f>
        <v>226000</v>
      </c>
      <c r="AS72" s="60">
        <f>+MIN(VLOOKUP(AS$22,Param!$D$1:$F$11,2,FALSE)*AH62,VLOOKUP(AS$22,Param!$D$1:$F$11,3,FALSE))+0.5*AT62+1000</f>
        <v>226000</v>
      </c>
      <c r="AT72" s="60">
        <f>+MIN(VLOOKUP(AT$22,Param!$D$1:$F$11,2,FALSE)*AH62,VLOOKUP(AT$22,Param!$D$1:$F$11,3,FALSE))+0.5*AT62+1000</f>
        <v>226000</v>
      </c>
      <c r="AU72" s="60">
        <f>+MIN(VLOOKUP(AU$22,Param!$D$1:$F$11,2,FALSE)*AH62,VLOOKUP(AU$22,Param!$D$1:$F$11,3,FALSE))+0.5*AT62+1000</f>
        <v>226000</v>
      </c>
    </row>
    <row r="73" spans="1:47" x14ac:dyDescent="0.25">
      <c r="A73" s="64">
        <v>9</v>
      </c>
      <c r="B73" s="60">
        <f>+VLOOKUP(B$22-$A73,Param!$A$2:$B$22,2)*(MIN(0.2*J62,198000)+0.5*V62)+MIN(VLOOKUP(B$22-$A73,Param!$A$2:$B$22,2),1)*1000</f>
        <v>9950</v>
      </c>
      <c r="C73" s="60">
        <f>+VLOOKUP(C$22-$A73,Param!$A$2:$B$22,2)*(MIN(0.2*J62,198000)+0.5*V62)+MIN(VLOOKUP(C$22-$A73,Param!$A$2:$B$22,2),1)*1000</f>
        <v>9950</v>
      </c>
      <c r="D73" s="60">
        <f>+VLOOKUP(D$22-$A73,Param!$A$2:$B$22,2)*(MIN(0.2*J62,198000)+0.5*V62)+MIN(VLOOKUP(D$22-$A73,Param!$A$2:$B$22,2),1)*1000</f>
        <v>9950</v>
      </c>
      <c r="E73" s="60">
        <f>+VLOOKUP(E$22-$A73,Param!$A$2:$B$22,2)*(MIN(0.2*J62,198000)+0.5*V62)+MIN(VLOOKUP(E$22-$A73,Param!$A$2:$B$22,2),1)*1000</f>
        <v>9950</v>
      </c>
      <c r="F73" s="60">
        <f>+VLOOKUP(F$22-$A73,Param!$A$2:$B$22,2)*(MIN(0.2*J62,198000)+0.5*V62)+MIN(VLOOKUP(F$22-$A73,Param!$A$2:$B$22,2),1)*1000</f>
        <v>9950</v>
      </c>
      <c r="G73" s="60">
        <f>+VLOOKUP(G$22-$A73,Param!$A$2:$B$22,2)*(MIN(0.2*J62,198000)+0.5*V62)+MIN(VLOOKUP(G$22-$A73,Param!$A$2:$B$22,2),1)*1000</f>
        <v>49750</v>
      </c>
      <c r="H73" s="60">
        <f>+VLOOKUP(H$22-$A73,Param!$A$2:$B$22,2)*(MIN(0.2*J62,198000)+0.5*V62)+MIN(VLOOKUP(H$22-$A73,Param!$A$2:$B$22,2),1)*1000</f>
        <v>99500</v>
      </c>
      <c r="I73" s="60">
        <f>+VLOOKUP(I$22-$A73,Param!$A$2:$B$22,2)*(MIN(0.2*J62,198000)+0.5*V62)+MIN(VLOOKUP(I$22-$A73,Param!$A$2:$B$22,2),1)*1000</f>
        <v>179100</v>
      </c>
      <c r="J73" s="60">
        <f>+VLOOKUP(J$22-$A73,Param!$A$2:$B$22,2)*(MIN(0.2*J62,198000)+0.5*V62)+MIN(VLOOKUP(J$22-$A73,Param!$A$2:$B$22,2),1)*1000</f>
        <v>199000</v>
      </c>
      <c r="K73" s="60">
        <f>+VLOOKUP(K$22-$A73,Param!$A$2:$B$22,2)*(MIN(0.2*J62,198000)+0.5*V62)+MIN(VLOOKUP(K$22-$A73,Param!$A$2:$B$22,2),1)*1000</f>
        <v>218800.00000000003</v>
      </c>
      <c r="M73" s="64">
        <v>9</v>
      </c>
      <c r="N73" s="60">
        <f>+MIN(VLOOKUP(N$22,Param!$D$1:$F$11,2,FALSE)*J62,VLOOKUP(N$22,Param!$D$1:$F$11,3,FALSE))+0.5*V62+1000</f>
        <v>201000</v>
      </c>
      <c r="O73" s="60">
        <f>+MIN(VLOOKUP(O$22,Param!$D$1:$F$11,2,FALSE)*J62,VLOOKUP(O$22,Param!$D$1:$F$11,3,FALSE))+0.5*V62+1000</f>
        <v>201000</v>
      </c>
      <c r="P73" s="60">
        <f>+MIN(VLOOKUP(P$22,Param!$D$1:$F$11,2,FALSE)*J62,VLOOKUP(P$22,Param!$D$1:$F$11,3,FALSE))+0.5*V62+1000</f>
        <v>201000</v>
      </c>
      <c r="Q73" s="60">
        <f>+MIN(VLOOKUP(Q$22,Param!$D$1:$F$11,2,FALSE)*J62,VLOOKUP(Q$22,Param!$D$1:$F$11,3,FALSE))+0.5*V62+1000</f>
        <v>201000</v>
      </c>
      <c r="R73" s="60">
        <f>+MIN(VLOOKUP(R$22,Param!$D$1:$F$11,2,FALSE)*J62,VLOOKUP(R$22,Param!$D$1:$F$11,3,FALSE))+0.5*V62+1000</f>
        <v>201000</v>
      </c>
      <c r="S73" s="60">
        <f>+MIN(VLOOKUP(S$22,Param!$D$1:$F$11,2,FALSE)*J62,VLOOKUP(S$22,Param!$D$1:$F$11,3,FALSE))+0.5*V62+1000</f>
        <v>201000</v>
      </c>
      <c r="T73" s="60">
        <f>+MIN(VLOOKUP(T$22,Param!$D$1:$F$11,2,FALSE)*J62,VLOOKUP(T$22,Param!$D$1:$F$11,3,FALSE))+0.5*V62+1000</f>
        <v>251000</v>
      </c>
      <c r="U73" s="60">
        <f>+MIN(VLOOKUP(U$22,Param!$D$1:$F$11,2,FALSE)*J62,VLOOKUP(U$22,Param!$D$1:$F$11,3,FALSE))+0.5*V62+1000</f>
        <v>301000</v>
      </c>
      <c r="V73" s="60">
        <f>+MIN(VLOOKUP(V$22,Param!$D$1:$F$11,2,FALSE)*J62,VLOOKUP(V$22,Param!$D$1:$F$11,3,FALSE))+0.5*V62+1000</f>
        <v>351000</v>
      </c>
      <c r="W73" s="60">
        <f>+MIN(VLOOKUP(W$22,Param!$D$1:$F$11,2,FALSE)*J62,VLOOKUP(W$22,Param!$D$1:$F$11,3,FALSE))+0.5*V62+1000</f>
        <v>401000</v>
      </c>
      <c r="Y73" s="64">
        <v>9</v>
      </c>
      <c r="Z73" s="60">
        <f>+VLOOKUP(Z$22-$A73,Param!$A$2:$B$22,2)*(MIN(0.2*AH62,198000)+0.5*AT62)+MIN(VLOOKUP(Z$22-$A73,Param!$A$2:$B$22,2),1)*1000</f>
        <v>11300</v>
      </c>
      <c r="AA73" s="60">
        <f>+VLOOKUP(AA$22-$A73,Param!$A$2:$B$22,2)*(MIN(0.2*AH62,198000)+0.5*AT62)+MIN(VLOOKUP(AA$22-$A73,Param!$A$2:$B$22,2),1)*1000</f>
        <v>11300</v>
      </c>
      <c r="AB73" s="60">
        <f>+VLOOKUP(AB$22-$A73,Param!$A$2:$B$22,2)*(MIN(0.2*AH62,198000)+0.5*AT62)+MIN(VLOOKUP(AB$22-$A73,Param!$A$2:$B$22,2),1)*1000</f>
        <v>11300</v>
      </c>
      <c r="AC73" s="60">
        <f>+VLOOKUP(AC$22-$A73,Param!$A$2:$B$22,2)*(MIN(0.2*AH62,198000)+0.5*AT62)+MIN(VLOOKUP(AC$22-$A73,Param!$A$2:$B$22,2),1)*1000</f>
        <v>11300</v>
      </c>
      <c r="AD73" s="60">
        <f>+VLOOKUP(AD$22-$A73,Param!$A$2:$B$22,2)*(MIN(0.2*AH62,198000)+0.5*AT62)+MIN(VLOOKUP(AD$22-$A73,Param!$A$2:$B$22,2),1)*1000</f>
        <v>11300</v>
      </c>
      <c r="AE73" s="60">
        <f>+VLOOKUP(AE$22-$A73,Param!$A$2:$B$22,2)*(MIN(0.2*AH62,198000)+0.5*AT62)+MIN(VLOOKUP(AE$22-$A73,Param!$A$2:$B$22,2),1)*1000</f>
        <v>56500</v>
      </c>
      <c r="AF73" s="60">
        <f>+VLOOKUP(AF$22-$A73,Param!$A$2:$B$22,2)*(MIN(0.2*AH62,198000)+0.5*AT62)+MIN(VLOOKUP(AF$22-$A73,Param!$A$2:$B$22,2),1)*1000</f>
        <v>113000</v>
      </c>
      <c r="AG73" s="60">
        <f>+VLOOKUP(AG$22-$A73,Param!$A$2:$B$22,2)*(MIN(0.2*AH62,198000)+0.5*AT62)+MIN(VLOOKUP(AG$22-$A73,Param!$A$2:$B$22,2),1)*1000</f>
        <v>203400</v>
      </c>
      <c r="AH73" s="60">
        <f>+VLOOKUP(AH$22-$A73,Param!$A$2:$B$22,2)*(MIN(0.2*AH62,198000)+0.5*AT62)+MIN(VLOOKUP(AH$22-$A73,Param!$A$2:$B$22,2),1)*1000</f>
        <v>226000</v>
      </c>
      <c r="AI73" s="60">
        <f>+VLOOKUP(AI$22-$A73,Param!$A$2:$B$22,2)*(MIN(0.2*AH62,198000)+0.5*AT62)+MIN(VLOOKUP(AI$22-$A73,Param!$A$2:$B$22,2),1)*1000</f>
        <v>248500.00000000003</v>
      </c>
      <c r="AK73" s="64">
        <v>9</v>
      </c>
      <c r="AL73" s="60">
        <f>+MIN(VLOOKUP(AL$22,Param!$D$1:$F$11,2,FALSE)*AH62,VLOOKUP(AL$22,Param!$D$1:$F$11,3,FALSE))+0.5*AT62+1000</f>
        <v>226000</v>
      </c>
      <c r="AM73" s="60">
        <f>+MIN(VLOOKUP(AM$22,Param!$D$1:$F$11,2,FALSE)*AH62,VLOOKUP(AM$22,Param!$D$1:$F$11,3,FALSE))+0.5*AT62+1000</f>
        <v>226000</v>
      </c>
      <c r="AN73" s="60">
        <f>+MIN(VLOOKUP(AN$22,Param!$D$1:$F$11,2,FALSE)*AH62,VLOOKUP(AN$22,Param!$D$1:$F$11,3,FALSE))+0.5*AT62+1000</f>
        <v>226000</v>
      </c>
      <c r="AO73" s="60">
        <f>+MIN(VLOOKUP(AO$22,Param!$D$1:$F$11,2,FALSE)*AH62,VLOOKUP(AO$22,Param!$D$1:$F$11,3,FALSE))+0.5*AT62+1000</f>
        <v>226000</v>
      </c>
      <c r="AP73" s="60">
        <f>+MIN(VLOOKUP(AP$22,Param!$D$1:$F$11,2,FALSE)*AH62,VLOOKUP(AP$22,Param!$D$1:$F$11,3,FALSE))+0.5*AT62+1000</f>
        <v>226000</v>
      </c>
      <c r="AQ73" s="60">
        <f>+MIN(VLOOKUP(AQ$22,Param!$D$1:$F$11,2,FALSE)*AH62,VLOOKUP(AQ$22,Param!$D$1:$F$11,3,FALSE))+0.5*AT62+1000</f>
        <v>226000</v>
      </c>
      <c r="AR73" s="60">
        <f>+MIN(VLOOKUP(AR$22,Param!$D$1:$F$11,2,FALSE)*AH62,VLOOKUP(AR$22,Param!$D$1:$F$11,3,FALSE))+0.5*AT62+1000</f>
        <v>226000</v>
      </c>
      <c r="AS73" s="60">
        <f>+MIN(VLOOKUP(AS$22,Param!$D$1:$F$11,2,FALSE)*AH62,VLOOKUP(AS$22,Param!$D$1:$F$11,3,FALSE))+0.5*AT62+1000</f>
        <v>226000</v>
      </c>
      <c r="AT73" s="60">
        <f>+MIN(VLOOKUP(AT$22,Param!$D$1:$F$11,2,FALSE)*AH62,VLOOKUP(AT$22,Param!$D$1:$F$11,3,FALSE))+0.5*AT62+1000</f>
        <v>226000</v>
      </c>
      <c r="AU73" s="60">
        <f>+MIN(VLOOKUP(AU$22,Param!$D$1:$F$11,2,FALSE)*AH62,VLOOKUP(AU$22,Param!$D$1:$F$11,3,FALSE))+0.5*AT62+1000</f>
        <v>226000</v>
      </c>
    </row>
    <row r="74" spans="1:47" x14ac:dyDescent="0.25">
      <c r="A74" s="64">
        <v>10</v>
      </c>
      <c r="B74" s="60">
        <f>+VLOOKUP(B$22-$A74,Param!$A$2:$B$22,2)*(MIN(0.2*J62,198000)+0.5*V62)+MIN(VLOOKUP(B$22-$A74,Param!$A$2:$B$22,2),1)*1000</f>
        <v>9950</v>
      </c>
      <c r="C74" s="60">
        <f>+VLOOKUP(C$22-$A74,Param!$A$2:$B$22,2)*(MIN(0.2*J62,198000)+0.5*V62)+MIN(VLOOKUP(C$22-$A74,Param!$A$2:$B$22,2),1)*1000</f>
        <v>9950</v>
      </c>
      <c r="D74" s="60">
        <f>+VLOOKUP(D$22-$A74,Param!$A$2:$B$22,2)*(MIN(0.2*J62,198000)+0.5*V62)+MIN(VLOOKUP(D$22-$A74,Param!$A$2:$B$22,2),1)*1000</f>
        <v>9950</v>
      </c>
      <c r="E74" s="60">
        <f>+VLOOKUP(E$22-$A74,Param!$A$2:$B$22,2)*(MIN(0.2*J62,198000)+0.5*V62)+MIN(VLOOKUP(E$22-$A74,Param!$A$2:$B$22,2),1)*1000</f>
        <v>9950</v>
      </c>
      <c r="F74" s="60">
        <f>+VLOOKUP(F$22-$A74,Param!$A$2:$B$22,2)*(MIN(0.2*J62,198000)+0.5*V62)+MIN(VLOOKUP(F$22-$A74,Param!$A$2:$B$22,2),1)*1000</f>
        <v>9950</v>
      </c>
      <c r="G74" s="60">
        <f>+VLOOKUP(G$22-$A74,Param!$A$2:$B$22,2)*(MIN(0.2*J62,198000)+0.5*V62)+MIN(VLOOKUP(G$22-$A74,Param!$A$2:$B$22,2),1)*1000</f>
        <v>9950</v>
      </c>
      <c r="H74" s="60">
        <f>+VLOOKUP(H$22-$A74,Param!$A$2:$B$22,2)*(MIN(0.2*J62,198000)+0.5*V62)+MIN(VLOOKUP(H$22-$A74,Param!$A$2:$B$22,2),1)*1000</f>
        <v>49750</v>
      </c>
      <c r="I74" s="60">
        <f>+VLOOKUP(I$22-$A74,Param!$A$2:$B$22,2)*(MIN(0.2*J62,198000)+0.5*V62)+MIN(VLOOKUP(I$22-$A74,Param!$A$2:$B$22,2),1)*1000</f>
        <v>99500</v>
      </c>
      <c r="J74" s="60">
        <f>+VLOOKUP(J$22-$A74,Param!$A$2:$B$22,2)*(MIN(0.2*J62,198000)+0.5*V62)+MIN(VLOOKUP(J$22-$A74,Param!$A$2:$B$22,2),1)*1000</f>
        <v>179100</v>
      </c>
      <c r="K74" s="60">
        <f>+VLOOKUP(K$22-$A74,Param!$A$2:$B$22,2)*(MIN(0.2*J62,198000)+0.5*V62)+MIN(VLOOKUP(K$22-$A74,Param!$A$2:$B$22,2),1)*1000</f>
        <v>199000</v>
      </c>
      <c r="M74" s="64">
        <v>10</v>
      </c>
      <c r="N74" s="60">
        <f>+MIN(VLOOKUP(N$22,Param!$D$1:$F$11,2,FALSE)*J62,VLOOKUP(N$22,Param!$D$1:$F$11,3,FALSE))+0.5*V62+1000</f>
        <v>201000</v>
      </c>
      <c r="O74" s="60">
        <f>+MIN(VLOOKUP(O$22,Param!$D$1:$F$11,2,FALSE)*J62,VLOOKUP(O$22,Param!$D$1:$F$11,3,FALSE))+0.5*V62+1000</f>
        <v>201000</v>
      </c>
      <c r="P74" s="60">
        <f>+MIN(VLOOKUP(P$22,Param!$D$1:$F$11,2,FALSE)*J62,VLOOKUP(P$22,Param!$D$1:$F$11,3,FALSE))+0.5*V62+1000</f>
        <v>201000</v>
      </c>
      <c r="Q74" s="60">
        <f>+MIN(VLOOKUP(Q$22,Param!$D$1:$F$11,2,FALSE)*J62,VLOOKUP(Q$22,Param!$D$1:$F$11,3,FALSE))+0.5*V62+1000</f>
        <v>201000</v>
      </c>
      <c r="R74" s="60">
        <f>+MIN(VLOOKUP(R$22,Param!$D$1:$F$11,2,FALSE)*J62,VLOOKUP(R$22,Param!$D$1:$F$11,3,FALSE))+0.5*V62+1000</f>
        <v>201000</v>
      </c>
      <c r="S74" s="60">
        <f>+MIN(VLOOKUP(S$22,Param!$D$1:$F$11,2,FALSE)*J62,VLOOKUP(S$22,Param!$D$1:$F$11,3,FALSE))+0.5*V62+1000</f>
        <v>201000</v>
      </c>
      <c r="T74" s="60">
        <f>+MIN(VLOOKUP(T$22,Param!$D$1:$F$11,2,FALSE)*J62,VLOOKUP(T$22,Param!$D$1:$F$11,3,FALSE))+0.5*V62+1000</f>
        <v>251000</v>
      </c>
      <c r="U74" s="60">
        <f>+MIN(VLOOKUP(U$22,Param!$D$1:$F$11,2,FALSE)*J62,VLOOKUP(U$22,Param!$D$1:$F$11,3,FALSE))+0.5*V62+1000</f>
        <v>301000</v>
      </c>
      <c r="V74" s="60">
        <f>+MIN(VLOOKUP(V$22,Param!$D$1:$F$11,2,FALSE)*J62,VLOOKUP(V$22,Param!$D$1:$F$11,3,FALSE))+0.5*V62+1000</f>
        <v>351000</v>
      </c>
      <c r="W74" s="60">
        <f>+MIN(VLOOKUP(W$22,Param!$D$1:$F$11,2,FALSE)*J62,VLOOKUP(W$22,Param!$D$1:$F$11,3,FALSE))+0.5*V62+1000</f>
        <v>401000</v>
      </c>
      <c r="Y74" s="64">
        <v>10</v>
      </c>
      <c r="Z74" s="60">
        <f>+VLOOKUP(Z$22-$A74,Param!$A$2:$B$22,2)*(MIN(0.2*AH62,198000)+0.5*AT62)+MIN(VLOOKUP(Z$22-$A74,Param!$A$2:$B$22,2),1)*1000</f>
        <v>11300</v>
      </c>
      <c r="AA74" s="60">
        <f>+VLOOKUP(AA$22-$A74,Param!$A$2:$B$22,2)*(MIN(0.2*AH62,198000)+0.5*AT62)+MIN(VLOOKUP(AA$22-$A74,Param!$A$2:$B$22,2),1)*1000</f>
        <v>11300</v>
      </c>
      <c r="AB74" s="60">
        <f>+VLOOKUP(AB$22-$A74,Param!$A$2:$B$22,2)*(MIN(0.2*AH62,198000)+0.5*AT62)+MIN(VLOOKUP(AB$22-$A74,Param!$A$2:$B$22,2),1)*1000</f>
        <v>11300</v>
      </c>
      <c r="AC74" s="60">
        <f>+VLOOKUP(AC$22-$A74,Param!$A$2:$B$22,2)*(MIN(0.2*AH62,198000)+0.5*AT62)+MIN(VLOOKUP(AC$22-$A74,Param!$A$2:$B$22,2),1)*1000</f>
        <v>11300</v>
      </c>
      <c r="AD74" s="60">
        <f>+VLOOKUP(AD$22-$A74,Param!$A$2:$B$22,2)*(MIN(0.2*AH62,198000)+0.5*AT62)+MIN(VLOOKUP(AD$22-$A74,Param!$A$2:$B$22,2),1)*1000</f>
        <v>11300</v>
      </c>
      <c r="AE74" s="60">
        <f>+VLOOKUP(AE$22-$A74,Param!$A$2:$B$22,2)*(MIN(0.2*AH62,198000)+0.5*AT62)+MIN(VLOOKUP(AE$22-$A74,Param!$A$2:$B$22,2),1)*1000</f>
        <v>11300</v>
      </c>
      <c r="AF74" s="60">
        <f>+VLOOKUP(AF$22-$A74,Param!$A$2:$B$22,2)*(MIN(0.2*AH62,198000)+0.5*AT62)+MIN(VLOOKUP(AF$22-$A74,Param!$A$2:$B$22,2),1)*1000</f>
        <v>56500</v>
      </c>
      <c r="AG74" s="60">
        <f>+VLOOKUP(AG$22-$A74,Param!$A$2:$B$22,2)*(MIN(0.2*AH62,198000)+0.5*AT62)+MIN(VLOOKUP(AG$22-$A74,Param!$A$2:$B$22,2),1)*1000</f>
        <v>113000</v>
      </c>
      <c r="AH74" s="60">
        <f>+VLOOKUP(AH$22-$A74,Param!$A$2:$B$22,2)*(MIN(0.2*AH62,198000)+0.5*AT62)+MIN(VLOOKUP(AH$22-$A74,Param!$A$2:$B$22,2),1)*1000</f>
        <v>203400</v>
      </c>
      <c r="AI74" s="60">
        <f>+VLOOKUP(AI$22-$A74,Param!$A$2:$B$22,2)*(MIN(0.2*AH62,198000)+0.5*AT62)+MIN(VLOOKUP(AI$22-$A74,Param!$A$2:$B$22,2),1)*1000</f>
        <v>226000</v>
      </c>
      <c r="AK74" s="64">
        <v>10</v>
      </c>
      <c r="AL74" s="60">
        <f>+MIN(VLOOKUP(AL$22,Param!$D$1:$F$11,2,FALSE)*AH62,VLOOKUP(AL$22,Param!$D$1:$F$11,3,FALSE))+0.5*AT62+1000</f>
        <v>226000</v>
      </c>
      <c r="AM74" s="60">
        <f>+MIN(VLOOKUP(AM$22,Param!$D$1:$F$11,2,FALSE)*AH62,VLOOKUP(AM$22,Param!$D$1:$F$11,3,FALSE))+0.5*AT62+1000</f>
        <v>226000</v>
      </c>
      <c r="AN74" s="60">
        <f>+MIN(VLOOKUP(AN$22,Param!$D$1:$F$11,2,FALSE)*AH62,VLOOKUP(AN$22,Param!$D$1:$F$11,3,FALSE))+0.5*AT62+1000</f>
        <v>226000</v>
      </c>
      <c r="AO74" s="60">
        <f>+MIN(VLOOKUP(AO$22,Param!$D$1:$F$11,2,FALSE)*AH62,VLOOKUP(AO$22,Param!$D$1:$F$11,3,FALSE))+0.5*AT62+1000</f>
        <v>226000</v>
      </c>
      <c r="AP74" s="60">
        <f>+MIN(VLOOKUP(AP$22,Param!$D$1:$F$11,2,FALSE)*AH62,VLOOKUP(AP$22,Param!$D$1:$F$11,3,FALSE))+0.5*AT62+1000</f>
        <v>226000</v>
      </c>
      <c r="AQ74" s="60">
        <f>+MIN(VLOOKUP(AQ$22,Param!$D$1:$F$11,2,FALSE)*AH62,VLOOKUP(AQ$22,Param!$D$1:$F$11,3,FALSE))+0.5*AT62+1000</f>
        <v>226000</v>
      </c>
      <c r="AR74" s="60">
        <f>+MIN(VLOOKUP(AR$22,Param!$D$1:$F$11,2,FALSE)*AH62,VLOOKUP(AR$22,Param!$D$1:$F$11,3,FALSE))+0.5*AT62+1000</f>
        <v>226000</v>
      </c>
      <c r="AS74" s="60">
        <f>+MIN(VLOOKUP(AS$22,Param!$D$1:$F$11,2,FALSE)*AH62,VLOOKUP(AS$22,Param!$D$1:$F$11,3,FALSE))+0.5*AT62+1000</f>
        <v>226000</v>
      </c>
      <c r="AT74" s="60">
        <f>+MIN(VLOOKUP(AT$22,Param!$D$1:$F$11,2,FALSE)*AH62,VLOOKUP(AT$22,Param!$D$1:$F$11,3,FALSE))+0.5*AT62+1000</f>
        <v>226000</v>
      </c>
      <c r="AU74" s="60">
        <f>+MIN(VLOOKUP(AU$22,Param!$D$1:$F$11,2,FALSE)*AH62,VLOOKUP(AU$22,Param!$D$1:$F$11,3,FALSE))+0.5*AT62+1000</f>
        <v>226000</v>
      </c>
    </row>
  </sheetData>
  <mergeCells count="26">
    <mergeCell ref="AT5:AU5"/>
    <mergeCell ref="AQ5:AS5"/>
    <mergeCell ref="AQ20:AS20"/>
    <mergeCell ref="AQ34:AS34"/>
    <mergeCell ref="AQ48:AS48"/>
    <mergeCell ref="AQ62:AS62"/>
    <mergeCell ref="H5:I5"/>
    <mergeCell ref="J5:K5"/>
    <mergeCell ref="A1:W1"/>
    <mergeCell ref="A3:K3"/>
    <mergeCell ref="M3:W3"/>
    <mergeCell ref="Y1:AU1"/>
    <mergeCell ref="Y3:AI3"/>
    <mergeCell ref="AK3:AU3"/>
    <mergeCell ref="AT48:AU48"/>
    <mergeCell ref="AT62:AU62"/>
    <mergeCell ref="AT20:AU20"/>
    <mergeCell ref="AT34:AU34"/>
    <mergeCell ref="H48:I48"/>
    <mergeCell ref="J48:K48"/>
    <mergeCell ref="H62:I62"/>
    <mergeCell ref="J62:K62"/>
    <mergeCell ref="J20:K20"/>
    <mergeCell ref="H20:I20"/>
    <mergeCell ref="H34:I34"/>
    <mergeCell ref="J34:K34"/>
  </mergeCells>
  <conditionalFormatting sqref="R23:W32">
    <cfRule type="cellIs" dxfId="29" priority="23" operator="greaterThan">
      <formula>F23</formula>
    </cfRule>
    <cfRule type="cellIs" dxfId="28" priority="24" operator="lessThan">
      <formula>F23</formula>
    </cfRule>
  </conditionalFormatting>
  <conditionalFormatting sqref="AP23:AU32">
    <cfRule type="cellIs" dxfId="25" priority="15" operator="greaterThan">
      <formula>AD23</formula>
    </cfRule>
    <cfRule type="cellIs" dxfId="24" priority="16" operator="lessThan">
      <formula>AD23</formula>
    </cfRule>
  </conditionalFormatting>
  <conditionalFormatting sqref="AP37:AU46 AP51:AU60 AP65:AU74">
    <cfRule type="cellIs" dxfId="21" priority="5" operator="greaterThan">
      <formula>AD37</formula>
    </cfRule>
    <cfRule type="cellIs" dxfId="20" priority="6" operator="lessThan">
      <formula>AD37</formula>
    </cfRule>
  </conditionalFormatting>
  <conditionalFormatting sqref="AP8:AU17">
    <cfRule type="cellIs" dxfId="19" priority="1" operator="greaterThan">
      <formula>AD8</formula>
    </cfRule>
    <cfRule type="cellIs" dxfId="18" priority="2" operator="lessThan">
      <formula>AD8</formula>
    </cfRule>
  </conditionalFormatting>
  <conditionalFormatting sqref="R37:W46 R51:W60 R65:W74">
    <cfRule type="cellIs" dxfId="11" priority="7" operator="greaterThan">
      <formula>F37</formula>
    </cfRule>
    <cfRule type="cellIs" dxfId="10" priority="8" operator="lessThan">
      <formula>F37</formula>
    </cfRule>
  </conditionalFormatting>
  <conditionalFormatting sqref="R8:W17">
    <cfRule type="cellIs" dxfId="7" priority="3" operator="greaterThan">
      <formula>F8</formula>
    </cfRule>
    <cfRule type="cellIs" dxfId="6" priority="4" operator="lessThan">
      <formula>F8</formula>
    </cfRule>
  </conditionalFormatting>
  <pageMargins left="0.31496062992125984" right="0.31496062992125984" top="0.74803149606299213" bottom="0.35433070866141736" header="0.31496062992125984" footer="0.31496062992125984"/>
  <pageSetup paperSize="9" scale="72" fitToWidth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D26" sqref="D26"/>
    </sheetView>
  </sheetViews>
  <sheetFormatPr baseColWidth="10" defaultRowHeight="15" x14ac:dyDescent="0.25"/>
  <cols>
    <col min="6" max="7" width="11.42578125" style="1"/>
  </cols>
  <sheetData>
    <row r="1" spans="1:7" x14ac:dyDescent="0.25">
      <c r="A1" t="s">
        <v>6</v>
      </c>
      <c r="B1" t="s">
        <v>5</v>
      </c>
      <c r="D1" t="s">
        <v>9</v>
      </c>
      <c r="E1" t="s">
        <v>10</v>
      </c>
      <c r="F1" s="1" t="s">
        <v>11</v>
      </c>
    </row>
    <row r="2" spans="1:7" x14ac:dyDescent="0.25">
      <c r="A2">
        <v>-10</v>
      </c>
      <c r="B2">
        <v>0.05</v>
      </c>
      <c r="D2">
        <v>1</v>
      </c>
      <c r="E2" s="3">
        <v>0.2</v>
      </c>
      <c r="F2" s="50">
        <v>200000</v>
      </c>
      <c r="G2" s="1">
        <f>+F2/E2</f>
        <v>1000000</v>
      </c>
    </row>
    <row r="3" spans="1:7" x14ac:dyDescent="0.25">
      <c r="A3">
        <v>-9</v>
      </c>
      <c r="B3">
        <v>0.05</v>
      </c>
      <c r="D3">
        <v>2</v>
      </c>
      <c r="E3" s="3">
        <v>0.2</v>
      </c>
      <c r="F3" s="50">
        <v>200000</v>
      </c>
      <c r="G3" s="1">
        <f t="shared" ref="G3:G11" si="0">+F3/E3</f>
        <v>1000000</v>
      </c>
    </row>
    <row r="4" spans="1:7" x14ac:dyDescent="0.25">
      <c r="A4">
        <v>-8</v>
      </c>
      <c r="B4">
        <v>0.05</v>
      </c>
      <c r="D4">
        <v>3</v>
      </c>
      <c r="E4" s="3">
        <v>0.2</v>
      </c>
      <c r="F4" s="50">
        <v>200000</v>
      </c>
      <c r="G4" s="1">
        <f t="shared" si="0"/>
        <v>1000000</v>
      </c>
    </row>
    <row r="5" spans="1:7" x14ac:dyDescent="0.25">
      <c r="A5">
        <v>-7</v>
      </c>
      <c r="B5">
        <v>0.05</v>
      </c>
      <c r="D5">
        <v>4</v>
      </c>
      <c r="E5" s="3">
        <v>0.2</v>
      </c>
      <c r="F5" s="50">
        <v>200000</v>
      </c>
      <c r="G5" s="1">
        <f t="shared" si="0"/>
        <v>1000000</v>
      </c>
    </row>
    <row r="6" spans="1:7" x14ac:dyDescent="0.25">
      <c r="A6">
        <v>-6</v>
      </c>
      <c r="B6">
        <v>0.05</v>
      </c>
      <c r="D6">
        <v>5</v>
      </c>
      <c r="E6" s="3">
        <v>0.2</v>
      </c>
      <c r="F6" s="50">
        <v>200000</v>
      </c>
      <c r="G6" s="1">
        <f t="shared" si="0"/>
        <v>1000000</v>
      </c>
    </row>
    <row r="7" spans="1:7" x14ac:dyDescent="0.25">
      <c r="A7">
        <v>-5</v>
      </c>
      <c r="B7">
        <v>0.05</v>
      </c>
      <c r="D7">
        <v>6</v>
      </c>
      <c r="E7" s="2">
        <f>+E6-0.02</f>
        <v>0.18000000000000002</v>
      </c>
      <c r="F7" s="50">
        <v>200000</v>
      </c>
      <c r="G7" s="1">
        <f t="shared" si="0"/>
        <v>1111111.111111111</v>
      </c>
    </row>
    <row r="8" spans="1:7" x14ac:dyDescent="0.25">
      <c r="A8">
        <v>-4</v>
      </c>
      <c r="B8">
        <v>0.05</v>
      </c>
      <c r="D8">
        <v>7</v>
      </c>
      <c r="E8" s="2">
        <f t="shared" ref="E8:E11" si="1">+E7-0.02</f>
        <v>0.16000000000000003</v>
      </c>
      <c r="F8" s="1">
        <f t="shared" ref="F8:F11" si="2">+F7+50000</f>
        <v>250000</v>
      </c>
      <c r="G8" s="1">
        <f t="shared" si="0"/>
        <v>1562499.9999999998</v>
      </c>
    </row>
    <row r="9" spans="1:7" x14ac:dyDescent="0.25">
      <c r="A9">
        <v>-3</v>
      </c>
      <c r="B9">
        <v>0.25</v>
      </c>
      <c r="D9">
        <v>8</v>
      </c>
      <c r="E9" s="2">
        <f t="shared" si="1"/>
        <v>0.14000000000000004</v>
      </c>
      <c r="F9" s="1">
        <f t="shared" si="2"/>
        <v>300000</v>
      </c>
      <c r="G9" s="1">
        <f t="shared" si="0"/>
        <v>2142857.1428571423</v>
      </c>
    </row>
    <row r="10" spans="1:7" x14ac:dyDescent="0.25">
      <c r="A10">
        <v>-2</v>
      </c>
      <c r="B10">
        <v>0.5</v>
      </c>
      <c r="D10">
        <v>9</v>
      </c>
      <c r="E10" s="2">
        <f t="shared" si="1"/>
        <v>0.12000000000000004</v>
      </c>
      <c r="F10" s="1">
        <f t="shared" si="2"/>
        <v>350000</v>
      </c>
      <c r="G10" s="1">
        <f t="shared" si="0"/>
        <v>2916666.6666666656</v>
      </c>
    </row>
    <row r="11" spans="1:7" x14ac:dyDescent="0.25">
      <c r="A11">
        <v>-1</v>
      </c>
      <c r="B11">
        <v>0.9</v>
      </c>
      <c r="D11">
        <v>10</v>
      </c>
      <c r="E11" s="2">
        <f t="shared" si="1"/>
        <v>0.10000000000000003</v>
      </c>
      <c r="F11" s="1">
        <f t="shared" si="2"/>
        <v>400000</v>
      </c>
      <c r="G11" s="1">
        <f t="shared" si="0"/>
        <v>3999999.9999999986</v>
      </c>
    </row>
    <row r="12" spans="1:7" x14ac:dyDescent="0.25">
      <c r="A12">
        <v>0</v>
      </c>
      <c r="B12">
        <v>1</v>
      </c>
    </row>
    <row r="13" spans="1:7" x14ac:dyDescent="0.25">
      <c r="A13">
        <v>1</v>
      </c>
      <c r="B13">
        <v>1.1000000000000001</v>
      </c>
    </row>
    <row r="14" spans="1:7" x14ac:dyDescent="0.25">
      <c r="A14">
        <v>2</v>
      </c>
      <c r="B14">
        <v>1.5</v>
      </c>
    </row>
    <row r="15" spans="1:7" x14ac:dyDescent="0.25">
      <c r="A15">
        <v>3</v>
      </c>
      <c r="B15">
        <v>2</v>
      </c>
    </row>
    <row r="16" spans="1:7" x14ac:dyDescent="0.25">
      <c r="A16">
        <v>4</v>
      </c>
      <c r="B16">
        <v>2</v>
      </c>
    </row>
    <row r="17" spans="1:2" x14ac:dyDescent="0.25">
      <c r="A17">
        <v>5</v>
      </c>
      <c r="B17">
        <v>2</v>
      </c>
    </row>
    <row r="18" spans="1:2" x14ac:dyDescent="0.25">
      <c r="A18">
        <v>6</v>
      </c>
      <c r="B18">
        <v>2</v>
      </c>
    </row>
    <row r="19" spans="1:2" x14ac:dyDescent="0.25">
      <c r="A19">
        <v>7</v>
      </c>
      <c r="B19">
        <v>2</v>
      </c>
    </row>
    <row r="20" spans="1:2" x14ac:dyDescent="0.25">
      <c r="A20">
        <v>8</v>
      </c>
      <c r="B20">
        <v>2</v>
      </c>
    </row>
    <row r="21" spans="1:2" x14ac:dyDescent="0.25">
      <c r="A21">
        <v>9</v>
      </c>
      <c r="B21">
        <v>2</v>
      </c>
    </row>
    <row r="22" spans="1:2" x14ac:dyDescent="0.25">
      <c r="A22">
        <v>10</v>
      </c>
      <c r="B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Commentaires</vt:lpstr>
      <vt:lpstr>Calculateur Butin</vt:lpstr>
      <vt:lpstr>Tableaux Comparatifs</vt:lpstr>
      <vt:lpstr>Param</vt:lpstr>
      <vt:lpstr>'Tableaux Comparatifs'!Zone_d_impression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Constant-Carbone</dc:creator>
  <cp:lastModifiedBy>Constant-Carbone</cp:lastModifiedBy>
  <cp:lastPrinted>2013-12-05T21:38:22Z</cp:lastPrinted>
  <dcterms:created xsi:type="dcterms:W3CDTF">2013-12-05T18:43:31Z</dcterms:created>
  <dcterms:modified xsi:type="dcterms:W3CDTF">2013-12-05T21:49:22Z</dcterms:modified>
</cp:coreProperties>
</file>