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Actuel" sheetId="1" r:id="rId1"/>
    <sheet name="Def Tir" sheetId="2" r:id="rId2"/>
    <sheet name="Robuste" sheetId="3" r:id="rId3"/>
  </sheets>
  <calcPr calcId="145621"/>
</workbook>
</file>

<file path=xl/calcChain.xml><?xml version="1.0" encoding="utf-8"?>
<calcChain xmlns="http://schemas.openxmlformats.org/spreadsheetml/2006/main">
  <c r="C24" i="1" l="1"/>
  <c r="D23" i="1"/>
  <c r="C23" i="1"/>
  <c r="C22" i="1"/>
  <c r="C21" i="1"/>
  <c r="C20" i="1"/>
  <c r="C19" i="1"/>
  <c r="C18" i="1"/>
  <c r="C17" i="1"/>
  <c r="C16" i="1"/>
  <c r="D16" i="1" s="1"/>
  <c r="N13" i="3"/>
  <c r="C24" i="3" s="1"/>
  <c r="M13" i="3"/>
  <c r="D23" i="3" s="1"/>
  <c r="L13" i="3"/>
  <c r="K13" i="3"/>
  <c r="C21" i="3" s="1"/>
  <c r="J13" i="3"/>
  <c r="C20" i="3" s="1"/>
  <c r="I13" i="3"/>
  <c r="C19" i="3" s="1"/>
  <c r="H13" i="3"/>
  <c r="G13" i="3"/>
  <c r="F13" i="3"/>
  <c r="E13" i="3"/>
  <c r="C17" i="3" s="1"/>
  <c r="D13" i="3"/>
  <c r="C13" i="3"/>
  <c r="Q5" i="3"/>
  <c r="N13" i="2"/>
  <c r="C24" i="2" s="1"/>
  <c r="M13" i="2"/>
  <c r="D23" i="2" s="1"/>
  <c r="L13" i="2"/>
  <c r="K13" i="2"/>
  <c r="C21" i="2" s="1"/>
  <c r="J13" i="2"/>
  <c r="C20" i="2" s="1"/>
  <c r="I13" i="2"/>
  <c r="C19" i="2" s="1"/>
  <c r="H13" i="2"/>
  <c r="G13" i="2"/>
  <c r="F13" i="2"/>
  <c r="E13" i="2"/>
  <c r="D13" i="2"/>
  <c r="C13" i="2"/>
  <c r="Q5" i="2"/>
  <c r="Q5" i="1"/>
  <c r="D13" i="1"/>
  <c r="E13" i="1"/>
  <c r="F13" i="1"/>
  <c r="G13" i="1"/>
  <c r="H13" i="1"/>
  <c r="I13" i="1"/>
  <c r="J13" i="1"/>
  <c r="K13" i="1"/>
  <c r="L13" i="1"/>
  <c r="M13" i="1"/>
  <c r="N13" i="1"/>
  <c r="C13" i="1"/>
  <c r="C22" i="3" l="1"/>
  <c r="C16" i="3"/>
  <c r="D16" i="3" s="1"/>
  <c r="C18" i="3"/>
  <c r="C23" i="3"/>
  <c r="C22" i="2"/>
  <c r="C18" i="2"/>
  <c r="C16" i="2"/>
  <c r="C17" i="2"/>
  <c r="D16" i="2" s="1"/>
  <c r="C23" i="2"/>
</calcChain>
</file>

<file path=xl/sharedStrings.xml><?xml version="1.0" encoding="utf-8"?>
<sst xmlns="http://schemas.openxmlformats.org/spreadsheetml/2006/main" count="174" uniqueCount="54">
  <si>
    <t>Équipement</t>
  </si>
  <si>
    <t>Emplacement</t>
  </si>
  <si>
    <t>Tête</t>
  </si>
  <si>
    <t>Cou</t>
  </si>
  <si>
    <t>Torse</t>
  </si>
  <si>
    <t>Poignets</t>
  </si>
  <si>
    <t>Mains</t>
  </si>
  <si>
    <t>Ceinture</t>
  </si>
  <si>
    <t>Pantalon</t>
  </si>
  <si>
    <t>Bottes</t>
  </si>
  <si>
    <t>Arme CAC</t>
  </si>
  <si>
    <t>Arme Tir</t>
  </si>
  <si>
    <t>CAC Précision</t>
  </si>
  <si>
    <t>CAC Esquive</t>
  </si>
  <si>
    <t>CAC Dégâts</t>
  </si>
  <si>
    <t>CAC Défense</t>
  </si>
  <si>
    <t>CAC temps</t>
  </si>
  <si>
    <t>Tir Défense</t>
  </si>
  <si>
    <t>Soins</t>
  </si>
  <si>
    <t>Rodeur</t>
  </si>
  <si>
    <t>Force</t>
  </si>
  <si>
    <t>PV</t>
  </si>
  <si>
    <t>Dextérité</t>
  </si>
  <si>
    <t>Charisme</t>
  </si>
  <si>
    <t>TOTAL</t>
  </si>
  <si>
    <t>Vulnéroscope à prismes du Professeur</t>
  </si>
  <si>
    <t>Cape du gentilhomme Gascon</t>
  </si>
  <si>
    <t>Veste du virvolteur</t>
  </si>
  <si>
    <t>Tatouage pirate</t>
  </si>
  <si>
    <t>Botte secrète de la Flibust'</t>
  </si>
  <si>
    <t>Ceinturon maya en or massif</t>
  </si>
  <si>
    <t>Cuissardes de bretteur</t>
  </si>
  <si>
    <t>Bottines en cuir de l'escrimeur</t>
  </si>
  <si>
    <t>Main gauche</t>
  </si>
  <si>
    <t>Rapière de Tolède</t>
  </si>
  <si>
    <t>Total</t>
  </si>
  <si>
    <t>Fine lame</t>
  </si>
  <si>
    <t>Frappe éclair</t>
  </si>
  <si>
    <t>Lame aiguisée</t>
  </si>
  <si>
    <t>Coup Vicieux</t>
  </si>
  <si>
    <t>La flèche de Paris</t>
  </si>
  <si>
    <t>Dur à cuire</t>
  </si>
  <si>
    <t>Peau de requin</t>
  </si>
  <si>
    <t>Increvable</t>
  </si>
  <si>
    <t>Coups droits et revers</t>
  </si>
  <si>
    <t>Tiare maya en or massif</t>
  </si>
  <si>
    <t>Bottes maya en plaqué or</t>
  </si>
  <si>
    <t xml:space="preserve">Braies maya teintées d'or </t>
  </si>
  <si>
    <t>Gants de bretteur</t>
  </si>
  <si>
    <t>Plastron d'assaut du Dopplesöldner</t>
  </si>
  <si>
    <t>Bottes du baroudeur</t>
  </si>
  <si>
    <t xml:space="preserve">Gorgerin </t>
  </si>
  <si>
    <t xml:space="preserve">Panzerfaust </t>
  </si>
  <si>
    <t xml:space="preserve">Hallebarde de la confédération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</si>
</sst>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4" borderId="1" xfId="0" applyFill="1" applyBorder="1"/>
    <xf numFmtId="0" fontId="0" fillId="4" borderId="9" xfId="0" applyFill="1" applyBorder="1"/>
    <xf numFmtId="0" fontId="1" fillId="5" borderId="11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6" borderId="3" xfId="0" applyFill="1" applyBorder="1"/>
    <xf numFmtId="0" fontId="0" fillId="6" borderId="5" xfId="0" applyFill="1" applyBorder="1"/>
    <xf numFmtId="0" fontId="0" fillId="6" borderId="7" xfId="0" applyFill="1" applyBorder="1"/>
    <xf numFmtId="0" fontId="0" fillId="6" borderId="14" xfId="0" applyFill="1" applyBorder="1"/>
    <xf numFmtId="0" fontId="0" fillId="6" borderId="11" xfId="0" applyFill="1" applyBorder="1"/>
    <xf numFmtId="0" fontId="0" fillId="8" borderId="4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6" borderId="16" xfId="0" applyFill="1" applyBorder="1"/>
    <xf numFmtId="0" fontId="0" fillId="8" borderId="11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8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A6" zoomScale="130" zoomScaleNormal="130" workbookViewId="0">
      <selection activeCell="A37" sqref="A37"/>
    </sheetView>
  </sheetViews>
  <sheetFormatPr baseColWidth="10" defaultColWidth="9.140625" defaultRowHeight="15" x14ac:dyDescent="0.25"/>
  <cols>
    <col min="1" max="1" width="13.140625" style="1" bestFit="1" customWidth="1"/>
    <col min="2" max="2" width="35.42578125" bestFit="1" customWidth="1"/>
    <col min="3" max="3" width="7.28515625" style="1" customWidth="1"/>
    <col min="4" max="4" width="9.42578125" bestFit="1" customWidth="1"/>
    <col min="5" max="5" width="9.28515625" bestFit="1" customWidth="1"/>
    <col min="6" max="6" width="13.140625" bestFit="1" customWidth="1"/>
    <col min="7" max="7" width="11.85546875" bestFit="1" customWidth="1"/>
    <col min="8" max="8" width="11" bestFit="1" customWidth="1"/>
    <col min="9" max="9" width="12.42578125" bestFit="1" customWidth="1"/>
    <col min="10" max="10" width="11.140625" bestFit="1" customWidth="1"/>
    <col min="11" max="11" width="10.5703125" bestFit="1" customWidth="1"/>
    <col min="12" max="12" width="4.85546875" customWidth="1"/>
    <col min="13" max="13" width="5.7109375" bestFit="1" customWidth="1"/>
    <col min="14" max="14" width="7.42578125" bestFit="1" customWidth="1"/>
    <col min="16" max="16" width="13.140625" bestFit="1" customWidth="1"/>
  </cols>
  <sheetData>
    <row r="1" spans="1:17" ht="15.75" thickBot="1" x14ac:dyDescent="0.3"/>
    <row r="2" spans="1:17" s="1" customFormat="1" x14ac:dyDescent="0.25">
      <c r="A2" s="2" t="s">
        <v>1</v>
      </c>
      <c r="B2" s="3" t="s">
        <v>0</v>
      </c>
      <c r="C2" s="3" t="s">
        <v>20</v>
      </c>
      <c r="D2" s="3" t="s">
        <v>22</v>
      </c>
      <c r="E2" s="3" t="s">
        <v>23</v>
      </c>
      <c r="F2" s="3" t="s">
        <v>12</v>
      </c>
      <c r="G2" s="3" t="s">
        <v>13</v>
      </c>
      <c r="H2" s="3" t="s">
        <v>14</v>
      </c>
      <c r="I2" s="3" t="s">
        <v>15</v>
      </c>
      <c r="J2" s="3" t="s">
        <v>17</v>
      </c>
      <c r="K2" s="3" t="s">
        <v>16</v>
      </c>
      <c r="L2" s="3" t="s">
        <v>21</v>
      </c>
      <c r="M2" s="3" t="s">
        <v>18</v>
      </c>
      <c r="N2" s="4" t="s">
        <v>19</v>
      </c>
      <c r="P2" s="15" t="s">
        <v>20</v>
      </c>
      <c r="Q2" s="20">
        <v>8</v>
      </c>
    </row>
    <row r="3" spans="1:17" x14ac:dyDescent="0.25">
      <c r="A3" s="5" t="s">
        <v>2</v>
      </c>
      <c r="B3" s="7" t="s">
        <v>25</v>
      </c>
      <c r="C3" s="11"/>
      <c r="D3" s="11"/>
      <c r="E3" s="11"/>
      <c r="F3" s="11">
        <v>6</v>
      </c>
      <c r="G3" s="11"/>
      <c r="H3" s="11">
        <v>1</v>
      </c>
      <c r="I3" s="11"/>
      <c r="J3" s="11"/>
      <c r="K3" s="11"/>
      <c r="L3" s="11">
        <v>4</v>
      </c>
      <c r="M3" s="11"/>
      <c r="N3" s="12"/>
      <c r="P3" s="16" t="s">
        <v>22</v>
      </c>
      <c r="Q3" s="21">
        <v>18</v>
      </c>
    </row>
    <row r="4" spans="1:17" ht="15.75" thickBot="1" x14ac:dyDescent="0.3">
      <c r="A4" s="5" t="s">
        <v>3</v>
      </c>
      <c r="B4" s="7" t="s">
        <v>26</v>
      </c>
      <c r="C4" s="11"/>
      <c r="D4" s="11"/>
      <c r="E4" s="11"/>
      <c r="F4" s="11">
        <v>10</v>
      </c>
      <c r="G4" s="11"/>
      <c r="H4" s="11">
        <v>1</v>
      </c>
      <c r="I4" s="11"/>
      <c r="J4" s="11"/>
      <c r="K4" s="11"/>
      <c r="L4" s="11">
        <v>5</v>
      </c>
      <c r="M4" s="11"/>
      <c r="N4" s="12"/>
      <c r="P4" s="18" t="s">
        <v>23</v>
      </c>
      <c r="Q4" s="22">
        <v>15</v>
      </c>
    </row>
    <row r="5" spans="1:17" ht="15.75" thickBot="1" x14ac:dyDescent="0.3">
      <c r="A5" s="5" t="s">
        <v>4</v>
      </c>
      <c r="B5" s="7" t="s">
        <v>27</v>
      </c>
      <c r="C5" s="11"/>
      <c r="D5" s="11"/>
      <c r="E5" s="11"/>
      <c r="F5" s="11">
        <v>5</v>
      </c>
      <c r="G5" s="11">
        <v>3</v>
      </c>
      <c r="H5" s="11"/>
      <c r="I5" s="11">
        <v>1</v>
      </c>
      <c r="J5" s="11">
        <v>2</v>
      </c>
      <c r="K5" s="11"/>
      <c r="L5" s="11">
        <v>2</v>
      </c>
      <c r="M5" s="11"/>
      <c r="N5" s="12">
        <v>-1</v>
      </c>
      <c r="P5" s="19" t="s">
        <v>35</v>
      </c>
      <c r="Q5" s="23">
        <f>SUM(Q2:Q4)</f>
        <v>41</v>
      </c>
    </row>
    <row r="6" spans="1:17" x14ac:dyDescent="0.25">
      <c r="A6" s="5" t="s">
        <v>5</v>
      </c>
      <c r="B6" s="7" t="s">
        <v>28</v>
      </c>
      <c r="C6" s="11"/>
      <c r="D6" s="11"/>
      <c r="E6" s="11"/>
      <c r="F6" s="11">
        <v>4</v>
      </c>
      <c r="G6" s="11"/>
      <c r="H6" s="11">
        <v>1</v>
      </c>
      <c r="I6" s="11">
        <v>1</v>
      </c>
      <c r="J6" s="11">
        <v>1</v>
      </c>
      <c r="K6" s="11"/>
      <c r="L6" s="11">
        <v>2</v>
      </c>
      <c r="M6" s="11"/>
      <c r="N6" s="12"/>
    </row>
    <row r="7" spans="1:17" x14ac:dyDescent="0.25">
      <c r="A7" s="5" t="s">
        <v>6</v>
      </c>
      <c r="B7" s="7" t="s">
        <v>29</v>
      </c>
      <c r="C7" s="11"/>
      <c r="D7" s="11"/>
      <c r="E7" s="11"/>
      <c r="F7" s="11">
        <v>3</v>
      </c>
      <c r="G7" s="11">
        <v>4</v>
      </c>
      <c r="H7" s="11"/>
      <c r="I7" s="11"/>
      <c r="J7" s="11"/>
      <c r="K7" s="11">
        <v>-1</v>
      </c>
      <c r="L7" s="11">
        <v>3</v>
      </c>
      <c r="M7" s="11"/>
      <c r="N7" s="12"/>
    </row>
    <row r="8" spans="1:17" x14ac:dyDescent="0.25">
      <c r="A8" s="5" t="s">
        <v>7</v>
      </c>
      <c r="B8" s="7" t="s">
        <v>30</v>
      </c>
      <c r="C8" s="11"/>
      <c r="D8" s="11"/>
      <c r="E8" s="11"/>
      <c r="F8" s="11">
        <v>2</v>
      </c>
      <c r="G8" s="11"/>
      <c r="H8" s="11">
        <v>1</v>
      </c>
      <c r="I8" s="11"/>
      <c r="J8" s="11"/>
      <c r="K8" s="11"/>
      <c r="L8" s="11">
        <v>4</v>
      </c>
      <c r="M8" s="11"/>
      <c r="N8" s="12">
        <v>-1</v>
      </c>
    </row>
    <row r="9" spans="1:17" x14ac:dyDescent="0.25">
      <c r="A9" s="5" t="s">
        <v>8</v>
      </c>
      <c r="B9" s="7" t="s">
        <v>31</v>
      </c>
      <c r="C9" s="11"/>
      <c r="D9" s="11"/>
      <c r="E9" s="11"/>
      <c r="F9" s="11">
        <v>4</v>
      </c>
      <c r="G9" s="11">
        <v>4</v>
      </c>
      <c r="H9" s="11"/>
      <c r="I9" s="11">
        <v>1</v>
      </c>
      <c r="J9" s="11"/>
      <c r="K9" s="11"/>
      <c r="L9" s="11">
        <v>4</v>
      </c>
      <c r="M9" s="11"/>
      <c r="N9" s="12"/>
    </row>
    <row r="10" spans="1:17" x14ac:dyDescent="0.25">
      <c r="A10" s="5" t="s">
        <v>9</v>
      </c>
      <c r="B10" s="7" t="s">
        <v>32</v>
      </c>
      <c r="C10" s="11"/>
      <c r="D10" s="11"/>
      <c r="E10" s="11"/>
      <c r="F10" s="11">
        <v>3</v>
      </c>
      <c r="G10" s="11"/>
      <c r="H10" s="11">
        <v>1</v>
      </c>
      <c r="I10" s="11">
        <v>1</v>
      </c>
      <c r="J10" s="11"/>
      <c r="K10" s="11"/>
      <c r="L10" s="11">
        <v>4</v>
      </c>
      <c r="M10" s="11">
        <v>2</v>
      </c>
      <c r="N10" s="12">
        <v>-1</v>
      </c>
    </row>
    <row r="11" spans="1:17" x14ac:dyDescent="0.25">
      <c r="A11" s="5" t="s">
        <v>10</v>
      </c>
      <c r="B11" s="7" t="s">
        <v>34</v>
      </c>
      <c r="C11" s="11">
        <v>6</v>
      </c>
      <c r="D11" s="11"/>
      <c r="E11" s="11">
        <v>1</v>
      </c>
      <c r="F11" s="11">
        <v>11</v>
      </c>
      <c r="G11" s="11"/>
      <c r="H11" s="11">
        <v>3</v>
      </c>
      <c r="I11" s="11">
        <v>-1</v>
      </c>
      <c r="J11" s="11"/>
      <c r="K11" s="11">
        <v>1</v>
      </c>
      <c r="L11" s="11">
        <v>-8</v>
      </c>
      <c r="M11" s="11"/>
      <c r="N11" s="12"/>
    </row>
    <row r="12" spans="1:17" ht="15.75" thickBot="1" x14ac:dyDescent="0.3">
      <c r="A12" s="6" t="s">
        <v>11</v>
      </c>
      <c r="B12" s="8" t="s">
        <v>33</v>
      </c>
      <c r="C12" s="13"/>
      <c r="D12" s="13"/>
      <c r="E12" s="13"/>
      <c r="F12" s="13">
        <v>3</v>
      </c>
      <c r="G12" s="13"/>
      <c r="H12" s="13">
        <v>2</v>
      </c>
      <c r="I12" s="13"/>
      <c r="J12" s="13"/>
      <c r="K12" s="13">
        <v>1</v>
      </c>
      <c r="L12" s="13">
        <v>5</v>
      </c>
      <c r="M12" s="13"/>
      <c r="N12" s="14"/>
    </row>
    <row r="13" spans="1:17" ht="15.75" thickBot="1" x14ac:dyDescent="0.3">
      <c r="B13" s="9" t="s">
        <v>24</v>
      </c>
      <c r="C13" s="10">
        <f>SUM(C3:C12)</f>
        <v>6</v>
      </c>
      <c r="D13" s="10">
        <f t="shared" ref="D13:N13" si="0">SUM(D3:D12)</f>
        <v>0</v>
      </c>
      <c r="E13" s="10">
        <f t="shared" si="0"/>
        <v>1</v>
      </c>
      <c r="F13" s="10">
        <f t="shared" si="0"/>
        <v>51</v>
      </c>
      <c r="G13" s="10">
        <f t="shared" si="0"/>
        <v>11</v>
      </c>
      <c r="H13" s="10">
        <f t="shared" si="0"/>
        <v>10</v>
      </c>
      <c r="I13" s="10">
        <f t="shared" si="0"/>
        <v>3</v>
      </c>
      <c r="J13" s="10">
        <f t="shared" si="0"/>
        <v>3</v>
      </c>
      <c r="K13" s="10">
        <f t="shared" si="0"/>
        <v>1</v>
      </c>
      <c r="L13" s="10">
        <f t="shared" si="0"/>
        <v>25</v>
      </c>
      <c r="M13" s="10">
        <f t="shared" si="0"/>
        <v>2</v>
      </c>
      <c r="N13" s="10">
        <f t="shared" si="0"/>
        <v>-3</v>
      </c>
    </row>
    <row r="15" spans="1:17" ht="15.75" thickBot="1" x14ac:dyDescent="0.3"/>
    <row r="16" spans="1:17" ht="15.75" thickBot="1" x14ac:dyDescent="0.3">
      <c r="B16" s="15" t="s">
        <v>12</v>
      </c>
      <c r="C16" s="20">
        <f>30+15+(Q3+D13)*1.5+C26*D26+C27*D27+F13</f>
        <v>133</v>
      </c>
      <c r="D16" s="33">
        <f>C16+C17</f>
        <v>168</v>
      </c>
    </row>
    <row r="17" spans="2:4" customFormat="1" x14ac:dyDescent="0.25">
      <c r="B17" s="16" t="s">
        <v>13</v>
      </c>
      <c r="C17" s="21">
        <f>(E13+Q4)*1.5+G13</f>
        <v>35</v>
      </c>
    </row>
    <row r="18" spans="2:4" customFormat="1" x14ac:dyDescent="0.25">
      <c r="B18" s="16" t="s">
        <v>14</v>
      </c>
      <c r="C18" s="21">
        <f>(C13+Q2)/2+H13+C29*D29+C30*D30+C31*D31</f>
        <v>23</v>
      </c>
    </row>
    <row r="19" spans="2:4" customFormat="1" x14ac:dyDescent="0.25">
      <c r="B19" s="16" t="s">
        <v>15</v>
      </c>
      <c r="C19" s="21">
        <f>I13+C32*D32</f>
        <v>5</v>
      </c>
    </row>
    <row r="20" spans="2:4" customFormat="1" x14ac:dyDescent="0.25">
      <c r="B20" s="16" t="s">
        <v>17</v>
      </c>
      <c r="C20" s="21">
        <f>J13+C33*D33</f>
        <v>3</v>
      </c>
    </row>
    <row r="21" spans="2:4" customFormat="1" x14ac:dyDescent="0.25">
      <c r="B21" s="16" t="s">
        <v>16</v>
      </c>
      <c r="C21" s="21">
        <f>10-C28+K13</f>
        <v>6</v>
      </c>
    </row>
    <row r="22" spans="2:4" customFormat="1" ht="15.75" thickBot="1" x14ac:dyDescent="0.3">
      <c r="B22" s="16" t="s">
        <v>21</v>
      </c>
      <c r="C22" s="22">
        <f>40+(C13+Q2)*2+L13+C34*D34</f>
        <v>93</v>
      </c>
    </row>
    <row r="23" spans="2:4" customFormat="1" ht="15.75" thickBot="1" x14ac:dyDescent="0.3">
      <c r="B23" s="25" t="s">
        <v>18</v>
      </c>
      <c r="C23" s="26">
        <f>7+3+M13</f>
        <v>12</v>
      </c>
      <c r="D23" s="23">
        <f>10+3+M13</f>
        <v>15</v>
      </c>
    </row>
    <row r="24" spans="2:4" customFormat="1" ht="15.75" thickBot="1" x14ac:dyDescent="0.3">
      <c r="B24" s="17" t="s">
        <v>19</v>
      </c>
      <c r="C24" s="24">
        <f>20-C35*D35+N13</f>
        <v>15</v>
      </c>
    </row>
    <row r="25" spans="2:4" customFormat="1" ht="15.75" thickBot="1" x14ac:dyDescent="0.3">
      <c r="C25" s="1"/>
    </row>
    <row r="26" spans="2:4" customFormat="1" x14ac:dyDescent="0.25">
      <c r="B26" s="15" t="s">
        <v>36</v>
      </c>
      <c r="C26" s="27">
        <v>5</v>
      </c>
      <c r="D26" s="30">
        <v>1</v>
      </c>
    </row>
    <row r="27" spans="2:4" customFormat="1" x14ac:dyDescent="0.25">
      <c r="B27" s="16" t="s">
        <v>44</v>
      </c>
      <c r="C27" s="28">
        <v>5</v>
      </c>
      <c r="D27" s="31">
        <v>1</v>
      </c>
    </row>
    <row r="28" spans="2:4" customFormat="1" x14ac:dyDescent="0.25">
      <c r="B28" s="16" t="s">
        <v>37</v>
      </c>
      <c r="C28" s="28">
        <v>5</v>
      </c>
      <c r="D28" s="31">
        <v>1</v>
      </c>
    </row>
    <row r="29" spans="2:4" customFormat="1" x14ac:dyDescent="0.25">
      <c r="B29" s="16" t="s">
        <v>38</v>
      </c>
      <c r="C29" s="28">
        <v>2</v>
      </c>
      <c r="D29" s="31">
        <v>1</v>
      </c>
    </row>
    <row r="30" spans="2:4" customFormat="1" x14ac:dyDescent="0.25">
      <c r="B30" s="16" t="s">
        <v>39</v>
      </c>
      <c r="C30" s="28">
        <v>3</v>
      </c>
      <c r="D30" s="31">
        <v>1</v>
      </c>
    </row>
    <row r="31" spans="2:4" customFormat="1" x14ac:dyDescent="0.25">
      <c r="B31" s="16" t="s">
        <v>40</v>
      </c>
      <c r="C31" s="28">
        <v>1</v>
      </c>
      <c r="D31" s="31">
        <v>1</v>
      </c>
    </row>
    <row r="32" spans="2:4" customFormat="1" x14ac:dyDescent="0.25">
      <c r="B32" s="16" t="s">
        <v>41</v>
      </c>
      <c r="C32" s="28">
        <v>2</v>
      </c>
      <c r="D32" s="31">
        <v>1</v>
      </c>
    </row>
    <row r="33" spans="2:4" customFormat="1" x14ac:dyDescent="0.25">
      <c r="B33" s="16" t="s">
        <v>42</v>
      </c>
      <c r="C33" s="28">
        <v>2</v>
      </c>
      <c r="D33" s="31">
        <v>0</v>
      </c>
    </row>
    <row r="34" spans="2:4" customFormat="1" x14ac:dyDescent="0.25">
      <c r="B34" s="16" t="s">
        <v>43</v>
      </c>
      <c r="C34" s="28">
        <v>20</v>
      </c>
      <c r="D34" s="31">
        <v>0</v>
      </c>
    </row>
    <row r="35" spans="2:4" customFormat="1" ht="15.75" thickBot="1" x14ac:dyDescent="0.3">
      <c r="B35" s="17" t="s">
        <v>19</v>
      </c>
      <c r="C35" s="29">
        <v>2</v>
      </c>
      <c r="D35" s="32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topLeftCell="A7" zoomScale="115" zoomScaleNormal="115" workbookViewId="0">
      <selection activeCell="B40" sqref="B40"/>
    </sheetView>
  </sheetViews>
  <sheetFormatPr baseColWidth="10" defaultColWidth="9.140625" defaultRowHeight="15" x14ac:dyDescent="0.25"/>
  <cols>
    <col min="1" max="1" width="13.140625" style="1" bestFit="1" customWidth="1"/>
    <col min="2" max="2" width="35.42578125" bestFit="1" customWidth="1"/>
    <col min="3" max="3" width="7.28515625" style="1" customWidth="1"/>
    <col min="4" max="4" width="9.42578125" bestFit="1" customWidth="1"/>
    <col min="5" max="5" width="9.28515625" bestFit="1" customWidth="1"/>
    <col min="6" max="6" width="13.140625" bestFit="1" customWidth="1"/>
    <col min="7" max="7" width="11.85546875" bestFit="1" customWidth="1"/>
    <col min="8" max="8" width="11" bestFit="1" customWidth="1"/>
    <col min="9" max="9" width="12.42578125" bestFit="1" customWidth="1"/>
    <col min="10" max="10" width="11.140625" bestFit="1" customWidth="1"/>
    <col min="11" max="11" width="10.5703125" bestFit="1" customWidth="1"/>
    <col min="12" max="12" width="4.85546875" customWidth="1"/>
    <col min="13" max="13" width="5.7109375" bestFit="1" customWidth="1"/>
    <col min="14" max="14" width="7.42578125" bestFit="1" customWidth="1"/>
    <col min="16" max="16" width="13.140625" bestFit="1" customWidth="1"/>
  </cols>
  <sheetData>
    <row r="1" spans="1:17" ht="15.75" thickBot="1" x14ac:dyDescent="0.3"/>
    <row r="2" spans="1:17" s="1" customFormat="1" x14ac:dyDescent="0.25">
      <c r="A2" s="2" t="s">
        <v>1</v>
      </c>
      <c r="B2" s="3" t="s">
        <v>0</v>
      </c>
      <c r="C2" s="3" t="s">
        <v>20</v>
      </c>
      <c r="D2" s="3" t="s">
        <v>22</v>
      </c>
      <c r="E2" s="3" t="s">
        <v>23</v>
      </c>
      <c r="F2" s="3" t="s">
        <v>12</v>
      </c>
      <c r="G2" s="3" t="s">
        <v>13</v>
      </c>
      <c r="H2" s="3" t="s">
        <v>14</v>
      </c>
      <c r="I2" s="3" t="s">
        <v>15</v>
      </c>
      <c r="J2" s="3" t="s">
        <v>17</v>
      </c>
      <c r="K2" s="3" t="s">
        <v>16</v>
      </c>
      <c r="L2" s="3" t="s">
        <v>21</v>
      </c>
      <c r="M2" s="3" t="s">
        <v>18</v>
      </c>
      <c r="N2" s="4" t="s">
        <v>19</v>
      </c>
      <c r="P2" s="15" t="s">
        <v>20</v>
      </c>
      <c r="Q2" s="20">
        <v>10</v>
      </c>
    </row>
    <row r="3" spans="1:17" x14ac:dyDescent="0.25">
      <c r="A3" s="5" t="s">
        <v>2</v>
      </c>
      <c r="B3" s="7" t="s">
        <v>45</v>
      </c>
      <c r="C3" s="11"/>
      <c r="D3" s="11"/>
      <c r="E3" s="11"/>
      <c r="F3" s="11"/>
      <c r="G3" s="11">
        <v>4</v>
      </c>
      <c r="H3" s="11"/>
      <c r="I3" s="11">
        <v>1</v>
      </c>
      <c r="J3" s="11">
        <v>1</v>
      </c>
      <c r="K3" s="11"/>
      <c r="L3" s="11">
        <v>1</v>
      </c>
      <c r="M3" s="11"/>
      <c r="N3" s="12"/>
      <c r="P3" s="16" t="s">
        <v>22</v>
      </c>
      <c r="Q3" s="21">
        <v>18</v>
      </c>
    </row>
    <row r="4" spans="1:17" ht="15.75" thickBot="1" x14ac:dyDescent="0.3">
      <c r="A4" s="5" t="s">
        <v>3</v>
      </c>
      <c r="B4" s="7" t="s">
        <v>26</v>
      </c>
      <c r="C4" s="11"/>
      <c r="D4" s="11"/>
      <c r="E4" s="11"/>
      <c r="F4" s="11">
        <v>10</v>
      </c>
      <c r="G4" s="11"/>
      <c r="H4" s="11">
        <v>1</v>
      </c>
      <c r="I4" s="11"/>
      <c r="J4" s="11"/>
      <c r="K4" s="11"/>
      <c r="L4" s="11">
        <v>5</v>
      </c>
      <c r="M4" s="11"/>
      <c r="N4" s="12"/>
      <c r="P4" s="18" t="s">
        <v>23</v>
      </c>
      <c r="Q4" s="22">
        <v>13</v>
      </c>
    </row>
    <row r="5" spans="1:17" ht="15.75" thickBot="1" x14ac:dyDescent="0.3">
      <c r="A5" s="5" t="s">
        <v>4</v>
      </c>
      <c r="B5" s="7" t="s">
        <v>27</v>
      </c>
      <c r="C5" s="11"/>
      <c r="D5" s="11"/>
      <c r="E5" s="11"/>
      <c r="F5" s="11">
        <v>5</v>
      </c>
      <c r="G5" s="11">
        <v>3</v>
      </c>
      <c r="H5" s="11"/>
      <c r="I5" s="11">
        <v>1</v>
      </c>
      <c r="J5" s="11">
        <v>2</v>
      </c>
      <c r="K5" s="11"/>
      <c r="L5" s="11">
        <v>2</v>
      </c>
      <c r="M5" s="11"/>
      <c r="N5" s="12">
        <v>-1</v>
      </c>
      <c r="P5" s="19" t="s">
        <v>35</v>
      </c>
      <c r="Q5" s="23">
        <f>SUM(Q2:Q4)</f>
        <v>41</v>
      </c>
    </row>
    <row r="6" spans="1:17" x14ac:dyDescent="0.25">
      <c r="A6" s="5" t="s">
        <v>5</v>
      </c>
      <c r="B6" s="7" t="s">
        <v>28</v>
      </c>
      <c r="C6" s="11"/>
      <c r="D6" s="11"/>
      <c r="E6" s="11"/>
      <c r="F6" s="11">
        <v>4</v>
      </c>
      <c r="G6" s="11"/>
      <c r="H6" s="11">
        <v>1</v>
      </c>
      <c r="I6" s="11">
        <v>1</v>
      </c>
      <c r="J6" s="11">
        <v>1</v>
      </c>
      <c r="K6" s="11"/>
      <c r="L6" s="11">
        <v>2</v>
      </c>
      <c r="M6" s="11"/>
      <c r="N6" s="12"/>
    </row>
    <row r="7" spans="1:17" x14ac:dyDescent="0.25">
      <c r="A7" s="5" t="s">
        <v>6</v>
      </c>
      <c r="B7" s="7" t="s">
        <v>48</v>
      </c>
      <c r="C7" s="11"/>
      <c r="D7" s="11"/>
      <c r="E7" s="11"/>
      <c r="F7" s="11">
        <v>7</v>
      </c>
      <c r="G7" s="11"/>
      <c r="H7" s="11"/>
      <c r="I7" s="11"/>
      <c r="J7" s="11">
        <v>1</v>
      </c>
      <c r="K7" s="11"/>
      <c r="L7" s="11">
        <v>3</v>
      </c>
      <c r="M7" s="11"/>
      <c r="N7" s="12"/>
    </row>
    <row r="8" spans="1:17" x14ac:dyDescent="0.25">
      <c r="A8" s="5" t="s">
        <v>7</v>
      </c>
      <c r="B8" s="7" t="s">
        <v>30</v>
      </c>
      <c r="C8" s="11"/>
      <c r="D8" s="11"/>
      <c r="E8" s="11"/>
      <c r="F8" s="11">
        <v>2</v>
      </c>
      <c r="G8" s="11"/>
      <c r="H8" s="11">
        <v>1</v>
      </c>
      <c r="I8" s="11"/>
      <c r="J8" s="11"/>
      <c r="K8" s="11"/>
      <c r="L8" s="11">
        <v>4</v>
      </c>
      <c r="M8" s="11"/>
      <c r="N8" s="12">
        <v>-1</v>
      </c>
    </row>
    <row r="9" spans="1:17" x14ac:dyDescent="0.25">
      <c r="A9" s="5" t="s">
        <v>8</v>
      </c>
      <c r="B9" s="7" t="s">
        <v>47</v>
      </c>
      <c r="C9" s="11">
        <v>2</v>
      </c>
      <c r="D9" s="11">
        <v>2</v>
      </c>
      <c r="E9" s="11"/>
      <c r="F9" s="11"/>
      <c r="G9" s="11">
        <v>3</v>
      </c>
      <c r="H9" s="11"/>
      <c r="I9" s="11"/>
      <c r="J9" s="11">
        <v>1</v>
      </c>
      <c r="K9" s="11"/>
      <c r="L9" s="11">
        <v>-1</v>
      </c>
      <c r="M9" s="11">
        <v>1</v>
      </c>
      <c r="N9" s="12">
        <v>-1</v>
      </c>
    </row>
    <row r="10" spans="1:17" x14ac:dyDescent="0.25">
      <c r="A10" s="5" t="s">
        <v>9</v>
      </c>
      <c r="B10" s="7" t="s">
        <v>46</v>
      </c>
      <c r="C10" s="11"/>
      <c r="D10" s="11"/>
      <c r="E10" s="11"/>
      <c r="F10" s="11">
        <v>2</v>
      </c>
      <c r="G10" s="11"/>
      <c r="H10" s="11"/>
      <c r="I10" s="11">
        <v>1</v>
      </c>
      <c r="J10" s="11">
        <v>1</v>
      </c>
      <c r="K10" s="11"/>
      <c r="L10" s="11">
        <v>2</v>
      </c>
      <c r="M10" s="11"/>
      <c r="N10" s="12">
        <v>-2</v>
      </c>
    </row>
    <row r="11" spans="1:17" x14ac:dyDescent="0.25">
      <c r="A11" s="5" t="s">
        <v>10</v>
      </c>
      <c r="B11" s="7" t="s">
        <v>34</v>
      </c>
      <c r="C11" s="11">
        <v>6</v>
      </c>
      <c r="D11" s="11"/>
      <c r="E11" s="11">
        <v>1</v>
      </c>
      <c r="F11" s="11">
        <v>11</v>
      </c>
      <c r="G11" s="11"/>
      <c r="H11" s="11">
        <v>3</v>
      </c>
      <c r="I11" s="11">
        <v>-1</v>
      </c>
      <c r="J11" s="11"/>
      <c r="K11" s="11">
        <v>1</v>
      </c>
      <c r="L11" s="11">
        <v>-8</v>
      </c>
      <c r="M11" s="11"/>
      <c r="N11" s="12"/>
    </row>
    <row r="12" spans="1:17" ht="15.75" thickBot="1" x14ac:dyDescent="0.3">
      <c r="A12" s="6" t="s">
        <v>11</v>
      </c>
      <c r="B12" s="8" t="s">
        <v>33</v>
      </c>
      <c r="C12" s="13"/>
      <c r="D12" s="13"/>
      <c r="E12" s="13"/>
      <c r="F12" s="13">
        <v>3</v>
      </c>
      <c r="G12" s="13"/>
      <c r="H12" s="13">
        <v>2</v>
      </c>
      <c r="I12" s="13"/>
      <c r="J12" s="13"/>
      <c r="K12" s="13">
        <v>1</v>
      </c>
      <c r="L12" s="13">
        <v>5</v>
      </c>
      <c r="M12" s="13"/>
      <c r="N12" s="14"/>
    </row>
    <row r="13" spans="1:17" ht="15.75" thickBot="1" x14ac:dyDescent="0.3">
      <c r="B13" s="9" t="s">
        <v>24</v>
      </c>
      <c r="C13" s="10">
        <f>SUM(C3:C12)</f>
        <v>8</v>
      </c>
      <c r="D13" s="10">
        <f t="shared" ref="D13:N13" si="0">SUM(D3:D12)</f>
        <v>2</v>
      </c>
      <c r="E13" s="10">
        <f t="shared" si="0"/>
        <v>1</v>
      </c>
      <c r="F13" s="10">
        <f t="shared" si="0"/>
        <v>44</v>
      </c>
      <c r="G13" s="10">
        <f t="shared" si="0"/>
        <v>10</v>
      </c>
      <c r="H13" s="10">
        <f t="shared" si="0"/>
        <v>8</v>
      </c>
      <c r="I13" s="10">
        <f t="shared" si="0"/>
        <v>3</v>
      </c>
      <c r="J13" s="10">
        <f t="shared" si="0"/>
        <v>7</v>
      </c>
      <c r="K13" s="10">
        <f t="shared" si="0"/>
        <v>2</v>
      </c>
      <c r="L13" s="10">
        <f t="shared" si="0"/>
        <v>15</v>
      </c>
      <c r="M13" s="10">
        <f t="shared" si="0"/>
        <v>1</v>
      </c>
      <c r="N13" s="10">
        <f t="shared" si="0"/>
        <v>-5</v>
      </c>
    </row>
    <row r="15" spans="1:17" ht="15.75" thickBot="1" x14ac:dyDescent="0.3"/>
    <row r="16" spans="1:17" ht="15.75" thickBot="1" x14ac:dyDescent="0.3">
      <c r="B16" s="15" t="s">
        <v>12</v>
      </c>
      <c r="C16" s="20">
        <f>30+15+(Q3+D13)*1.5+C26*D26+C27*D27+F13</f>
        <v>129</v>
      </c>
      <c r="D16" s="33">
        <f>C16+C17</f>
        <v>160</v>
      </c>
    </row>
    <row r="17" spans="2:4" customFormat="1" x14ac:dyDescent="0.25">
      <c r="B17" s="16" t="s">
        <v>13</v>
      </c>
      <c r="C17" s="21">
        <f>(E13+Q4)*1.5+G13</f>
        <v>31</v>
      </c>
    </row>
    <row r="18" spans="2:4" customFormat="1" x14ac:dyDescent="0.25">
      <c r="B18" s="16" t="s">
        <v>14</v>
      </c>
      <c r="C18" s="21">
        <f>(C13+Q2)/2+H13+C29*D29+C30*D30+C31*D31</f>
        <v>22</v>
      </c>
    </row>
    <row r="19" spans="2:4" customFormat="1" x14ac:dyDescent="0.25">
      <c r="B19" s="16" t="s">
        <v>15</v>
      </c>
      <c r="C19" s="21">
        <f>I13+C32*D32</f>
        <v>5</v>
      </c>
    </row>
    <row r="20" spans="2:4" customFormat="1" x14ac:dyDescent="0.25">
      <c r="B20" s="16" t="s">
        <v>17</v>
      </c>
      <c r="C20" s="21">
        <f>J13+C33*D33</f>
        <v>9</v>
      </c>
    </row>
    <row r="21" spans="2:4" customFormat="1" x14ac:dyDescent="0.25">
      <c r="B21" s="16" t="s">
        <v>16</v>
      </c>
      <c r="C21" s="21">
        <f>10-C28+K13</f>
        <v>7</v>
      </c>
    </row>
    <row r="22" spans="2:4" customFormat="1" ht="15.75" thickBot="1" x14ac:dyDescent="0.3">
      <c r="B22" s="16" t="s">
        <v>21</v>
      </c>
      <c r="C22" s="22">
        <f>40+(C13+Q2)*2+L13+C34*D34</f>
        <v>111</v>
      </c>
    </row>
    <row r="23" spans="2:4" customFormat="1" ht="15.75" thickBot="1" x14ac:dyDescent="0.3">
      <c r="B23" s="25" t="s">
        <v>18</v>
      </c>
      <c r="C23" s="26">
        <f>7+3+M13</f>
        <v>11</v>
      </c>
      <c r="D23" s="23">
        <f>10+3+M13</f>
        <v>14</v>
      </c>
    </row>
    <row r="24" spans="2:4" customFormat="1" ht="15.75" thickBot="1" x14ac:dyDescent="0.3">
      <c r="B24" s="17" t="s">
        <v>19</v>
      </c>
      <c r="C24" s="24">
        <f>20-C35*D35+N13</f>
        <v>15</v>
      </c>
    </row>
    <row r="25" spans="2:4" customFormat="1" ht="15.75" thickBot="1" x14ac:dyDescent="0.3">
      <c r="C25" s="1"/>
    </row>
    <row r="26" spans="2:4" customFormat="1" x14ac:dyDescent="0.25">
      <c r="B26" s="15" t="s">
        <v>36</v>
      </c>
      <c r="C26" s="27">
        <v>5</v>
      </c>
      <c r="D26" s="30">
        <v>1</v>
      </c>
    </row>
    <row r="27" spans="2:4" customFormat="1" x14ac:dyDescent="0.25">
      <c r="B27" s="16" t="s">
        <v>44</v>
      </c>
      <c r="C27" s="28">
        <v>5</v>
      </c>
      <c r="D27" s="31">
        <v>1</v>
      </c>
    </row>
    <row r="28" spans="2:4" customFormat="1" x14ac:dyDescent="0.25">
      <c r="B28" s="16" t="s">
        <v>37</v>
      </c>
      <c r="C28" s="28">
        <v>5</v>
      </c>
      <c r="D28" s="31">
        <v>1</v>
      </c>
    </row>
    <row r="29" spans="2:4" customFormat="1" x14ac:dyDescent="0.25">
      <c r="B29" s="16" t="s">
        <v>38</v>
      </c>
      <c r="C29" s="28">
        <v>2</v>
      </c>
      <c r="D29" s="31">
        <v>1</v>
      </c>
    </row>
    <row r="30" spans="2:4" customFormat="1" x14ac:dyDescent="0.25">
      <c r="B30" s="16" t="s">
        <v>39</v>
      </c>
      <c r="C30" s="28">
        <v>3</v>
      </c>
      <c r="D30" s="31">
        <v>1</v>
      </c>
    </row>
    <row r="31" spans="2:4" customFormat="1" x14ac:dyDescent="0.25">
      <c r="B31" s="16" t="s">
        <v>40</v>
      </c>
      <c r="C31" s="28">
        <v>1</v>
      </c>
      <c r="D31" s="31">
        <v>0</v>
      </c>
    </row>
    <row r="32" spans="2:4" customFormat="1" x14ac:dyDescent="0.25">
      <c r="B32" s="16" t="s">
        <v>41</v>
      </c>
      <c r="C32" s="28">
        <v>2</v>
      </c>
      <c r="D32" s="31">
        <v>1</v>
      </c>
    </row>
    <row r="33" spans="2:4" customFormat="1" x14ac:dyDescent="0.25">
      <c r="B33" s="16" t="s">
        <v>42</v>
      </c>
      <c r="C33" s="28">
        <v>2</v>
      </c>
      <c r="D33" s="31">
        <v>1</v>
      </c>
    </row>
    <row r="34" spans="2:4" customFormat="1" x14ac:dyDescent="0.25">
      <c r="B34" s="16" t="s">
        <v>43</v>
      </c>
      <c r="C34" s="28">
        <v>20</v>
      </c>
      <c r="D34" s="31">
        <v>1</v>
      </c>
    </row>
    <row r="35" spans="2:4" customFormat="1" ht="15.75" thickBot="1" x14ac:dyDescent="0.3">
      <c r="B35" s="17" t="s">
        <v>19</v>
      </c>
      <c r="C35" s="29">
        <v>2</v>
      </c>
      <c r="D35" s="3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="115" zoomScaleNormal="115" workbookViewId="0">
      <selection activeCell="G18" sqref="G18"/>
    </sheetView>
  </sheetViews>
  <sheetFormatPr baseColWidth="10" defaultColWidth="9.140625" defaultRowHeight="15" x14ac:dyDescent="0.25"/>
  <cols>
    <col min="1" max="1" width="13.140625" style="1" bestFit="1" customWidth="1"/>
    <col min="2" max="2" width="35.42578125" bestFit="1" customWidth="1"/>
    <col min="3" max="3" width="7.28515625" style="1" customWidth="1"/>
    <col min="4" max="4" width="9.42578125" bestFit="1" customWidth="1"/>
    <col min="5" max="5" width="9.28515625" bestFit="1" customWidth="1"/>
    <col min="6" max="6" width="13.140625" bestFit="1" customWidth="1"/>
    <col min="7" max="7" width="11.85546875" bestFit="1" customWidth="1"/>
    <col min="8" max="8" width="11" bestFit="1" customWidth="1"/>
    <col min="9" max="9" width="12.42578125" bestFit="1" customWidth="1"/>
    <col min="10" max="10" width="11.140625" bestFit="1" customWidth="1"/>
    <col min="11" max="11" width="10.5703125" bestFit="1" customWidth="1"/>
    <col min="12" max="12" width="4.85546875" customWidth="1"/>
    <col min="13" max="13" width="5.7109375" bestFit="1" customWidth="1"/>
    <col min="14" max="14" width="7.42578125" bestFit="1" customWidth="1"/>
    <col min="16" max="16" width="13.140625" bestFit="1" customWidth="1"/>
  </cols>
  <sheetData>
    <row r="1" spans="1:17" ht="15.75" thickBot="1" x14ac:dyDescent="0.3"/>
    <row r="2" spans="1:17" s="1" customFormat="1" x14ac:dyDescent="0.25">
      <c r="A2" s="2" t="s">
        <v>1</v>
      </c>
      <c r="B2" s="3" t="s">
        <v>0</v>
      </c>
      <c r="C2" s="3" t="s">
        <v>20</v>
      </c>
      <c r="D2" s="3" t="s">
        <v>22</v>
      </c>
      <c r="E2" s="3" t="s">
        <v>23</v>
      </c>
      <c r="F2" s="3" t="s">
        <v>12</v>
      </c>
      <c r="G2" s="3" t="s">
        <v>13</v>
      </c>
      <c r="H2" s="3" t="s">
        <v>14</v>
      </c>
      <c r="I2" s="3" t="s">
        <v>15</v>
      </c>
      <c r="J2" s="3" t="s">
        <v>17</v>
      </c>
      <c r="K2" s="3" t="s">
        <v>16</v>
      </c>
      <c r="L2" s="3" t="s">
        <v>21</v>
      </c>
      <c r="M2" s="3" t="s">
        <v>18</v>
      </c>
      <c r="N2" s="4" t="s">
        <v>19</v>
      </c>
      <c r="P2" s="15" t="s">
        <v>20</v>
      </c>
      <c r="Q2" s="20">
        <v>11</v>
      </c>
    </row>
    <row r="3" spans="1:17" x14ac:dyDescent="0.25">
      <c r="A3" s="5" t="s">
        <v>2</v>
      </c>
      <c r="B3" s="7" t="s">
        <v>45</v>
      </c>
      <c r="C3" s="11"/>
      <c r="D3" s="11"/>
      <c r="E3" s="11"/>
      <c r="F3" s="11"/>
      <c r="G3" s="11">
        <v>4</v>
      </c>
      <c r="H3" s="11"/>
      <c r="I3" s="11">
        <v>1</v>
      </c>
      <c r="J3" s="11">
        <v>1</v>
      </c>
      <c r="K3" s="11"/>
      <c r="L3" s="11">
        <v>1</v>
      </c>
      <c r="M3" s="11"/>
      <c r="N3" s="12"/>
      <c r="P3" s="16" t="s">
        <v>22</v>
      </c>
      <c r="Q3" s="21">
        <v>18</v>
      </c>
    </row>
    <row r="4" spans="1:17" ht="15.75" thickBot="1" x14ac:dyDescent="0.3">
      <c r="A4" s="5" t="s">
        <v>3</v>
      </c>
      <c r="B4" s="7" t="s">
        <v>51</v>
      </c>
      <c r="C4" s="11"/>
      <c r="D4" s="11"/>
      <c r="E4" s="11"/>
      <c r="F4" s="11">
        <v>2</v>
      </c>
      <c r="G4" s="11">
        <v>3</v>
      </c>
      <c r="H4" s="11">
        <v>1</v>
      </c>
      <c r="I4" s="11">
        <v>1</v>
      </c>
      <c r="J4" s="11">
        <v>1</v>
      </c>
      <c r="K4" s="11"/>
      <c r="L4" s="11">
        <v>8</v>
      </c>
      <c r="M4" s="11">
        <v>1</v>
      </c>
      <c r="N4" s="12"/>
      <c r="P4" s="18" t="s">
        <v>23</v>
      </c>
      <c r="Q4" s="22">
        <v>14</v>
      </c>
    </row>
    <row r="5" spans="1:17" ht="15.75" thickBot="1" x14ac:dyDescent="0.3">
      <c r="A5" s="5" t="s">
        <v>4</v>
      </c>
      <c r="B5" s="7" t="s">
        <v>49</v>
      </c>
      <c r="C5" s="11"/>
      <c r="D5" s="11"/>
      <c r="E5" s="11">
        <v>1</v>
      </c>
      <c r="F5" s="11"/>
      <c r="G5" s="11">
        <v>1</v>
      </c>
      <c r="H5" s="11">
        <v>1</v>
      </c>
      <c r="I5" s="11">
        <v>1</v>
      </c>
      <c r="J5" s="11">
        <v>3</v>
      </c>
      <c r="K5" s="11"/>
      <c r="L5" s="11">
        <v>6</v>
      </c>
      <c r="M5" s="11"/>
      <c r="N5" s="12">
        <v>-1</v>
      </c>
      <c r="P5" s="19" t="s">
        <v>35</v>
      </c>
      <c r="Q5" s="23">
        <f>SUM(Q2:Q4)</f>
        <v>43</v>
      </c>
    </row>
    <row r="6" spans="1:17" x14ac:dyDescent="0.25">
      <c r="A6" s="5" t="s">
        <v>5</v>
      </c>
      <c r="B6" s="7" t="s">
        <v>28</v>
      </c>
      <c r="C6" s="11"/>
      <c r="D6" s="11"/>
      <c r="E6" s="11"/>
      <c r="F6" s="11">
        <v>4</v>
      </c>
      <c r="G6" s="11"/>
      <c r="H6" s="11">
        <v>1</v>
      </c>
      <c r="I6" s="11">
        <v>1</v>
      </c>
      <c r="J6" s="11">
        <v>1</v>
      </c>
      <c r="K6" s="11"/>
      <c r="L6" s="11">
        <v>2</v>
      </c>
      <c r="M6" s="11"/>
      <c r="N6" s="12"/>
    </row>
    <row r="7" spans="1:17" x14ac:dyDescent="0.25">
      <c r="A7" s="5" t="s">
        <v>6</v>
      </c>
      <c r="B7" s="7" t="s">
        <v>48</v>
      </c>
      <c r="C7" s="11"/>
      <c r="D7" s="11"/>
      <c r="E7" s="11"/>
      <c r="F7" s="11">
        <v>7</v>
      </c>
      <c r="G7" s="11"/>
      <c r="H7" s="11"/>
      <c r="I7" s="11"/>
      <c r="J7" s="11">
        <v>1</v>
      </c>
      <c r="K7" s="11"/>
      <c r="L7" s="11">
        <v>3</v>
      </c>
      <c r="M7" s="11"/>
      <c r="N7" s="12"/>
    </row>
    <row r="8" spans="1:17" x14ac:dyDescent="0.25">
      <c r="A8" s="5" t="s">
        <v>7</v>
      </c>
      <c r="B8" s="7" t="s">
        <v>30</v>
      </c>
      <c r="C8" s="11"/>
      <c r="D8" s="11"/>
      <c r="E8" s="11"/>
      <c r="F8" s="11">
        <v>2</v>
      </c>
      <c r="G8" s="11"/>
      <c r="H8" s="11">
        <v>1</v>
      </c>
      <c r="I8" s="11"/>
      <c r="J8" s="11"/>
      <c r="K8" s="11"/>
      <c r="L8" s="11">
        <v>4</v>
      </c>
      <c r="M8" s="11"/>
      <c r="N8" s="12">
        <v>-1</v>
      </c>
    </row>
    <row r="9" spans="1:17" x14ac:dyDescent="0.25">
      <c r="A9" s="5" t="s">
        <v>8</v>
      </c>
      <c r="B9" s="7" t="s">
        <v>47</v>
      </c>
      <c r="C9" s="11">
        <v>2</v>
      </c>
      <c r="D9" s="11">
        <v>2</v>
      </c>
      <c r="E9" s="11"/>
      <c r="F9" s="11"/>
      <c r="G9" s="11">
        <v>3</v>
      </c>
      <c r="H9" s="11"/>
      <c r="I9" s="11"/>
      <c r="J9" s="11">
        <v>1</v>
      </c>
      <c r="K9" s="11"/>
      <c r="L9" s="11">
        <v>-1</v>
      </c>
      <c r="M9" s="11">
        <v>1</v>
      </c>
      <c r="N9" s="12">
        <v>-1</v>
      </c>
    </row>
    <row r="10" spans="1:17" x14ac:dyDescent="0.25">
      <c r="A10" s="5" t="s">
        <v>9</v>
      </c>
      <c r="B10" s="7" t="s">
        <v>50</v>
      </c>
      <c r="C10" s="11">
        <v>1</v>
      </c>
      <c r="D10" s="11">
        <v>1</v>
      </c>
      <c r="E10" s="11">
        <v>1</v>
      </c>
      <c r="F10" s="11">
        <v>1</v>
      </c>
      <c r="G10" s="11"/>
      <c r="H10" s="11"/>
      <c r="I10" s="11"/>
      <c r="J10" s="11">
        <v>2</v>
      </c>
      <c r="K10" s="11"/>
      <c r="L10" s="11">
        <v>1</v>
      </c>
      <c r="M10" s="11"/>
      <c r="N10" s="12">
        <v>-2</v>
      </c>
    </row>
    <row r="11" spans="1:17" x14ac:dyDescent="0.25">
      <c r="A11" s="5" t="s">
        <v>10</v>
      </c>
      <c r="B11" s="7" t="s">
        <v>53</v>
      </c>
      <c r="C11" s="11"/>
      <c r="D11" s="11"/>
      <c r="E11" s="11"/>
      <c r="F11" s="11">
        <v>2</v>
      </c>
      <c r="G11" s="11">
        <v>7</v>
      </c>
      <c r="H11" s="11">
        <v>5</v>
      </c>
      <c r="I11" s="11">
        <v>1</v>
      </c>
      <c r="J11" s="11"/>
      <c r="K11" s="11">
        <v>-1</v>
      </c>
      <c r="L11" s="11">
        <v>9</v>
      </c>
      <c r="M11" s="11"/>
      <c r="N11" s="12"/>
    </row>
    <row r="12" spans="1:17" ht="15.75" thickBot="1" x14ac:dyDescent="0.3">
      <c r="A12" s="6" t="s">
        <v>11</v>
      </c>
      <c r="B12" s="8" t="s">
        <v>52</v>
      </c>
      <c r="C12" s="13"/>
      <c r="D12" s="13">
        <v>1</v>
      </c>
      <c r="E12" s="13"/>
      <c r="F12" s="13"/>
      <c r="G12" s="13">
        <v>4</v>
      </c>
      <c r="H12" s="13"/>
      <c r="I12" s="13">
        <v>1</v>
      </c>
      <c r="J12" s="13"/>
      <c r="K12" s="13"/>
      <c r="L12" s="13">
        <v>7</v>
      </c>
      <c r="M12" s="13"/>
      <c r="N12" s="14"/>
    </row>
    <row r="13" spans="1:17" ht="15.75" thickBot="1" x14ac:dyDescent="0.3">
      <c r="B13" s="9" t="s">
        <v>24</v>
      </c>
      <c r="C13" s="10">
        <f>SUM(C3:C12)</f>
        <v>3</v>
      </c>
      <c r="D13" s="10">
        <f t="shared" ref="D13:N13" si="0">SUM(D3:D12)</f>
        <v>4</v>
      </c>
      <c r="E13" s="10">
        <f t="shared" si="0"/>
        <v>2</v>
      </c>
      <c r="F13" s="10">
        <f t="shared" si="0"/>
        <v>18</v>
      </c>
      <c r="G13" s="10">
        <f t="shared" si="0"/>
        <v>22</v>
      </c>
      <c r="H13" s="10">
        <f t="shared" si="0"/>
        <v>9</v>
      </c>
      <c r="I13" s="10">
        <f t="shared" si="0"/>
        <v>6</v>
      </c>
      <c r="J13" s="10">
        <f t="shared" si="0"/>
        <v>10</v>
      </c>
      <c r="K13" s="10">
        <f t="shared" si="0"/>
        <v>-1</v>
      </c>
      <c r="L13" s="10">
        <f t="shared" si="0"/>
        <v>40</v>
      </c>
      <c r="M13" s="10">
        <f t="shared" si="0"/>
        <v>2</v>
      </c>
      <c r="N13" s="10">
        <f t="shared" si="0"/>
        <v>-5</v>
      </c>
    </row>
    <row r="15" spans="1:17" ht="15.75" thickBot="1" x14ac:dyDescent="0.3"/>
    <row r="16" spans="1:17" ht="15.75" thickBot="1" x14ac:dyDescent="0.3">
      <c r="B16" s="15" t="s">
        <v>12</v>
      </c>
      <c r="C16" s="20">
        <f>30+15+(Q3+D13)*1.5+C26*D26+C27*D27+F13</f>
        <v>106</v>
      </c>
      <c r="D16" s="33">
        <f>C16+C17</f>
        <v>152</v>
      </c>
    </row>
    <row r="17" spans="2:4" customFormat="1" x14ac:dyDescent="0.25">
      <c r="B17" s="16" t="s">
        <v>13</v>
      </c>
      <c r="C17" s="21">
        <f>(E13+Q4)*1.5+G13</f>
        <v>46</v>
      </c>
    </row>
    <row r="18" spans="2:4" customFormat="1" x14ac:dyDescent="0.25">
      <c r="B18" s="16" t="s">
        <v>14</v>
      </c>
      <c r="C18" s="21">
        <f>(C13+Q2)/2+H13+C29*D29+C30*D30+C31*D31</f>
        <v>18</v>
      </c>
    </row>
    <row r="19" spans="2:4" customFormat="1" x14ac:dyDescent="0.25">
      <c r="B19" s="16" t="s">
        <v>15</v>
      </c>
      <c r="C19" s="21">
        <f>I13+C32*D32</f>
        <v>8</v>
      </c>
    </row>
    <row r="20" spans="2:4" customFormat="1" x14ac:dyDescent="0.25">
      <c r="B20" s="16" t="s">
        <v>17</v>
      </c>
      <c r="C20" s="21">
        <f>J13+C33*D33</f>
        <v>12</v>
      </c>
    </row>
    <row r="21" spans="2:4" customFormat="1" x14ac:dyDescent="0.25">
      <c r="B21" s="16" t="s">
        <v>16</v>
      </c>
      <c r="C21" s="21">
        <f>10-C28+K13</f>
        <v>4</v>
      </c>
    </row>
    <row r="22" spans="2:4" customFormat="1" ht="15.75" thickBot="1" x14ac:dyDescent="0.3">
      <c r="B22" s="16" t="s">
        <v>21</v>
      </c>
      <c r="C22" s="22">
        <f>40+(C13+Q2)*2+L13+C34*D34</f>
        <v>128</v>
      </c>
    </row>
    <row r="23" spans="2:4" customFormat="1" ht="15.75" thickBot="1" x14ac:dyDescent="0.3">
      <c r="B23" s="25" t="s">
        <v>18</v>
      </c>
      <c r="C23" s="26">
        <f>7+3+M13</f>
        <v>12</v>
      </c>
      <c r="D23" s="23">
        <f>10+3+M13</f>
        <v>15</v>
      </c>
    </row>
    <row r="24" spans="2:4" customFormat="1" ht="15.75" thickBot="1" x14ac:dyDescent="0.3">
      <c r="B24" s="17" t="s">
        <v>19</v>
      </c>
      <c r="C24" s="24">
        <f>20-C35*D35+N13</f>
        <v>13</v>
      </c>
    </row>
    <row r="25" spans="2:4" customFormat="1" ht="15.75" thickBot="1" x14ac:dyDescent="0.3">
      <c r="C25" s="1"/>
    </row>
    <row r="26" spans="2:4" customFormat="1" x14ac:dyDescent="0.25">
      <c r="B26" s="15" t="s">
        <v>36</v>
      </c>
      <c r="C26" s="27">
        <v>5</v>
      </c>
      <c r="D26" s="30">
        <v>1</v>
      </c>
    </row>
    <row r="27" spans="2:4" customFormat="1" x14ac:dyDescent="0.25">
      <c r="B27" s="16" t="s">
        <v>44</v>
      </c>
      <c r="C27" s="28">
        <v>5</v>
      </c>
      <c r="D27" s="31">
        <v>1</v>
      </c>
    </row>
    <row r="28" spans="2:4" customFormat="1" x14ac:dyDescent="0.25">
      <c r="B28" s="16" t="s">
        <v>37</v>
      </c>
      <c r="C28" s="28">
        <v>5</v>
      </c>
      <c r="D28" s="31">
        <v>1</v>
      </c>
    </row>
    <row r="29" spans="2:4" customFormat="1" x14ac:dyDescent="0.25">
      <c r="B29" s="16" t="s">
        <v>38</v>
      </c>
      <c r="C29" s="28">
        <v>2</v>
      </c>
      <c r="D29" s="31">
        <v>1</v>
      </c>
    </row>
    <row r="30" spans="2:4" customFormat="1" x14ac:dyDescent="0.25">
      <c r="B30" s="16" t="s">
        <v>39</v>
      </c>
      <c r="C30" s="28">
        <v>3</v>
      </c>
      <c r="D30" s="31">
        <v>0</v>
      </c>
    </row>
    <row r="31" spans="2:4" customFormat="1" x14ac:dyDescent="0.25">
      <c r="B31" s="16" t="s">
        <v>40</v>
      </c>
      <c r="C31" s="28">
        <v>1</v>
      </c>
      <c r="D31" s="31">
        <v>0</v>
      </c>
    </row>
    <row r="32" spans="2:4" customFormat="1" x14ac:dyDescent="0.25">
      <c r="B32" s="16" t="s">
        <v>41</v>
      </c>
      <c r="C32" s="28">
        <v>2</v>
      </c>
      <c r="D32" s="31">
        <v>1</v>
      </c>
    </row>
    <row r="33" spans="2:4" customFormat="1" x14ac:dyDescent="0.25">
      <c r="B33" s="16" t="s">
        <v>42</v>
      </c>
      <c r="C33" s="28">
        <v>2</v>
      </c>
      <c r="D33" s="31">
        <v>1</v>
      </c>
    </row>
    <row r="34" spans="2:4" customFormat="1" x14ac:dyDescent="0.25">
      <c r="B34" s="16" t="s">
        <v>43</v>
      </c>
      <c r="C34" s="28">
        <v>20</v>
      </c>
      <c r="D34" s="31">
        <v>1</v>
      </c>
    </row>
    <row r="35" spans="2:4" customFormat="1" ht="15.75" thickBot="1" x14ac:dyDescent="0.3">
      <c r="B35" s="17" t="s">
        <v>19</v>
      </c>
      <c r="C35" s="29">
        <v>2</v>
      </c>
      <c r="D35" s="3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Actuel</vt:lpstr>
      <vt:lpstr>Def Tir</vt:lpstr>
      <vt:lpstr>Robuste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2013-12-12T15:34:10Z</dcterms:modified>
</cp:coreProperties>
</file>