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\Documents\Perso\"/>
    </mc:Choice>
  </mc:AlternateContent>
  <bookViews>
    <workbookView xWindow="0" yWindow="0" windowWidth="20490" windowHeight="7755"/>
  </bookViews>
  <sheets>
    <sheet name="BOURSE AU PF" sheetId="10" r:id="rId1"/>
    <sheet name="Convertions" sheetId="1" r:id="rId2"/>
    <sheet name="Stocks" sheetId="2" r:id="rId3"/>
    <sheet name="Poli-motiv" sheetId="3" r:id="rId4"/>
    <sheet name="Amis" sheetId="6" r:id="rId5"/>
    <sheet name="voisins" sheetId="5" r:id="rId6"/>
    <sheet name="Guilde" sheetId="4" r:id="rId7"/>
    <sheet name="Plan" sheetId="8" r:id="rId8"/>
    <sheet name="Batiments" sheetId="9" r:id="rId9"/>
  </sheets>
  <definedNames>
    <definedName name="_xlnm._FilterDatabase" localSheetId="2" hidden="1">Stocks!$A$1:$AO$45</definedName>
    <definedName name="a">Plan!$XBK$1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0" l="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3" i="10" l="1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D2" i="10"/>
  <c r="G15" i="9" l="1"/>
  <c r="G14" i="9"/>
  <c r="D15" i="9"/>
  <c r="D14" i="9"/>
  <c r="G7" i="9"/>
  <c r="D7" i="9"/>
  <c r="G2" i="9"/>
  <c r="G3" i="9"/>
  <c r="G4" i="9"/>
  <c r="G5" i="9"/>
  <c r="G6" i="9"/>
  <c r="G8" i="9"/>
  <c r="G9" i="9"/>
  <c r="G10" i="9"/>
  <c r="G11" i="9"/>
  <c r="D2" i="9"/>
  <c r="D3" i="9"/>
  <c r="D4" i="9"/>
  <c r="D5" i="9"/>
  <c r="D6" i="9"/>
  <c r="D8" i="9"/>
  <c r="D9" i="9"/>
  <c r="D12" i="9" s="1"/>
  <c r="D10" i="9"/>
  <c r="D11" i="9"/>
  <c r="D1" i="9"/>
  <c r="G1" i="9"/>
  <c r="G12" i="9" l="1"/>
  <c r="C73" i="5" l="1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1" i="5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A74" i="5" l="1"/>
  <c r="C33" i="3" l="1"/>
  <c r="C20" i="3"/>
  <c r="C19" i="3"/>
  <c r="C8" i="3"/>
  <c r="C6" i="3"/>
  <c r="C4" i="3"/>
  <c r="C3" i="3"/>
  <c r="C34" i="3"/>
  <c r="C5" i="3"/>
  <c r="C36" i="3"/>
  <c r="C31" i="3"/>
  <c r="C30" i="3"/>
  <c r="C26" i="3"/>
  <c r="C43" i="3"/>
  <c r="C12" i="3"/>
  <c r="C35" i="3"/>
  <c r="C11" i="3"/>
  <c r="C42" i="3"/>
  <c r="C39" i="3"/>
  <c r="C37" i="3"/>
  <c r="C25" i="3"/>
  <c r="C38" i="3"/>
  <c r="C24" i="3"/>
  <c r="C17" i="3"/>
  <c r="C14" i="3"/>
  <c r="C32" i="3"/>
  <c r="C27" i="3"/>
  <c r="C23" i="3"/>
  <c r="C16" i="3"/>
  <c r="C9" i="3"/>
  <c r="C29" i="3"/>
  <c r="C18" i="3"/>
  <c r="C13" i="3"/>
  <c r="C40" i="3"/>
  <c r="C28" i="3"/>
  <c r="C22" i="3"/>
  <c r="C2" i="3"/>
  <c r="C41" i="3"/>
  <c r="C21" i="3"/>
  <c r="C15" i="3"/>
  <c r="C7" i="3"/>
  <c r="C10" i="3"/>
  <c r="C116" i="3"/>
  <c r="C113" i="3"/>
  <c r="C112" i="3"/>
  <c r="C111" i="3"/>
  <c r="C109" i="3"/>
  <c r="C108" i="3"/>
  <c r="C107" i="3"/>
  <c r="C106" i="3"/>
  <c r="C105" i="3"/>
  <c r="C104" i="3"/>
  <c r="C103" i="3"/>
  <c r="C102" i="3"/>
  <c r="C101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3" i="3"/>
  <c r="C82" i="3"/>
  <c r="C81" i="3"/>
  <c r="C80" i="3"/>
  <c r="C78" i="3"/>
  <c r="C77" i="3"/>
  <c r="C75" i="3"/>
  <c r="C74" i="3"/>
  <c r="C73" i="3"/>
  <c r="C72" i="3"/>
  <c r="C70" i="3"/>
  <c r="C69" i="3"/>
  <c r="C68" i="3"/>
  <c r="C67" i="3"/>
  <c r="C65" i="3"/>
  <c r="C64" i="3"/>
  <c r="C62" i="3"/>
  <c r="C61" i="3"/>
  <c r="C60" i="3"/>
  <c r="C52" i="3"/>
  <c r="C50" i="3"/>
  <c r="C115" i="3"/>
  <c r="C100" i="3"/>
  <c r="C59" i="3"/>
  <c r="C57" i="3"/>
  <c r="C56" i="3"/>
  <c r="C114" i="3"/>
  <c r="C85" i="3"/>
  <c r="C76" i="3"/>
  <c r="C71" i="3"/>
  <c r="C63" i="3"/>
  <c r="C54" i="3"/>
  <c r="C53" i="3"/>
  <c r="C110" i="3"/>
  <c r="C66" i="3"/>
  <c r="C45" i="3"/>
  <c r="C55" i="3"/>
  <c r="C49" i="3"/>
  <c r="C84" i="3"/>
  <c r="C51" i="3"/>
  <c r="C44" i="3"/>
  <c r="C46" i="3"/>
  <c r="C58" i="3"/>
  <c r="C48" i="3"/>
  <c r="C79" i="3"/>
  <c r="C47" i="3"/>
  <c r="C136" i="3"/>
  <c r="C135" i="3"/>
  <c r="C132" i="3"/>
  <c r="C131" i="3"/>
  <c r="C130" i="3"/>
  <c r="C121" i="3"/>
  <c r="C119" i="3"/>
  <c r="C118" i="3"/>
  <c r="C124" i="3"/>
  <c r="C123" i="3"/>
  <c r="C133" i="3"/>
  <c r="C117" i="3"/>
  <c r="C120" i="3"/>
  <c r="C129" i="3"/>
  <c r="C134" i="3"/>
  <c r="C125" i="3"/>
  <c r="C128" i="3"/>
  <c r="C126" i="3"/>
  <c r="C122" i="3"/>
  <c r="C127" i="3"/>
  <c r="C20" i="6"/>
  <c r="C19" i="6"/>
  <c r="C6" i="6"/>
  <c r="C10" i="6"/>
  <c r="C18" i="6"/>
  <c r="C17" i="6"/>
  <c r="C16" i="6"/>
  <c r="C7" i="6"/>
  <c r="C4" i="6"/>
  <c r="C1" i="6"/>
  <c r="C3" i="6"/>
  <c r="C5" i="6"/>
  <c r="C12" i="6"/>
  <c r="C11" i="6"/>
  <c r="C2" i="6"/>
  <c r="C15" i="6"/>
  <c r="C8" i="6"/>
  <c r="C14" i="6"/>
  <c r="C13" i="6"/>
  <c r="C9" i="6"/>
  <c r="D3" i="1" l="1"/>
  <c r="E3" i="1" s="1"/>
  <c r="F3" i="1" s="1"/>
  <c r="G3" i="1" s="1"/>
  <c r="H3" i="1" s="1"/>
  <c r="M3" i="1" s="1"/>
  <c r="F45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6" i="2"/>
  <c r="D7" i="2"/>
  <c r="E7" i="2" s="1"/>
  <c r="G7" i="2" s="1"/>
  <c r="D8" i="2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G15" i="2" s="1"/>
  <c r="D16" i="2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D26" i="2"/>
  <c r="E26" i="2" s="1"/>
  <c r="D27" i="2"/>
  <c r="E27" i="2" s="1"/>
  <c r="D28" i="2"/>
  <c r="E28" i="2" s="1"/>
  <c r="D29" i="2"/>
  <c r="E29" i="2" s="1"/>
  <c r="D30" i="2"/>
  <c r="D31" i="2"/>
  <c r="D32" i="2"/>
  <c r="D33" i="2"/>
  <c r="E33" i="2" s="1"/>
  <c r="D34" i="2"/>
  <c r="D35" i="2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6" i="2"/>
  <c r="E6" i="2" s="1"/>
  <c r="H6" i="2"/>
  <c r="I6" i="2" s="1"/>
  <c r="E8" i="2"/>
  <c r="G8" i="2" s="1"/>
  <c r="H7" i="2"/>
  <c r="I7" i="2" s="1"/>
  <c r="H8" i="2"/>
  <c r="I8" i="2" s="1"/>
  <c r="K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K16" i="2" s="1"/>
  <c r="H17" i="2"/>
  <c r="I17" i="2" s="1"/>
  <c r="H18" i="2"/>
  <c r="I18" i="2" s="1"/>
  <c r="H19" i="2"/>
  <c r="I19" i="2" s="1"/>
  <c r="H20" i="2"/>
  <c r="I20" i="2" s="1"/>
  <c r="H21" i="2"/>
  <c r="H22" i="2"/>
  <c r="I22" i="2" s="1"/>
  <c r="H23" i="2"/>
  <c r="I23" i="2" s="1"/>
  <c r="H24" i="2"/>
  <c r="I24" i="2" s="1"/>
  <c r="K24" i="2" s="1"/>
  <c r="H25" i="2"/>
  <c r="H26" i="2"/>
  <c r="I26" i="2" s="1"/>
  <c r="H27" i="2"/>
  <c r="I27" i="2" s="1"/>
  <c r="H28" i="2"/>
  <c r="I28" i="2" s="1"/>
  <c r="H29" i="2"/>
  <c r="I29" i="2" s="1"/>
  <c r="H30" i="2"/>
  <c r="H31" i="2"/>
  <c r="H32" i="2"/>
  <c r="H33" i="2"/>
  <c r="I33" i="2" s="1"/>
  <c r="H34" i="2"/>
  <c r="H35" i="2"/>
  <c r="H36" i="2"/>
  <c r="I36" i="2" s="1"/>
  <c r="H37" i="2"/>
  <c r="I37" i="2" s="1"/>
  <c r="H38" i="2"/>
  <c r="I38" i="2" s="1"/>
  <c r="H39" i="2"/>
  <c r="I39" i="2" s="1"/>
  <c r="H40" i="2"/>
  <c r="I40" i="2" s="1"/>
  <c r="K40" i="2" s="1"/>
  <c r="H41" i="2"/>
  <c r="I41" i="2" s="1"/>
  <c r="H42" i="2"/>
  <c r="I42" i="2" s="1"/>
  <c r="H43" i="2"/>
  <c r="I43" i="2" s="1"/>
  <c r="H44" i="2"/>
  <c r="I44" i="2" s="1"/>
  <c r="H45" i="2"/>
  <c r="I45" i="2" s="1"/>
  <c r="D19" i="1"/>
  <c r="E19" i="1" s="1"/>
  <c r="F19" i="1" s="1"/>
  <c r="G19" i="1" s="1"/>
  <c r="H19" i="1" s="1"/>
  <c r="D39" i="1"/>
  <c r="E39" i="1" s="1"/>
  <c r="F39" i="1" s="1"/>
  <c r="G39" i="1" s="1"/>
  <c r="H39" i="1" s="1"/>
  <c r="D40" i="1"/>
  <c r="E40" i="1" s="1"/>
  <c r="F40" i="1" s="1"/>
  <c r="G40" i="1" s="1"/>
  <c r="H40" i="1" s="1"/>
  <c r="D41" i="1"/>
  <c r="D42" i="1"/>
  <c r="E42" i="1" s="1"/>
  <c r="F42" i="1" s="1"/>
  <c r="G42" i="1" s="1"/>
  <c r="H42" i="1" s="1"/>
  <c r="I42" i="1" s="1"/>
  <c r="D38" i="1"/>
  <c r="E38" i="1" s="1"/>
  <c r="F38" i="1" s="1"/>
  <c r="G38" i="1" s="1"/>
  <c r="H38" i="1" s="1"/>
  <c r="M38" i="1" s="1"/>
  <c r="D33" i="1"/>
  <c r="E33" i="1" s="1"/>
  <c r="F33" i="1" s="1"/>
  <c r="G33" i="1" s="1"/>
  <c r="H33" i="1" s="1"/>
  <c r="I33" i="1" s="1"/>
  <c r="D34" i="1"/>
  <c r="E34" i="1" s="1"/>
  <c r="F34" i="1" s="1"/>
  <c r="G34" i="1" s="1"/>
  <c r="H34" i="1" s="1"/>
  <c r="J34" i="1" s="1"/>
  <c r="D35" i="1"/>
  <c r="E35" i="1" s="1"/>
  <c r="F35" i="1" s="1"/>
  <c r="G35" i="1" s="1"/>
  <c r="H35" i="1" s="1"/>
  <c r="D36" i="1"/>
  <c r="E36" i="1" s="1"/>
  <c r="F36" i="1" s="1"/>
  <c r="G36" i="1" s="1"/>
  <c r="H36" i="1" s="1"/>
  <c r="M36" i="1" s="1"/>
  <c r="D37" i="1"/>
  <c r="E37" i="1" s="1"/>
  <c r="F37" i="1" s="1"/>
  <c r="G37" i="1" s="1"/>
  <c r="H37" i="1" s="1"/>
  <c r="D32" i="1"/>
  <c r="D29" i="1"/>
  <c r="E29" i="1" s="1"/>
  <c r="F29" i="1" s="1"/>
  <c r="G29" i="1" s="1"/>
  <c r="H29" i="1" s="1"/>
  <c r="D30" i="1"/>
  <c r="E30" i="1" s="1"/>
  <c r="F30" i="1" s="1"/>
  <c r="G30" i="1" s="1"/>
  <c r="H30" i="1" s="1"/>
  <c r="D31" i="1"/>
  <c r="E31" i="1" s="1"/>
  <c r="F31" i="1" s="1"/>
  <c r="G31" i="1" s="1"/>
  <c r="H31" i="1" s="1"/>
  <c r="D28" i="1"/>
  <c r="E28" i="1" s="1"/>
  <c r="F28" i="1" s="1"/>
  <c r="G28" i="1" s="1"/>
  <c r="H28" i="1" s="1"/>
  <c r="E32" i="1"/>
  <c r="F32" i="1" s="1"/>
  <c r="G32" i="1" s="1"/>
  <c r="H32" i="1" s="1"/>
  <c r="D23" i="1"/>
  <c r="E23" i="1" s="1"/>
  <c r="F23" i="1" s="1"/>
  <c r="G23" i="1" s="1"/>
  <c r="H23" i="1" s="1"/>
  <c r="D20" i="1"/>
  <c r="E20" i="1" s="1"/>
  <c r="F20" i="1" s="1"/>
  <c r="G20" i="1" s="1"/>
  <c r="H20" i="1" s="1"/>
  <c r="M20" i="1" s="1"/>
  <c r="D21" i="1"/>
  <c r="D22" i="1"/>
  <c r="E22" i="1" s="1"/>
  <c r="F22" i="1" s="1"/>
  <c r="G22" i="1" s="1"/>
  <c r="H22" i="1" s="1"/>
  <c r="D18" i="1"/>
  <c r="E18" i="1" s="1"/>
  <c r="F18" i="1" s="1"/>
  <c r="G18" i="1" s="1"/>
  <c r="H18" i="1" s="1"/>
  <c r="J18" i="1" s="1"/>
  <c r="D14" i="1"/>
  <c r="E14" i="1"/>
  <c r="F14" i="1"/>
  <c r="G14" i="1"/>
  <c r="H14" i="1"/>
  <c r="D15" i="1"/>
  <c r="E15" i="1"/>
  <c r="F15" i="1"/>
  <c r="G15" i="1"/>
  <c r="H15" i="1"/>
  <c r="I15" i="1" s="1"/>
  <c r="D16" i="1"/>
  <c r="E16" i="1"/>
  <c r="F16" i="1"/>
  <c r="G16" i="1"/>
  <c r="H16" i="1"/>
  <c r="I16" i="1" s="1"/>
  <c r="D17" i="1"/>
  <c r="E17" i="1"/>
  <c r="F17" i="1"/>
  <c r="G17" i="1"/>
  <c r="H17" i="1"/>
  <c r="E13" i="1"/>
  <c r="F13" i="1"/>
  <c r="G13" i="1"/>
  <c r="H13" i="1"/>
  <c r="D13" i="1"/>
  <c r="D8" i="1"/>
  <c r="E8" i="1" s="1"/>
  <c r="F8" i="1" s="1"/>
  <c r="G8" i="1" s="1"/>
  <c r="H8" i="1" s="1"/>
  <c r="D24" i="1"/>
  <c r="E24" i="1" s="1"/>
  <c r="F24" i="1" s="1"/>
  <c r="G24" i="1" s="1"/>
  <c r="H24" i="1" s="1"/>
  <c r="D25" i="1"/>
  <c r="E25" i="1" s="1"/>
  <c r="F25" i="1" s="1"/>
  <c r="G25" i="1" s="1"/>
  <c r="H25" i="1" s="1"/>
  <c r="D26" i="1"/>
  <c r="E26" i="1" s="1"/>
  <c r="F26" i="1" s="1"/>
  <c r="G26" i="1" s="1"/>
  <c r="H26" i="1" s="1"/>
  <c r="I26" i="1" s="1"/>
  <c r="D27" i="1"/>
  <c r="E27" i="1" s="1"/>
  <c r="F27" i="1" s="1"/>
  <c r="G27" i="1" s="1"/>
  <c r="H27" i="1" s="1"/>
  <c r="D9" i="1"/>
  <c r="E9" i="1" s="1"/>
  <c r="F9" i="1" s="1"/>
  <c r="G9" i="1" s="1"/>
  <c r="H9" i="1" s="1"/>
  <c r="I9" i="1" s="1"/>
  <c r="D10" i="1"/>
  <c r="E10" i="1" s="1"/>
  <c r="F10" i="1" s="1"/>
  <c r="G10" i="1" s="1"/>
  <c r="H10" i="1" s="1"/>
  <c r="D11" i="1"/>
  <c r="E11" i="1" s="1"/>
  <c r="F11" i="1" s="1"/>
  <c r="G11" i="1" s="1"/>
  <c r="H11" i="1" s="1"/>
  <c r="D12" i="1"/>
  <c r="E12" i="1" s="1"/>
  <c r="F12" i="1" s="1"/>
  <c r="G12" i="1" s="1"/>
  <c r="H12" i="1" s="1"/>
  <c r="E21" i="1"/>
  <c r="F21" i="1" s="1"/>
  <c r="G21" i="1" s="1"/>
  <c r="H21" i="1" s="1"/>
  <c r="E41" i="1"/>
  <c r="F41" i="1" s="1"/>
  <c r="G41" i="1" s="1"/>
  <c r="H41" i="1" s="1"/>
  <c r="D4" i="1"/>
  <c r="E4" i="1" s="1"/>
  <c r="F4" i="1" s="1"/>
  <c r="G4" i="1" s="1"/>
  <c r="H4" i="1" s="1"/>
  <c r="D5" i="1"/>
  <c r="E5" i="1" s="1"/>
  <c r="F5" i="1" s="1"/>
  <c r="G5" i="1" s="1"/>
  <c r="H5" i="1" s="1"/>
  <c r="D6" i="1"/>
  <c r="E6" i="1" s="1"/>
  <c r="F6" i="1" s="1"/>
  <c r="G6" i="1" s="1"/>
  <c r="H6" i="1" s="1"/>
  <c r="D7" i="1"/>
  <c r="E7" i="1"/>
  <c r="F7" i="1" s="1"/>
  <c r="G7" i="1" s="1"/>
  <c r="H7" i="1" s="1"/>
  <c r="G40" i="2" l="1"/>
  <c r="G24" i="2"/>
  <c r="G6" i="2"/>
  <c r="K6" i="2"/>
  <c r="K41" i="2"/>
  <c r="K42" i="2"/>
  <c r="K26" i="2"/>
  <c r="K18" i="2"/>
  <c r="K10" i="2"/>
  <c r="K44" i="2"/>
  <c r="K36" i="2"/>
  <c r="K28" i="2"/>
  <c r="K20" i="2"/>
  <c r="K12" i="2"/>
  <c r="E16" i="2"/>
  <c r="G16" i="2" s="1"/>
  <c r="G23" i="2"/>
  <c r="K39" i="2"/>
  <c r="K23" i="2"/>
  <c r="K15" i="2"/>
  <c r="K7" i="2"/>
  <c r="G13" i="2"/>
  <c r="G39" i="2"/>
  <c r="K43" i="2"/>
  <c r="K27" i="2"/>
  <c r="K19" i="2"/>
  <c r="K11" i="2"/>
  <c r="G26" i="2"/>
  <c r="G41" i="2"/>
  <c r="G33" i="2"/>
  <c r="G17" i="2"/>
  <c r="G9" i="2"/>
  <c r="G18" i="2"/>
  <c r="G42" i="2"/>
  <c r="G10" i="2"/>
  <c r="G45" i="2"/>
  <c r="G19" i="2"/>
  <c r="G38" i="2"/>
  <c r="G22" i="2"/>
  <c r="G14" i="2"/>
  <c r="G44" i="2"/>
  <c r="G43" i="2"/>
  <c r="G27" i="2"/>
  <c r="G11" i="2"/>
  <c r="G29" i="2"/>
  <c r="G20" i="2"/>
  <c r="G37" i="2"/>
  <c r="G12" i="2"/>
  <c r="G36" i="2"/>
  <c r="E35" i="2"/>
  <c r="G35" i="2" s="1"/>
  <c r="I35" i="2"/>
  <c r="K35" i="2" s="1"/>
  <c r="E34" i="2"/>
  <c r="G34" i="2" s="1"/>
  <c r="I34" i="2"/>
  <c r="K34" i="2" s="1"/>
  <c r="I31" i="2"/>
  <c r="K31" i="2" s="1"/>
  <c r="G28" i="2"/>
  <c r="E30" i="2"/>
  <c r="G30" i="2" s="1"/>
  <c r="I30" i="2"/>
  <c r="K30" i="2" s="1"/>
  <c r="E25" i="2"/>
  <c r="G25" i="2" s="1"/>
  <c r="I25" i="2"/>
  <c r="K25" i="2" s="1"/>
  <c r="I21" i="2"/>
  <c r="K21" i="2" s="1"/>
  <c r="G21" i="2"/>
  <c r="I32" i="2"/>
  <c r="K32" i="2" s="1"/>
  <c r="E32" i="2"/>
  <c r="G32" i="2" s="1"/>
  <c r="E31" i="2"/>
  <c r="G31" i="2" s="1"/>
  <c r="K38" i="2"/>
  <c r="K22" i="2"/>
  <c r="K14" i="2"/>
  <c r="K45" i="2"/>
  <c r="K37" i="2"/>
  <c r="K29" i="2"/>
  <c r="K13" i="2"/>
  <c r="K33" i="2"/>
  <c r="K17" i="2"/>
  <c r="K9" i="2"/>
  <c r="K3" i="1"/>
  <c r="M19" i="1"/>
  <c r="J19" i="1"/>
  <c r="L19" i="1"/>
  <c r="I19" i="1"/>
  <c r="K19" i="1"/>
  <c r="L20" i="1"/>
  <c r="L18" i="1"/>
  <c r="M27" i="1"/>
  <c r="O27" i="1" s="1"/>
  <c r="L27" i="1"/>
  <c r="K27" i="1"/>
  <c r="L34" i="1"/>
  <c r="K33" i="1"/>
  <c r="K18" i="1"/>
  <c r="J33" i="1"/>
  <c r="K9" i="1"/>
  <c r="K42" i="1"/>
  <c r="L42" i="1"/>
  <c r="J42" i="1"/>
  <c r="M42" i="1"/>
  <c r="M17" i="1"/>
  <c r="L17" i="1"/>
  <c r="K17" i="1"/>
  <c r="J17" i="1"/>
  <c r="I17" i="1"/>
  <c r="J30" i="1"/>
  <c r="K30" i="1"/>
  <c r="L30" i="1"/>
  <c r="M30" i="1"/>
  <c r="I30" i="1"/>
  <c r="J39" i="1"/>
  <c r="K39" i="1"/>
  <c r="L39" i="1"/>
  <c r="M39" i="1"/>
  <c r="I39" i="1"/>
  <c r="I36" i="1"/>
  <c r="J36" i="1"/>
  <c r="K36" i="1"/>
  <c r="L36" i="1"/>
  <c r="O38" i="1"/>
  <c r="P38" i="1"/>
  <c r="Q38" i="1"/>
  <c r="R38" i="1"/>
  <c r="N38" i="1"/>
  <c r="I28" i="1"/>
  <c r="J28" i="1"/>
  <c r="K28" i="1"/>
  <c r="L28" i="1"/>
  <c r="M28" i="1"/>
  <c r="J14" i="1"/>
  <c r="K14" i="1"/>
  <c r="L14" i="1"/>
  <c r="M14" i="1"/>
  <c r="I14" i="1"/>
  <c r="I12" i="1"/>
  <c r="J12" i="1"/>
  <c r="K12" i="1"/>
  <c r="M12" i="1"/>
  <c r="L12" i="1"/>
  <c r="I13" i="1"/>
  <c r="J13" i="1"/>
  <c r="K13" i="1"/>
  <c r="L13" i="1"/>
  <c r="M13" i="1"/>
  <c r="P36" i="1"/>
  <c r="Q36" i="1"/>
  <c r="R36" i="1"/>
  <c r="O36" i="1"/>
  <c r="N36" i="1"/>
  <c r="J41" i="1"/>
  <c r="L41" i="1"/>
  <c r="K41" i="1"/>
  <c r="M41" i="1"/>
  <c r="I41" i="1"/>
  <c r="L38" i="1"/>
  <c r="I38" i="1"/>
  <c r="J38" i="1"/>
  <c r="K38" i="1"/>
  <c r="L32" i="1"/>
  <c r="M32" i="1"/>
  <c r="K32" i="1"/>
  <c r="I32" i="1"/>
  <c r="J32" i="1"/>
  <c r="I40" i="1"/>
  <c r="M40" i="1"/>
  <c r="K40" i="1"/>
  <c r="L40" i="1"/>
  <c r="J40" i="1"/>
  <c r="I37" i="1"/>
  <c r="J37" i="1"/>
  <c r="K37" i="1"/>
  <c r="L37" i="1"/>
  <c r="M37" i="1"/>
  <c r="I35" i="1"/>
  <c r="J35" i="1"/>
  <c r="K35" i="1"/>
  <c r="L35" i="1"/>
  <c r="M35" i="1"/>
  <c r="K31" i="1"/>
  <c r="L31" i="1"/>
  <c r="M31" i="1"/>
  <c r="J31" i="1"/>
  <c r="I31" i="1"/>
  <c r="I29" i="1"/>
  <c r="J29" i="1"/>
  <c r="K29" i="1"/>
  <c r="L29" i="1"/>
  <c r="M29" i="1"/>
  <c r="I11" i="1"/>
  <c r="J11" i="1"/>
  <c r="L11" i="1"/>
  <c r="M11" i="1"/>
  <c r="K11" i="1"/>
  <c r="I27" i="1"/>
  <c r="J27" i="1"/>
  <c r="K34" i="1"/>
  <c r="J26" i="1"/>
  <c r="I20" i="1"/>
  <c r="J20" i="1"/>
  <c r="K20" i="1"/>
  <c r="M33" i="1"/>
  <c r="L33" i="1"/>
  <c r="J23" i="1"/>
  <c r="K23" i="1"/>
  <c r="L23" i="1"/>
  <c r="M23" i="1"/>
  <c r="I23" i="1"/>
  <c r="I21" i="1"/>
  <c r="J21" i="1"/>
  <c r="K21" i="1"/>
  <c r="L21" i="1"/>
  <c r="M21" i="1"/>
  <c r="K15" i="1"/>
  <c r="L15" i="1"/>
  <c r="M15" i="1"/>
  <c r="J15" i="1"/>
  <c r="O20" i="1"/>
  <c r="P20" i="1"/>
  <c r="Q20" i="1"/>
  <c r="R20" i="1"/>
  <c r="N20" i="1"/>
  <c r="I34" i="1"/>
  <c r="M34" i="1"/>
  <c r="M26" i="1"/>
  <c r="L26" i="1"/>
  <c r="K26" i="1"/>
  <c r="K24" i="1"/>
  <c r="L24" i="1"/>
  <c r="M24" i="1"/>
  <c r="J24" i="1"/>
  <c r="I24" i="1"/>
  <c r="I22" i="1"/>
  <c r="J22" i="1"/>
  <c r="K22" i="1"/>
  <c r="L22" i="1"/>
  <c r="M22" i="1"/>
  <c r="L16" i="1"/>
  <c r="M16" i="1"/>
  <c r="K16" i="1"/>
  <c r="J16" i="1"/>
  <c r="L25" i="1"/>
  <c r="M25" i="1"/>
  <c r="K25" i="1"/>
  <c r="I25" i="1"/>
  <c r="J25" i="1"/>
  <c r="L8" i="1"/>
  <c r="M8" i="1"/>
  <c r="K8" i="1"/>
  <c r="I8" i="1"/>
  <c r="J8" i="1"/>
  <c r="I10" i="1"/>
  <c r="M10" i="1"/>
  <c r="I18" i="1"/>
  <c r="M18" i="1"/>
  <c r="L10" i="1"/>
  <c r="J9" i="1"/>
  <c r="K10" i="1"/>
  <c r="J10" i="1"/>
  <c r="M9" i="1"/>
  <c r="L9" i="1"/>
  <c r="K7" i="1"/>
  <c r="M7" i="1"/>
  <c r="I7" i="1"/>
  <c r="J7" i="1"/>
  <c r="L7" i="1"/>
  <c r="M6" i="1"/>
  <c r="K6" i="1"/>
  <c r="I6" i="1"/>
  <c r="J6" i="1"/>
  <c r="L6" i="1"/>
  <c r="M5" i="1"/>
  <c r="J5" i="1"/>
  <c r="K5" i="1"/>
  <c r="L5" i="1"/>
  <c r="I5" i="1"/>
  <c r="L4" i="1"/>
  <c r="I4" i="1"/>
  <c r="J4" i="1"/>
  <c r="K4" i="1"/>
  <c r="M4" i="1"/>
  <c r="O3" i="1"/>
  <c r="P3" i="1"/>
  <c r="Q3" i="1"/>
  <c r="R3" i="1"/>
  <c r="N3" i="1"/>
  <c r="L3" i="1"/>
  <c r="J3" i="1"/>
  <c r="I3" i="1"/>
  <c r="U3" i="1" l="1"/>
  <c r="T3" i="1"/>
  <c r="U20" i="1"/>
  <c r="T20" i="1"/>
  <c r="S20" i="1"/>
  <c r="U38" i="1"/>
  <c r="T38" i="1"/>
  <c r="U36" i="1"/>
  <c r="S36" i="1"/>
  <c r="T36" i="1"/>
  <c r="N27" i="1"/>
  <c r="P27" i="1"/>
  <c r="O19" i="1"/>
  <c r="N19" i="1"/>
  <c r="P19" i="1"/>
  <c r="Q19" i="1"/>
  <c r="R19" i="1"/>
  <c r="Q27" i="1"/>
  <c r="R27" i="1"/>
  <c r="N26" i="1"/>
  <c r="O26" i="1"/>
  <c r="P26" i="1"/>
  <c r="Q26" i="1"/>
  <c r="R26" i="1"/>
  <c r="O11" i="1"/>
  <c r="P11" i="1"/>
  <c r="Q11" i="1"/>
  <c r="R11" i="1"/>
  <c r="N11" i="1"/>
  <c r="Q40" i="1"/>
  <c r="N40" i="1"/>
  <c r="R40" i="1"/>
  <c r="P40" i="1"/>
  <c r="O40" i="1"/>
  <c r="N17" i="1"/>
  <c r="O17" i="1"/>
  <c r="P17" i="1"/>
  <c r="Q17" i="1"/>
  <c r="R17" i="1"/>
  <c r="N9" i="1"/>
  <c r="O9" i="1"/>
  <c r="P9" i="1"/>
  <c r="Q9" i="1"/>
  <c r="R9" i="1"/>
  <c r="N32" i="1"/>
  <c r="O32" i="1"/>
  <c r="R32" i="1"/>
  <c r="Q32" i="1"/>
  <c r="P32" i="1"/>
  <c r="Q13" i="1"/>
  <c r="R13" i="1"/>
  <c r="P13" i="1"/>
  <c r="O13" i="1"/>
  <c r="N13" i="1"/>
  <c r="Q37" i="1"/>
  <c r="R37" i="1"/>
  <c r="P37" i="1"/>
  <c r="N37" i="1"/>
  <c r="O37" i="1"/>
  <c r="N8" i="1"/>
  <c r="O8" i="1"/>
  <c r="P8" i="1"/>
  <c r="Q8" i="1"/>
  <c r="R8" i="1"/>
  <c r="N34" i="1"/>
  <c r="O34" i="1"/>
  <c r="P34" i="1"/>
  <c r="Q34" i="1"/>
  <c r="R34" i="1"/>
  <c r="N15" i="1"/>
  <c r="R15" i="1"/>
  <c r="P15" i="1"/>
  <c r="Q15" i="1"/>
  <c r="O15" i="1"/>
  <c r="Q29" i="1"/>
  <c r="R29" i="1"/>
  <c r="P29" i="1"/>
  <c r="N29" i="1"/>
  <c r="O29" i="1"/>
  <c r="O42" i="1"/>
  <c r="N42" i="1"/>
  <c r="R42" i="1"/>
  <c r="Q42" i="1"/>
  <c r="P42" i="1"/>
  <c r="N33" i="1"/>
  <c r="O33" i="1"/>
  <c r="P33" i="1"/>
  <c r="R33" i="1"/>
  <c r="Q33" i="1"/>
  <c r="N31" i="1"/>
  <c r="R31" i="1"/>
  <c r="O31" i="1"/>
  <c r="Q31" i="1"/>
  <c r="P31" i="1"/>
  <c r="R23" i="1"/>
  <c r="Q23" i="1"/>
  <c r="N23" i="1"/>
  <c r="O23" i="1"/>
  <c r="P23" i="1"/>
  <c r="V36" i="1"/>
  <c r="W36" i="1"/>
  <c r="S38" i="1"/>
  <c r="W38" i="1"/>
  <c r="V38" i="1"/>
  <c r="R14" i="1"/>
  <c r="Q14" i="1"/>
  <c r="O14" i="1"/>
  <c r="P14" i="1"/>
  <c r="N14" i="1"/>
  <c r="O35" i="1"/>
  <c r="P35" i="1"/>
  <c r="Q35" i="1"/>
  <c r="N35" i="1"/>
  <c r="R35" i="1"/>
  <c r="P12" i="1"/>
  <c r="Q12" i="1"/>
  <c r="R12" i="1"/>
  <c r="O12" i="1"/>
  <c r="N12" i="1"/>
  <c r="P39" i="1"/>
  <c r="Q39" i="1"/>
  <c r="R39" i="1"/>
  <c r="O39" i="1"/>
  <c r="N39" i="1"/>
  <c r="N25" i="1"/>
  <c r="O25" i="1"/>
  <c r="P25" i="1"/>
  <c r="Q25" i="1"/>
  <c r="R25" i="1"/>
  <c r="R30" i="1"/>
  <c r="Q30" i="1"/>
  <c r="N30" i="1"/>
  <c r="P30" i="1"/>
  <c r="O30" i="1"/>
  <c r="N18" i="1"/>
  <c r="O18" i="1"/>
  <c r="P18" i="1"/>
  <c r="Q18" i="1"/>
  <c r="R18" i="1"/>
  <c r="N16" i="1"/>
  <c r="O16" i="1"/>
  <c r="P16" i="1"/>
  <c r="Q16" i="1"/>
  <c r="R16" i="1"/>
  <c r="N24" i="1"/>
  <c r="R24" i="1"/>
  <c r="O24" i="1"/>
  <c r="P24" i="1"/>
  <c r="Q24" i="1"/>
  <c r="N10" i="1"/>
  <c r="O10" i="1"/>
  <c r="P10" i="1"/>
  <c r="Q10" i="1"/>
  <c r="R10" i="1"/>
  <c r="Q22" i="1"/>
  <c r="R22" i="1"/>
  <c r="P22" i="1"/>
  <c r="N22" i="1"/>
  <c r="O22" i="1"/>
  <c r="W20" i="1"/>
  <c r="V20" i="1"/>
  <c r="P21" i="1"/>
  <c r="Q21" i="1"/>
  <c r="R21" i="1"/>
  <c r="O21" i="1"/>
  <c r="N21" i="1"/>
  <c r="R41" i="1"/>
  <c r="N41" i="1"/>
  <c r="Q41" i="1"/>
  <c r="O41" i="1"/>
  <c r="P41" i="1"/>
  <c r="P28" i="1"/>
  <c r="Q28" i="1"/>
  <c r="R28" i="1"/>
  <c r="O28" i="1"/>
  <c r="N28" i="1"/>
  <c r="N6" i="1"/>
  <c r="R6" i="1"/>
  <c r="O6" i="1"/>
  <c r="P6" i="1"/>
  <c r="Q6" i="1"/>
  <c r="N5" i="1"/>
  <c r="O5" i="1"/>
  <c r="Q5" i="1"/>
  <c r="R5" i="1"/>
  <c r="P5" i="1"/>
  <c r="P4" i="1"/>
  <c r="Q4" i="1"/>
  <c r="R4" i="1"/>
  <c r="N4" i="1"/>
  <c r="O4" i="1"/>
  <c r="O7" i="1"/>
  <c r="P7" i="1"/>
  <c r="Q7" i="1"/>
  <c r="N7" i="1"/>
  <c r="R7" i="1"/>
  <c r="V3" i="1"/>
  <c r="S3" i="1"/>
  <c r="W3" i="1"/>
  <c r="U16" i="1" l="1"/>
  <c r="T16" i="1"/>
  <c r="U33" i="1"/>
  <c r="T33" i="1"/>
  <c r="U41" i="1"/>
  <c r="T41" i="1"/>
  <c r="U15" i="1"/>
  <c r="T15" i="1"/>
  <c r="U32" i="1"/>
  <c r="S32" i="1"/>
  <c r="T32" i="1"/>
  <c r="U17" i="1"/>
  <c r="T17" i="1"/>
  <c r="U12" i="1"/>
  <c r="S12" i="1"/>
  <c r="T12" i="1"/>
  <c r="U7" i="1"/>
  <c r="S7" i="1"/>
  <c r="T7" i="1"/>
  <c r="U21" i="1"/>
  <c r="S21" i="1"/>
  <c r="T21" i="1"/>
  <c r="U22" i="1"/>
  <c r="S22" i="1"/>
  <c r="T22" i="1"/>
  <c r="U29" i="1"/>
  <c r="S29" i="1"/>
  <c r="T29" i="1"/>
  <c r="U9" i="1"/>
  <c r="T9" i="1"/>
  <c r="S9" i="1"/>
  <c r="U11" i="1"/>
  <c r="T11" i="1"/>
  <c r="S11" i="1"/>
  <c r="U8" i="1"/>
  <c r="T8" i="1"/>
  <c r="S8" i="1"/>
  <c r="U31" i="1"/>
  <c r="T31" i="1"/>
  <c r="S31" i="1"/>
  <c r="T13" i="1"/>
  <c r="U13" i="1"/>
  <c r="T27" i="1"/>
  <c r="S27" i="1"/>
  <c r="U37" i="1"/>
  <c r="S37" i="1"/>
  <c r="T37" i="1"/>
  <c r="U40" i="1"/>
  <c r="T40" i="1"/>
  <c r="U23" i="1"/>
  <c r="T23" i="1"/>
  <c r="U4" i="1"/>
  <c r="T4" i="1"/>
  <c r="S4" i="1"/>
  <c r="U6" i="1"/>
  <c r="S6" i="1"/>
  <c r="T6" i="1"/>
  <c r="U10" i="1"/>
  <c r="S10" i="1"/>
  <c r="T10" i="1"/>
  <c r="U24" i="1"/>
  <c r="S24" i="1"/>
  <c r="T24" i="1"/>
  <c r="U30" i="1"/>
  <c r="T30" i="1"/>
  <c r="S30" i="1"/>
  <c r="U39" i="1"/>
  <c r="T39" i="1"/>
  <c r="U35" i="1"/>
  <c r="S35" i="1"/>
  <c r="T35" i="1"/>
  <c r="U42" i="1"/>
  <c r="T42" i="1"/>
  <c r="U5" i="1"/>
  <c r="S5" i="1"/>
  <c r="T5" i="1"/>
  <c r="U25" i="1"/>
  <c r="S25" i="1"/>
  <c r="T25" i="1"/>
  <c r="U14" i="1"/>
  <c r="T14" i="1"/>
  <c r="U26" i="1"/>
  <c r="S26" i="1"/>
  <c r="T26" i="1"/>
  <c r="U19" i="1"/>
  <c r="S19" i="1"/>
  <c r="T19" i="1"/>
  <c r="U28" i="1"/>
  <c r="T28" i="1"/>
  <c r="U18" i="1"/>
  <c r="T18" i="1"/>
  <c r="U34" i="1"/>
  <c r="T34" i="1"/>
  <c r="S34" i="1"/>
  <c r="V27" i="1"/>
  <c r="W27" i="1"/>
  <c r="Z27" i="1" s="1"/>
  <c r="U27" i="1"/>
  <c r="V19" i="1"/>
  <c r="W19" i="1"/>
  <c r="W10" i="1"/>
  <c r="V10" i="1"/>
  <c r="W35" i="1"/>
  <c r="V35" i="1"/>
  <c r="S14" i="1"/>
  <c r="V14" i="1"/>
  <c r="W14" i="1"/>
  <c r="W29" i="1"/>
  <c r="V29" i="1"/>
  <c r="W22" i="1"/>
  <c r="V22" i="1"/>
  <c r="Y36" i="1"/>
  <c r="Z36" i="1"/>
  <c r="AA36" i="1"/>
  <c r="X36" i="1"/>
  <c r="AB36" i="1"/>
  <c r="S23" i="1"/>
  <c r="V23" i="1"/>
  <c r="W23" i="1"/>
  <c r="S15" i="1"/>
  <c r="V15" i="1"/>
  <c r="W15" i="1"/>
  <c r="V32" i="1"/>
  <c r="W32" i="1"/>
  <c r="V30" i="1"/>
  <c r="W30" i="1"/>
  <c r="V25" i="1"/>
  <c r="W25" i="1"/>
  <c r="X20" i="1"/>
  <c r="Y20" i="1"/>
  <c r="Z20" i="1"/>
  <c r="AA20" i="1"/>
  <c r="AB20" i="1"/>
  <c r="V16" i="1"/>
  <c r="W16" i="1"/>
  <c r="S16" i="1"/>
  <c r="V31" i="1"/>
  <c r="W31" i="1"/>
  <c r="S13" i="1"/>
  <c r="V13" i="1"/>
  <c r="W13" i="1"/>
  <c r="V17" i="1"/>
  <c r="W17" i="1"/>
  <c r="S17" i="1"/>
  <c r="W18" i="1"/>
  <c r="V18" i="1"/>
  <c r="S18" i="1"/>
  <c r="V39" i="1"/>
  <c r="S39" i="1"/>
  <c r="W39" i="1"/>
  <c r="W26" i="1"/>
  <c r="V26" i="1"/>
  <c r="X38" i="1"/>
  <c r="Y38" i="1"/>
  <c r="Z38" i="1"/>
  <c r="AB38" i="1"/>
  <c r="AA38" i="1"/>
  <c r="S42" i="1"/>
  <c r="W42" i="1"/>
  <c r="V42" i="1"/>
  <c r="S28" i="1"/>
  <c r="V28" i="1"/>
  <c r="W28" i="1"/>
  <c r="W21" i="1"/>
  <c r="V21" i="1"/>
  <c r="V24" i="1"/>
  <c r="W24" i="1"/>
  <c r="W34" i="1"/>
  <c r="V34" i="1"/>
  <c r="V41" i="1"/>
  <c r="S41" i="1"/>
  <c r="W41" i="1"/>
  <c r="S40" i="1"/>
  <c r="V40" i="1"/>
  <c r="W40" i="1"/>
  <c r="V12" i="1"/>
  <c r="W12" i="1"/>
  <c r="V33" i="1"/>
  <c r="W33" i="1"/>
  <c r="S33" i="1"/>
  <c r="V8" i="1"/>
  <c r="W8" i="1"/>
  <c r="V37" i="1"/>
  <c r="W37" i="1"/>
  <c r="V9" i="1"/>
  <c r="W9" i="1"/>
  <c r="W11" i="1"/>
  <c r="V11" i="1"/>
  <c r="V4" i="1"/>
  <c r="W4" i="1"/>
  <c r="W7" i="1"/>
  <c r="V7" i="1"/>
  <c r="W6" i="1"/>
  <c r="V6" i="1"/>
  <c r="V5" i="1"/>
  <c r="W5" i="1"/>
  <c r="AB3" i="1"/>
  <c r="Y3" i="1"/>
  <c r="Z3" i="1"/>
  <c r="X3" i="1"/>
  <c r="AA3" i="1"/>
  <c r="X27" i="1" l="1"/>
  <c r="AA27" i="1"/>
  <c r="Y27" i="1"/>
  <c r="AB27" i="1"/>
  <c r="AG27" i="1" s="1"/>
  <c r="X19" i="1"/>
  <c r="Y19" i="1"/>
  <c r="AA19" i="1"/>
  <c r="Z19" i="1"/>
  <c r="AB19" i="1"/>
  <c r="X8" i="1"/>
  <c r="AB8" i="1"/>
  <c r="Z8" i="1"/>
  <c r="AA8" i="1"/>
  <c r="Y8" i="1"/>
  <c r="Z29" i="1"/>
  <c r="AA29" i="1"/>
  <c r="AB29" i="1"/>
  <c r="Y29" i="1"/>
  <c r="X29" i="1"/>
  <c r="Y21" i="1"/>
  <c r="Z21" i="1"/>
  <c r="AA21" i="1"/>
  <c r="AB21" i="1"/>
  <c r="X21" i="1"/>
  <c r="Y12" i="1"/>
  <c r="Z12" i="1"/>
  <c r="AA12" i="1"/>
  <c r="AB12" i="1"/>
  <c r="X12" i="1"/>
  <c r="AA41" i="1"/>
  <c r="AB41" i="1"/>
  <c r="Z41" i="1"/>
  <c r="X41" i="1"/>
  <c r="Y41" i="1"/>
  <c r="AB24" i="1"/>
  <c r="AA24" i="1"/>
  <c r="Z24" i="1"/>
  <c r="Y24" i="1"/>
  <c r="X24" i="1"/>
  <c r="X17" i="1"/>
  <c r="Y17" i="1"/>
  <c r="Z17" i="1"/>
  <c r="AA17" i="1"/>
  <c r="AB17" i="1"/>
  <c r="X16" i="1"/>
  <c r="AB16" i="1"/>
  <c r="Y16" i="1"/>
  <c r="AA16" i="1"/>
  <c r="Z16" i="1"/>
  <c r="Z40" i="1"/>
  <c r="AA40" i="1"/>
  <c r="AB40" i="1"/>
  <c r="Y40" i="1"/>
  <c r="X40" i="1"/>
  <c r="AB25" i="1"/>
  <c r="Z25" i="1"/>
  <c r="AA25" i="1"/>
  <c r="Y25" i="1"/>
  <c r="X25" i="1"/>
  <c r="X32" i="1"/>
  <c r="AB32" i="1"/>
  <c r="Y32" i="1"/>
  <c r="Z32" i="1"/>
  <c r="AA32" i="1"/>
  <c r="AA14" i="1"/>
  <c r="AB14" i="1"/>
  <c r="Z14" i="1"/>
  <c r="X14" i="1"/>
  <c r="Y14" i="1"/>
  <c r="Z13" i="1"/>
  <c r="AA13" i="1"/>
  <c r="AB13" i="1"/>
  <c r="Y13" i="1"/>
  <c r="X13" i="1"/>
  <c r="X35" i="1"/>
  <c r="Y35" i="1"/>
  <c r="Z35" i="1"/>
  <c r="AA35" i="1"/>
  <c r="AB35" i="1"/>
  <c r="X26" i="1"/>
  <c r="AB26" i="1"/>
  <c r="AA26" i="1"/>
  <c r="Y26" i="1"/>
  <c r="Z26" i="1"/>
  <c r="X18" i="1"/>
  <c r="Y18" i="1"/>
  <c r="Z18" i="1"/>
  <c r="AA18" i="1"/>
  <c r="AB18" i="1"/>
  <c r="Z22" i="1"/>
  <c r="AA22" i="1"/>
  <c r="AB22" i="1"/>
  <c r="Y22" i="1"/>
  <c r="X22" i="1"/>
  <c r="X9" i="1"/>
  <c r="Y9" i="1"/>
  <c r="AA9" i="1"/>
  <c r="AB9" i="1"/>
  <c r="Z9" i="1"/>
  <c r="AB42" i="1"/>
  <c r="AA42" i="1"/>
  <c r="X42" i="1"/>
  <c r="Y42" i="1"/>
  <c r="Z42" i="1"/>
  <c r="AA23" i="1"/>
  <c r="AB23" i="1"/>
  <c r="Z23" i="1"/>
  <c r="Y23" i="1"/>
  <c r="X23" i="1"/>
  <c r="Y28" i="1"/>
  <c r="Z28" i="1"/>
  <c r="AA28" i="1"/>
  <c r="AB28" i="1"/>
  <c r="X28" i="1"/>
  <c r="Y39" i="1"/>
  <c r="Z39" i="1"/>
  <c r="AA39" i="1"/>
  <c r="AB39" i="1"/>
  <c r="X39" i="1"/>
  <c r="AB31" i="1"/>
  <c r="AA31" i="1"/>
  <c r="X31" i="1"/>
  <c r="Y31" i="1"/>
  <c r="Z31" i="1"/>
  <c r="AF20" i="1"/>
  <c r="AG20" i="1"/>
  <c r="AE20" i="1"/>
  <c r="AC20" i="1"/>
  <c r="AD20" i="1"/>
  <c r="Z37" i="1"/>
  <c r="AA37" i="1"/>
  <c r="AB37" i="1"/>
  <c r="Y37" i="1"/>
  <c r="X37" i="1"/>
  <c r="X33" i="1"/>
  <c r="Y33" i="1"/>
  <c r="Z33" i="1"/>
  <c r="AA33" i="1"/>
  <c r="AB33" i="1"/>
  <c r="AF38" i="1"/>
  <c r="AG38" i="1"/>
  <c r="AC38" i="1"/>
  <c r="AE38" i="1"/>
  <c r="AD38" i="1"/>
  <c r="X11" i="1"/>
  <c r="Y11" i="1"/>
  <c r="Z11" i="1"/>
  <c r="AA11" i="1"/>
  <c r="AB11" i="1"/>
  <c r="X34" i="1"/>
  <c r="Y34" i="1"/>
  <c r="Z34" i="1"/>
  <c r="AA34" i="1"/>
  <c r="AB34" i="1"/>
  <c r="AA30" i="1"/>
  <c r="AB30" i="1"/>
  <c r="Z30" i="1"/>
  <c r="X30" i="1"/>
  <c r="Y30" i="1"/>
  <c r="AB15" i="1"/>
  <c r="AA15" i="1"/>
  <c r="X15" i="1"/>
  <c r="Y15" i="1"/>
  <c r="Z15" i="1"/>
  <c r="AG36" i="1"/>
  <c r="AF36" i="1"/>
  <c r="AC36" i="1"/>
  <c r="AE36" i="1"/>
  <c r="AD36" i="1"/>
  <c r="X10" i="1"/>
  <c r="Y10" i="1"/>
  <c r="Z10" i="1"/>
  <c r="AB10" i="1"/>
  <c r="AA10" i="1"/>
  <c r="Z5" i="1"/>
  <c r="AB5" i="1"/>
  <c r="X5" i="1"/>
  <c r="Y5" i="1"/>
  <c r="AA5" i="1"/>
  <c r="X7" i="1"/>
  <c r="Y7" i="1"/>
  <c r="Z7" i="1"/>
  <c r="AA7" i="1"/>
  <c r="AB7" i="1"/>
  <c r="Y4" i="1"/>
  <c r="AB4" i="1"/>
  <c r="X4" i="1"/>
  <c r="Z4" i="1"/>
  <c r="AA4" i="1"/>
  <c r="AB6" i="1"/>
  <c r="X6" i="1"/>
  <c r="Y6" i="1"/>
  <c r="AA6" i="1"/>
  <c r="Z6" i="1"/>
  <c r="AD3" i="1"/>
  <c r="AE3" i="1"/>
  <c r="AC3" i="1"/>
  <c r="AF3" i="1"/>
  <c r="AG3" i="1"/>
  <c r="AE27" i="1" l="1"/>
  <c r="AF27" i="1"/>
  <c r="AC27" i="1"/>
  <c r="AD27" i="1"/>
  <c r="AD19" i="1"/>
  <c r="AC19" i="1"/>
  <c r="AE19" i="1"/>
  <c r="AF19" i="1"/>
  <c r="AG19" i="1"/>
  <c r="AG28" i="1"/>
  <c r="AF28" i="1"/>
  <c r="AE28" i="1"/>
  <c r="AC28" i="1"/>
  <c r="AD28" i="1"/>
  <c r="AC30" i="1"/>
  <c r="AD30" i="1"/>
  <c r="AF30" i="1"/>
  <c r="AG30" i="1"/>
  <c r="AE30" i="1"/>
  <c r="AG37" i="1"/>
  <c r="AC37" i="1"/>
  <c r="AD37" i="1"/>
  <c r="AE37" i="1"/>
  <c r="AF37" i="1"/>
  <c r="AD42" i="1"/>
  <c r="AE42" i="1"/>
  <c r="AF42" i="1"/>
  <c r="AC42" i="1"/>
  <c r="AG42" i="1"/>
  <c r="AC22" i="1"/>
  <c r="AG22" i="1"/>
  <c r="AD22" i="1"/>
  <c r="AE22" i="1"/>
  <c r="AF22" i="1"/>
  <c r="AC29" i="1"/>
  <c r="AG29" i="1"/>
  <c r="AD29" i="1"/>
  <c r="AF29" i="1"/>
  <c r="AE29" i="1"/>
  <c r="AD33" i="1"/>
  <c r="AE33" i="1"/>
  <c r="AF33" i="1"/>
  <c r="AG33" i="1"/>
  <c r="AC33" i="1"/>
  <c r="AG21" i="1"/>
  <c r="AF21" i="1"/>
  <c r="AC21" i="1"/>
  <c r="AD21" i="1"/>
  <c r="AE21" i="1"/>
  <c r="AE18" i="1"/>
  <c r="AF18" i="1"/>
  <c r="AG18" i="1"/>
  <c r="AD18" i="1"/>
  <c r="AC18" i="1"/>
  <c r="AC16" i="1"/>
  <c r="AD16" i="1"/>
  <c r="AE16" i="1"/>
  <c r="AF16" i="1"/>
  <c r="AG16" i="1"/>
  <c r="AC31" i="1"/>
  <c r="AD31" i="1"/>
  <c r="AE31" i="1"/>
  <c r="AG31" i="1"/>
  <c r="AF31" i="1"/>
  <c r="AC13" i="1"/>
  <c r="AG13" i="1"/>
  <c r="AD13" i="1"/>
  <c r="AF13" i="1"/>
  <c r="AE13" i="1"/>
  <c r="AC23" i="1"/>
  <c r="AD23" i="1"/>
  <c r="AE23" i="1"/>
  <c r="AF23" i="1"/>
  <c r="AG23" i="1"/>
  <c r="AE26" i="1"/>
  <c r="AF26" i="1"/>
  <c r="AC26" i="1"/>
  <c r="AD26" i="1"/>
  <c r="AG26" i="1"/>
  <c r="AF35" i="1"/>
  <c r="AG35" i="1"/>
  <c r="AE35" i="1"/>
  <c r="AC35" i="1"/>
  <c r="AD35" i="1"/>
  <c r="AC25" i="1"/>
  <c r="AD25" i="1"/>
  <c r="AE25" i="1"/>
  <c r="AF25" i="1"/>
  <c r="AG25" i="1"/>
  <c r="AE40" i="1"/>
  <c r="AC40" i="1"/>
  <c r="AG40" i="1"/>
  <c r="AD40" i="1"/>
  <c r="AF40" i="1"/>
  <c r="AD17" i="1"/>
  <c r="AE17" i="1"/>
  <c r="AF17" i="1"/>
  <c r="AG17" i="1"/>
  <c r="AC17" i="1"/>
  <c r="AG12" i="1"/>
  <c r="AF12" i="1"/>
  <c r="AC12" i="1"/>
  <c r="AE12" i="1"/>
  <c r="AD12" i="1"/>
  <c r="AE34" i="1"/>
  <c r="AF34" i="1"/>
  <c r="AG34" i="1"/>
  <c r="AD34" i="1"/>
  <c r="AC34" i="1"/>
  <c r="AC14" i="1"/>
  <c r="AD14" i="1"/>
  <c r="AG14" i="1"/>
  <c r="AF14" i="1"/>
  <c r="AE14" i="1"/>
  <c r="AD41" i="1"/>
  <c r="AE41" i="1"/>
  <c r="AC41" i="1"/>
  <c r="AF41" i="1"/>
  <c r="AG41" i="1"/>
  <c r="AC15" i="1"/>
  <c r="AD15" i="1"/>
  <c r="AE15" i="1"/>
  <c r="AF15" i="1"/>
  <c r="AG15" i="1"/>
  <c r="AH20" i="1"/>
  <c r="AI20" i="1"/>
  <c r="AK20" i="1"/>
  <c r="AL20" i="1"/>
  <c r="AJ20" i="1"/>
  <c r="AC24" i="1"/>
  <c r="AD24" i="1"/>
  <c r="AE24" i="1"/>
  <c r="AF24" i="1"/>
  <c r="AG24" i="1"/>
  <c r="AC8" i="1"/>
  <c r="AD8" i="1"/>
  <c r="AE8" i="1"/>
  <c r="AF8" i="1"/>
  <c r="AG8" i="1"/>
  <c r="AH27" i="1"/>
  <c r="AI27" i="1"/>
  <c r="AL27" i="1"/>
  <c r="AK27" i="1"/>
  <c r="AJ27" i="1"/>
  <c r="AD9" i="1"/>
  <c r="AE9" i="1"/>
  <c r="AF9" i="1"/>
  <c r="AG9" i="1"/>
  <c r="AC9" i="1"/>
  <c r="AG39" i="1"/>
  <c r="AD39" i="1"/>
  <c r="AC39" i="1"/>
  <c r="AF39" i="1"/>
  <c r="AE39" i="1"/>
  <c r="AE10" i="1"/>
  <c r="AF10" i="1"/>
  <c r="AG10" i="1"/>
  <c r="AD10" i="1"/>
  <c r="AC10" i="1"/>
  <c r="AH36" i="1"/>
  <c r="AI36" i="1"/>
  <c r="AJ36" i="1"/>
  <c r="AK36" i="1"/>
  <c r="AL36" i="1"/>
  <c r="AF11" i="1"/>
  <c r="AG11" i="1"/>
  <c r="AE11" i="1"/>
  <c r="AD11" i="1"/>
  <c r="AC11" i="1"/>
  <c r="AK38" i="1"/>
  <c r="AH38" i="1"/>
  <c r="AI38" i="1"/>
  <c r="AJ38" i="1"/>
  <c r="AL38" i="1"/>
  <c r="AC32" i="1"/>
  <c r="AD32" i="1"/>
  <c r="AE32" i="1"/>
  <c r="AF32" i="1"/>
  <c r="AG32" i="1"/>
  <c r="AC4" i="1"/>
  <c r="AD4" i="1"/>
  <c r="AE4" i="1"/>
  <c r="AG4" i="1"/>
  <c r="AF4" i="1"/>
  <c r="AE6" i="1"/>
  <c r="AF6" i="1"/>
  <c r="AC6" i="1"/>
  <c r="AG6" i="1"/>
  <c r="AD6" i="1"/>
  <c r="AF7" i="1"/>
  <c r="AG7" i="1"/>
  <c r="AC7" i="1"/>
  <c r="AD7" i="1"/>
  <c r="AE7" i="1"/>
  <c r="AD5" i="1"/>
  <c r="AE5" i="1"/>
  <c r="AF5" i="1"/>
  <c r="AG5" i="1"/>
  <c r="AC5" i="1"/>
  <c r="AJ3" i="1"/>
  <c r="AH3" i="1"/>
  <c r="AI3" i="1"/>
  <c r="AK3" i="1"/>
  <c r="AL3" i="1"/>
  <c r="AL19" i="1" l="1"/>
  <c r="AK19" i="1"/>
  <c r="AH19" i="1"/>
  <c r="AI19" i="1"/>
  <c r="AJ19" i="1"/>
  <c r="AN20" i="1"/>
  <c r="AO20" i="1"/>
  <c r="AP20" i="1"/>
  <c r="AQ20" i="1"/>
  <c r="AM20" i="1"/>
  <c r="AI41" i="1"/>
  <c r="AK41" i="1"/>
  <c r="AL41" i="1"/>
  <c r="AH41" i="1"/>
  <c r="AJ41" i="1"/>
  <c r="AN38" i="1"/>
  <c r="AO38" i="1"/>
  <c r="AP38" i="1"/>
  <c r="AQ38" i="1"/>
  <c r="AM38" i="1"/>
  <c r="AN27" i="1"/>
  <c r="AO27" i="1"/>
  <c r="AP27" i="1"/>
  <c r="AQ27" i="1"/>
  <c r="AM27" i="1"/>
  <c r="AK25" i="1"/>
  <c r="AL25" i="1"/>
  <c r="AJ25" i="1"/>
  <c r="AH25" i="1"/>
  <c r="AI25" i="1"/>
  <c r="AH35" i="1"/>
  <c r="AJ35" i="1"/>
  <c r="AL35" i="1"/>
  <c r="AI35" i="1"/>
  <c r="AK35" i="1"/>
  <c r="AI14" i="1"/>
  <c r="AJ14" i="1"/>
  <c r="AK14" i="1"/>
  <c r="AL14" i="1"/>
  <c r="AH14" i="1"/>
  <c r="AJ24" i="1"/>
  <c r="AK24" i="1"/>
  <c r="AL24" i="1"/>
  <c r="AI24" i="1"/>
  <c r="AH24" i="1"/>
  <c r="AH10" i="1"/>
  <c r="AL10" i="1"/>
  <c r="AI10" i="1"/>
  <c r="AJ10" i="1"/>
  <c r="AK10" i="1"/>
  <c r="AH21" i="1"/>
  <c r="AI21" i="1"/>
  <c r="AJ21" i="1"/>
  <c r="AK21" i="1"/>
  <c r="AL21" i="1"/>
  <c r="AJ42" i="1"/>
  <c r="AK42" i="1"/>
  <c r="AL42" i="1"/>
  <c r="AI42" i="1"/>
  <c r="AH42" i="1"/>
  <c r="AH22" i="1"/>
  <c r="AI22" i="1"/>
  <c r="AJ22" i="1"/>
  <c r="AK22" i="1"/>
  <c r="AL22" i="1"/>
  <c r="AH11" i="1"/>
  <c r="AI11" i="1"/>
  <c r="AJ11" i="1"/>
  <c r="AK11" i="1"/>
  <c r="AL11" i="1"/>
  <c r="AO36" i="1"/>
  <c r="AP36" i="1"/>
  <c r="AQ36" i="1"/>
  <c r="AN36" i="1"/>
  <c r="AM36" i="1"/>
  <c r="AL9" i="1"/>
  <c r="AK9" i="1"/>
  <c r="AH9" i="1"/>
  <c r="AI9" i="1"/>
  <c r="AJ9" i="1"/>
  <c r="AJ15" i="1"/>
  <c r="AK15" i="1"/>
  <c r="AL15" i="1"/>
  <c r="AI15" i="1"/>
  <c r="AH15" i="1"/>
  <c r="AH12" i="1"/>
  <c r="AI12" i="1"/>
  <c r="AJ12" i="1"/>
  <c r="AL12" i="1"/>
  <c r="AK12" i="1"/>
  <c r="AH40" i="1"/>
  <c r="AL40" i="1"/>
  <c r="AJ40" i="1"/>
  <c r="AK40" i="1"/>
  <c r="AI40" i="1"/>
  <c r="AH18" i="1"/>
  <c r="AL18" i="1"/>
  <c r="AK18" i="1"/>
  <c r="AI18" i="1"/>
  <c r="AJ18" i="1"/>
  <c r="AH29" i="1"/>
  <c r="AI29" i="1"/>
  <c r="AJ29" i="1"/>
  <c r="AK29" i="1"/>
  <c r="AL29" i="1"/>
  <c r="AJ37" i="1"/>
  <c r="AH37" i="1"/>
  <c r="AI37" i="1"/>
  <c r="AL37" i="1"/>
  <c r="AK37" i="1"/>
  <c r="AH26" i="1"/>
  <c r="AL26" i="1"/>
  <c r="AJ26" i="1"/>
  <c r="AK26" i="1"/>
  <c r="AI26" i="1"/>
  <c r="AK8" i="1"/>
  <c r="AL8" i="1"/>
  <c r="AJ8" i="1"/>
  <c r="AH8" i="1"/>
  <c r="AI8" i="1"/>
  <c r="AK16" i="1"/>
  <c r="AL16" i="1"/>
  <c r="AJ16" i="1"/>
  <c r="AI16" i="1"/>
  <c r="AH16" i="1"/>
  <c r="AL33" i="1"/>
  <c r="AK33" i="1"/>
  <c r="AH33" i="1"/>
  <c r="AI33" i="1"/>
  <c r="AJ33" i="1"/>
  <c r="AJ31" i="1"/>
  <c r="AK31" i="1"/>
  <c r="AL31" i="1"/>
  <c r="AI31" i="1"/>
  <c r="AH31" i="1"/>
  <c r="AH39" i="1"/>
  <c r="AL39" i="1"/>
  <c r="AI39" i="1"/>
  <c r="AJ39" i="1"/>
  <c r="AK39" i="1"/>
  <c r="AK32" i="1"/>
  <c r="AL32" i="1"/>
  <c r="AJ32" i="1"/>
  <c r="AH32" i="1"/>
  <c r="AI32" i="1"/>
  <c r="AH34" i="1"/>
  <c r="AL34" i="1"/>
  <c r="AJ34" i="1"/>
  <c r="AK34" i="1"/>
  <c r="AI34" i="1"/>
  <c r="AL17" i="1"/>
  <c r="AK17" i="1"/>
  <c r="AJ17" i="1"/>
  <c r="AI17" i="1"/>
  <c r="AH17" i="1"/>
  <c r="AI23" i="1"/>
  <c r="AJ23" i="1"/>
  <c r="AK23" i="1"/>
  <c r="AL23" i="1"/>
  <c r="AH23" i="1"/>
  <c r="AH13" i="1"/>
  <c r="AI13" i="1"/>
  <c r="AJ13" i="1"/>
  <c r="AK13" i="1"/>
  <c r="AL13" i="1"/>
  <c r="AI30" i="1"/>
  <c r="AJ30" i="1"/>
  <c r="AK30" i="1"/>
  <c r="AL30" i="1"/>
  <c r="AH30" i="1"/>
  <c r="AH28" i="1"/>
  <c r="AI28" i="1"/>
  <c r="AJ28" i="1"/>
  <c r="AK28" i="1"/>
  <c r="AL28" i="1"/>
  <c r="AJ7" i="1"/>
  <c r="AL7" i="1"/>
  <c r="AH7" i="1"/>
  <c r="AI7" i="1"/>
  <c r="AK7" i="1"/>
  <c r="AL5" i="1"/>
  <c r="AI5" i="1"/>
  <c r="AH5" i="1"/>
  <c r="AJ5" i="1"/>
  <c r="AK5" i="1"/>
  <c r="AK4" i="1"/>
  <c r="AL4" i="1"/>
  <c r="AH4" i="1"/>
  <c r="AI4" i="1"/>
  <c r="AJ4" i="1"/>
  <c r="AL6" i="1"/>
  <c r="AI6" i="1"/>
  <c r="AJ6" i="1"/>
  <c r="AH6" i="1"/>
  <c r="AK6" i="1"/>
  <c r="AN3" i="1"/>
  <c r="AO3" i="1"/>
  <c r="AP3" i="1"/>
  <c r="AQ3" i="1"/>
  <c r="AM3" i="1"/>
  <c r="AN19" i="1" l="1"/>
  <c r="AM19" i="1"/>
  <c r="AO19" i="1"/>
  <c r="AQ19" i="1"/>
  <c r="AP19" i="1"/>
  <c r="AP40" i="1"/>
  <c r="AQ40" i="1"/>
  <c r="AM40" i="1"/>
  <c r="AO40" i="1"/>
  <c r="AN40" i="1"/>
  <c r="AM34" i="1"/>
  <c r="AN34" i="1"/>
  <c r="AO34" i="1"/>
  <c r="AP34" i="1"/>
  <c r="AQ34" i="1"/>
  <c r="AM16" i="1"/>
  <c r="AN16" i="1"/>
  <c r="AO16" i="1"/>
  <c r="AP16" i="1"/>
  <c r="AQ16" i="1"/>
  <c r="AN42" i="1"/>
  <c r="AM42" i="1"/>
  <c r="AQ42" i="1"/>
  <c r="AO42" i="1"/>
  <c r="AP42" i="1"/>
  <c r="AP13" i="1"/>
  <c r="AQ13" i="1"/>
  <c r="AO13" i="1"/>
  <c r="AM13" i="1"/>
  <c r="AN13" i="1"/>
  <c r="AM31" i="1"/>
  <c r="AQ31" i="1"/>
  <c r="AP31" i="1"/>
  <c r="AO31" i="1"/>
  <c r="AN31" i="1"/>
  <c r="AM8" i="1"/>
  <c r="AN8" i="1"/>
  <c r="AQ8" i="1"/>
  <c r="AO8" i="1"/>
  <c r="AP8" i="1"/>
  <c r="AM37" i="1"/>
  <c r="AN37" i="1"/>
  <c r="AQ37" i="1"/>
  <c r="AO37" i="1"/>
  <c r="AP37" i="1"/>
  <c r="AQ41" i="1"/>
  <c r="AM41" i="1"/>
  <c r="AP41" i="1"/>
  <c r="AN41" i="1"/>
  <c r="AO41" i="1"/>
  <c r="AO39" i="1"/>
  <c r="AP39" i="1"/>
  <c r="AQ39" i="1"/>
  <c r="AN39" i="1"/>
  <c r="AM39" i="1"/>
  <c r="AP29" i="1"/>
  <c r="AQ29" i="1"/>
  <c r="AO29" i="1"/>
  <c r="AN29" i="1"/>
  <c r="AM29" i="1"/>
  <c r="AM18" i="1"/>
  <c r="AN18" i="1"/>
  <c r="AO18" i="1"/>
  <c r="AP18" i="1"/>
  <c r="AQ18" i="1"/>
  <c r="AO12" i="1"/>
  <c r="AP12" i="1"/>
  <c r="AQ12" i="1"/>
  <c r="AN12" i="1"/>
  <c r="AM12" i="1"/>
  <c r="AP22" i="1"/>
  <c r="AQ22" i="1"/>
  <c r="AO22" i="1"/>
  <c r="AM22" i="1"/>
  <c r="AN22" i="1"/>
  <c r="AN35" i="1"/>
  <c r="AO35" i="1"/>
  <c r="AP35" i="1"/>
  <c r="AM35" i="1"/>
  <c r="AQ35" i="1"/>
  <c r="AM9" i="1"/>
  <c r="AN9" i="1"/>
  <c r="AO9" i="1"/>
  <c r="AP9" i="1"/>
  <c r="AQ9" i="1"/>
  <c r="AM15" i="1"/>
  <c r="AQ15" i="1"/>
  <c r="AN15" i="1"/>
  <c r="AO15" i="1"/>
  <c r="AP15" i="1"/>
  <c r="AM24" i="1"/>
  <c r="AQ24" i="1"/>
  <c r="AN24" i="1"/>
  <c r="AP24" i="1"/>
  <c r="AO24" i="1"/>
  <c r="AM26" i="1"/>
  <c r="AN26" i="1"/>
  <c r="AO26" i="1"/>
  <c r="AP26" i="1"/>
  <c r="AQ26" i="1"/>
  <c r="AO28" i="1"/>
  <c r="AP28" i="1"/>
  <c r="AQ28" i="1"/>
  <c r="AN28" i="1"/>
  <c r="AM28" i="1"/>
  <c r="AO21" i="1"/>
  <c r="AP21" i="1"/>
  <c r="AQ21" i="1"/>
  <c r="AN21" i="1"/>
  <c r="AM21" i="1"/>
  <c r="AM10" i="1"/>
  <c r="AN10" i="1"/>
  <c r="AO10" i="1"/>
  <c r="AP10" i="1"/>
  <c r="AQ10" i="1"/>
  <c r="AQ14" i="1"/>
  <c r="AP14" i="1"/>
  <c r="AM14" i="1"/>
  <c r="AN14" i="1"/>
  <c r="AO14" i="1"/>
  <c r="AM25" i="1"/>
  <c r="AP25" i="1"/>
  <c r="AQ25" i="1"/>
  <c r="AO25" i="1"/>
  <c r="AN25" i="1"/>
  <c r="AQ30" i="1"/>
  <c r="AP30" i="1"/>
  <c r="AO30" i="1"/>
  <c r="AN30" i="1"/>
  <c r="AM30" i="1"/>
  <c r="AQ23" i="1"/>
  <c r="AP23" i="1"/>
  <c r="AO23" i="1"/>
  <c r="AN23" i="1"/>
  <c r="AM23" i="1"/>
  <c r="AM17" i="1"/>
  <c r="AN17" i="1"/>
  <c r="AO17" i="1"/>
  <c r="AP17" i="1"/>
  <c r="AQ17" i="1"/>
  <c r="AM32" i="1"/>
  <c r="AN32" i="1"/>
  <c r="AP32" i="1"/>
  <c r="AQ32" i="1"/>
  <c r="AO32" i="1"/>
  <c r="AM33" i="1"/>
  <c r="AN33" i="1"/>
  <c r="AO33" i="1"/>
  <c r="AQ33" i="1"/>
  <c r="AP33" i="1"/>
  <c r="AN11" i="1"/>
  <c r="AO11" i="1"/>
  <c r="AP11" i="1"/>
  <c r="AQ11" i="1"/>
  <c r="AM11" i="1"/>
  <c r="AP4" i="1"/>
  <c r="AQ4" i="1"/>
  <c r="AM4" i="1"/>
  <c r="AO4" i="1"/>
  <c r="AN4" i="1"/>
  <c r="AM6" i="1"/>
  <c r="AN6" i="1"/>
  <c r="AO6" i="1"/>
  <c r="AP6" i="1"/>
  <c r="AQ6" i="1"/>
  <c r="AM5" i="1"/>
  <c r="AQ5" i="1"/>
  <c r="AN5" i="1"/>
  <c r="AP5" i="1"/>
  <c r="AO5" i="1"/>
  <c r="AN7" i="1"/>
  <c r="AM7" i="1"/>
  <c r="AO7" i="1"/>
  <c r="AP7" i="1"/>
  <c r="AQ7" i="1"/>
</calcChain>
</file>

<file path=xl/sharedStrings.xml><?xml version="1.0" encoding="utf-8"?>
<sst xmlns="http://schemas.openxmlformats.org/spreadsheetml/2006/main" count="603" uniqueCount="306">
  <si>
    <t>Pierre</t>
  </si>
  <si>
    <t>Bois</t>
  </si>
  <si>
    <t>Marbre</t>
  </si>
  <si>
    <t>Teinture</t>
  </si>
  <si>
    <t>Vin</t>
  </si>
  <si>
    <t>Ages</t>
  </si>
  <si>
    <t>Calcaire</t>
  </si>
  <si>
    <t>Bois d'Ebène</t>
  </si>
  <si>
    <t xml:space="preserve">Fer </t>
  </si>
  <si>
    <t>Tissus</t>
  </si>
  <si>
    <t>Bijoux</t>
  </si>
  <si>
    <t>Haut Moyen Age</t>
  </si>
  <si>
    <t>Cuivre</t>
  </si>
  <si>
    <t>Ressources</t>
  </si>
  <si>
    <t xml:space="preserve">Granit </t>
  </si>
  <si>
    <t xml:space="preserve">Albâtre </t>
  </si>
  <si>
    <t>Or</t>
  </si>
  <si>
    <t>Miel</t>
  </si>
  <si>
    <t xml:space="preserve">Moyen Age Classique </t>
  </si>
  <si>
    <t>Brique</t>
  </si>
  <si>
    <t>Corde</t>
  </si>
  <si>
    <t>Herbes Séchées</t>
  </si>
  <si>
    <t>Verre</t>
  </si>
  <si>
    <t xml:space="preserve">Basalte </t>
  </si>
  <si>
    <t xml:space="preserve">Laiton </t>
  </si>
  <si>
    <t>Renaissance</t>
  </si>
  <si>
    <t>Soie</t>
  </si>
  <si>
    <t>Poudre à Talquer</t>
  </si>
  <si>
    <t>Poudre à Canon</t>
  </si>
  <si>
    <t xml:space="preserve">Age Colonial </t>
  </si>
  <si>
    <t>Age de Bronze</t>
  </si>
  <si>
    <t>Age de Fer</t>
  </si>
  <si>
    <t>Papier</t>
  </si>
  <si>
    <t>Café</t>
  </si>
  <si>
    <t>Fil</t>
  </si>
  <si>
    <t>Porcelaine</t>
  </si>
  <si>
    <t>Goudron</t>
  </si>
  <si>
    <t xml:space="preserve">Age industriel </t>
  </si>
  <si>
    <t>Caoutchouc</t>
  </si>
  <si>
    <t>Coke</t>
  </si>
  <si>
    <t>Textiles</t>
  </si>
  <si>
    <t>Huile de Baleine</t>
  </si>
  <si>
    <t>Engrais</t>
  </si>
  <si>
    <t>Age progressiste</t>
  </si>
  <si>
    <t>Amiante</t>
  </si>
  <si>
    <t>Essence</t>
  </si>
  <si>
    <t>Pièces détachées</t>
  </si>
  <si>
    <t>Fer-Blanc</t>
  </si>
  <si>
    <t>Explosifs</t>
  </si>
  <si>
    <t>BESOINS</t>
  </si>
  <si>
    <t>Sel</t>
  </si>
  <si>
    <t>STOCKS</t>
  </si>
  <si>
    <t>Maisons victoriennes</t>
  </si>
  <si>
    <t>Manufacture Moderne</t>
  </si>
  <si>
    <t>Routes Modernes</t>
  </si>
  <si>
    <t>Manœuvres de flanquement</t>
  </si>
  <si>
    <t>Ordre Général</t>
  </si>
  <si>
    <t>Baslistique</t>
  </si>
  <si>
    <t>Infrastructure</t>
  </si>
  <si>
    <t>Chargement par culasse</t>
  </si>
  <si>
    <t>Voies de circulation</t>
  </si>
  <si>
    <t>Production de masse</t>
  </si>
  <si>
    <t>Explosifs modernes</t>
  </si>
  <si>
    <t>Raffinage du pétrole</t>
  </si>
  <si>
    <t>Matériaux modernes</t>
  </si>
  <si>
    <t>Electricité</t>
  </si>
  <si>
    <t>Fusée percutante</t>
  </si>
  <si>
    <t>Automobiles</t>
  </si>
  <si>
    <t>Urbanisation</t>
  </si>
  <si>
    <t>Immeubles</t>
  </si>
  <si>
    <t>Réseau de distribution electrique</t>
  </si>
  <si>
    <t>Logements sociaux</t>
  </si>
  <si>
    <t>Blindage</t>
  </si>
  <si>
    <t>Journalisme</t>
  </si>
  <si>
    <t>Elevage en ranch</t>
  </si>
  <si>
    <t>Transport en commun</t>
  </si>
  <si>
    <t>Véhicule à chevilles</t>
  </si>
  <si>
    <t>Mobilisation de massa</t>
  </si>
  <si>
    <t>Tours d'habitation</t>
  </si>
  <si>
    <t>Fusils à lunette</t>
  </si>
  <si>
    <t>Antibiotiques</t>
  </si>
  <si>
    <t>Détente</t>
  </si>
  <si>
    <t>Besoin court terme</t>
  </si>
  <si>
    <t>Différence</t>
  </si>
  <si>
    <t>Besoin total</t>
  </si>
  <si>
    <t>Différence urgente</t>
  </si>
  <si>
    <t>Technologies à acquerir (1=OUI / 0=NON)</t>
  </si>
  <si>
    <t>Prochaines techno en recherche</t>
  </si>
  <si>
    <t>Grands Monuments</t>
  </si>
  <si>
    <t>Château de deal</t>
  </si>
  <si>
    <t>Hagia Sophie</t>
  </si>
  <si>
    <t>Cathédrale d'Aix la Chapelle</t>
  </si>
  <si>
    <t>Royal Albert Hall</t>
  </si>
  <si>
    <t>Capitole des Etats-Unis</t>
  </si>
  <si>
    <t>Alcatraz</t>
  </si>
  <si>
    <t>Prochains GM</t>
  </si>
  <si>
    <t>Total GM</t>
  </si>
  <si>
    <t>Diff avec proch GM</t>
  </si>
  <si>
    <t>Diff avec total GM</t>
  </si>
  <si>
    <t>Château de frontenac</t>
  </si>
  <si>
    <t>adoc35</t>
  </si>
  <si>
    <t>jo56</t>
  </si>
  <si>
    <t>bluesnight</t>
  </si>
  <si>
    <t>gouro14</t>
  </si>
  <si>
    <t>anakin71</t>
  </si>
  <si>
    <t>skouam</t>
  </si>
  <si>
    <t>godfroi</t>
  </si>
  <si>
    <t>psyk0</t>
  </si>
  <si>
    <t>wan helsing</t>
  </si>
  <si>
    <t>ballester-blanco</t>
  </si>
  <si>
    <t>oustider</t>
  </si>
  <si>
    <t>Queen wisteria</t>
  </si>
  <si>
    <t>loulou750</t>
  </si>
  <si>
    <t>héloim</t>
  </si>
  <si>
    <t>kiwitoo</t>
  </si>
  <si>
    <t>lapinou93</t>
  </si>
  <si>
    <t>McCarron</t>
  </si>
  <si>
    <t>35bzh35</t>
  </si>
  <si>
    <t>daemon69</t>
  </si>
  <si>
    <t>dede3372</t>
  </si>
  <si>
    <t>klrdim</t>
  </si>
  <si>
    <t>sham2550</t>
  </si>
  <si>
    <t>princialy</t>
  </si>
  <si>
    <t>pikedelik</t>
  </si>
  <si>
    <t>xav01</t>
  </si>
  <si>
    <t>jahreads66</t>
  </si>
  <si>
    <t>DeVoIT12</t>
  </si>
  <si>
    <t>Pasteldg</t>
  </si>
  <si>
    <t>lecréateurbeta</t>
  </si>
  <si>
    <t>bubu60</t>
  </si>
  <si>
    <t>sebmoistien</t>
  </si>
  <si>
    <t>Charlemagne22100</t>
  </si>
  <si>
    <t>Gkar1969</t>
  </si>
  <si>
    <t>Serpentine</t>
  </si>
  <si>
    <t>kentin33</t>
  </si>
  <si>
    <t>MIKA74</t>
  </si>
  <si>
    <t>jaguar01</t>
  </si>
  <si>
    <t>arnaud bzh</t>
  </si>
  <si>
    <t>cédric1984</t>
  </si>
  <si>
    <t>Total</t>
  </si>
  <si>
    <t>classement</t>
  </si>
  <si>
    <t>nom</t>
  </si>
  <si>
    <t>marmotine06</t>
  </si>
  <si>
    <t>okkosan</t>
  </si>
  <si>
    <t>sparte55</t>
  </si>
  <si>
    <t>jeand360</t>
  </si>
  <si>
    <t>yaelkohi</t>
  </si>
  <si>
    <t>gerassimo</t>
  </si>
  <si>
    <t>mimi mereu</t>
  </si>
  <si>
    <t>fatchima</t>
  </si>
  <si>
    <t>doudidierdou</t>
  </si>
  <si>
    <t>dorom</t>
  </si>
  <si>
    <t>didietas16</t>
  </si>
  <si>
    <t>borissmallson</t>
  </si>
  <si>
    <t>flojar49</t>
  </si>
  <si>
    <t>El grande Pitufos</t>
  </si>
  <si>
    <t>toyes</t>
  </si>
  <si>
    <t>e-micky</t>
  </si>
  <si>
    <t>Phoenix-France</t>
  </si>
  <si>
    <t>LeTocard</t>
  </si>
  <si>
    <t>kim16</t>
  </si>
  <si>
    <t>beber.53</t>
  </si>
  <si>
    <t>fantome 68</t>
  </si>
  <si>
    <t>boucoucher1968</t>
  </si>
  <si>
    <t>serialmome</t>
  </si>
  <si>
    <t>traz59</t>
  </si>
  <si>
    <t>gerominou</t>
  </si>
  <si>
    <t>el gato</t>
  </si>
  <si>
    <t>jphilec</t>
  </si>
  <si>
    <t>Aneri</t>
  </si>
  <si>
    <t>croner</t>
  </si>
  <si>
    <t>G-fly</t>
  </si>
  <si>
    <t>kadychon</t>
  </si>
  <si>
    <t>franny83</t>
  </si>
  <si>
    <t>cazimodo</t>
  </si>
  <si>
    <t>mamal45</t>
  </si>
  <si>
    <t>yannickb07</t>
  </si>
  <si>
    <t>Papé</t>
  </si>
  <si>
    <t>coftier</t>
  </si>
  <si>
    <t>remou1994</t>
  </si>
  <si>
    <t>Tchouki91</t>
  </si>
  <si>
    <t>ricardo pastaga</t>
  </si>
  <si>
    <t>verlo67</t>
  </si>
  <si>
    <t>manoalsoto</t>
  </si>
  <si>
    <t>Sakagawea</t>
  </si>
  <si>
    <t>koene</t>
  </si>
  <si>
    <t>vielado</t>
  </si>
  <si>
    <t>herashadow</t>
  </si>
  <si>
    <t>arnaud26</t>
  </si>
  <si>
    <t>tamola</t>
  </si>
  <si>
    <t>jk5154</t>
  </si>
  <si>
    <t>vigard</t>
  </si>
  <si>
    <t>Triskel3329</t>
  </si>
  <si>
    <t>Clemdu22</t>
  </si>
  <si>
    <t>gincheux</t>
  </si>
  <si>
    <t>cyril66</t>
  </si>
  <si>
    <t>shadow95120</t>
  </si>
  <si>
    <t>Ninoupitch</t>
  </si>
  <si>
    <t>Sogal13</t>
  </si>
  <si>
    <t>Arnaud le preu</t>
  </si>
  <si>
    <t>kop91</t>
  </si>
  <si>
    <t>Solidz</t>
  </si>
  <si>
    <t>Philou033</t>
  </si>
  <si>
    <t>remi5159</t>
  </si>
  <si>
    <t>flore0629</t>
  </si>
  <si>
    <t>winnilours</t>
  </si>
  <si>
    <t>barbadur</t>
  </si>
  <si>
    <t>Grego95</t>
  </si>
  <si>
    <t>Cacou22</t>
  </si>
  <si>
    <t>joelle</t>
  </si>
  <si>
    <t>bonniejaja</t>
  </si>
  <si>
    <t>blooby</t>
  </si>
  <si>
    <t>Atomix</t>
  </si>
  <si>
    <t>Maitasun</t>
  </si>
  <si>
    <t>coco1942</t>
  </si>
  <si>
    <t>Galahead</t>
  </si>
  <si>
    <t>christinedu</t>
  </si>
  <si>
    <t>mariebidule</t>
  </si>
  <si>
    <t>madoncieux</t>
  </si>
  <si>
    <t>baghera0606</t>
  </si>
  <si>
    <t>tianmill</t>
  </si>
  <si>
    <t>niobe51</t>
  </si>
  <si>
    <t>maud7882</t>
  </si>
  <si>
    <t>aljosha</t>
  </si>
  <si>
    <t>ruby239</t>
  </si>
  <si>
    <t>TIMTOUFOU</t>
  </si>
  <si>
    <t>NamoO</t>
  </si>
  <si>
    <t>Gwened</t>
  </si>
  <si>
    <t>Lana S</t>
  </si>
  <si>
    <t>LILY81</t>
  </si>
  <si>
    <t>Petrus 1er</t>
  </si>
  <si>
    <t>killer89</t>
  </si>
  <si>
    <t>wzy19</t>
  </si>
  <si>
    <t>Chevalier mosand</t>
  </si>
  <si>
    <t>Sigismond</t>
  </si>
  <si>
    <t>Muntjac69</t>
  </si>
  <si>
    <t>Rodvayller</t>
  </si>
  <si>
    <t>TOTAL</t>
  </si>
  <si>
    <t>Babel</t>
  </si>
  <si>
    <t>alexandrie</t>
  </si>
  <si>
    <t>canons a culasse</t>
  </si>
  <si>
    <t>3x5</t>
  </si>
  <si>
    <t>mortier</t>
  </si>
  <si>
    <t>4x3</t>
  </si>
  <si>
    <t>hussard</t>
  </si>
  <si>
    <t>chasseur</t>
  </si>
  <si>
    <t>3x3</t>
  </si>
  <si>
    <t>fusillier</t>
  </si>
  <si>
    <t>usine armement</t>
  </si>
  <si>
    <t>4x5</t>
  </si>
  <si>
    <t>6x3</t>
  </si>
  <si>
    <t>tireurs d'élite</t>
  </si>
  <si>
    <t>5X4</t>
  </si>
  <si>
    <t>bureau conscrits</t>
  </si>
  <si>
    <t>voitures blindées</t>
  </si>
  <si>
    <t>5x4</t>
  </si>
  <si>
    <t>char d'assaut</t>
  </si>
  <si>
    <t>Total indus</t>
  </si>
  <si>
    <t>Total prog</t>
  </si>
  <si>
    <t>pompage de l'eau</t>
  </si>
  <si>
    <t>Parc</t>
  </si>
  <si>
    <t>5x6</t>
  </si>
  <si>
    <t>Tour de Babel</t>
  </si>
  <si>
    <t>Statue de Zeus</t>
  </si>
  <si>
    <t>Frauenkirche de Desde</t>
  </si>
  <si>
    <t>Basilique St Marc</t>
  </si>
  <si>
    <t>Notre Dame</t>
  </si>
  <si>
    <t>Colisée</t>
  </si>
  <si>
    <t>Phare d'Alexandrie</t>
  </si>
  <si>
    <t>Cathédrale St-Basile</t>
  </si>
  <si>
    <t>Castle del Monte</t>
  </si>
  <si>
    <t>Masterwen</t>
  </si>
  <si>
    <r>
      <rPr>
        <b/>
        <sz val="11"/>
        <color theme="8"/>
        <rFont val="Calibri"/>
        <family val="2"/>
        <scheme val="minor"/>
      </rPr>
      <t>BOURSE PF/GM</t>
    </r>
    <r>
      <rPr>
        <b/>
        <sz val="11"/>
        <color rgb="FFFF0000"/>
        <rFont val="Calibri"/>
        <family val="2"/>
        <scheme val="minor"/>
      </rPr>
      <t xml:space="preserve"> BESOIN NEGATIF CREDIT POSITIF</t>
    </r>
  </si>
  <si>
    <t>Adoc</t>
  </si>
  <si>
    <t>Skouam</t>
  </si>
  <si>
    <t>Gouro14</t>
  </si>
  <si>
    <t>Oustsider</t>
  </si>
  <si>
    <t>Bluesnight</t>
  </si>
  <si>
    <t>Wan Helsing</t>
  </si>
  <si>
    <t>Queen Wisteria</t>
  </si>
  <si>
    <t>Jo56</t>
  </si>
  <si>
    <t>Psyck0</t>
  </si>
  <si>
    <t>Ballester-Blanco</t>
  </si>
  <si>
    <t>Héloim</t>
  </si>
  <si>
    <t>Loulou750</t>
  </si>
  <si>
    <t>Lapinou93</t>
  </si>
  <si>
    <t>Kiwitoo</t>
  </si>
  <si>
    <t>Sham2550</t>
  </si>
  <si>
    <t>Dede3372</t>
  </si>
  <si>
    <t>Lily81</t>
  </si>
  <si>
    <t>Princialy</t>
  </si>
  <si>
    <t>Pikedelik</t>
  </si>
  <si>
    <t>Klrdim</t>
  </si>
  <si>
    <t>Jahreads66</t>
  </si>
  <si>
    <t>Devoit12</t>
  </si>
  <si>
    <t>Xav01</t>
  </si>
  <si>
    <t>Bubu60</t>
  </si>
  <si>
    <t>Sebmoistien</t>
  </si>
  <si>
    <t>Romulus2</t>
  </si>
  <si>
    <t>Jaguar01</t>
  </si>
  <si>
    <t>Kentin33</t>
  </si>
  <si>
    <t>Mika74</t>
  </si>
  <si>
    <t>Arnaud bzh</t>
  </si>
  <si>
    <t>Cedric1984</t>
  </si>
  <si>
    <t>Samcity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</si>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</sst>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94601"/>
      <name val="Calibri"/>
      <family val="2"/>
      <scheme val="minor"/>
    </font>
    <font>
      <sz val="11"/>
      <color rgb="FF990033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6633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460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0" xfId="0" applyFill="1"/>
    <xf numFmtId="0" fontId="0" fillId="3" borderId="0" xfId="0" applyFill="1" applyBorder="1"/>
    <xf numFmtId="0" fontId="5" fillId="0" borderId="0" xfId="0" applyFont="1"/>
    <xf numFmtId="1" fontId="4" fillId="0" borderId="10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4" fillId="0" borderId="0" xfId="0" applyNumberFormat="1" applyFont="1"/>
    <xf numFmtId="1" fontId="0" fillId="0" borderId="0" xfId="0" applyNumberFormat="1"/>
    <xf numFmtId="1" fontId="0" fillId="5" borderId="0" xfId="0" applyNumberFormat="1" applyFill="1"/>
    <xf numFmtId="1" fontId="0" fillId="5" borderId="0" xfId="0" applyNumberFormat="1" applyFont="1" applyFill="1" applyBorder="1" applyProtection="1">
      <protection locked="0"/>
    </xf>
    <xf numFmtId="1" fontId="0" fillId="5" borderId="11" xfId="0" applyNumberFormat="1" applyFont="1" applyFill="1" applyBorder="1" applyProtection="1">
      <protection locked="0"/>
    </xf>
    <xf numFmtId="1" fontId="0" fillId="6" borderId="10" xfId="0" applyNumberFormat="1" applyFont="1" applyFill="1" applyBorder="1" applyProtection="1">
      <protection locked="0"/>
    </xf>
    <xf numFmtId="1" fontId="0" fillId="6" borderId="0" xfId="0" applyNumberFormat="1" applyFill="1"/>
    <xf numFmtId="1" fontId="0" fillId="6" borderId="0" xfId="0" applyNumberFormat="1" applyFont="1" applyFill="1" applyBorder="1" applyProtection="1">
      <protection locked="0"/>
    </xf>
    <xf numFmtId="1" fontId="0" fillId="6" borderId="11" xfId="0" applyNumberFormat="1" applyFont="1" applyFill="1" applyBorder="1" applyProtection="1">
      <protection locked="0"/>
    </xf>
    <xf numFmtId="1" fontId="0" fillId="8" borderId="10" xfId="0" applyNumberFormat="1" applyFont="1" applyFill="1" applyBorder="1" applyProtection="1">
      <protection locked="0"/>
    </xf>
    <xf numFmtId="1" fontId="0" fillId="8" borderId="0" xfId="0" applyNumberFormat="1" applyFill="1"/>
    <xf numFmtId="1" fontId="0" fillId="8" borderId="0" xfId="0" applyNumberFormat="1" applyFont="1" applyFill="1" applyBorder="1" applyProtection="1">
      <protection locked="0"/>
    </xf>
    <xf numFmtId="1" fontId="0" fillId="8" borderId="11" xfId="0" applyNumberFormat="1" applyFont="1" applyFill="1" applyBorder="1" applyProtection="1">
      <protection locked="0"/>
    </xf>
    <xf numFmtId="1" fontId="0" fillId="9" borderId="0" xfId="0" applyNumberFormat="1" applyFill="1"/>
    <xf numFmtId="1" fontId="0" fillId="9" borderId="0" xfId="0" applyNumberFormat="1" applyFont="1" applyFill="1" applyBorder="1" applyProtection="1">
      <protection locked="0"/>
    </xf>
    <xf numFmtId="1" fontId="0" fillId="9" borderId="11" xfId="0" applyNumberFormat="1" applyFont="1" applyFill="1" applyBorder="1" applyProtection="1">
      <protection locked="0"/>
    </xf>
    <xf numFmtId="1" fontId="0" fillId="10" borderId="10" xfId="0" applyNumberFormat="1" applyFont="1" applyFill="1" applyBorder="1" applyProtection="1">
      <protection locked="0"/>
    </xf>
    <xf numFmtId="1" fontId="0" fillId="10" borderId="0" xfId="0" applyNumberFormat="1" applyFill="1"/>
    <xf numFmtId="1" fontId="0" fillId="10" borderId="0" xfId="0" applyNumberFormat="1" applyFont="1" applyFill="1" applyBorder="1" applyProtection="1">
      <protection locked="0"/>
    </xf>
    <xf numFmtId="1" fontId="0" fillId="11" borderId="10" xfId="0" applyNumberFormat="1" applyFont="1" applyFill="1" applyBorder="1" applyProtection="1">
      <protection locked="0"/>
    </xf>
    <xf numFmtId="1" fontId="0" fillId="11" borderId="0" xfId="0" applyNumberFormat="1" applyFill="1"/>
    <xf numFmtId="1" fontId="0" fillId="11" borderId="0" xfId="0" applyNumberFormat="1" applyFont="1" applyFill="1" applyBorder="1" applyProtection="1">
      <protection locked="0"/>
    </xf>
    <xf numFmtId="1" fontId="0" fillId="11" borderId="11" xfId="0" applyNumberFormat="1" applyFont="1" applyFill="1" applyBorder="1" applyProtection="1">
      <protection locked="0"/>
    </xf>
    <xf numFmtId="1" fontId="0" fillId="12" borderId="10" xfId="0" applyNumberFormat="1" applyFont="1" applyFill="1" applyBorder="1" applyProtection="1">
      <protection locked="0"/>
    </xf>
    <xf numFmtId="1" fontId="0" fillId="12" borderId="0" xfId="0" applyNumberFormat="1" applyFill="1"/>
    <xf numFmtId="1" fontId="0" fillId="12" borderId="0" xfId="0" applyNumberFormat="1" applyFont="1" applyFill="1" applyBorder="1" applyProtection="1">
      <protection locked="0"/>
    </xf>
    <xf numFmtId="1" fontId="0" fillId="12" borderId="11" xfId="0" applyNumberFormat="1" applyFont="1" applyFill="1" applyBorder="1" applyProtection="1">
      <protection locked="0"/>
    </xf>
    <xf numFmtId="1" fontId="0" fillId="13" borderId="10" xfId="0" applyNumberFormat="1" applyFont="1" applyFill="1" applyBorder="1" applyProtection="1">
      <protection locked="0"/>
    </xf>
    <xf numFmtId="1" fontId="0" fillId="13" borderId="0" xfId="0" applyNumberFormat="1" applyFill="1"/>
    <xf numFmtId="1" fontId="0" fillId="13" borderId="0" xfId="0" applyNumberFormat="1" applyFont="1" applyFill="1" applyBorder="1" applyProtection="1">
      <protection locked="0"/>
    </xf>
    <xf numFmtId="1" fontId="0" fillId="13" borderId="11" xfId="0" applyNumberFormat="1" applyFont="1" applyFill="1" applyBorder="1" applyProtection="1">
      <protection locked="0"/>
    </xf>
    <xf numFmtId="1" fontId="6" fillId="2" borderId="12" xfId="1" applyNumberFormat="1" applyFont="1" applyBorder="1" applyAlignment="1" applyProtection="1">
      <alignment horizontal="center"/>
      <protection locked="0"/>
    </xf>
    <xf numFmtId="1" fontId="6" fillId="5" borderId="12" xfId="1" applyNumberFormat="1" applyFont="1" applyFill="1" applyBorder="1" applyAlignment="1" applyProtection="1">
      <alignment horizontal="center"/>
      <protection locked="0"/>
    </xf>
    <xf numFmtId="1" fontId="6" fillId="6" borderId="12" xfId="1" applyNumberFormat="1" applyFont="1" applyFill="1" applyBorder="1" applyAlignment="1" applyProtection="1">
      <alignment horizontal="center"/>
      <protection locked="0"/>
    </xf>
    <xf numFmtId="1" fontId="6" fillId="8" borderId="12" xfId="1" applyNumberFormat="1" applyFont="1" applyFill="1" applyBorder="1" applyAlignment="1" applyProtection="1">
      <alignment horizontal="center"/>
      <protection locked="0"/>
    </xf>
    <xf numFmtId="1" fontId="6" fillId="9" borderId="12" xfId="1" applyNumberFormat="1" applyFont="1" applyFill="1" applyBorder="1" applyAlignment="1" applyProtection="1">
      <alignment horizontal="center"/>
      <protection locked="0"/>
    </xf>
    <xf numFmtId="1" fontId="6" fillId="10" borderId="12" xfId="1" applyNumberFormat="1" applyFont="1" applyFill="1" applyBorder="1" applyAlignment="1" applyProtection="1">
      <alignment horizontal="center"/>
      <protection locked="0"/>
    </xf>
    <xf numFmtId="1" fontId="6" fillId="11" borderId="12" xfId="1" applyNumberFormat="1" applyFont="1" applyFill="1" applyBorder="1" applyAlignment="1" applyProtection="1">
      <alignment horizontal="center"/>
      <protection locked="0"/>
    </xf>
    <xf numFmtId="1" fontId="6" fillId="12" borderId="12" xfId="1" applyNumberFormat="1" applyFont="1" applyFill="1" applyBorder="1" applyAlignment="1" applyProtection="1">
      <alignment horizontal="center"/>
      <protection locked="0"/>
    </xf>
    <xf numFmtId="1" fontId="6" fillId="13" borderId="12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textRotation="57"/>
    </xf>
    <xf numFmtId="0" fontId="0" fillId="0" borderId="4" xfId="0" applyBorder="1" applyAlignment="1">
      <alignment textRotation="57"/>
    </xf>
    <xf numFmtId="0" fontId="0" fillId="0" borderId="10" xfId="0" applyBorder="1" applyAlignment="1">
      <alignment textRotation="57"/>
    </xf>
    <xf numFmtId="0" fontId="0" fillId="0" borderId="5" xfId="0" applyBorder="1" applyAlignment="1">
      <alignment textRotation="57"/>
    </xf>
    <xf numFmtId="0" fontId="0" fillId="0" borderId="1" xfId="0" applyBorder="1" applyAlignment="1">
      <alignment textRotation="57"/>
    </xf>
    <xf numFmtId="0" fontId="0" fillId="0" borderId="0" xfId="0" applyBorder="1" applyAlignment="1">
      <alignment textRotation="57"/>
    </xf>
    <xf numFmtId="1" fontId="0" fillId="0" borderId="8" xfId="0" applyNumberFormat="1" applyFill="1" applyBorder="1" applyAlignment="1">
      <alignment textRotation="60"/>
    </xf>
    <xf numFmtId="1" fontId="0" fillId="0" borderId="11" xfId="0" applyNumberFormat="1" applyFill="1" applyBorder="1" applyAlignment="1">
      <alignment textRotation="60"/>
    </xf>
    <xf numFmtId="1" fontId="0" fillId="0" borderId="9" xfId="0" applyNumberFormat="1" applyFill="1" applyBorder="1" applyAlignment="1">
      <alignment textRotation="60"/>
    </xf>
    <xf numFmtId="1" fontId="0" fillId="0" borderId="11" xfId="0" applyNumberFormat="1" applyBorder="1" applyAlignment="1">
      <alignment textRotation="60"/>
    </xf>
    <xf numFmtId="0" fontId="0" fillId="7" borderId="0" xfId="0" applyFill="1"/>
    <xf numFmtId="0" fontId="0" fillId="0" borderId="0" xfId="0" applyFill="1" applyAlignment="1">
      <alignment textRotation="57"/>
    </xf>
    <xf numFmtId="0" fontId="0" fillId="0" borderId="0" xfId="0" applyFill="1"/>
    <xf numFmtId="0" fontId="0" fillId="14" borderId="0" xfId="0" applyFill="1"/>
    <xf numFmtId="0" fontId="0" fillId="0" borderId="6" xfId="0" applyBorder="1" applyAlignment="1"/>
    <xf numFmtId="0" fontId="0" fillId="0" borderId="0" xfId="0" applyBorder="1" applyAlignment="1"/>
    <xf numFmtId="0" fontId="0" fillId="7" borderId="0" xfId="0" applyFill="1" applyBorder="1" applyAlignment="1"/>
    <xf numFmtId="0" fontId="0" fillId="7" borderId="6" xfId="0" applyFill="1" applyBorder="1" applyAlignment="1"/>
    <xf numFmtId="0" fontId="0" fillId="0" borderId="7" xfId="0" applyBorder="1" applyAlignment="1"/>
    <xf numFmtId="0" fontId="0" fillId="0" borderId="2" xfId="0" applyBorder="1" applyAlignment="1"/>
    <xf numFmtId="1" fontId="4" fillId="4" borderId="27" xfId="0" applyNumberFormat="1" applyFont="1" applyFill="1" applyBorder="1" applyProtection="1">
      <protection locked="0"/>
    </xf>
    <xf numFmtId="1" fontId="3" fillId="0" borderId="28" xfId="0" applyNumberFormat="1" applyFont="1" applyBorder="1" applyProtection="1">
      <protection locked="0"/>
    </xf>
    <xf numFmtId="0" fontId="0" fillId="0" borderId="11" xfId="0" applyBorder="1" applyAlignment="1"/>
    <xf numFmtId="0" fontId="0" fillId="0" borderId="9" xfId="0" applyBorder="1" applyAlignment="1"/>
    <xf numFmtId="0" fontId="0" fillId="14" borderId="4" xfId="0" applyFont="1" applyFill="1" applyBorder="1" applyAlignment="1">
      <alignment horizontal="center"/>
    </xf>
    <xf numFmtId="0" fontId="0" fillId="14" borderId="10" xfId="0" applyFont="1" applyFill="1" applyBorder="1" applyAlignment="1">
      <alignment horizontal="center"/>
    </xf>
    <xf numFmtId="0" fontId="0" fillId="14" borderId="5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0" fillId="7" borderId="9" xfId="0" applyFont="1" applyFill="1" applyBorder="1" applyAlignment="1">
      <alignment horizontal="center"/>
    </xf>
    <xf numFmtId="0" fontId="0" fillId="14" borderId="17" xfId="0" applyFill="1" applyBorder="1" applyAlignment="1">
      <alignment horizontal="center" textRotation="60"/>
    </xf>
    <xf numFmtId="0" fontId="0" fillId="14" borderId="33" xfId="0" applyFill="1" applyBorder="1" applyAlignment="1">
      <alignment horizontal="center" textRotation="60"/>
    </xf>
    <xf numFmtId="0" fontId="0" fillId="7" borderId="22" xfId="0" applyFill="1" applyBorder="1" applyAlignment="1">
      <alignment horizontal="center" textRotation="60"/>
    </xf>
    <xf numFmtId="0" fontId="0" fillId="7" borderId="34" xfId="0" applyFill="1" applyBorder="1" applyAlignment="1">
      <alignment horizontal="center" textRotation="60"/>
    </xf>
    <xf numFmtId="0" fontId="0" fillId="4" borderId="0" xfId="0" applyFill="1"/>
    <xf numFmtId="0" fontId="0" fillId="3" borderId="23" xfId="0" applyFill="1" applyBorder="1"/>
    <xf numFmtId="0" fontId="0" fillId="3" borderId="6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7" xfId="0" applyFill="1" applyBorder="1" applyAlignment="1">
      <alignment textRotation="57"/>
    </xf>
    <xf numFmtId="0" fontId="0" fillId="3" borderId="18" xfId="0" applyFill="1" applyBorder="1" applyAlignment="1">
      <alignment textRotation="57"/>
    </xf>
    <xf numFmtId="0" fontId="0" fillId="3" borderId="20" xfId="0" applyFill="1" applyBorder="1"/>
    <xf numFmtId="0" fontId="0" fillId="3" borderId="17" xfId="0" applyFill="1" applyBorder="1"/>
    <xf numFmtId="0" fontId="0" fillId="3" borderId="22" xfId="0" applyFill="1" applyBorder="1"/>
    <xf numFmtId="0" fontId="0" fillId="14" borderId="10" xfId="0" applyFill="1" applyBorder="1" applyAlignment="1">
      <alignment horizontal="center" textRotation="60"/>
    </xf>
    <xf numFmtId="0" fontId="0" fillId="7" borderId="11" xfId="0" applyFill="1" applyBorder="1" applyAlignment="1">
      <alignment horizontal="center" textRotation="60"/>
    </xf>
    <xf numFmtId="0" fontId="0" fillId="14" borderId="4" xfId="0" applyFill="1" applyBorder="1" applyAlignment="1">
      <alignment horizontal="center" textRotation="60"/>
    </xf>
    <xf numFmtId="0" fontId="0" fillId="14" borderId="5" xfId="0" applyFill="1" applyBorder="1" applyAlignment="1">
      <alignment horizontal="center" textRotation="60"/>
    </xf>
    <xf numFmtId="0" fontId="0" fillId="7" borderId="8" xfId="0" applyFill="1" applyBorder="1" applyAlignment="1">
      <alignment horizontal="center" textRotation="60"/>
    </xf>
    <xf numFmtId="0" fontId="0" fillId="7" borderId="9" xfId="0" applyFill="1" applyBorder="1" applyAlignment="1">
      <alignment horizontal="center" textRotation="60"/>
    </xf>
    <xf numFmtId="0" fontId="0" fillId="3" borderId="4" xfId="0" applyFill="1" applyBorder="1" applyAlignment="1">
      <alignment textRotation="60"/>
    </xf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8" xfId="0" applyNumberFormat="1" applyFill="1" applyBorder="1"/>
    <xf numFmtId="0" fontId="0" fillId="7" borderId="16" xfId="0" applyFill="1" applyBorder="1" applyAlignment="1"/>
    <xf numFmtId="0" fontId="3" fillId="4" borderId="0" xfId="0" applyFont="1" applyFill="1"/>
    <xf numFmtId="0" fontId="3" fillId="4" borderId="18" xfId="0" applyFont="1" applyFill="1" applyBorder="1" applyAlignment="1">
      <alignment textRotation="60"/>
    </xf>
    <xf numFmtId="0" fontId="3" fillId="14" borderId="18" xfId="0" applyFont="1" applyFill="1" applyBorder="1" applyAlignment="1">
      <alignment horizontal="center" textRotation="60"/>
    </xf>
    <xf numFmtId="0" fontId="3" fillId="7" borderId="23" xfId="0" applyFont="1" applyFill="1" applyBorder="1" applyAlignment="1">
      <alignment horizontal="center" textRotation="60"/>
    </xf>
    <xf numFmtId="0" fontId="3" fillId="4" borderId="23" xfId="0" applyFont="1" applyFill="1" applyBorder="1"/>
    <xf numFmtId="1" fontId="3" fillId="4" borderId="33" xfId="0" applyNumberFormat="1" applyFont="1" applyFill="1" applyBorder="1"/>
    <xf numFmtId="1" fontId="3" fillId="4" borderId="30" xfId="0" applyNumberFormat="1" applyFont="1" applyFill="1" applyBorder="1"/>
    <xf numFmtId="1" fontId="3" fillId="4" borderId="34" xfId="0" applyNumberFormat="1" applyFont="1" applyFill="1" applyBorder="1"/>
    <xf numFmtId="0" fontId="0" fillId="3" borderId="10" xfId="0" applyFill="1" applyBorder="1" applyAlignment="1">
      <alignment textRotation="57"/>
    </xf>
    <xf numFmtId="0" fontId="0" fillId="3" borderId="19" xfId="0" applyFill="1" applyBorder="1"/>
    <xf numFmtId="0" fontId="0" fillId="3" borderId="21" xfId="0" applyFill="1" applyBorder="1" applyAlignment="1">
      <alignment textRotation="57"/>
    </xf>
    <xf numFmtId="0" fontId="0" fillId="3" borderId="21" xfId="0" applyFill="1" applyBorder="1"/>
    <xf numFmtId="0" fontId="0" fillId="3" borderId="24" xfId="0" applyFill="1" applyBorder="1"/>
    <xf numFmtId="0" fontId="0" fillId="14" borderId="4" xfId="0" applyFill="1" applyBorder="1" applyAlignment="1"/>
    <xf numFmtId="0" fontId="0" fillId="14" borderId="18" xfId="0" applyFill="1" applyBorder="1" applyAlignment="1"/>
    <xf numFmtId="0" fontId="0" fillId="14" borderId="10" xfId="0" applyFill="1" applyBorder="1" applyAlignment="1"/>
    <xf numFmtId="0" fontId="0" fillId="15" borderId="0" xfId="0" applyFill="1"/>
    <xf numFmtId="0" fontId="0" fillId="15" borderId="10" xfId="0" applyFill="1" applyBorder="1" applyAlignment="1">
      <alignment textRotation="60"/>
    </xf>
    <xf numFmtId="0" fontId="0" fillId="15" borderId="5" xfId="0" applyFill="1" applyBorder="1" applyAlignment="1">
      <alignment textRotation="60"/>
    </xf>
    <xf numFmtId="0" fontId="0" fillId="15" borderId="18" xfId="0" applyFill="1" applyBorder="1"/>
    <xf numFmtId="0" fontId="0" fillId="15" borderId="7" xfId="0" applyFill="1" applyBorder="1"/>
    <xf numFmtId="1" fontId="0" fillId="15" borderId="17" xfId="0" applyNumberFormat="1" applyFill="1" applyBorder="1"/>
    <xf numFmtId="1" fontId="0" fillId="15" borderId="20" xfId="0" applyNumberFormat="1" applyFill="1" applyBorder="1"/>
    <xf numFmtId="1" fontId="0" fillId="15" borderId="22" xfId="0" applyNumberFormat="1" applyFill="1" applyBorder="1"/>
    <xf numFmtId="0" fontId="0" fillId="16" borderId="0" xfId="0" applyFill="1"/>
    <xf numFmtId="0" fontId="0" fillId="16" borderId="17" xfId="0" applyFill="1" applyBorder="1" applyAlignment="1">
      <alignment textRotation="60"/>
    </xf>
    <xf numFmtId="0" fontId="0" fillId="16" borderId="22" xfId="0" applyFill="1" applyBorder="1"/>
    <xf numFmtId="0" fontId="0" fillId="16" borderId="4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20" xfId="0" applyFill="1" applyBorder="1"/>
    <xf numFmtId="0" fontId="0" fillId="16" borderId="17" xfId="0" applyFill="1" applyBorder="1"/>
    <xf numFmtId="0" fontId="0" fillId="16" borderId="33" xfId="0" applyFill="1" applyBorder="1" applyAlignment="1">
      <alignment textRotation="60"/>
    </xf>
    <xf numFmtId="0" fontId="0" fillId="16" borderId="11" xfId="0" applyFill="1" applyBorder="1"/>
    <xf numFmtId="1" fontId="0" fillId="16" borderId="10" xfId="0" applyNumberFormat="1" applyFill="1" applyBorder="1"/>
    <xf numFmtId="1" fontId="0" fillId="16" borderId="0" xfId="0" applyNumberFormat="1" applyFill="1" applyBorder="1"/>
    <xf numFmtId="1" fontId="0" fillId="16" borderId="11" xfId="0" applyNumberFormat="1" applyFill="1" applyBorder="1"/>
    <xf numFmtId="1" fontId="0" fillId="16" borderId="30" xfId="0" applyNumberFormat="1" applyFill="1" applyBorder="1"/>
    <xf numFmtId="1" fontId="0" fillId="16" borderId="34" xfId="0" applyNumberFormat="1" applyFill="1" applyBorder="1"/>
    <xf numFmtId="1" fontId="0" fillId="16" borderId="33" xfId="0" applyNumberFormat="1" applyFill="1" applyBorder="1"/>
    <xf numFmtId="0" fontId="5" fillId="16" borderId="0" xfId="0" applyFont="1" applyFill="1"/>
    <xf numFmtId="0" fontId="5" fillId="16" borderId="18" xfId="0" applyFont="1" applyFill="1" applyBorder="1" applyAlignment="1">
      <alignment textRotation="60"/>
    </xf>
    <xf numFmtId="0" fontId="5" fillId="14" borderId="18" xfId="0" applyFont="1" applyFill="1" applyBorder="1" applyAlignment="1">
      <alignment horizontal="center" textRotation="60"/>
    </xf>
    <xf numFmtId="0" fontId="5" fillId="7" borderId="23" xfId="0" applyFont="1" applyFill="1" applyBorder="1" applyAlignment="1">
      <alignment horizontal="center" textRotation="60"/>
    </xf>
    <xf numFmtId="0" fontId="5" fillId="16" borderId="23" xfId="0" applyFont="1" applyFill="1" applyBorder="1"/>
    <xf numFmtId="0" fontId="5" fillId="16" borderId="31" xfId="0" applyFont="1" applyFill="1" applyBorder="1"/>
    <xf numFmtId="0" fontId="5" fillId="16" borderId="25" xfId="0" applyFont="1" applyFill="1" applyBorder="1"/>
    <xf numFmtId="0" fontId="5" fillId="16" borderId="32" xfId="0" applyFont="1" applyFill="1" applyBorder="1"/>
    <xf numFmtId="0" fontId="8" fillId="3" borderId="0" xfId="0" applyFont="1" applyFill="1"/>
    <xf numFmtId="0" fontId="8" fillId="3" borderId="10" xfId="0" applyFont="1" applyFill="1" applyBorder="1" applyAlignment="1">
      <alignment textRotation="60"/>
    </xf>
    <xf numFmtId="0" fontId="8" fillId="14" borderId="10" xfId="0" applyFont="1" applyFill="1" applyBorder="1" applyAlignment="1">
      <alignment horizontal="center" textRotation="60"/>
    </xf>
    <xf numFmtId="0" fontId="8" fillId="7" borderId="11" xfId="0" applyFont="1" applyFill="1" applyBorder="1" applyAlignment="1">
      <alignment horizontal="center" textRotation="60"/>
    </xf>
    <xf numFmtId="0" fontId="8" fillId="3" borderId="18" xfId="0" applyFont="1" applyFill="1" applyBorder="1"/>
    <xf numFmtId="1" fontId="8" fillId="3" borderId="19" xfId="0" applyNumberFormat="1" applyFont="1" applyFill="1" applyBorder="1"/>
    <xf numFmtId="1" fontId="8" fillId="3" borderId="21" xfId="0" applyNumberFormat="1" applyFont="1" applyFill="1" applyBorder="1"/>
    <xf numFmtId="1" fontId="8" fillId="3" borderId="24" xfId="0" applyNumberFormat="1" applyFont="1" applyFill="1" applyBorder="1"/>
    <xf numFmtId="0" fontId="8" fillId="4" borderId="0" xfId="0" applyFont="1" applyFill="1"/>
    <xf numFmtId="1" fontId="8" fillId="4" borderId="33" xfId="0" applyNumberFormat="1" applyFont="1" applyFill="1" applyBorder="1"/>
    <xf numFmtId="1" fontId="5" fillId="3" borderId="4" xfId="0" applyNumberFormat="1" applyFont="1" applyFill="1" applyBorder="1"/>
    <xf numFmtId="1" fontId="8" fillId="4" borderId="30" xfId="0" applyNumberFormat="1" applyFont="1" applyFill="1" applyBorder="1"/>
    <xf numFmtId="1" fontId="5" fillId="3" borderId="6" xfId="0" applyNumberFormat="1" applyFont="1" applyFill="1" applyBorder="1"/>
    <xf numFmtId="1" fontId="8" fillId="4" borderId="34" xfId="0" applyNumberFormat="1" applyFont="1" applyFill="1" applyBorder="1"/>
    <xf numFmtId="1" fontId="5" fillId="3" borderId="8" xfId="0" applyNumberFormat="1" applyFont="1" applyFill="1" applyBorder="1"/>
    <xf numFmtId="1" fontId="7" fillId="5" borderId="0" xfId="0" applyNumberFormat="1" applyFont="1" applyFill="1"/>
    <xf numFmtId="1" fontId="11" fillId="6" borderId="0" xfId="0" applyNumberFormat="1" applyFont="1" applyFill="1"/>
    <xf numFmtId="1" fontId="12" fillId="8" borderId="0" xfId="0" applyNumberFormat="1" applyFont="1" applyFill="1"/>
    <xf numFmtId="1" fontId="13" fillId="9" borderId="0" xfId="0" applyNumberFormat="1" applyFont="1" applyFill="1"/>
    <xf numFmtId="1" fontId="14" fillId="10" borderId="0" xfId="0" applyNumberFormat="1" applyFont="1" applyFill="1"/>
    <xf numFmtId="1" fontId="10" fillId="12" borderId="0" xfId="0" applyNumberFormat="1" applyFont="1" applyFill="1"/>
    <xf numFmtId="1" fontId="16" fillId="13" borderId="0" xfId="0" applyNumberFormat="1" applyFont="1" applyFill="1"/>
    <xf numFmtId="1" fontId="9" fillId="11" borderId="0" xfId="0" applyNumberFormat="1" applyFont="1" applyFill="1"/>
    <xf numFmtId="1" fontId="15" fillId="9" borderId="0" xfId="0" applyNumberFormat="1" applyFont="1" applyFill="1"/>
    <xf numFmtId="1" fontId="0" fillId="4" borderId="0" xfId="0" applyNumberFormat="1" applyFill="1" applyProtection="1"/>
    <xf numFmtId="1" fontId="0" fillId="0" borderId="0" xfId="0" applyNumberFormat="1" applyFont="1" applyProtection="1"/>
    <xf numFmtId="1" fontId="4" fillId="4" borderId="0" xfId="0" applyNumberFormat="1" applyFont="1" applyFill="1" applyProtection="1"/>
    <xf numFmtId="1" fontId="0" fillId="5" borderId="10" xfId="0" applyNumberFormat="1" applyFont="1" applyFill="1" applyBorder="1" applyProtection="1"/>
    <xf numFmtId="1" fontId="0" fillId="5" borderId="0" xfId="0" applyNumberFormat="1" applyFont="1" applyFill="1" applyBorder="1" applyProtection="1"/>
    <xf numFmtId="1" fontId="0" fillId="5" borderId="11" xfId="0" applyNumberFormat="1" applyFont="1" applyFill="1" applyBorder="1" applyProtection="1"/>
    <xf numFmtId="1" fontId="0" fillId="6" borderId="10" xfId="0" applyNumberFormat="1" applyFont="1" applyFill="1" applyBorder="1" applyProtection="1"/>
    <xf numFmtId="1" fontId="0" fillId="6" borderId="0" xfId="0" applyNumberFormat="1" applyFont="1" applyFill="1" applyBorder="1" applyProtection="1"/>
    <xf numFmtId="1" fontId="0" fillId="6" borderId="11" xfId="0" applyNumberFormat="1" applyFont="1" applyFill="1" applyBorder="1" applyProtection="1"/>
    <xf numFmtId="1" fontId="0" fillId="8" borderId="10" xfId="0" applyNumberFormat="1" applyFont="1" applyFill="1" applyBorder="1" applyProtection="1"/>
    <xf numFmtId="1" fontId="0" fillId="8" borderId="0" xfId="0" applyNumberFormat="1" applyFont="1" applyFill="1" applyBorder="1" applyProtection="1"/>
    <xf numFmtId="1" fontId="0" fillId="8" borderId="11" xfId="0" applyNumberFormat="1" applyFont="1" applyFill="1" applyBorder="1" applyProtection="1"/>
    <xf numFmtId="1" fontId="0" fillId="9" borderId="10" xfId="0" applyNumberFormat="1" applyFont="1" applyFill="1" applyBorder="1" applyProtection="1"/>
    <xf numFmtId="1" fontId="0" fillId="9" borderId="0" xfId="0" applyNumberFormat="1" applyFont="1" applyFill="1" applyBorder="1" applyProtection="1"/>
    <xf numFmtId="1" fontId="0" fillId="9" borderId="11" xfId="0" applyNumberFormat="1" applyFont="1" applyFill="1" applyBorder="1" applyProtection="1"/>
    <xf numFmtId="1" fontId="0" fillId="10" borderId="10" xfId="0" applyNumberFormat="1" applyFont="1" applyFill="1" applyBorder="1" applyProtection="1"/>
    <xf numFmtId="1" fontId="0" fillId="10" borderId="0" xfId="0" applyNumberFormat="1" applyFont="1" applyFill="1" applyBorder="1" applyProtection="1"/>
    <xf numFmtId="1" fontId="0" fillId="10" borderId="11" xfId="0" applyNumberFormat="1" applyFont="1" applyFill="1" applyBorder="1" applyProtection="1"/>
    <xf numFmtId="1" fontId="0" fillId="11" borderId="10" xfId="0" applyNumberFormat="1" applyFont="1" applyFill="1" applyBorder="1" applyProtection="1"/>
    <xf numFmtId="1" fontId="0" fillId="11" borderId="0" xfId="0" applyNumberFormat="1" applyFont="1" applyFill="1" applyBorder="1" applyProtection="1"/>
    <xf numFmtId="1" fontId="0" fillId="11" borderId="11" xfId="0" applyNumberFormat="1" applyFont="1" applyFill="1" applyBorder="1" applyProtection="1"/>
    <xf numFmtId="1" fontId="0" fillId="12" borderId="10" xfId="0" applyNumberFormat="1" applyFont="1" applyFill="1" applyBorder="1" applyProtection="1"/>
    <xf numFmtId="1" fontId="0" fillId="12" borderId="0" xfId="0" applyNumberFormat="1" applyFont="1" applyFill="1" applyBorder="1" applyProtection="1"/>
    <xf numFmtId="1" fontId="0" fillId="12" borderId="11" xfId="0" applyNumberFormat="1" applyFont="1" applyFill="1" applyBorder="1" applyProtection="1"/>
    <xf numFmtId="1" fontId="0" fillId="13" borderId="10" xfId="0" applyNumberFormat="1" applyFont="1" applyFill="1" applyBorder="1" applyProtection="1"/>
    <xf numFmtId="1" fontId="0" fillId="13" borderId="0" xfId="0" applyNumberFormat="1" applyFont="1" applyFill="1" applyBorder="1" applyProtection="1"/>
    <xf numFmtId="1" fontId="0" fillId="13" borderId="11" xfId="0" applyNumberFormat="1" applyFont="1" applyFill="1" applyBorder="1" applyProtection="1"/>
    <xf numFmtId="1" fontId="17" fillId="15" borderId="7" xfId="0" applyNumberFormat="1" applyFont="1" applyFill="1" applyBorder="1"/>
    <xf numFmtId="1" fontId="15" fillId="15" borderId="5" xfId="0" applyNumberFormat="1" applyFont="1" applyFill="1" applyBorder="1"/>
    <xf numFmtId="1" fontId="15" fillId="15" borderId="7" xfId="0" applyNumberFormat="1" applyFont="1" applyFill="1" applyBorder="1"/>
    <xf numFmtId="1" fontId="15" fillId="15" borderId="9" xfId="0" applyNumberFormat="1" applyFont="1" applyFill="1" applyBorder="1"/>
    <xf numFmtId="1" fontId="17" fillId="10" borderId="11" xfId="0" applyNumberFormat="1" applyFont="1" applyFill="1" applyBorder="1" applyProtection="1">
      <protection locked="0"/>
    </xf>
    <xf numFmtId="0" fontId="17" fillId="16" borderId="22" xfId="0" applyFont="1" applyFill="1" applyBorder="1"/>
    <xf numFmtId="1" fontId="18" fillId="4" borderId="34" xfId="0" applyNumberFormat="1" applyFont="1" applyFill="1" applyBorder="1"/>
    <xf numFmtId="1" fontId="17" fillId="3" borderId="8" xfId="0" applyNumberFormat="1" applyFont="1" applyFill="1" applyBorder="1"/>
    <xf numFmtId="1" fontId="18" fillId="3" borderId="24" xfId="0" applyNumberFormat="1" applyFont="1" applyFill="1" applyBorder="1"/>
    <xf numFmtId="0" fontId="17" fillId="16" borderId="32" xfId="0" applyFont="1" applyFill="1" applyBorder="1"/>
    <xf numFmtId="1" fontId="17" fillId="16" borderId="34" xfId="0" applyNumberFormat="1" applyFont="1" applyFill="1" applyBorder="1"/>
    <xf numFmtId="1" fontId="17" fillId="15" borderId="22" xfId="0" applyNumberFormat="1" applyFont="1" applyFill="1" applyBorder="1"/>
    <xf numFmtId="0" fontId="17" fillId="0" borderId="11" xfId="0" applyFont="1" applyBorder="1"/>
    <xf numFmtId="0" fontId="17" fillId="0" borderId="9" xfId="0" applyFont="1" applyBorder="1"/>
    <xf numFmtId="0" fontId="17" fillId="0" borderId="8" xfId="0" applyFont="1" applyBorder="1"/>
    <xf numFmtId="0" fontId="17" fillId="0" borderId="3" xfId="0" applyFont="1" applyBorder="1"/>
    <xf numFmtId="0" fontId="17" fillId="3" borderId="22" xfId="0" applyFont="1" applyFill="1" applyBorder="1"/>
    <xf numFmtId="0" fontId="17" fillId="3" borderId="23" xfId="0" applyFont="1" applyFill="1" applyBorder="1"/>
    <xf numFmtId="0" fontId="17" fillId="3" borderId="11" xfId="0" applyFont="1" applyFill="1" applyBorder="1"/>
    <xf numFmtId="0" fontId="17" fillId="3" borderId="24" xfId="0" applyFont="1" applyFill="1" applyBorder="1"/>
    <xf numFmtId="1" fontId="17" fillId="11" borderId="0" xfId="0" applyNumberFormat="1" applyFont="1" applyFill="1" applyBorder="1" applyProtection="1">
      <protection locked="0"/>
    </xf>
    <xf numFmtId="0" fontId="17" fillId="16" borderId="20" xfId="0" applyFont="1" applyFill="1" applyBorder="1"/>
    <xf numFmtId="1" fontId="18" fillId="4" borderId="30" xfId="0" applyNumberFormat="1" applyFont="1" applyFill="1" applyBorder="1"/>
    <xf numFmtId="1" fontId="17" fillId="3" borderId="6" xfId="0" applyNumberFormat="1" applyFont="1" applyFill="1" applyBorder="1"/>
    <xf numFmtId="1" fontId="18" fillId="3" borderId="21" xfId="0" applyNumberFormat="1" applyFont="1" applyFill="1" applyBorder="1"/>
    <xf numFmtId="0" fontId="17" fillId="16" borderId="25" xfId="0" applyFont="1" applyFill="1" applyBorder="1"/>
    <xf numFmtId="1" fontId="17" fillId="16" borderId="30" xfId="0" applyNumberFormat="1" applyFont="1" applyFill="1" applyBorder="1"/>
    <xf numFmtId="1" fontId="17" fillId="15" borderId="20" xfId="0" applyNumberFormat="1" applyFont="1" applyFill="1" applyBorder="1"/>
    <xf numFmtId="0" fontId="17" fillId="0" borderId="0" xfId="0" applyFont="1" applyBorder="1"/>
    <xf numFmtId="0" fontId="17" fillId="0" borderId="7" xfId="0" applyFont="1" applyBorder="1"/>
    <xf numFmtId="0" fontId="17" fillId="0" borderId="6" xfId="0" applyFont="1" applyBorder="1"/>
    <xf numFmtId="0" fontId="17" fillId="0" borderId="2" xfId="0" applyFont="1" applyBorder="1"/>
    <xf numFmtId="0" fontId="17" fillId="3" borderId="20" xfId="0" applyFont="1" applyFill="1" applyBorder="1"/>
    <xf numFmtId="0" fontId="17" fillId="3" borderId="16" xfId="0" applyFont="1" applyFill="1" applyBorder="1"/>
    <xf numFmtId="0" fontId="17" fillId="3" borderId="0" xfId="0" applyFont="1" applyFill="1" applyBorder="1"/>
    <xf numFmtId="0" fontId="17" fillId="3" borderId="21" xfId="0" applyFont="1" applyFill="1" applyBorder="1"/>
    <xf numFmtId="1" fontId="17" fillId="12" borderId="0" xfId="0" applyNumberFormat="1" applyFont="1" applyFill="1" applyBorder="1" applyProtection="1">
      <protection locked="0"/>
    </xf>
    <xf numFmtId="1" fontId="20" fillId="15" borderId="7" xfId="0" applyNumberFormat="1" applyFont="1" applyFill="1" applyBorder="1"/>
    <xf numFmtId="1" fontId="20" fillId="15" borderId="5" xfId="0" applyNumberFormat="1" applyFont="1" applyFill="1" applyBorder="1"/>
    <xf numFmtId="1" fontId="13" fillId="15" borderId="9" xfId="0" applyNumberFormat="1" applyFont="1" applyFill="1" applyBorder="1"/>
    <xf numFmtId="1" fontId="21" fillId="9" borderId="0" xfId="0" applyNumberFormat="1" applyFont="1" applyFill="1"/>
    <xf numFmtId="0" fontId="0" fillId="17" borderId="0" xfId="0" applyFill="1"/>
    <xf numFmtId="16" fontId="0" fillId="0" borderId="0" xfId="0" applyNumberFormat="1" applyAlignment="1">
      <alignment textRotation="90"/>
    </xf>
    <xf numFmtId="0" fontId="21" fillId="0" borderId="0" xfId="0" applyFont="1"/>
    <xf numFmtId="0" fontId="21" fillId="0" borderId="0" xfId="0" applyFont="1" applyFill="1"/>
    <xf numFmtId="1" fontId="19" fillId="15" borderId="7" xfId="0" applyNumberFormat="1" applyFont="1" applyFill="1" applyBorder="1"/>
    <xf numFmtId="1" fontId="13" fillId="15" borderId="7" xfId="0" applyNumberFormat="1" applyFont="1" applyFill="1" applyBorder="1"/>
    <xf numFmtId="1" fontId="13" fillId="15" borderId="5" xfId="0" applyNumberFormat="1" applyFont="1" applyFill="1" applyBorder="1"/>
    <xf numFmtId="0" fontId="0" fillId="18" borderId="0" xfId="0" applyFill="1"/>
    <xf numFmtId="1" fontId="5" fillId="9" borderId="10" xfId="0" applyNumberFormat="1" applyFont="1" applyFill="1" applyBorder="1" applyProtection="1">
      <protection locked="0"/>
    </xf>
    <xf numFmtId="0" fontId="5" fillId="16" borderId="17" xfId="0" applyFont="1" applyFill="1" applyBorder="1"/>
    <xf numFmtId="1" fontId="5" fillId="16" borderId="33" xfId="0" applyNumberFormat="1" applyFont="1" applyFill="1" applyBorder="1"/>
    <xf numFmtId="1" fontId="5" fillId="15" borderId="17" xfId="0" applyNumberFormat="1" applyFont="1" applyFill="1" applyBorder="1"/>
    <xf numFmtId="0" fontId="5" fillId="0" borderId="1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1" xfId="0" applyFont="1" applyBorder="1"/>
    <xf numFmtId="0" fontId="5" fillId="3" borderId="17" xfId="0" applyFont="1" applyFill="1" applyBorder="1"/>
    <xf numFmtId="0" fontId="5" fillId="3" borderId="18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1" fontId="5" fillId="4" borderId="33" xfId="0" applyNumberFormat="1" applyFont="1" applyFill="1" applyBorder="1"/>
    <xf numFmtId="1" fontId="19" fillId="15" borderId="5" xfId="0" applyNumberFormat="1" applyFont="1" applyFill="1" applyBorder="1"/>
    <xf numFmtId="0" fontId="3" fillId="0" borderId="0" xfId="0" applyFont="1"/>
    <xf numFmtId="0" fontId="3" fillId="17" borderId="0" xfId="0" applyFont="1" applyFill="1"/>
    <xf numFmtId="0" fontId="0" fillId="3" borderId="0" xfId="0" applyFont="1" applyFill="1"/>
    <xf numFmtId="0" fontId="3" fillId="14" borderId="0" xfId="0" applyFont="1" applyFill="1"/>
    <xf numFmtId="0" fontId="0" fillId="0" borderId="0" xfId="0" applyFont="1" applyFill="1"/>
    <xf numFmtId="0" fontId="8" fillId="0" borderId="0" xfId="0" applyFont="1"/>
    <xf numFmtId="1" fontId="8" fillId="2" borderId="29" xfId="1" applyNumberFormat="1" applyFont="1" applyBorder="1" applyAlignment="1" applyProtection="1">
      <alignment horizontal="center"/>
      <protection locked="0"/>
    </xf>
    <xf numFmtId="1" fontId="8" fillId="5" borderId="26" xfId="1" applyNumberFormat="1" applyFont="1" applyFill="1" applyBorder="1" applyAlignment="1" applyProtection="1">
      <alignment horizontal="center"/>
      <protection locked="0"/>
    </xf>
    <xf numFmtId="1" fontId="8" fillId="5" borderId="14" xfId="1" applyNumberFormat="1" applyFont="1" applyFill="1" applyBorder="1" applyAlignment="1" applyProtection="1">
      <alignment horizontal="center"/>
      <protection locked="0"/>
    </xf>
    <xf numFmtId="1" fontId="8" fillId="5" borderId="15" xfId="1" applyNumberFormat="1" applyFont="1" applyFill="1" applyBorder="1" applyAlignment="1" applyProtection="1">
      <alignment horizontal="center"/>
      <protection locked="0"/>
    </xf>
    <xf numFmtId="1" fontId="8" fillId="6" borderId="13" xfId="1" applyNumberFormat="1" applyFont="1" applyFill="1" applyBorder="1" applyAlignment="1" applyProtection="1">
      <alignment horizontal="center"/>
      <protection locked="0"/>
    </xf>
    <xf numFmtId="1" fontId="8" fillId="6" borderId="14" xfId="1" applyNumberFormat="1" applyFont="1" applyFill="1" applyBorder="1" applyAlignment="1" applyProtection="1">
      <alignment horizontal="center"/>
      <protection locked="0"/>
    </xf>
    <xf numFmtId="1" fontId="8" fillId="6" borderId="15" xfId="1" applyNumberFormat="1" applyFont="1" applyFill="1" applyBorder="1" applyAlignment="1" applyProtection="1">
      <alignment horizontal="center"/>
      <protection locked="0"/>
    </xf>
    <xf numFmtId="1" fontId="8" fillId="8" borderId="13" xfId="1" applyNumberFormat="1" applyFont="1" applyFill="1" applyBorder="1" applyAlignment="1" applyProtection="1">
      <alignment horizontal="center"/>
      <protection locked="0"/>
    </xf>
    <xf numFmtId="1" fontId="8" fillId="8" borderId="14" xfId="1" applyNumberFormat="1" applyFont="1" applyFill="1" applyBorder="1" applyAlignment="1" applyProtection="1">
      <alignment horizontal="center"/>
      <protection locked="0"/>
    </xf>
    <xf numFmtId="1" fontId="8" fillId="8" borderId="15" xfId="1" applyNumberFormat="1" applyFont="1" applyFill="1" applyBorder="1" applyAlignment="1" applyProtection="1">
      <alignment horizontal="center"/>
      <protection locked="0"/>
    </xf>
    <xf numFmtId="1" fontId="8" fillId="9" borderId="13" xfId="1" applyNumberFormat="1" applyFont="1" applyFill="1" applyBorder="1" applyAlignment="1" applyProtection="1">
      <alignment horizontal="center"/>
      <protection locked="0"/>
    </xf>
    <xf numFmtId="1" fontId="8" fillId="9" borderId="14" xfId="1" applyNumberFormat="1" applyFont="1" applyFill="1" applyBorder="1" applyAlignment="1" applyProtection="1">
      <alignment horizontal="center"/>
      <protection locked="0"/>
    </xf>
    <xf numFmtId="1" fontId="8" fillId="9" borderId="15" xfId="1" applyNumberFormat="1" applyFont="1" applyFill="1" applyBorder="1" applyAlignment="1" applyProtection="1">
      <alignment horizontal="center"/>
      <protection locked="0"/>
    </xf>
    <xf numFmtId="1" fontId="8" fillId="10" borderId="13" xfId="1" applyNumberFormat="1" applyFont="1" applyFill="1" applyBorder="1" applyAlignment="1" applyProtection="1">
      <alignment horizontal="center"/>
      <protection locked="0"/>
    </xf>
    <xf numFmtId="1" fontId="8" fillId="10" borderId="14" xfId="1" applyNumberFormat="1" applyFont="1" applyFill="1" applyBorder="1" applyAlignment="1" applyProtection="1">
      <alignment horizontal="center"/>
      <protection locked="0"/>
    </xf>
    <xf numFmtId="1" fontId="18" fillId="10" borderId="15" xfId="1" applyNumberFormat="1" applyFont="1" applyFill="1" applyBorder="1" applyAlignment="1" applyProtection="1">
      <alignment horizontal="center"/>
      <protection locked="0"/>
    </xf>
    <xf numFmtId="1" fontId="8" fillId="11" borderId="13" xfId="1" applyNumberFormat="1" applyFont="1" applyFill="1" applyBorder="1" applyAlignment="1" applyProtection="1">
      <alignment horizontal="center"/>
      <protection locked="0"/>
    </xf>
    <xf numFmtId="1" fontId="18" fillId="11" borderId="14" xfId="1" applyNumberFormat="1" applyFont="1" applyFill="1" applyBorder="1" applyAlignment="1" applyProtection="1">
      <alignment horizontal="center"/>
      <protection locked="0"/>
    </xf>
    <xf numFmtId="1" fontId="8" fillId="11" borderId="14" xfId="1" applyNumberFormat="1" applyFont="1" applyFill="1" applyBorder="1" applyAlignment="1" applyProtection="1">
      <alignment horizontal="center"/>
      <protection locked="0"/>
    </xf>
    <xf numFmtId="1" fontId="8" fillId="11" borderId="15" xfId="1" applyNumberFormat="1" applyFont="1" applyFill="1" applyBorder="1" applyAlignment="1" applyProtection="1">
      <alignment horizontal="center"/>
      <protection locked="0"/>
    </xf>
    <xf numFmtId="1" fontId="8" fillId="12" borderId="13" xfId="1" applyNumberFormat="1" applyFont="1" applyFill="1" applyBorder="1" applyAlignment="1" applyProtection="1">
      <alignment horizontal="center"/>
      <protection locked="0"/>
    </xf>
    <xf numFmtId="1" fontId="8" fillId="12" borderId="14" xfId="1" applyNumberFormat="1" applyFont="1" applyFill="1" applyBorder="1" applyAlignment="1" applyProtection="1">
      <alignment horizontal="center"/>
      <protection locked="0"/>
    </xf>
    <xf numFmtId="1" fontId="18" fillId="12" borderId="14" xfId="1" applyNumberFormat="1" applyFont="1" applyFill="1" applyBorder="1" applyAlignment="1" applyProtection="1">
      <alignment horizontal="center"/>
      <protection locked="0"/>
    </xf>
    <xf numFmtId="1" fontId="8" fillId="12" borderId="15" xfId="1" applyNumberFormat="1" applyFont="1" applyFill="1" applyBorder="1" applyAlignment="1" applyProtection="1">
      <alignment horizontal="center"/>
      <protection locked="0"/>
    </xf>
    <xf numFmtId="1" fontId="8" fillId="13" borderId="13" xfId="1" applyNumberFormat="1" applyFont="1" applyFill="1" applyBorder="1" applyAlignment="1" applyProtection="1">
      <alignment horizontal="center"/>
      <protection locked="0"/>
    </xf>
    <xf numFmtId="1" fontId="8" fillId="13" borderId="14" xfId="1" applyNumberFormat="1" applyFont="1" applyFill="1" applyBorder="1" applyAlignment="1" applyProtection="1">
      <alignment horizontal="center"/>
      <protection locked="0"/>
    </xf>
    <xf numFmtId="0" fontId="0" fillId="14" borderId="5" xfId="0" applyFill="1" applyBorder="1" applyAlignment="1"/>
    <xf numFmtId="0" fontId="0" fillId="0" borderId="0" xfId="0" applyFill="1" applyAlignment="1"/>
    <xf numFmtId="0" fontId="0" fillId="7" borderId="7" xfId="0" applyFill="1" applyBorder="1" applyAlignment="1"/>
    <xf numFmtId="0" fontId="0" fillId="3" borderId="12" xfId="0" applyFill="1" applyBorder="1"/>
    <xf numFmtId="0" fontId="5" fillId="3" borderId="12" xfId="0" applyFont="1" applyFill="1" applyBorder="1"/>
    <xf numFmtId="0" fontId="5" fillId="3" borderId="35" xfId="0" applyFont="1" applyFill="1" applyBorder="1"/>
    <xf numFmtId="0" fontId="0" fillId="0" borderId="0" xfId="0" applyAlignment="1">
      <alignment horizontal="center"/>
    </xf>
    <xf numFmtId="0" fontId="0" fillId="4" borderId="4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7" xfId="0" applyFill="1" applyBorder="1"/>
    <xf numFmtId="16" fontId="0" fillId="4" borderId="0" xfId="0" applyNumberFormat="1" applyFill="1" applyBorder="1" applyAlignment="1">
      <alignment horizontal="center"/>
    </xf>
    <xf numFmtId="0" fontId="0" fillId="21" borderId="0" xfId="0" applyFill="1" applyBorder="1"/>
    <xf numFmtId="0" fontId="0" fillId="22" borderId="4" xfId="0" applyFill="1" applyBorder="1"/>
    <xf numFmtId="0" fontId="0" fillId="22" borderId="10" xfId="0" applyFill="1" applyBorder="1"/>
    <xf numFmtId="0" fontId="0" fillId="22" borderId="10" xfId="0" applyFill="1" applyBorder="1" applyAlignment="1">
      <alignment horizontal="center"/>
    </xf>
    <xf numFmtId="0" fontId="0" fillId="22" borderId="5" xfId="0" applyFill="1" applyBorder="1"/>
    <xf numFmtId="0" fontId="0" fillId="22" borderId="6" xfId="0" applyFill="1" applyBorder="1"/>
    <xf numFmtId="0" fontId="0" fillId="22" borderId="0" xfId="0" applyFill="1" applyBorder="1"/>
    <xf numFmtId="0" fontId="0" fillId="22" borderId="0" xfId="0" applyFill="1" applyBorder="1" applyAlignment="1">
      <alignment horizontal="center"/>
    </xf>
    <xf numFmtId="0" fontId="0" fillId="22" borderId="7" xfId="0" applyFill="1" applyBorder="1"/>
    <xf numFmtId="0" fontId="0" fillId="22" borderId="27" xfId="0" applyFill="1" applyBorder="1"/>
    <xf numFmtId="0" fontId="0" fillId="22" borderId="28" xfId="0" applyFill="1" applyBorder="1"/>
    <xf numFmtId="0" fontId="0" fillId="22" borderId="28" xfId="0" applyFill="1" applyBorder="1" applyAlignment="1">
      <alignment horizontal="center"/>
    </xf>
    <xf numFmtId="0" fontId="0" fillId="22" borderId="36" xfId="0" applyFill="1" applyBorder="1"/>
    <xf numFmtId="0" fontId="0" fillId="21" borderId="0" xfId="0" applyFill="1"/>
    <xf numFmtId="16" fontId="0" fillId="21" borderId="0" xfId="0" applyNumberForma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1" fontId="20" fillId="15" borderId="9" xfId="0" applyNumberFormat="1" applyFont="1" applyFill="1" applyBorder="1"/>
    <xf numFmtId="1" fontId="5" fillId="12" borderId="0" xfId="0" applyNumberFormat="1" applyFont="1" applyFill="1" applyBorder="1" applyProtection="1">
      <protection locked="0"/>
    </xf>
    <xf numFmtId="0" fontId="5" fillId="16" borderId="20" xfId="0" applyFont="1" applyFill="1" applyBorder="1"/>
    <xf numFmtId="1" fontId="5" fillId="16" borderId="30" xfId="0" applyNumberFormat="1" applyFont="1" applyFill="1" applyBorder="1"/>
    <xf numFmtId="1" fontId="5" fillId="15" borderId="20" xfId="0" applyNumberFormat="1" applyFont="1" applyFill="1" applyBorder="1"/>
    <xf numFmtId="0" fontId="5" fillId="0" borderId="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2" xfId="0" applyFont="1" applyBorder="1"/>
    <xf numFmtId="0" fontId="5" fillId="3" borderId="20" xfId="0" applyFont="1" applyFill="1" applyBorder="1"/>
    <xf numFmtId="0" fontId="5" fillId="3" borderId="16" xfId="0" applyFont="1" applyFill="1" applyBorder="1"/>
    <xf numFmtId="0" fontId="5" fillId="3" borderId="0" xfId="0" applyFont="1" applyFill="1" applyBorder="1"/>
    <xf numFmtId="0" fontId="5" fillId="3" borderId="21" xfId="0" applyFont="1" applyFill="1" applyBorder="1"/>
    <xf numFmtId="1" fontId="5" fillId="13" borderId="15" xfId="1" applyNumberFormat="1" applyFont="1" applyFill="1" applyBorder="1" applyAlignment="1" applyProtection="1">
      <alignment horizontal="center"/>
      <protection locked="0"/>
    </xf>
    <xf numFmtId="1" fontId="21" fillId="15" borderId="5" xfId="0" applyNumberFormat="1" applyFont="1" applyFill="1" applyBorder="1"/>
    <xf numFmtId="1" fontId="21" fillId="15" borderId="7" xfId="0" applyNumberFormat="1" applyFont="1" applyFill="1" applyBorder="1"/>
    <xf numFmtId="1" fontId="21" fillId="15" borderId="9" xfId="0" applyNumberFormat="1" applyFont="1" applyFill="1" applyBorder="1"/>
    <xf numFmtId="1" fontId="6" fillId="3" borderId="21" xfId="0" applyNumberFormat="1" applyFont="1" applyFill="1" applyBorder="1"/>
    <xf numFmtId="0" fontId="0" fillId="3" borderId="12" xfId="0" applyFill="1" applyBorder="1" applyAlignment="1">
      <alignment textRotation="59"/>
    </xf>
    <xf numFmtId="0" fontId="3" fillId="0" borderId="0" xfId="0" applyFont="1" applyFill="1"/>
    <xf numFmtId="0" fontId="6" fillId="0" borderId="12" xfId="0" applyFont="1" applyBorder="1" applyAlignment="1">
      <alignment vertical="center" wrapText="1"/>
    </xf>
    <xf numFmtId="0" fontId="0" fillId="0" borderId="12" xfId="0" applyBorder="1"/>
    <xf numFmtId="0" fontId="8" fillId="0" borderId="12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/>
    <xf numFmtId="0" fontId="0" fillId="0" borderId="12" xfId="0" applyFill="1" applyBorder="1"/>
    <xf numFmtId="0" fontId="0" fillId="7" borderId="12" xfId="0" applyFill="1" applyBorder="1"/>
    <xf numFmtId="0" fontId="0" fillId="17" borderId="12" xfId="0" applyFill="1" applyBorder="1"/>
    <xf numFmtId="1" fontId="0" fillId="12" borderId="4" xfId="0" applyNumberFormat="1" applyFill="1" applyBorder="1" applyAlignment="1" applyProtection="1">
      <alignment horizontal="center" textRotation="60"/>
    </xf>
    <xf numFmtId="1" fontId="0" fillId="12" borderId="6" xfId="0" applyNumberFormat="1" applyFill="1" applyBorder="1" applyAlignment="1" applyProtection="1">
      <alignment horizontal="center" textRotation="60"/>
    </xf>
    <xf numFmtId="1" fontId="0" fillId="12" borderId="8" xfId="0" applyNumberFormat="1" applyFill="1" applyBorder="1" applyAlignment="1" applyProtection="1">
      <alignment horizontal="center" textRotation="60"/>
    </xf>
    <xf numFmtId="1" fontId="0" fillId="13" borderId="4" xfId="0" applyNumberFormat="1" applyFill="1" applyBorder="1" applyAlignment="1" applyProtection="1">
      <alignment horizontal="center" textRotation="60"/>
    </xf>
    <xf numFmtId="1" fontId="0" fillId="13" borderId="6" xfId="0" applyNumberFormat="1" applyFill="1" applyBorder="1" applyAlignment="1" applyProtection="1">
      <alignment horizontal="center" textRotation="60"/>
    </xf>
    <xf numFmtId="1" fontId="0" fillId="13" borderId="8" xfId="0" applyNumberFormat="1" applyFill="1" applyBorder="1" applyAlignment="1" applyProtection="1">
      <alignment horizontal="center" textRotation="60"/>
    </xf>
    <xf numFmtId="1" fontId="0" fillId="5" borderId="4" xfId="0" applyNumberFormat="1" applyFill="1" applyBorder="1" applyAlignment="1" applyProtection="1">
      <alignment horizontal="center" textRotation="60"/>
    </xf>
    <xf numFmtId="1" fontId="0" fillId="5" borderId="6" xfId="0" applyNumberFormat="1" applyFill="1" applyBorder="1" applyAlignment="1" applyProtection="1">
      <alignment horizontal="center" textRotation="60"/>
    </xf>
    <xf numFmtId="1" fontId="0" fillId="5" borderId="8" xfId="0" applyNumberFormat="1" applyFill="1" applyBorder="1" applyAlignment="1" applyProtection="1">
      <alignment horizontal="center" textRotation="60"/>
    </xf>
    <xf numFmtId="1" fontId="0" fillId="6" borderId="4" xfId="0" applyNumberFormat="1" applyFill="1" applyBorder="1" applyAlignment="1" applyProtection="1">
      <alignment horizontal="center" textRotation="60"/>
    </xf>
    <xf numFmtId="1" fontId="0" fillId="6" borderId="6" xfId="0" applyNumberFormat="1" applyFill="1" applyBorder="1" applyAlignment="1" applyProtection="1">
      <alignment horizontal="center" textRotation="60"/>
    </xf>
    <xf numFmtId="1" fontId="0" fillId="6" borderId="8" xfId="0" applyNumberFormat="1" applyFill="1" applyBorder="1" applyAlignment="1" applyProtection="1">
      <alignment horizontal="center" textRotation="60"/>
    </xf>
    <xf numFmtId="1" fontId="0" fillId="8" borderId="4" xfId="0" applyNumberFormat="1" applyFill="1" applyBorder="1" applyAlignment="1" applyProtection="1">
      <alignment horizontal="center" textRotation="60"/>
    </xf>
    <xf numFmtId="1" fontId="0" fillId="8" borderId="6" xfId="0" applyNumberFormat="1" applyFill="1" applyBorder="1" applyAlignment="1" applyProtection="1">
      <alignment horizontal="center" textRotation="60"/>
    </xf>
    <xf numFmtId="1" fontId="0" fillId="8" borderId="8" xfId="0" applyNumberFormat="1" applyFill="1" applyBorder="1" applyAlignment="1" applyProtection="1">
      <alignment horizontal="center" textRotation="60"/>
    </xf>
    <xf numFmtId="1" fontId="0" fillId="9" borderId="4" xfId="0" applyNumberFormat="1" applyFill="1" applyBorder="1" applyAlignment="1" applyProtection="1">
      <alignment horizontal="center" textRotation="60"/>
    </xf>
    <xf numFmtId="1" fontId="0" fillId="9" borderId="6" xfId="0" applyNumberFormat="1" applyFill="1" applyBorder="1" applyAlignment="1" applyProtection="1">
      <alignment horizontal="center" textRotation="60"/>
    </xf>
    <xf numFmtId="1" fontId="0" fillId="9" borderId="8" xfId="0" applyNumberFormat="1" applyFill="1" applyBorder="1" applyAlignment="1" applyProtection="1">
      <alignment horizontal="center" textRotation="60"/>
    </xf>
    <xf numFmtId="1" fontId="0" fillId="10" borderId="4" xfId="0" applyNumberFormat="1" applyFill="1" applyBorder="1" applyAlignment="1" applyProtection="1">
      <alignment horizontal="center" textRotation="60"/>
    </xf>
    <xf numFmtId="1" fontId="0" fillId="10" borderId="6" xfId="0" applyNumberFormat="1" applyFill="1" applyBorder="1" applyAlignment="1" applyProtection="1">
      <alignment horizontal="center" textRotation="60"/>
    </xf>
    <xf numFmtId="1" fontId="0" fillId="10" borderId="8" xfId="0" applyNumberFormat="1" applyFill="1" applyBorder="1" applyAlignment="1" applyProtection="1">
      <alignment horizontal="center" textRotation="60"/>
    </xf>
    <xf numFmtId="1" fontId="0" fillId="11" borderId="4" xfId="0" applyNumberFormat="1" applyFill="1" applyBorder="1" applyAlignment="1" applyProtection="1">
      <alignment horizontal="center" textRotation="60"/>
    </xf>
    <xf numFmtId="1" fontId="0" fillId="11" borderId="6" xfId="0" applyNumberFormat="1" applyFill="1" applyBorder="1" applyAlignment="1" applyProtection="1">
      <alignment horizontal="center" textRotation="60"/>
    </xf>
    <xf numFmtId="1" fontId="0" fillId="11" borderId="8" xfId="0" applyNumberFormat="1" applyFill="1" applyBorder="1" applyAlignment="1" applyProtection="1">
      <alignment horizontal="center" textRotation="60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10" borderId="4" xfId="0" applyNumberFormat="1" applyFill="1" applyBorder="1" applyAlignment="1" applyProtection="1">
      <alignment horizontal="center" textRotation="60"/>
      <protection locked="0"/>
    </xf>
    <xf numFmtId="1" fontId="0" fillId="10" borderId="6" xfId="0" applyNumberFormat="1" applyFill="1" applyBorder="1" applyAlignment="1" applyProtection="1">
      <alignment horizontal="center" textRotation="60"/>
      <protection locked="0"/>
    </xf>
    <xf numFmtId="1" fontId="0" fillId="10" borderId="8" xfId="0" applyNumberFormat="1" applyFill="1" applyBorder="1" applyAlignment="1" applyProtection="1">
      <alignment horizontal="center" textRotation="60"/>
      <protection locked="0"/>
    </xf>
    <xf numFmtId="1" fontId="0" fillId="11" borderId="4" xfId="0" applyNumberFormat="1" applyFill="1" applyBorder="1" applyAlignment="1" applyProtection="1">
      <alignment horizontal="center" textRotation="60"/>
      <protection locked="0"/>
    </xf>
    <xf numFmtId="1" fontId="0" fillId="11" borderId="6" xfId="0" applyNumberFormat="1" applyFill="1" applyBorder="1" applyAlignment="1" applyProtection="1">
      <alignment horizontal="center" textRotation="60"/>
      <protection locked="0"/>
    </xf>
    <xf numFmtId="1" fontId="0" fillId="11" borderId="8" xfId="0" applyNumberFormat="1" applyFill="1" applyBorder="1" applyAlignment="1" applyProtection="1">
      <alignment horizontal="center" textRotation="60"/>
      <protection locked="0"/>
    </xf>
    <xf numFmtId="1" fontId="0" fillId="12" borderId="4" xfId="0" applyNumberFormat="1" applyFill="1" applyBorder="1" applyAlignment="1" applyProtection="1">
      <alignment horizontal="center" textRotation="60"/>
      <protection locked="0"/>
    </xf>
    <xf numFmtId="1" fontId="0" fillId="12" borderId="6" xfId="0" applyNumberFormat="1" applyFill="1" applyBorder="1" applyAlignment="1" applyProtection="1">
      <alignment horizontal="center" textRotation="60"/>
      <protection locked="0"/>
    </xf>
    <xf numFmtId="1" fontId="0" fillId="12" borderId="8" xfId="0" applyNumberFormat="1" applyFill="1" applyBorder="1" applyAlignment="1" applyProtection="1">
      <alignment horizontal="center" textRotation="60"/>
      <protection locked="0"/>
    </xf>
    <xf numFmtId="1" fontId="0" fillId="13" borderId="4" xfId="0" applyNumberFormat="1" applyFill="1" applyBorder="1" applyAlignment="1" applyProtection="1">
      <alignment horizontal="center" textRotation="60"/>
      <protection locked="0"/>
    </xf>
    <xf numFmtId="1" fontId="0" fillId="13" borderId="6" xfId="0" applyNumberFormat="1" applyFill="1" applyBorder="1" applyAlignment="1" applyProtection="1">
      <alignment horizontal="center" textRotation="60"/>
      <protection locked="0"/>
    </xf>
    <xf numFmtId="1" fontId="0" fillId="13" borderId="8" xfId="0" applyNumberFormat="1" applyFill="1" applyBorder="1" applyAlignment="1" applyProtection="1">
      <alignment horizontal="center" textRotation="60"/>
      <protection locked="0"/>
    </xf>
    <xf numFmtId="0" fontId="0" fillId="14" borderId="0" xfId="0" applyFill="1" applyAlignment="1">
      <alignment horizontal="center"/>
    </xf>
    <xf numFmtId="0" fontId="0" fillId="7" borderId="0" xfId="0" applyFill="1" applyAlignment="1">
      <alignment horizontal="left"/>
    </xf>
    <xf numFmtId="1" fontId="2" fillId="12" borderId="8" xfId="0" applyNumberFormat="1" applyFont="1" applyFill="1" applyBorder="1" applyAlignment="1" applyProtection="1">
      <alignment horizontal="center"/>
      <protection locked="0"/>
    </xf>
    <xf numFmtId="1" fontId="2" fillId="12" borderId="11" xfId="0" applyNumberFormat="1" applyFon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 textRotation="60"/>
      <protection locked="0"/>
    </xf>
    <xf numFmtId="1" fontId="0" fillId="5" borderId="8" xfId="0" applyNumberFormat="1" applyFill="1" applyBorder="1" applyAlignment="1" applyProtection="1">
      <alignment horizontal="center" textRotation="60"/>
      <protection locked="0"/>
    </xf>
    <xf numFmtId="1" fontId="0" fillId="6" borderId="4" xfId="0" applyNumberFormat="1" applyFill="1" applyBorder="1" applyAlignment="1" applyProtection="1">
      <alignment horizontal="center" textRotation="60"/>
      <protection locked="0"/>
    </xf>
    <xf numFmtId="1" fontId="0" fillId="6" borderId="6" xfId="0" applyNumberFormat="1" applyFill="1" applyBorder="1" applyAlignment="1" applyProtection="1">
      <alignment horizontal="center" textRotation="60"/>
      <protection locked="0"/>
    </xf>
    <xf numFmtId="1" fontId="0" fillId="6" borderId="8" xfId="0" applyNumberFormat="1" applyFill="1" applyBorder="1" applyAlignment="1" applyProtection="1">
      <alignment horizontal="center" textRotation="60"/>
      <protection locked="0"/>
    </xf>
    <xf numFmtId="1" fontId="0" fillId="8" borderId="4" xfId="0" applyNumberFormat="1" applyFill="1" applyBorder="1" applyAlignment="1" applyProtection="1">
      <alignment horizontal="center" textRotation="60"/>
      <protection locked="0"/>
    </xf>
    <xf numFmtId="1" fontId="0" fillId="8" borderId="6" xfId="0" applyNumberFormat="1" applyFill="1" applyBorder="1" applyAlignment="1" applyProtection="1">
      <alignment horizontal="center" textRotation="60"/>
      <protection locked="0"/>
    </xf>
    <xf numFmtId="1" fontId="0" fillId="8" borderId="8" xfId="0" applyNumberFormat="1" applyFill="1" applyBorder="1" applyAlignment="1" applyProtection="1">
      <alignment horizontal="center" textRotation="60"/>
      <protection locked="0"/>
    </xf>
    <xf numFmtId="1" fontId="0" fillId="9" borderId="4" xfId="0" applyNumberFormat="1" applyFill="1" applyBorder="1" applyAlignment="1" applyProtection="1">
      <alignment horizontal="center" textRotation="60"/>
      <protection locked="0"/>
    </xf>
    <xf numFmtId="1" fontId="0" fillId="9" borderId="6" xfId="0" applyNumberFormat="1" applyFill="1" applyBorder="1" applyAlignment="1" applyProtection="1">
      <alignment horizontal="center" textRotation="60"/>
      <protection locked="0"/>
    </xf>
    <xf numFmtId="1" fontId="0" fillId="9" borderId="8" xfId="0" applyNumberFormat="1" applyFill="1" applyBorder="1" applyAlignment="1" applyProtection="1">
      <alignment horizontal="center" textRotation="60"/>
      <protection locked="0"/>
    </xf>
    <xf numFmtId="1" fontId="2" fillId="13" borderId="8" xfId="0" applyNumberFormat="1" applyFont="1" applyFill="1" applyBorder="1" applyAlignment="1" applyProtection="1">
      <alignment horizontal="center"/>
      <protection locked="0"/>
    </xf>
    <xf numFmtId="1" fontId="2" fillId="13" borderId="11" xfId="0" applyNumberFormat="1" applyFont="1" applyFill="1" applyBorder="1" applyAlignment="1" applyProtection="1">
      <alignment horizontal="center"/>
      <protection locked="0"/>
    </xf>
    <xf numFmtId="1" fontId="2" fillId="13" borderId="9" xfId="0" applyNumberFormat="1" applyFont="1" applyFill="1" applyBorder="1" applyAlignment="1" applyProtection="1">
      <alignment horizontal="center"/>
      <protection locked="0"/>
    </xf>
    <xf numFmtId="0" fontId="0" fillId="19" borderId="4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0" fillId="20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17" borderId="12" xfId="0" applyFill="1" applyBorder="1" applyAlignment="1"/>
    <xf numFmtId="0" fontId="0" fillId="7" borderId="12" xfId="0" applyFill="1" applyBorder="1" applyAlignment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9966"/>
      <color rgb="FF336699"/>
      <color rgb="FF003366"/>
      <color rgb="FFFF99FF"/>
      <color rgb="FF994601"/>
      <color rgb="FF663300"/>
      <color rgb="FF990033"/>
      <color rgb="FFFFFF66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abSelected="1" workbookViewId="0">
      <selection activeCell="S37" sqref="S37:S38"/>
    </sheetView>
  </sheetViews>
  <sheetFormatPr baseColWidth="10" defaultRowHeight="15" x14ac:dyDescent="0.25"/>
  <cols>
    <col min="1" max="1" width="3.140625" customWidth="1"/>
    <col min="2" max="2" width="17.5703125" customWidth="1"/>
    <col min="3" max="3" width="6.42578125" customWidth="1"/>
    <col min="4" max="19" width="6.7109375" customWidth="1"/>
  </cols>
  <sheetData>
    <row r="1" spans="1:19" ht="127.5" x14ac:dyDescent="0.25">
      <c r="B1" s="367" t="s">
        <v>272</v>
      </c>
      <c r="C1" s="368"/>
      <c r="D1" s="365" t="s">
        <v>94</v>
      </c>
      <c r="E1" s="365" t="s">
        <v>265</v>
      </c>
      <c r="F1" s="365" t="s">
        <v>93</v>
      </c>
      <c r="G1" s="365" t="s">
        <v>270</v>
      </c>
      <c r="H1" s="365" t="s">
        <v>91</v>
      </c>
      <c r="I1" s="365" t="s">
        <v>269</v>
      </c>
      <c r="J1" s="365" t="s">
        <v>99</v>
      </c>
      <c r="K1" s="365" t="s">
        <v>89</v>
      </c>
      <c r="L1" s="365" t="s">
        <v>267</v>
      </c>
      <c r="M1" s="365" t="s">
        <v>264</v>
      </c>
      <c r="N1" s="365" t="s">
        <v>90</v>
      </c>
      <c r="O1" s="365" t="s">
        <v>266</v>
      </c>
      <c r="P1" s="365" t="s">
        <v>268</v>
      </c>
      <c r="Q1" s="365" t="s">
        <v>92</v>
      </c>
      <c r="R1" s="365" t="s">
        <v>263</v>
      </c>
      <c r="S1" s="365" t="s">
        <v>262</v>
      </c>
    </row>
    <row r="2" spans="1:19" x14ac:dyDescent="0.25">
      <c r="A2" s="366"/>
      <c r="B2" s="369" t="s">
        <v>139</v>
      </c>
      <c r="C2" s="370"/>
      <c r="D2" s="371">
        <f>SUM(D38:D189)</f>
        <v>0</v>
      </c>
      <c r="E2" s="371">
        <f>SUM(E38:E189)</f>
        <v>0</v>
      </c>
      <c r="F2" s="371">
        <f>SUM(F38:F189)</f>
        <v>0</v>
      </c>
      <c r="G2" s="371">
        <f>SUM(G38:G189)</f>
        <v>0</v>
      </c>
      <c r="H2" s="371">
        <f>SUM(H38:H189)</f>
        <v>0</v>
      </c>
      <c r="I2" s="371">
        <f>SUM(I38:I189)</f>
        <v>0</v>
      </c>
      <c r="J2" s="371">
        <f>SUM(J38:J189)</f>
        <v>0</v>
      </c>
      <c r="K2" s="371">
        <f>SUM(K38:K189)</f>
        <v>0</v>
      </c>
      <c r="L2" s="371">
        <f>SUM(L38:L189)</f>
        <v>0</v>
      </c>
      <c r="M2" s="371">
        <f>SUM(M38:M189)</f>
        <v>0</v>
      </c>
      <c r="N2" s="371">
        <f>SUM(N38:N189)</f>
        <v>0</v>
      </c>
      <c r="O2" s="371">
        <f>SUM(O38:O189)</f>
        <v>0</v>
      </c>
      <c r="P2" s="371">
        <f>SUM(P38:P189)</f>
        <v>0</v>
      </c>
      <c r="Q2" s="371">
        <f>SUM(Q38:Q189)</f>
        <v>0</v>
      </c>
      <c r="R2" s="371">
        <f>SUM(R38:R189)</f>
        <v>0</v>
      </c>
      <c r="S2" s="371">
        <f>SUM(S38:S189)</f>
        <v>0</v>
      </c>
    </row>
    <row r="3" spans="1:19" x14ac:dyDescent="0.25">
      <c r="A3" s="71">
        <v>1</v>
      </c>
      <c r="B3" s="372" t="s">
        <v>273</v>
      </c>
      <c r="C3" s="368">
        <f>SUM(D3:X3)</f>
        <v>0</v>
      </c>
      <c r="D3" s="450"/>
      <c r="E3" s="451"/>
      <c r="F3" s="450"/>
      <c r="G3" s="451"/>
      <c r="H3" s="451"/>
      <c r="I3" s="450"/>
      <c r="J3" s="450"/>
      <c r="K3" s="451"/>
      <c r="L3" s="451"/>
      <c r="M3" s="450"/>
      <c r="N3" s="451"/>
      <c r="O3" s="451"/>
      <c r="P3" s="451" t="s">
        <v>305</v>
      </c>
      <c r="Q3" s="451"/>
      <c r="R3" s="451"/>
      <c r="S3" s="450"/>
    </row>
    <row r="4" spans="1:19" s="366" customFormat="1" x14ac:dyDescent="0.25">
      <c r="A4" s="71">
        <v>35</v>
      </c>
      <c r="B4" s="372" t="s">
        <v>302</v>
      </c>
      <c r="C4" s="368">
        <f t="shared" ref="C4:C39" si="0">SUM(D4:X4)</f>
        <v>0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19" s="71" customFormat="1" x14ac:dyDescent="0.25">
      <c r="A5" s="71">
        <v>11</v>
      </c>
      <c r="B5" s="372" t="s">
        <v>282</v>
      </c>
      <c r="C5" s="368">
        <f t="shared" si="0"/>
        <v>0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73" t="s">
        <v>305</v>
      </c>
      <c r="Q5" s="368"/>
      <c r="R5" s="373" t="s">
        <v>305</v>
      </c>
      <c r="S5" s="373" t="s">
        <v>305</v>
      </c>
    </row>
    <row r="6" spans="1:19" x14ac:dyDescent="0.25">
      <c r="A6">
        <v>6</v>
      </c>
      <c r="B6" s="372" t="s">
        <v>277</v>
      </c>
      <c r="C6" s="368">
        <f t="shared" si="0"/>
        <v>0</v>
      </c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73" t="s">
        <v>305</v>
      </c>
      <c r="S6" s="368"/>
    </row>
    <row r="7" spans="1:19" x14ac:dyDescent="0.25">
      <c r="A7" s="71">
        <v>27</v>
      </c>
      <c r="B7" s="372" t="s">
        <v>296</v>
      </c>
      <c r="C7" s="368">
        <f t="shared" si="0"/>
        <v>0</v>
      </c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</row>
    <row r="8" spans="1:19" x14ac:dyDescent="0.25">
      <c r="A8">
        <v>36</v>
      </c>
      <c r="B8" s="372" t="s">
        <v>303</v>
      </c>
      <c r="C8" s="368">
        <f t="shared" si="0"/>
        <v>0</v>
      </c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</row>
    <row r="9" spans="1:19" x14ac:dyDescent="0.25">
      <c r="A9">
        <v>18</v>
      </c>
      <c r="B9" s="372" t="s">
        <v>288</v>
      </c>
      <c r="C9" s="368">
        <f t="shared" si="0"/>
        <v>0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</row>
    <row r="10" spans="1:19" x14ac:dyDescent="0.25">
      <c r="A10" s="71">
        <v>25</v>
      </c>
      <c r="B10" s="372" t="s">
        <v>294</v>
      </c>
      <c r="C10" s="368">
        <f t="shared" si="0"/>
        <v>0</v>
      </c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</row>
    <row r="11" spans="1:19" x14ac:dyDescent="0.25">
      <c r="A11">
        <v>4</v>
      </c>
      <c r="B11" s="372" t="s">
        <v>275</v>
      </c>
      <c r="C11" s="368">
        <f t="shared" si="0"/>
        <v>0</v>
      </c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73" t="s">
        <v>305</v>
      </c>
      <c r="Q11" s="368"/>
      <c r="R11" s="373" t="s">
        <v>305</v>
      </c>
      <c r="S11" s="368"/>
    </row>
    <row r="12" spans="1:19" x14ac:dyDescent="0.25">
      <c r="A12">
        <v>12</v>
      </c>
      <c r="B12" s="372" t="s">
        <v>283</v>
      </c>
      <c r="C12" s="368">
        <f t="shared" si="0"/>
        <v>0</v>
      </c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73" t="s">
        <v>305</v>
      </c>
      <c r="Q12" s="368"/>
      <c r="R12" s="373" t="s">
        <v>305</v>
      </c>
      <c r="S12" s="368"/>
    </row>
    <row r="13" spans="1:19" x14ac:dyDescent="0.25">
      <c r="A13">
        <v>32</v>
      </c>
      <c r="B13" s="372" t="s">
        <v>299</v>
      </c>
      <c r="C13" s="368">
        <f t="shared" si="0"/>
        <v>0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</row>
    <row r="14" spans="1:19" x14ac:dyDescent="0.25">
      <c r="A14">
        <v>24</v>
      </c>
      <c r="B14" s="372" t="s">
        <v>293</v>
      </c>
      <c r="C14" s="368">
        <f t="shared" si="0"/>
        <v>0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</row>
    <row r="15" spans="1:19" x14ac:dyDescent="0.25">
      <c r="A15" s="71">
        <v>9</v>
      </c>
      <c r="B15" s="372" t="s">
        <v>280</v>
      </c>
      <c r="C15" s="368">
        <f t="shared" si="0"/>
        <v>0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73" t="s">
        <v>305</v>
      </c>
      <c r="O15" s="368"/>
      <c r="P15" s="373" t="s">
        <v>305</v>
      </c>
      <c r="Q15" s="368"/>
      <c r="R15" s="368"/>
      <c r="S15" s="368"/>
    </row>
    <row r="16" spans="1:19" x14ac:dyDescent="0.25">
      <c r="A16" s="71">
        <v>33</v>
      </c>
      <c r="B16" s="372" t="s">
        <v>300</v>
      </c>
      <c r="C16" s="368">
        <f t="shared" si="0"/>
        <v>0</v>
      </c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</row>
    <row r="17" spans="1:19" x14ac:dyDescent="0.25">
      <c r="A17">
        <v>16</v>
      </c>
      <c r="B17" s="372" t="s">
        <v>286</v>
      </c>
      <c r="C17" s="368">
        <f t="shared" si="0"/>
        <v>0</v>
      </c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</row>
    <row r="18" spans="1:19" x14ac:dyDescent="0.25">
      <c r="A18" s="71">
        <v>23</v>
      </c>
      <c r="B18" s="372" t="s">
        <v>292</v>
      </c>
      <c r="C18" s="368">
        <f t="shared" si="0"/>
        <v>0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</row>
    <row r="19" spans="1:19" x14ac:dyDescent="0.25">
      <c r="A19">
        <v>14</v>
      </c>
      <c r="B19" s="372" t="s">
        <v>285</v>
      </c>
      <c r="C19" s="368">
        <f t="shared" si="0"/>
        <v>0</v>
      </c>
      <c r="D19" s="368"/>
      <c r="E19" s="368"/>
      <c r="F19" s="368"/>
      <c r="G19" s="368"/>
      <c r="H19" s="368"/>
      <c r="I19" s="368"/>
      <c r="J19" s="368"/>
      <c r="K19" s="368"/>
      <c r="L19" s="373" t="s">
        <v>305</v>
      </c>
      <c r="M19" s="368"/>
      <c r="N19" s="368"/>
      <c r="O19" s="368"/>
      <c r="P19" s="373" t="s">
        <v>305</v>
      </c>
      <c r="Q19" s="368"/>
      <c r="R19" s="373" t="s">
        <v>305</v>
      </c>
      <c r="S19" s="373" t="s">
        <v>305</v>
      </c>
    </row>
    <row r="20" spans="1:19" x14ac:dyDescent="0.25">
      <c r="A20" s="71">
        <v>19</v>
      </c>
      <c r="B20" s="372" t="s">
        <v>289</v>
      </c>
      <c r="C20" s="368">
        <f t="shared" si="0"/>
        <v>0</v>
      </c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</row>
    <row r="21" spans="1:19" x14ac:dyDescent="0.25">
      <c r="A21" s="71">
        <v>13</v>
      </c>
      <c r="B21" s="372" t="s">
        <v>284</v>
      </c>
      <c r="C21" s="368">
        <f t="shared" si="0"/>
        <v>0</v>
      </c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</row>
    <row r="22" spans="1:19" x14ac:dyDescent="0.25">
      <c r="A22">
        <v>2</v>
      </c>
      <c r="B22" s="372" t="s">
        <v>271</v>
      </c>
      <c r="C22" s="368">
        <f t="shared" si="0"/>
        <v>0</v>
      </c>
      <c r="D22" s="374"/>
      <c r="E22" s="373"/>
      <c r="F22" s="373"/>
      <c r="G22" s="373"/>
      <c r="H22" s="373"/>
      <c r="I22" s="373"/>
      <c r="J22" s="374"/>
      <c r="K22" s="373"/>
      <c r="L22" s="373" t="s">
        <v>305</v>
      </c>
      <c r="M22" s="373"/>
      <c r="N22" s="373"/>
      <c r="O22" s="373"/>
      <c r="P22" s="373" t="s">
        <v>305</v>
      </c>
      <c r="Q22" s="373"/>
      <c r="R22" s="373" t="s">
        <v>305</v>
      </c>
      <c r="S22" s="373" t="s">
        <v>305</v>
      </c>
    </row>
    <row r="23" spans="1:19" x14ac:dyDescent="0.25">
      <c r="A23" s="71">
        <v>15</v>
      </c>
      <c r="B23" s="372" t="s">
        <v>116</v>
      </c>
      <c r="C23" s="368">
        <f t="shared" si="0"/>
        <v>0</v>
      </c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</row>
    <row r="24" spans="1:19" x14ac:dyDescent="0.25">
      <c r="A24">
        <v>34</v>
      </c>
      <c r="B24" s="372" t="s">
        <v>301</v>
      </c>
      <c r="C24" s="368">
        <f t="shared" si="0"/>
        <v>0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</row>
    <row r="25" spans="1:19" x14ac:dyDescent="0.25">
      <c r="A25" s="71">
        <v>5</v>
      </c>
      <c r="B25" s="372" t="s">
        <v>276</v>
      </c>
      <c r="C25" s="368">
        <f t="shared" si="0"/>
        <v>0</v>
      </c>
      <c r="D25" s="368"/>
      <c r="E25" s="368"/>
      <c r="F25" s="368"/>
      <c r="G25" s="368"/>
      <c r="H25" s="368"/>
      <c r="I25" s="368"/>
      <c r="J25" s="368"/>
      <c r="K25" s="368"/>
      <c r="L25" s="373" t="s">
        <v>305</v>
      </c>
      <c r="M25" s="368"/>
      <c r="N25" s="368"/>
      <c r="O25" s="368"/>
      <c r="P25" s="373" t="s">
        <v>305</v>
      </c>
      <c r="Q25" s="368"/>
      <c r="R25" s="373" t="s">
        <v>305</v>
      </c>
      <c r="S25" s="373" t="s">
        <v>305</v>
      </c>
    </row>
    <row r="26" spans="1:19" x14ac:dyDescent="0.25">
      <c r="A26">
        <v>20</v>
      </c>
      <c r="B26" s="372" t="s">
        <v>177</v>
      </c>
      <c r="C26" s="368">
        <f t="shared" si="0"/>
        <v>0</v>
      </c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</row>
    <row r="27" spans="1:19" x14ac:dyDescent="0.25">
      <c r="A27">
        <v>22</v>
      </c>
      <c r="B27" s="372" t="s">
        <v>291</v>
      </c>
      <c r="C27" s="368">
        <f t="shared" si="0"/>
        <v>0</v>
      </c>
      <c r="D27" s="368"/>
      <c r="E27" s="368"/>
      <c r="F27" s="368"/>
      <c r="G27" s="368"/>
      <c r="H27" s="368"/>
      <c r="I27" s="368"/>
      <c r="J27" s="368"/>
      <c r="K27" s="368"/>
      <c r="L27" s="373" t="s">
        <v>305</v>
      </c>
      <c r="M27" s="368"/>
      <c r="N27" s="368"/>
      <c r="O27" s="368"/>
      <c r="P27" s="373" t="s">
        <v>305</v>
      </c>
      <c r="Q27" s="368"/>
      <c r="R27" s="368"/>
      <c r="S27" s="373" t="s">
        <v>305</v>
      </c>
    </row>
    <row r="28" spans="1:19" x14ac:dyDescent="0.25">
      <c r="A28" s="71">
        <v>21</v>
      </c>
      <c r="B28" s="372" t="s">
        <v>290</v>
      </c>
      <c r="C28" s="368">
        <f t="shared" si="0"/>
        <v>0</v>
      </c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</row>
    <row r="29" spans="1:19" x14ac:dyDescent="0.25">
      <c r="A29">
        <v>10</v>
      </c>
      <c r="B29" s="372" t="s">
        <v>281</v>
      </c>
      <c r="C29" s="368">
        <f t="shared" si="0"/>
        <v>0</v>
      </c>
      <c r="D29" s="368"/>
      <c r="E29" s="368"/>
      <c r="F29" s="368"/>
      <c r="G29" s="368"/>
      <c r="H29" s="368"/>
      <c r="I29" s="368"/>
      <c r="J29" s="368"/>
      <c r="K29" s="368"/>
      <c r="L29" s="373" t="s">
        <v>305</v>
      </c>
      <c r="M29" s="368"/>
      <c r="N29" s="368"/>
      <c r="O29" s="368"/>
      <c r="P29" s="373" t="s">
        <v>305</v>
      </c>
      <c r="Q29" s="368"/>
      <c r="R29" s="373" t="s">
        <v>305</v>
      </c>
      <c r="S29" s="373" t="s">
        <v>305</v>
      </c>
    </row>
    <row r="30" spans="1:19" x14ac:dyDescent="0.25">
      <c r="A30">
        <v>8</v>
      </c>
      <c r="B30" s="372" t="s">
        <v>279</v>
      </c>
      <c r="C30" s="368">
        <f t="shared" si="0"/>
        <v>0</v>
      </c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73" t="s">
        <v>305</v>
      </c>
    </row>
    <row r="31" spans="1:19" x14ac:dyDescent="0.25">
      <c r="A31" s="71">
        <v>31</v>
      </c>
      <c r="B31" s="372" t="s">
        <v>236</v>
      </c>
      <c r="C31" s="368">
        <f t="shared" si="0"/>
        <v>0</v>
      </c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73" t="s">
        <v>305</v>
      </c>
      <c r="S31" s="373" t="s">
        <v>305</v>
      </c>
    </row>
    <row r="32" spans="1:19" x14ac:dyDescent="0.25">
      <c r="A32" s="71">
        <v>29</v>
      </c>
      <c r="B32" s="372" t="s">
        <v>298</v>
      </c>
      <c r="C32" s="368">
        <f t="shared" si="0"/>
        <v>0</v>
      </c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</row>
    <row r="33" spans="1:19" x14ac:dyDescent="0.25">
      <c r="A33" s="71">
        <v>37</v>
      </c>
      <c r="B33" s="372" t="s">
        <v>304</v>
      </c>
      <c r="C33" s="368">
        <f t="shared" si="0"/>
        <v>0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</row>
    <row r="34" spans="1:19" x14ac:dyDescent="0.25">
      <c r="A34">
        <v>28</v>
      </c>
      <c r="B34" s="372" t="s">
        <v>297</v>
      </c>
      <c r="C34" s="368">
        <f t="shared" si="0"/>
        <v>0</v>
      </c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</row>
    <row r="35" spans="1:19" x14ac:dyDescent="0.25">
      <c r="A35" s="71">
        <v>17</v>
      </c>
      <c r="B35" s="372" t="s">
        <v>287</v>
      </c>
      <c r="C35" s="368">
        <f t="shared" si="0"/>
        <v>0</v>
      </c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73" t="s">
        <v>305</v>
      </c>
      <c r="S35" s="373" t="s">
        <v>305</v>
      </c>
    </row>
    <row r="36" spans="1:19" x14ac:dyDescent="0.25">
      <c r="A36">
        <v>30</v>
      </c>
      <c r="B36" s="372" t="s">
        <v>234</v>
      </c>
      <c r="C36" s="368">
        <f t="shared" si="0"/>
        <v>0</v>
      </c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</row>
    <row r="37" spans="1:19" x14ac:dyDescent="0.25">
      <c r="A37" s="71">
        <v>3</v>
      </c>
      <c r="B37" s="372" t="s">
        <v>274</v>
      </c>
      <c r="C37" s="368">
        <f t="shared" si="0"/>
        <v>0</v>
      </c>
      <c r="D37" s="368"/>
      <c r="E37" s="368"/>
      <c r="F37" s="368"/>
      <c r="G37" s="368"/>
      <c r="H37" s="368"/>
      <c r="I37" s="368"/>
      <c r="J37" s="368"/>
      <c r="K37" s="368"/>
      <c r="L37" s="373" t="s">
        <v>305</v>
      </c>
      <c r="M37" s="368"/>
      <c r="N37" s="368"/>
      <c r="O37" s="368"/>
      <c r="P37" s="373" t="s">
        <v>305</v>
      </c>
      <c r="Q37" s="368"/>
      <c r="R37" s="373" t="s">
        <v>305</v>
      </c>
      <c r="S37" s="373" t="s">
        <v>305</v>
      </c>
    </row>
    <row r="38" spans="1:19" x14ac:dyDescent="0.25">
      <c r="A38" s="71">
        <v>7</v>
      </c>
      <c r="B38" s="372" t="s">
        <v>278</v>
      </c>
      <c r="C38" s="368">
        <f t="shared" si="0"/>
        <v>0</v>
      </c>
      <c r="D38" s="368"/>
      <c r="E38" s="368"/>
      <c r="F38" s="368"/>
      <c r="G38" s="368"/>
      <c r="H38" s="368"/>
      <c r="I38" s="368"/>
      <c r="J38" s="368"/>
      <c r="K38" s="368"/>
      <c r="L38" s="373" t="s">
        <v>305</v>
      </c>
      <c r="M38" s="368"/>
      <c r="N38" s="368"/>
      <c r="O38" s="368"/>
      <c r="P38" s="373" t="s">
        <v>305</v>
      </c>
      <c r="Q38" s="368"/>
      <c r="R38" s="373" t="s">
        <v>305</v>
      </c>
      <c r="S38" s="373" t="s">
        <v>305</v>
      </c>
    </row>
    <row r="39" spans="1:19" x14ac:dyDescent="0.25">
      <c r="A39">
        <v>26</v>
      </c>
      <c r="B39" s="372" t="s">
        <v>295</v>
      </c>
      <c r="C39" s="368">
        <f t="shared" si="0"/>
        <v>0</v>
      </c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</row>
    <row r="40" spans="1:19" x14ac:dyDescent="0.25">
      <c r="B40" s="71"/>
    </row>
    <row r="41" spans="1:19" x14ac:dyDescent="0.25">
      <c r="B41" s="71"/>
    </row>
    <row r="42" spans="1:19" x14ac:dyDescent="0.25">
      <c r="B42" s="71"/>
    </row>
    <row r="43" spans="1:19" x14ac:dyDescent="0.25">
      <c r="B43" s="71"/>
    </row>
    <row r="44" spans="1:19" x14ac:dyDescent="0.25">
      <c r="B44" s="71"/>
    </row>
    <row r="45" spans="1:19" x14ac:dyDescent="0.25">
      <c r="B45" s="71"/>
    </row>
    <row r="46" spans="1:19" x14ac:dyDescent="0.25">
      <c r="B46" s="71"/>
    </row>
    <row r="47" spans="1:19" x14ac:dyDescent="0.25">
      <c r="B47" s="71"/>
    </row>
    <row r="48" spans="1:19" x14ac:dyDescent="0.25">
      <c r="B48" s="71"/>
    </row>
    <row r="49" spans="2:2" x14ac:dyDescent="0.25">
      <c r="B49" s="71"/>
    </row>
    <row r="50" spans="2:2" x14ac:dyDescent="0.25">
      <c r="B50" s="71"/>
    </row>
    <row r="51" spans="2:2" x14ac:dyDescent="0.25">
      <c r="B51" s="71"/>
    </row>
    <row r="52" spans="2:2" x14ac:dyDescent="0.25">
      <c r="B52" s="71"/>
    </row>
    <row r="53" spans="2:2" x14ac:dyDescent="0.25">
      <c r="B53" s="71"/>
    </row>
    <row r="54" spans="2:2" x14ac:dyDescent="0.25">
      <c r="B54" s="71"/>
    </row>
    <row r="55" spans="2:2" x14ac:dyDescent="0.25">
      <c r="B55" s="71"/>
    </row>
    <row r="56" spans="2:2" x14ac:dyDescent="0.25">
      <c r="B56" s="71"/>
    </row>
    <row r="57" spans="2:2" x14ac:dyDescent="0.25">
      <c r="B57" s="71"/>
    </row>
    <row r="58" spans="2:2" x14ac:dyDescent="0.25">
      <c r="B58" s="71"/>
    </row>
    <row r="59" spans="2:2" x14ac:dyDescent="0.25">
      <c r="B59" s="71"/>
    </row>
    <row r="60" spans="2:2" x14ac:dyDescent="0.25">
      <c r="B60" s="71"/>
    </row>
    <row r="61" spans="2:2" x14ac:dyDescent="0.25">
      <c r="B61" s="71"/>
    </row>
    <row r="62" spans="2:2" x14ac:dyDescent="0.25">
      <c r="B62" s="71"/>
    </row>
    <row r="63" spans="2:2" x14ac:dyDescent="0.25">
      <c r="B63" s="71"/>
    </row>
    <row r="64" spans="2:2" x14ac:dyDescent="0.25">
      <c r="B64" s="71"/>
    </row>
    <row r="65" spans="2:2" x14ac:dyDescent="0.25">
      <c r="B65" s="71"/>
    </row>
    <row r="66" spans="2:2" x14ac:dyDescent="0.25">
      <c r="B66" s="71"/>
    </row>
    <row r="67" spans="2:2" x14ac:dyDescent="0.25">
      <c r="B67" s="71"/>
    </row>
    <row r="68" spans="2:2" x14ac:dyDescent="0.25">
      <c r="B68" s="71"/>
    </row>
    <row r="69" spans="2:2" x14ac:dyDescent="0.25">
      <c r="B69" s="71"/>
    </row>
    <row r="70" spans="2:2" x14ac:dyDescent="0.25">
      <c r="B70" s="71"/>
    </row>
    <row r="71" spans="2:2" x14ac:dyDescent="0.25">
      <c r="B71" s="71"/>
    </row>
    <row r="72" spans="2:2" x14ac:dyDescent="0.25">
      <c r="B72" s="71"/>
    </row>
    <row r="73" spans="2:2" x14ac:dyDescent="0.25">
      <c r="B73" s="71"/>
    </row>
    <row r="74" spans="2:2" x14ac:dyDescent="0.25">
      <c r="B74" s="71"/>
    </row>
    <row r="75" spans="2:2" x14ac:dyDescent="0.25">
      <c r="B75" s="71"/>
    </row>
    <row r="76" spans="2:2" x14ac:dyDescent="0.25">
      <c r="B76" s="71"/>
    </row>
    <row r="77" spans="2:2" x14ac:dyDescent="0.25">
      <c r="B77" s="71"/>
    </row>
    <row r="78" spans="2:2" x14ac:dyDescent="0.25">
      <c r="B78" s="71"/>
    </row>
    <row r="79" spans="2:2" x14ac:dyDescent="0.25">
      <c r="B79" s="71"/>
    </row>
    <row r="80" spans="2:2" x14ac:dyDescent="0.25">
      <c r="B80" s="71"/>
    </row>
    <row r="81" spans="2:2" x14ac:dyDescent="0.25">
      <c r="B81" s="71"/>
    </row>
    <row r="82" spans="2:2" x14ac:dyDescent="0.25">
      <c r="B82" s="71"/>
    </row>
    <row r="83" spans="2:2" x14ac:dyDescent="0.25">
      <c r="B83" s="71"/>
    </row>
    <row r="84" spans="2:2" x14ac:dyDescent="0.25">
      <c r="B84" s="71"/>
    </row>
    <row r="85" spans="2:2" x14ac:dyDescent="0.25">
      <c r="B85" s="71"/>
    </row>
    <row r="86" spans="2:2" x14ac:dyDescent="0.25">
      <c r="B86" s="71"/>
    </row>
    <row r="87" spans="2:2" x14ac:dyDescent="0.25">
      <c r="B87" s="71"/>
    </row>
    <row r="88" spans="2:2" x14ac:dyDescent="0.25">
      <c r="B88" s="71"/>
    </row>
    <row r="89" spans="2:2" x14ac:dyDescent="0.25">
      <c r="B89" s="71"/>
    </row>
    <row r="90" spans="2:2" x14ac:dyDescent="0.25">
      <c r="B90" s="71"/>
    </row>
    <row r="91" spans="2:2" x14ac:dyDescent="0.25">
      <c r="B91" s="71"/>
    </row>
    <row r="92" spans="2:2" x14ac:dyDescent="0.25">
      <c r="B92" s="71"/>
    </row>
    <row r="93" spans="2:2" x14ac:dyDescent="0.25">
      <c r="B93" s="71"/>
    </row>
    <row r="94" spans="2:2" x14ac:dyDescent="0.25">
      <c r="B94" s="71"/>
    </row>
    <row r="95" spans="2:2" x14ac:dyDescent="0.25">
      <c r="B95" s="71"/>
    </row>
    <row r="96" spans="2:2" x14ac:dyDescent="0.25">
      <c r="B96" s="71"/>
    </row>
    <row r="97" spans="2:2" x14ac:dyDescent="0.25">
      <c r="B97" s="71"/>
    </row>
    <row r="98" spans="2:2" x14ac:dyDescent="0.25">
      <c r="B98" s="71"/>
    </row>
    <row r="99" spans="2:2" x14ac:dyDescent="0.25">
      <c r="B99" s="71"/>
    </row>
    <row r="100" spans="2:2" x14ac:dyDescent="0.25">
      <c r="B100" s="71"/>
    </row>
    <row r="101" spans="2:2" x14ac:dyDescent="0.25">
      <c r="B101" s="71"/>
    </row>
    <row r="102" spans="2:2" x14ac:dyDescent="0.25">
      <c r="B102" s="71"/>
    </row>
    <row r="103" spans="2:2" x14ac:dyDescent="0.25">
      <c r="B103" s="71"/>
    </row>
    <row r="104" spans="2:2" x14ac:dyDescent="0.25">
      <c r="B104" s="71"/>
    </row>
    <row r="105" spans="2:2" x14ac:dyDescent="0.25">
      <c r="B105" s="71"/>
    </row>
    <row r="106" spans="2:2" x14ac:dyDescent="0.25">
      <c r="B106" s="71"/>
    </row>
    <row r="107" spans="2:2" x14ac:dyDescent="0.25">
      <c r="B107" s="71"/>
    </row>
    <row r="108" spans="2:2" x14ac:dyDescent="0.25">
      <c r="B108" s="71"/>
    </row>
    <row r="109" spans="2:2" x14ac:dyDescent="0.25">
      <c r="B109" s="71"/>
    </row>
    <row r="110" spans="2:2" x14ac:dyDescent="0.25">
      <c r="B110" s="71"/>
    </row>
    <row r="111" spans="2:2" x14ac:dyDescent="0.25">
      <c r="B111" s="71"/>
    </row>
    <row r="112" spans="2:2" x14ac:dyDescent="0.25">
      <c r="B112" s="71"/>
    </row>
    <row r="113" spans="2:2" x14ac:dyDescent="0.25">
      <c r="B113" s="71"/>
    </row>
    <row r="114" spans="2:2" x14ac:dyDescent="0.25">
      <c r="B114" s="71"/>
    </row>
    <row r="115" spans="2:2" x14ac:dyDescent="0.25">
      <c r="B115" s="71"/>
    </row>
    <row r="116" spans="2:2" x14ac:dyDescent="0.25">
      <c r="B116" s="71"/>
    </row>
    <row r="117" spans="2:2" x14ac:dyDescent="0.25">
      <c r="B117" s="71"/>
    </row>
    <row r="118" spans="2:2" x14ac:dyDescent="0.25">
      <c r="B118" s="71"/>
    </row>
    <row r="119" spans="2:2" x14ac:dyDescent="0.25">
      <c r="B119" s="71"/>
    </row>
    <row r="120" spans="2:2" x14ac:dyDescent="0.25">
      <c r="B120" s="71"/>
    </row>
    <row r="121" spans="2:2" x14ac:dyDescent="0.25">
      <c r="B121" s="71"/>
    </row>
    <row r="122" spans="2:2" x14ac:dyDescent="0.25">
      <c r="B122" s="71"/>
    </row>
    <row r="123" spans="2:2" x14ac:dyDescent="0.25">
      <c r="B123" s="71"/>
    </row>
    <row r="124" spans="2:2" x14ac:dyDescent="0.25">
      <c r="B124" s="71"/>
    </row>
    <row r="125" spans="2:2" x14ac:dyDescent="0.25">
      <c r="B125" s="71"/>
    </row>
    <row r="126" spans="2:2" x14ac:dyDescent="0.25">
      <c r="B126" s="71"/>
    </row>
    <row r="127" spans="2:2" x14ac:dyDescent="0.25">
      <c r="B127" s="71"/>
    </row>
    <row r="128" spans="2:2" x14ac:dyDescent="0.25">
      <c r="B128" s="71"/>
    </row>
    <row r="129" spans="2:2" x14ac:dyDescent="0.25">
      <c r="B129" s="71"/>
    </row>
    <row r="130" spans="2:2" x14ac:dyDescent="0.25">
      <c r="B130" s="71"/>
    </row>
    <row r="131" spans="2:2" x14ac:dyDescent="0.25">
      <c r="B131" s="71"/>
    </row>
    <row r="132" spans="2:2" x14ac:dyDescent="0.25">
      <c r="B132" s="71"/>
    </row>
    <row r="133" spans="2:2" x14ac:dyDescent="0.25">
      <c r="B133" s="71"/>
    </row>
    <row r="134" spans="2:2" x14ac:dyDescent="0.25">
      <c r="B134" s="71"/>
    </row>
    <row r="135" spans="2:2" x14ac:dyDescent="0.25">
      <c r="B135" s="71"/>
    </row>
    <row r="136" spans="2:2" x14ac:dyDescent="0.25">
      <c r="B136" s="71"/>
    </row>
    <row r="137" spans="2:2" x14ac:dyDescent="0.25">
      <c r="B137" s="71"/>
    </row>
    <row r="138" spans="2:2" x14ac:dyDescent="0.25">
      <c r="B138" s="71"/>
    </row>
    <row r="139" spans="2:2" x14ac:dyDescent="0.25">
      <c r="B139" s="71"/>
    </row>
    <row r="140" spans="2:2" x14ac:dyDescent="0.25">
      <c r="B140" s="71"/>
    </row>
    <row r="141" spans="2:2" x14ac:dyDescent="0.25">
      <c r="B141" s="71"/>
    </row>
    <row r="142" spans="2:2" x14ac:dyDescent="0.25">
      <c r="B142" s="71"/>
    </row>
    <row r="143" spans="2:2" x14ac:dyDescent="0.25">
      <c r="B143" s="71"/>
    </row>
    <row r="144" spans="2:2" x14ac:dyDescent="0.25">
      <c r="B144" s="71"/>
    </row>
    <row r="145" spans="2:2" x14ac:dyDescent="0.25">
      <c r="B145" s="71"/>
    </row>
    <row r="146" spans="2:2" x14ac:dyDescent="0.25">
      <c r="B146" s="71"/>
    </row>
    <row r="147" spans="2:2" x14ac:dyDescent="0.25">
      <c r="B147" s="71"/>
    </row>
    <row r="148" spans="2:2" x14ac:dyDescent="0.25">
      <c r="B148" s="71"/>
    </row>
    <row r="149" spans="2:2" x14ac:dyDescent="0.25">
      <c r="B149" s="71"/>
    </row>
    <row r="150" spans="2:2" x14ac:dyDescent="0.25">
      <c r="B150" s="71"/>
    </row>
    <row r="151" spans="2:2" x14ac:dyDescent="0.25">
      <c r="B151" s="71"/>
    </row>
    <row r="152" spans="2:2" x14ac:dyDescent="0.25">
      <c r="B152" s="71"/>
    </row>
    <row r="153" spans="2:2" x14ac:dyDescent="0.25">
      <c r="B153" s="71"/>
    </row>
    <row r="154" spans="2:2" x14ac:dyDescent="0.25">
      <c r="B154" s="71"/>
    </row>
    <row r="155" spans="2:2" x14ac:dyDescent="0.25">
      <c r="B155" s="71"/>
    </row>
    <row r="156" spans="2:2" x14ac:dyDescent="0.25">
      <c r="B156" s="71"/>
    </row>
    <row r="157" spans="2:2" x14ac:dyDescent="0.25">
      <c r="B157" s="71"/>
    </row>
    <row r="158" spans="2:2" x14ac:dyDescent="0.25">
      <c r="B158" s="71"/>
    </row>
    <row r="159" spans="2:2" x14ac:dyDescent="0.25">
      <c r="B159" s="71"/>
    </row>
    <row r="160" spans="2:2" x14ac:dyDescent="0.25">
      <c r="B160" s="71"/>
    </row>
    <row r="161" spans="2:2" x14ac:dyDescent="0.25">
      <c r="B161" s="71"/>
    </row>
    <row r="162" spans="2:2" x14ac:dyDescent="0.25">
      <c r="B162" s="71"/>
    </row>
    <row r="163" spans="2:2" x14ac:dyDescent="0.25">
      <c r="B163" s="71"/>
    </row>
    <row r="164" spans="2:2" x14ac:dyDescent="0.25">
      <c r="B164" s="71"/>
    </row>
    <row r="165" spans="2:2" x14ac:dyDescent="0.25">
      <c r="B165" s="71"/>
    </row>
    <row r="166" spans="2:2" x14ac:dyDescent="0.25">
      <c r="B166" s="71"/>
    </row>
    <row r="167" spans="2:2" x14ac:dyDescent="0.25">
      <c r="B167" s="71"/>
    </row>
    <row r="168" spans="2:2" x14ac:dyDescent="0.25">
      <c r="B168" s="71"/>
    </row>
    <row r="169" spans="2:2" x14ac:dyDescent="0.25">
      <c r="B169" s="71"/>
    </row>
    <row r="170" spans="2:2" x14ac:dyDescent="0.25">
      <c r="B170" s="71"/>
    </row>
    <row r="171" spans="2:2" x14ac:dyDescent="0.25">
      <c r="B171" s="71"/>
    </row>
    <row r="172" spans="2:2" x14ac:dyDescent="0.25">
      <c r="B172" s="71"/>
    </row>
    <row r="173" spans="2:2" x14ac:dyDescent="0.25">
      <c r="B173" s="71"/>
    </row>
    <row r="174" spans="2:2" x14ac:dyDescent="0.25">
      <c r="B174" s="71"/>
    </row>
    <row r="175" spans="2:2" x14ac:dyDescent="0.25">
      <c r="B175" s="71"/>
    </row>
    <row r="176" spans="2:2" x14ac:dyDescent="0.25">
      <c r="B176" s="71"/>
    </row>
    <row r="177" spans="2:2" x14ac:dyDescent="0.25">
      <c r="B177" s="71"/>
    </row>
  </sheetData>
  <sortState ref="A1:S39">
    <sortCondition ref="B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pane xSplit="3" ySplit="2" topLeftCell="AJ25" activePane="bottomRight" state="frozen"/>
      <selection pane="topRight" activeCell="D1" sqref="D1"/>
      <selection pane="bottomLeft" activeCell="A3" sqref="A3"/>
      <selection pane="bottomRight" activeCell="AJ42" sqref="AJ42"/>
    </sheetView>
  </sheetViews>
  <sheetFormatPr baseColWidth="10" defaultRowHeight="15" x14ac:dyDescent="0.25"/>
  <cols>
    <col min="1" max="1" width="10.5703125" style="192" customWidth="1"/>
    <col min="2" max="2" width="16" style="193" customWidth="1"/>
    <col min="3" max="3" width="16" style="50" customWidth="1"/>
    <col min="4" max="43" width="7.28515625" style="20" customWidth="1"/>
    <col min="44" max="16384" width="11.42578125" style="20"/>
  </cols>
  <sheetData>
    <row r="1" spans="1:43" s="19" customFormat="1" x14ac:dyDescent="0.25">
      <c r="A1" s="194" t="s">
        <v>5</v>
      </c>
      <c r="B1" s="193"/>
      <c r="C1" s="50" t="s">
        <v>49</v>
      </c>
      <c r="D1" s="16" t="s">
        <v>30</v>
      </c>
      <c r="E1" s="16"/>
      <c r="F1" s="16"/>
      <c r="G1" s="16"/>
      <c r="H1" s="16"/>
      <c r="I1" s="17" t="s">
        <v>31</v>
      </c>
      <c r="J1" s="16"/>
      <c r="K1" s="16"/>
      <c r="L1" s="16"/>
      <c r="M1" s="16"/>
      <c r="N1" s="17" t="s">
        <v>11</v>
      </c>
      <c r="O1" s="16"/>
      <c r="P1" s="16"/>
      <c r="Q1" s="16"/>
      <c r="R1" s="16"/>
      <c r="S1" s="17" t="s">
        <v>18</v>
      </c>
      <c r="T1" s="16"/>
      <c r="U1" s="16"/>
      <c r="V1" s="16"/>
      <c r="W1" s="16"/>
      <c r="X1" s="17" t="s">
        <v>25</v>
      </c>
      <c r="Y1" s="16"/>
      <c r="Z1" s="16"/>
      <c r="AA1" s="16"/>
      <c r="AB1" s="16"/>
      <c r="AC1" s="17" t="s">
        <v>29</v>
      </c>
      <c r="AD1" s="16"/>
      <c r="AE1" s="16"/>
      <c r="AF1" s="16"/>
      <c r="AG1" s="16"/>
      <c r="AH1" s="17" t="s">
        <v>37</v>
      </c>
      <c r="AI1" s="16"/>
      <c r="AJ1" s="16"/>
      <c r="AK1" s="16"/>
      <c r="AL1" s="16"/>
      <c r="AM1" s="17" t="s">
        <v>43</v>
      </c>
      <c r="AN1" s="16"/>
      <c r="AO1" s="16"/>
      <c r="AP1" s="16"/>
      <c r="AQ1" s="18"/>
    </row>
    <row r="2" spans="1:43" ht="51" customHeight="1" thickBot="1" x14ac:dyDescent="0.3">
      <c r="B2" s="193" t="s">
        <v>13</v>
      </c>
      <c r="D2" s="68" t="s">
        <v>0</v>
      </c>
      <c r="E2" s="68" t="s">
        <v>1</v>
      </c>
      <c r="F2" s="68" t="s">
        <v>2</v>
      </c>
      <c r="G2" s="68" t="s">
        <v>3</v>
      </c>
      <c r="H2" s="68" t="s">
        <v>4</v>
      </c>
      <c r="I2" s="65" t="s">
        <v>6</v>
      </c>
      <c r="J2" s="66" t="s">
        <v>7</v>
      </c>
      <c r="K2" s="66" t="s">
        <v>8</v>
      </c>
      <c r="L2" s="66" t="s">
        <v>9</v>
      </c>
      <c r="M2" s="66" t="s">
        <v>10</v>
      </c>
      <c r="N2" s="65" t="s">
        <v>12</v>
      </c>
      <c r="O2" s="66" t="s">
        <v>14</v>
      </c>
      <c r="P2" s="66" t="s">
        <v>15</v>
      </c>
      <c r="Q2" s="66" t="s">
        <v>16</v>
      </c>
      <c r="R2" s="66" t="s">
        <v>17</v>
      </c>
      <c r="S2" s="65" t="s">
        <v>19</v>
      </c>
      <c r="T2" s="66" t="s">
        <v>50</v>
      </c>
      <c r="U2" s="66" t="s">
        <v>20</v>
      </c>
      <c r="V2" s="66" t="s">
        <v>21</v>
      </c>
      <c r="W2" s="66" t="s">
        <v>22</v>
      </c>
      <c r="X2" s="65" t="s">
        <v>23</v>
      </c>
      <c r="Y2" s="66" t="s">
        <v>24</v>
      </c>
      <c r="Z2" s="66" t="s">
        <v>26</v>
      </c>
      <c r="AA2" s="66" t="s">
        <v>27</v>
      </c>
      <c r="AB2" s="66" t="s">
        <v>28</v>
      </c>
      <c r="AC2" s="65" t="s">
        <v>32</v>
      </c>
      <c r="AD2" s="66" t="s">
        <v>33</v>
      </c>
      <c r="AE2" s="66" t="s">
        <v>34</v>
      </c>
      <c r="AF2" s="66" t="s">
        <v>35</v>
      </c>
      <c r="AG2" s="66" t="s">
        <v>36</v>
      </c>
      <c r="AH2" s="65" t="s">
        <v>38</v>
      </c>
      <c r="AI2" s="66" t="s">
        <v>39</v>
      </c>
      <c r="AJ2" s="66" t="s">
        <v>40</v>
      </c>
      <c r="AK2" s="66" t="s">
        <v>41</v>
      </c>
      <c r="AL2" s="66" t="s">
        <v>42</v>
      </c>
      <c r="AM2" s="65" t="s">
        <v>44</v>
      </c>
      <c r="AN2" s="66" t="s">
        <v>45</v>
      </c>
      <c r="AO2" s="66" t="s">
        <v>46</v>
      </c>
      <c r="AP2" s="66" t="s">
        <v>47</v>
      </c>
      <c r="AQ2" s="67" t="s">
        <v>48</v>
      </c>
    </row>
    <row r="3" spans="1:43" s="21" customFormat="1" x14ac:dyDescent="0.25">
      <c r="A3" s="381" t="s">
        <v>30</v>
      </c>
      <c r="B3" s="195" t="s">
        <v>0</v>
      </c>
      <c r="C3" s="51">
        <v>100</v>
      </c>
      <c r="D3" s="21">
        <f>C3*1</f>
        <v>100</v>
      </c>
      <c r="E3" s="21">
        <f t="shared" ref="E3:H3" si="0">D3*1</f>
        <v>100</v>
      </c>
      <c r="F3" s="21">
        <f t="shared" si="0"/>
        <v>100</v>
      </c>
      <c r="G3" s="21">
        <f t="shared" si="0"/>
        <v>100</v>
      </c>
      <c r="H3" s="21">
        <f t="shared" si="0"/>
        <v>100</v>
      </c>
      <c r="I3" s="21">
        <f>$H3/2</f>
        <v>50</v>
      </c>
      <c r="J3" s="21">
        <f t="shared" ref="J3:M19" si="1">$H3/2</f>
        <v>50</v>
      </c>
      <c r="K3" s="21">
        <f t="shared" si="1"/>
        <v>50</v>
      </c>
      <c r="L3" s="21">
        <f t="shared" si="1"/>
        <v>50</v>
      </c>
      <c r="M3" s="21">
        <f t="shared" si="1"/>
        <v>50</v>
      </c>
      <c r="N3" s="183">
        <f>$M3/2</f>
        <v>25</v>
      </c>
      <c r="O3" s="183">
        <f t="shared" ref="O3:R19" si="2">$M3/2</f>
        <v>25</v>
      </c>
      <c r="P3" s="183">
        <f t="shared" si="2"/>
        <v>25</v>
      </c>
      <c r="Q3" s="183">
        <f t="shared" si="2"/>
        <v>25</v>
      </c>
      <c r="R3" s="183">
        <f t="shared" si="2"/>
        <v>25</v>
      </c>
      <c r="S3" s="183">
        <f>$R3/2</f>
        <v>12.5</v>
      </c>
      <c r="T3" s="183">
        <f>$R3/2</f>
        <v>12.5</v>
      </c>
      <c r="U3" s="183">
        <f t="shared" ref="U3:W19" si="3">$R3/2</f>
        <v>12.5</v>
      </c>
      <c r="V3" s="183">
        <f t="shared" si="3"/>
        <v>12.5</v>
      </c>
      <c r="W3" s="183">
        <f t="shared" si="3"/>
        <v>12.5</v>
      </c>
      <c r="X3" s="183">
        <f>$W3/2</f>
        <v>6.25</v>
      </c>
      <c r="Y3" s="183">
        <f t="shared" ref="Y3:AB19" si="4">$W3/2</f>
        <v>6.25</v>
      </c>
      <c r="Z3" s="183">
        <f t="shared" si="4"/>
        <v>6.25</v>
      </c>
      <c r="AA3" s="183">
        <f>$W3/2</f>
        <v>6.25</v>
      </c>
      <c r="AB3" s="183">
        <f t="shared" si="4"/>
        <v>6.25</v>
      </c>
      <c r="AC3" s="183">
        <f>$AB3*2/3</f>
        <v>4.166666666666667</v>
      </c>
      <c r="AD3" s="183">
        <f t="shared" ref="AD3:AG19" si="5">$AB3*2/3</f>
        <v>4.166666666666667</v>
      </c>
      <c r="AE3" s="183">
        <f t="shared" si="5"/>
        <v>4.166666666666667</v>
      </c>
      <c r="AF3" s="183">
        <f t="shared" si="5"/>
        <v>4.166666666666667</v>
      </c>
      <c r="AG3" s="183">
        <f t="shared" si="5"/>
        <v>4.166666666666667</v>
      </c>
      <c r="AH3" s="183">
        <f>$AG3*3/4</f>
        <v>3.125</v>
      </c>
      <c r="AI3" s="183">
        <f t="shared" ref="AI3:AL19" si="6">$AG3*3/4</f>
        <v>3.125</v>
      </c>
      <c r="AJ3" s="183">
        <f t="shared" si="6"/>
        <v>3.125</v>
      </c>
      <c r="AK3" s="183">
        <f t="shared" si="6"/>
        <v>3.125</v>
      </c>
      <c r="AL3" s="183">
        <f t="shared" si="6"/>
        <v>3.125</v>
      </c>
      <c r="AM3" s="183">
        <f>$AL3*4/5</f>
        <v>2.5</v>
      </c>
      <c r="AN3" s="183">
        <f t="shared" ref="AN3:AQ19" si="7">$AL3*4/5</f>
        <v>2.5</v>
      </c>
      <c r="AO3" s="183">
        <f t="shared" si="7"/>
        <v>2.5</v>
      </c>
      <c r="AP3" s="183">
        <f t="shared" si="7"/>
        <v>2.5</v>
      </c>
      <c r="AQ3" s="183">
        <f t="shared" si="7"/>
        <v>2.5</v>
      </c>
    </row>
    <row r="4" spans="1:43" s="21" customFormat="1" x14ac:dyDescent="0.25">
      <c r="A4" s="382"/>
      <c r="B4" s="196" t="s">
        <v>1</v>
      </c>
      <c r="C4" s="51">
        <v>100</v>
      </c>
      <c r="D4" s="21">
        <f t="shared" ref="D4:H4" si="8">C4*1</f>
        <v>100</v>
      </c>
      <c r="E4" s="21">
        <f t="shared" si="8"/>
        <v>100</v>
      </c>
      <c r="F4" s="21">
        <f t="shared" si="8"/>
        <v>100</v>
      </c>
      <c r="G4" s="21">
        <f t="shared" si="8"/>
        <v>100</v>
      </c>
      <c r="H4" s="21">
        <f t="shared" si="8"/>
        <v>100</v>
      </c>
      <c r="I4" s="21">
        <f t="shared" ref="I4:M20" si="9">$H4/2</f>
        <v>50</v>
      </c>
      <c r="J4" s="21">
        <f t="shared" si="1"/>
        <v>50</v>
      </c>
      <c r="K4" s="21">
        <f t="shared" si="1"/>
        <v>50</v>
      </c>
      <c r="L4" s="21">
        <f t="shared" si="1"/>
        <v>50</v>
      </c>
      <c r="M4" s="21">
        <f t="shared" si="1"/>
        <v>50</v>
      </c>
      <c r="N4" s="183">
        <f t="shared" ref="N4:R20" si="10">$M4/2</f>
        <v>25</v>
      </c>
      <c r="O4" s="183">
        <f t="shared" si="2"/>
        <v>25</v>
      </c>
      <c r="P4" s="183">
        <f t="shared" si="2"/>
        <v>25</v>
      </c>
      <c r="Q4" s="183">
        <f t="shared" si="2"/>
        <v>25</v>
      </c>
      <c r="R4" s="183">
        <f t="shared" si="2"/>
        <v>25</v>
      </c>
      <c r="S4" s="183">
        <f t="shared" ref="S4:T7" si="11">$R4/2</f>
        <v>12.5</v>
      </c>
      <c r="T4" s="183">
        <f t="shared" si="11"/>
        <v>12.5</v>
      </c>
      <c r="U4" s="183">
        <f t="shared" si="3"/>
        <v>12.5</v>
      </c>
      <c r="V4" s="183">
        <f t="shared" si="3"/>
        <v>12.5</v>
      </c>
      <c r="W4" s="183">
        <f t="shared" si="3"/>
        <v>12.5</v>
      </c>
      <c r="X4" s="183">
        <f t="shared" ref="X4:AB20" si="12">$W4/2</f>
        <v>6.25</v>
      </c>
      <c r="Y4" s="183">
        <f t="shared" si="4"/>
        <v>6.25</v>
      </c>
      <c r="Z4" s="183">
        <f t="shared" si="4"/>
        <v>6.25</v>
      </c>
      <c r="AA4" s="183">
        <f t="shared" si="4"/>
        <v>6.25</v>
      </c>
      <c r="AB4" s="183">
        <f t="shared" si="4"/>
        <v>6.25</v>
      </c>
      <c r="AC4" s="183">
        <f t="shared" ref="AC4:AG20" si="13">$AB4*2/3</f>
        <v>4.166666666666667</v>
      </c>
      <c r="AD4" s="183">
        <f t="shared" si="5"/>
        <v>4.166666666666667</v>
      </c>
      <c r="AE4" s="183">
        <f t="shared" si="5"/>
        <v>4.166666666666667</v>
      </c>
      <c r="AF4" s="183">
        <f t="shared" si="5"/>
        <v>4.166666666666667</v>
      </c>
      <c r="AG4" s="183">
        <f t="shared" si="5"/>
        <v>4.166666666666667</v>
      </c>
      <c r="AH4" s="183">
        <f t="shared" ref="AH4:AL20" si="14">$AG4*3/4</f>
        <v>3.125</v>
      </c>
      <c r="AI4" s="183">
        <f t="shared" si="6"/>
        <v>3.125</v>
      </c>
      <c r="AJ4" s="183">
        <f t="shared" si="6"/>
        <v>3.125</v>
      </c>
      <c r="AK4" s="183">
        <f t="shared" si="6"/>
        <v>3.125</v>
      </c>
      <c r="AL4" s="183">
        <f t="shared" si="6"/>
        <v>3.125</v>
      </c>
      <c r="AM4" s="183">
        <f t="shared" ref="AM4:AQ20" si="15">$AL4*4/5</f>
        <v>2.5</v>
      </c>
      <c r="AN4" s="183">
        <f t="shared" si="7"/>
        <v>2.5</v>
      </c>
      <c r="AO4" s="183">
        <f t="shared" si="7"/>
        <v>2.5</v>
      </c>
      <c r="AP4" s="183">
        <f t="shared" si="7"/>
        <v>2.5</v>
      </c>
      <c r="AQ4" s="183">
        <f t="shared" si="7"/>
        <v>2.5</v>
      </c>
    </row>
    <row r="5" spans="1:43" s="21" customFormat="1" x14ac:dyDescent="0.25">
      <c r="A5" s="382"/>
      <c r="B5" s="196" t="s">
        <v>2</v>
      </c>
      <c r="C5" s="51">
        <v>100</v>
      </c>
      <c r="D5" s="21">
        <f t="shared" ref="D5:H5" si="16">C5*1</f>
        <v>100</v>
      </c>
      <c r="E5" s="21">
        <f t="shared" si="16"/>
        <v>100</v>
      </c>
      <c r="F5" s="21">
        <f t="shared" si="16"/>
        <v>100</v>
      </c>
      <c r="G5" s="21">
        <f t="shared" si="16"/>
        <v>100</v>
      </c>
      <c r="H5" s="21">
        <f t="shared" si="16"/>
        <v>100</v>
      </c>
      <c r="I5" s="21">
        <f t="shared" si="9"/>
        <v>50</v>
      </c>
      <c r="J5" s="21">
        <f t="shared" si="1"/>
        <v>50</v>
      </c>
      <c r="K5" s="21">
        <f t="shared" si="1"/>
        <v>50</v>
      </c>
      <c r="L5" s="21">
        <f t="shared" si="1"/>
        <v>50</v>
      </c>
      <c r="M5" s="21">
        <f t="shared" si="1"/>
        <v>50</v>
      </c>
      <c r="N5" s="183">
        <f t="shared" si="10"/>
        <v>25</v>
      </c>
      <c r="O5" s="183">
        <f t="shared" si="2"/>
        <v>25</v>
      </c>
      <c r="P5" s="183">
        <f t="shared" si="2"/>
        <v>25</v>
      </c>
      <c r="Q5" s="183">
        <f t="shared" si="2"/>
        <v>25</v>
      </c>
      <c r="R5" s="183">
        <f t="shared" si="2"/>
        <v>25</v>
      </c>
      <c r="S5" s="183">
        <f t="shared" si="11"/>
        <v>12.5</v>
      </c>
      <c r="T5" s="183">
        <f t="shared" si="11"/>
        <v>12.5</v>
      </c>
      <c r="U5" s="183">
        <f t="shared" si="3"/>
        <v>12.5</v>
      </c>
      <c r="V5" s="183">
        <f t="shared" si="3"/>
        <v>12.5</v>
      </c>
      <c r="W5" s="183">
        <f t="shared" si="3"/>
        <v>12.5</v>
      </c>
      <c r="X5" s="183">
        <f t="shared" si="12"/>
        <v>6.25</v>
      </c>
      <c r="Y5" s="183">
        <f t="shared" si="4"/>
        <v>6.25</v>
      </c>
      <c r="Z5" s="183">
        <f t="shared" si="4"/>
        <v>6.25</v>
      </c>
      <c r="AA5" s="183">
        <f t="shared" si="4"/>
        <v>6.25</v>
      </c>
      <c r="AB5" s="183">
        <f t="shared" si="4"/>
        <v>6.25</v>
      </c>
      <c r="AC5" s="183">
        <f t="shared" si="13"/>
        <v>4.166666666666667</v>
      </c>
      <c r="AD5" s="183">
        <f t="shared" si="5"/>
        <v>4.166666666666667</v>
      </c>
      <c r="AE5" s="183">
        <f t="shared" si="5"/>
        <v>4.166666666666667</v>
      </c>
      <c r="AF5" s="183">
        <f t="shared" si="5"/>
        <v>4.166666666666667</v>
      </c>
      <c r="AG5" s="183">
        <f t="shared" si="5"/>
        <v>4.166666666666667</v>
      </c>
      <c r="AH5" s="183">
        <f t="shared" si="14"/>
        <v>3.125</v>
      </c>
      <c r="AI5" s="183">
        <f t="shared" si="6"/>
        <v>3.125</v>
      </c>
      <c r="AJ5" s="183">
        <f t="shared" si="6"/>
        <v>3.125</v>
      </c>
      <c r="AK5" s="183">
        <f t="shared" si="6"/>
        <v>3.125</v>
      </c>
      <c r="AL5" s="183">
        <f t="shared" si="6"/>
        <v>3.125</v>
      </c>
      <c r="AM5" s="183">
        <f t="shared" si="15"/>
        <v>2.5</v>
      </c>
      <c r="AN5" s="183">
        <f t="shared" si="7"/>
        <v>2.5</v>
      </c>
      <c r="AO5" s="183">
        <f t="shared" si="7"/>
        <v>2.5</v>
      </c>
      <c r="AP5" s="183">
        <f t="shared" si="7"/>
        <v>2.5</v>
      </c>
      <c r="AQ5" s="183">
        <f t="shared" si="7"/>
        <v>2.5</v>
      </c>
    </row>
    <row r="6" spans="1:43" s="21" customFormat="1" x14ac:dyDescent="0.25">
      <c r="A6" s="382"/>
      <c r="B6" s="196" t="s">
        <v>3</v>
      </c>
      <c r="C6" s="51">
        <v>100</v>
      </c>
      <c r="D6" s="21">
        <f t="shared" ref="D6:H6" si="17">C6*1</f>
        <v>100</v>
      </c>
      <c r="E6" s="21">
        <f t="shared" si="17"/>
        <v>100</v>
      </c>
      <c r="F6" s="21">
        <f t="shared" si="17"/>
        <v>100</v>
      </c>
      <c r="G6" s="21">
        <f t="shared" si="17"/>
        <v>100</v>
      </c>
      <c r="H6" s="21">
        <f t="shared" si="17"/>
        <v>100</v>
      </c>
      <c r="I6" s="21">
        <f t="shared" si="9"/>
        <v>50</v>
      </c>
      <c r="J6" s="21">
        <f t="shared" si="1"/>
        <v>50</v>
      </c>
      <c r="K6" s="21">
        <f t="shared" si="1"/>
        <v>50</v>
      </c>
      <c r="L6" s="21">
        <f t="shared" si="1"/>
        <v>50</v>
      </c>
      <c r="M6" s="21">
        <f t="shared" si="1"/>
        <v>50</v>
      </c>
      <c r="N6" s="183">
        <f t="shared" si="10"/>
        <v>25</v>
      </c>
      <c r="O6" s="183">
        <f t="shared" si="2"/>
        <v>25</v>
      </c>
      <c r="P6" s="183">
        <f t="shared" si="2"/>
        <v>25</v>
      </c>
      <c r="Q6" s="183">
        <f t="shared" si="2"/>
        <v>25</v>
      </c>
      <c r="R6" s="183">
        <f t="shared" si="2"/>
        <v>25</v>
      </c>
      <c r="S6" s="183">
        <f t="shared" si="11"/>
        <v>12.5</v>
      </c>
      <c r="T6" s="183">
        <f t="shared" si="11"/>
        <v>12.5</v>
      </c>
      <c r="U6" s="183">
        <f t="shared" si="3"/>
        <v>12.5</v>
      </c>
      <c r="V6" s="183">
        <f t="shared" si="3"/>
        <v>12.5</v>
      </c>
      <c r="W6" s="183">
        <f t="shared" si="3"/>
        <v>12.5</v>
      </c>
      <c r="X6" s="183">
        <f t="shared" si="12"/>
        <v>6.25</v>
      </c>
      <c r="Y6" s="183">
        <f t="shared" si="4"/>
        <v>6.25</v>
      </c>
      <c r="Z6" s="183">
        <f t="shared" si="4"/>
        <v>6.25</v>
      </c>
      <c r="AA6" s="183">
        <f t="shared" si="4"/>
        <v>6.25</v>
      </c>
      <c r="AB6" s="183">
        <f t="shared" si="4"/>
        <v>6.25</v>
      </c>
      <c r="AC6" s="183">
        <f t="shared" si="13"/>
        <v>4.166666666666667</v>
      </c>
      <c r="AD6" s="183">
        <f t="shared" si="5"/>
        <v>4.166666666666667</v>
      </c>
      <c r="AE6" s="183">
        <f t="shared" si="5"/>
        <v>4.166666666666667</v>
      </c>
      <c r="AF6" s="183">
        <f t="shared" si="5"/>
        <v>4.166666666666667</v>
      </c>
      <c r="AG6" s="183">
        <f t="shared" si="5"/>
        <v>4.166666666666667</v>
      </c>
      <c r="AH6" s="183">
        <f t="shared" si="14"/>
        <v>3.125</v>
      </c>
      <c r="AI6" s="183">
        <f t="shared" si="6"/>
        <v>3.125</v>
      </c>
      <c r="AJ6" s="183">
        <f t="shared" si="6"/>
        <v>3.125</v>
      </c>
      <c r="AK6" s="183">
        <f t="shared" si="6"/>
        <v>3.125</v>
      </c>
      <c r="AL6" s="183">
        <f t="shared" si="6"/>
        <v>3.125</v>
      </c>
      <c r="AM6" s="183">
        <f t="shared" si="15"/>
        <v>2.5</v>
      </c>
      <c r="AN6" s="183">
        <f t="shared" si="7"/>
        <v>2.5</v>
      </c>
      <c r="AO6" s="183">
        <f t="shared" si="7"/>
        <v>2.5</v>
      </c>
      <c r="AP6" s="183">
        <f t="shared" si="7"/>
        <v>2.5</v>
      </c>
      <c r="AQ6" s="183">
        <f t="shared" si="7"/>
        <v>2.5</v>
      </c>
    </row>
    <row r="7" spans="1:43" s="21" customFormat="1" ht="15.75" thickBot="1" x14ac:dyDescent="0.3">
      <c r="A7" s="383"/>
      <c r="B7" s="197" t="s">
        <v>4</v>
      </c>
      <c r="C7" s="51">
        <v>100</v>
      </c>
      <c r="D7" s="21">
        <f t="shared" ref="D7:H7" si="18">C7*1</f>
        <v>100</v>
      </c>
      <c r="E7" s="21">
        <f t="shared" si="18"/>
        <v>100</v>
      </c>
      <c r="F7" s="21">
        <f t="shared" si="18"/>
        <v>100</v>
      </c>
      <c r="G7" s="21">
        <f t="shared" si="18"/>
        <v>100</v>
      </c>
      <c r="H7" s="21">
        <f t="shared" si="18"/>
        <v>100</v>
      </c>
      <c r="I7" s="21">
        <f t="shared" si="9"/>
        <v>50</v>
      </c>
      <c r="J7" s="21">
        <f t="shared" si="1"/>
        <v>50</v>
      </c>
      <c r="K7" s="21">
        <f t="shared" si="1"/>
        <v>50</v>
      </c>
      <c r="L7" s="21">
        <f t="shared" si="1"/>
        <v>50</v>
      </c>
      <c r="M7" s="21">
        <f t="shared" si="1"/>
        <v>50</v>
      </c>
      <c r="N7" s="183">
        <f t="shared" si="10"/>
        <v>25</v>
      </c>
      <c r="O7" s="183">
        <f t="shared" si="2"/>
        <v>25</v>
      </c>
      <c r="P7" s="183">
        <f t="shared" si="2"/>
        <v>25</v>
      </c>
      <c r="Q7" s="183">
        <f t="shared" si="2"/>
        <v>25</v>
      </c>
      <c r="R7" s="183">
        <f t="shared" si="2"/>
        <v>25</v>
      </c>
      <c r="S7" s="183">
        <f t="shared" si="11"/>
        <v>12.5</v>
      </c>
      <c r="T7" s="183">
        <f t="shared" si="11"/>
        <v>12.5</v>
      </c>
      <c r="U7" s="183">
        <f t="shared" si="3"/>
        <v>12.5</v>
      </c>
      <c r="V7" s="183">
        <f t="shared" si="3"/>
        <v>12.5</v>
      </c>
      <c r="W7" s="183">
        <f t="shared" si="3"/>
        <v>12.5</v>
      </c>
      <c r="X7" s="183">
        <f t="shared" si="12"/>
        <v>6.25</v>
      </c>
      <c r="Y7" s="183">
        <f t="shared" si="4"/>
        <v>6.25</v>
      </c>
      <c r="Z7" s="183">
        <f t="shared" si="4"/>
        <v>6.25</v>
      </c>
      <c r="AA7" s="183">
        <f t="shared" si="4"/>
        <v>6.25</v>
      </c>
      <c r="AB7" s="183">
        <f t="shared" si="4"/>
        <v>6.25</v>
      </c>
      <c r="AC7" s="183">
        <f t="shared" si="13"/>
        <v>4.166666666666667</v>
      </c>
      <c r="AD7" s="183">
        <f t="shared" si="5"/>
        <v>4.166666666666667</v>
      </c>
      <c r="AE7" s="183">
        <f t="shared" si="5"/>
        <v>4.166666666666667</v>
      </c>
      <c r="AF7" s="183">
        <f t="shared" si="5"/>
        <v>4.166666666666667</v>
      </c>
      <c r="AG7" s="183">
        <f t="shared" si="5"/>
        <v>4.166666666666667</v>
      </c>
      <c r="AH7" s="183">
        <f t="shared" si="14"/>
        <v>3.125</v>
      </c>
      <c r="AI7" s="183">
        <f t="shared" si="6"/>
        <v>3.125</v>
      </c>
      <c r="AJ7" s="183">
        <f t="shared" si="6"/>
        <v>3.125</v>
      </c>
      <c r="AK7" s="183">
        <f t="shared" si="6"/>
        <v>3.125</v>
      </c>
      <c r="AL7" s="183">
        <f t="shared" si="6"/>
        <v>3.125</v>
      </c>
      <c r="AM7" s="183">
        <f t="shared" si="15"/>
        <v>2.5</v>
      </c>
      <c r="AN7" s="183">
        <f t="shared" si="7"/>
        <v>2.5</v>
      </c>
      <c r="AO7" s="183">
        <f t="shared" si="7"/>
        <v>2.5</v>
      </c>
      <c r="AP7" s="183">
        <f t="shared" si="7"/>
        <v>2.5</v>
      </c>
      <c r="AQ7" s="183">
        <f t="shared" si="7"/>
        <v>2.5</v>
      </c>
    </row>
    <row r="8" spans="1:43" s="25" customFormat="1" x14ac:dyDescent="0.25">
      <c r="A8" s="384" t="s">
        <v>31</v>
      </c>
      <c r="B8" s="198" t="s">
        <v>6</v>
      </c>
      <c r="C8" s="52">
        <v>100</v>
      </c>
      <c r="D8" s="25">
        <f>C8*100/50</f>
        <v>200</v>
      </c>
      <c r="E8" s="25">
        <f t="shared" ref="E8:H8" si="19">D8*1</f>
        <v>200</v>
      </c>
      <c r="F8" s="25">
        <f t="shared" si="19"/>
        <v>200</v>
      </c>
      <c r="G8" s="25">
        <f t="shared" si="19"/>
        <v>200</v>
      </c>
      <c r="H8" s="25">
        <f t="shared" si="19"/>
        <v>200</v>
      </c>
      <c r="I8" s="25">
        <f t="shared" si="9"/>
        <v>100</v>
      </c>
      <c r="J8" s="25">
        <f t="shared" si="1"/>
        <v>100</v>
      </c>
      <c r="K8" s="25">
        <f t="shared" si="1"/>
        <v>100</v>
      </c>
      <c r="L8" s="25">
        <f t="shared" si="1"/>
        <v>100</v>
      </c>
      <c r="M8" s="25">
        <f t="shared" si="1"/>
        <v>100</v>
      </c>
      <c r="N8" s="25">
        <f t="shared" si="10"/>
        <v>50</v>
      </c>
      <c r="O8" s="25">
        <f t="shared" si="2"/>
        <v>50</v>
      </c>
      <c r="P8" s="25">
        <f t="shared" si="2"/>
        <v>50</v>
      </c>
      <c r="Q8" s="25">
        <f t="shared" si="2"/>
        <v>50</v>
      </c>
      <c r="R8" s="25">
        <f t="shared" si="2"/>
        <v>50</v>
      </c>
      <c r="S8" s="184">
        <f t="shared" ref="S8:W20" si="20">$R8/2</f>
        <v>25</v>
      </c>
      <c r="T8" s="184">
        <f t="shared" si="20"/>
        <v>25</v>
      </c>
      <c r="U8" s="184">
        <f t="shared" si="3"/>
        <v>25</v>
      </c>
      <c r="V8" s="184">
        <f t="shared" si="3"/>
        <v>25</v>
      </c>
      <c r="W8" s="184">
        <f t="shared" si="3"/>
        <v>25</v>
      </c>
      <c r="X8" s="184">
        <f t="shared" si="12"/>
        <v>12.5</v>
      </c>
      <c r="Y8" s="184">
        <f t="shared" si="4"/>
        <v>12.5</v>
      </c>
      <c r="Z8" s="184">
        <f t="shared" si="4"/>
        <v>12.5</v>
      </c>
      <c r="AA8" s="184">
        <f t="shared" si="4"/>
        <v>12.5</v>
      </c>
      <c r="AB8" s="184">
        <f t="shared" si="4"/>
        <v>12.5</v>
      </c>
      <c r="AC8" s="184">
        <f t="shared" si="13"/>
        <v>8.3333333333333339</v>
      </c>
      <c r="AD8" s="184">
        <f t="shared" si="5"/>
        <v>8.3333333333333339</v>
      </c>
      <c r="AE8" s="184">
        <f t="shared" si="5"/>
        <v>8.3333333333333339</v>
      </c>
      <c r="AF8" s="184">
        <f t="shared" si="5"/>
        <v>8.3333333333333339</v>
      </c>
      <c r="AG8" s="184">
        <f t="shared" si="5"/>
        <v>8.3333333333333339</v>
      </c>
      <c r="AH8" s="184">
        <f t="shared" si="14"/>
        <v>6.25</v>
      </c>
      <c r="AI8" s="184">
        <f t="shared" si="6"/>
        <v>6.25</v>
      </c>
      <c r="AJ8" s="184">
        <f t="shared" si="6"/>
        <v>6.25</v>
      </c>
      <c r="AK8" s="184">
        <f t="shared" si="6"/>
        <v>6.25</v>
      </c>
      <c r="AL8" s="184">
        <f t="shared" si="6"/>
        <v>6.25</v>
      </c>
      <c r="AM8" s="184">
        <f t="shared" si="15"/>
        <v>5</v>
      </c>
      <c r="AN8" s="184">
        <f t="shared" si="7"/>
        <v>5</v>
      </c>
      <c r="AO8" s="184">
        <f t="shared" si="7"/>
        <v>5</v>
      </c>
      <c r="AP8" s="184">
        <f t="shared" si="7"/>
        <v>5</v>
      </c>
      <c r="AQ8" s="184">
        <f t="shared" si="7"/>
        <v>5</v>
      </c>
    </row>
    <row r="9" spans="1:43" s="25" customFormat="1" x14ac:dyDescent="0.25">
      <c r="A9" s="385"/>
      <c r="B9" s="199" t="s">
        <v>7</v>
      </c>
      <c r="C9" s="52">
        <v>100</v>
      </c>
      <c r="D9" s="25">
        <f t="shared" ref="D9:D12" si="21">C9*2</f>
        <v>200</v>
      </c>
      <c r="E9" s="25">
        <f t="shared" ref="E9:H9" si="22">D9*1</f>
        <v>200</v>
      </c>
      <c r="F9" s="25">
        <f t="shared" si="22"/>
        <v>200</v>
      </c>
      <c r="G9" s="25">
        <f t="shared" si="22"/>
        <v>200</v>
      </c>
      <c r="H9" s="25">
        <f t="shared" si="22"/>
        <v>200</v>
      </c>
      <c r="I9" s="25">
        <f t="shared" si="9"/>
        <v>100</v>
      </c>
      <c r="J9" s="25">
        <f t="shared" si="1"/>
        <v>100</v>
      </c>
      <c r="K9" s="25">
        <f t="shared" si="1"/>
        <v>100</v>
      </c>
      <c r="L9" s="25">
        <f t="shared" si="1"/>
        <v>100</v>
      </c>
      <c r="M9" s="25">
        <f t="shared" si="1"/>
        <v>100</v>
      </c>
      <c r="N9" s="25">
        <f t="shared" si="10"/>
        <v>50</v>
      </c>
      <c r="O9" s="25">
        <f t="shared" si="2"/>
        <v>50</v>
      </c>
      <c r="P9" s="25">
        <f t="shared" si="2"/>
        <v>50</v>
      </c>
      <c r="Q9" s="25">
        <f t="shared" si="2"/>
        <v>50</v>
      </c>
      <c r="R9" s="25">
        <f t="shared" si="2"/>
        <v>50</v>
      </c>
      <c r="S9" s="184">
        <f t="shared" si="20"/>
        <v>25</v>
      </c>
      <c r="T9" s="184">
        <f t="shared" si="20"/>
        <v>25</v>
      </c>
      <c r="U9" s="184">
        <f t="shared" si="3"/>
        <v>25</v>
      </c>
      <c r="V9" s="184">
        <f t="shared" si="3"/>
        <v>25</v>
      </c>
      <c r="W9" s="184">
        <f t="shared" si="3"/>
        <v>25</v>
      </c>
      <c r="X9" s="184">
        <f t="shared" si="12"/>
        <v>12.5</v>
      </c>
      <c r="Y9" s="184">
        <f t="shared" si="4"/>
        <v>12.5</v>
      </c>
      <c r="Z9" s="184">
        <f t="shared" si="4"/>
        <v>12.5</v>
      </c>
      <c r="AA9" s="184">
        <f t="shared" si="4"/>
        <v>12.5</v>
      </c>
      <c r="AB9" s="184">
        <f t="shared" si="4"/>
        <v>12.5</v>
      </c>
      <c r="AC9" s="184">
        <f t="shared" si="13"/>
        <v>8.3333333333333339</v>
      </c>
      <c r="AD9" s="184">
        <f t="shared" si="5"/>
        <v>8.3333333333333339</v>
      </c>
      <c r="AE9" s="184">
        <f t="shared" si="5"/>
        <v>8.3333333333333339</v>
      </c>
      <c r="AF9" s="184">
        <f t="shared" si="5"/>
        <v>8.3333333333333339</v>
      </c>
      <c r="AG9" s="184">
        <f t="shared" si="5"/>
        <v>8.3333333333333339</v>
      </c>
      <c r="AH9" s="184">
        <f t="shared" si="14"/>
        <v>6.25</v>
      </c>
      <c r="AI9" s="184">
        <f t="shared" si="6"/>
        <v>6.25</v>
      </c>
      <c r="AJ9" s="184">
        <f t="shared" si="6"/>
        <v>6.25</v>
      </c>
      <c r="AK9" s="184">
        <f t="shared" si="6"/>
        <v>6.25</v>
      </c>
      <c r="AL9" s="184">
        <f t="shared" si="6"/>
        <v>6.25</v>
      </c>
      <c r="AM9" s="184">
        <f t="shared" si="15"/>
        <v>5</v>
      </c>
      <c r="AN9" s="184">
        <f t="shared" si="7"/>
        <v>5</v>
      </c>
      <c r="AO9" s="184">
        <f t="shared" si="7"/>
        <v>5</v>
      </c>
      <c r="AP9" s="184">
        <f t="shared" si="7"/>
        <v>5</v>
      </c>
      <c r="AQ9" s="184">
        <f t="shared" si="7"/>
        <v>5</v>
      </c>
    </row>
    <row r="10" spans="1:43" s="25" customFormat="1" x14ac:dyDescent="0.25">
      <c r="A10" s="385"/>
      <c r="B10" s="199" t="s">
        <v>8</v>
      </c>
      <c r="C10" s="52">
        <v>100</v>
      </c>
      <c r="D10" s="25">
        <f t="shared" si="21"/>
        <v>200</v>
      </c>
      <c r="E10" s="25">
        <f t="shared" ref="E10:H10" si="23">D10*1</f>
        <v>200</v>
      </c>
      <c r="F10" s="25">
        <f t="shared" si="23"/>
        <v>200</v>
      </c>
      <c r="G10" s="25">
        <f t="shared" si="23"/>
        <v>200</v>
      </c>
      <c r="H10" s="25">
        <f t="shared" si="23"/>
        <v>200</v>
      </c>
      <c r="I10" s="25">
        <f t="shared" si="9"/>
        <v>100</v>
      </c>
      <c r="J10" s="25">
        <f t="shared" si="1"/>
        <v>100</v>
      </c>
      <c r="K10" s="25">
        <f t="shared" si="1"/>
        <v>100</v>
      </c>
      <c r="L10" s="25">
        <f t="shared" si="1"/>
        <v>100</v>
      </c>
      <c r="M10" s="25">
        <f t="shared" si="1"/>
        <v>100</v>
      </c>
      <c r="N10" s="25">
        <f t="shared" si="10"/>
        <v>50</v>
      </c>
      <c r="O10" s="25">
        <f t="shared" si="2"/>
        <v>50</v>
      </c>
      <c r="P10" s="25">
        <f t="shared" si="2"/>
        <v>50</v>
      </c>
      <c r="Q10" s="25">
        <f t="shared" si="2"/>
        <v>50</v>
      </c>
      <c r="R10" s="25">
        <f t="shared" si="2"/>
        <v>50</v>
      </c>
      <c r="S10" s="184">
        <f t="shared" si="20"/>
        <v>25</v>
      </c>
      <c r="T10" s="184">
        <f t="shared" si="20"/>
        <v>25</v>
      </c>
      <c r="U10" s="184">
        <f t="shared" si="3"/>
        <v>25</v>
      </c>
      <c r="V10" s="184">
        <f t="shared" si="3"/>
        <v>25</v>
      </c>
      <c r="W10" s="184">
        <f t="shared" si="3"/>
        <v>25</v>
      </c>
      <c r="X10" s="184">
        <f t="shared" si="12"/>
        <v>12.5</v>
      </c>
      <c r="Y10" s="184">
        <f t="shared" si="4"/>
        <v>12.5</v>
      </c>
      <c r="Z10" s="184">
        <f t="shared" si="4"/>
        <v>12.5</v>
      </c>
      <c r="AA10" s="184">
        <f t="shared" si="4"/>
        <v>12.5</v>
      </c>
      <c r="AB10" s="184">
        <f t="shared" si="4"/>
        <v>12.5</v>
      </c>
      <c r="AC10" s="184">
        <f t="shared" si="13"/>
        <v>8.3333333333333339</v>
      </c>
      <c r="AD10" s="184">
        <f t="shared" si="5"/>
        <v>8.3333333333333339</v>
      </c>
      <c r="AE10" s="184">
        <f t="shared" si="5"/>
        <v>8.3333333333333339</v>
      </c>
      <c r="AF10" s="184">
        <f t="shared" si="5"/>
        <v>8.3333333333333339</v>
      </c>
      <c r="AG10" s="184">
        <f t="shared" si="5"/>
        <v>8.3333333333333339</v>
      </c>
      <c r="AH10" s="184">
        <f t="shared" si="14"/>
        <v>6.25</v>
      </c>
      <c r="AI10" s="184">
        <f t="shared" si="6"/>
        <v>6.25</v>
      </c>
      <c r="AJ10" s="184">
        <f t="shared" si="6"/>
        <v>6.25</v>
      </c>
      <c r="AK10" s="184">
        <f t="shared" si="6"/>
        <v>6.25</v>
      </c>
      <c r="AL10" s="184">
        <f t="shared" si="6"/>
        <v>6.25</v>
      </c>
      <c r="AM10" s="184">
        <f t="shared" si="15"/>
        <v>5</v>
      </c>
      <c r="AN10" s="184">
        <f t="shared" si="7"/>
        <v>5</v>
      </c>
      <c r="AO10" s="184">
        <f t="shared" si="7"/>
        <v>5</v>
      </c>
      <c r="AP10" s="184">
        <f t="shared" si="7"/>
        <v>5</v>
      </c>
      <c r="AQ10" s="184">
        <f t="shared" si="7"/>
        <v>5</v>
      </c>
    </row>
    <row r="11" spans="1:43" s="25" customFormat="1" x14ac:dyDescent="0.25">
      <c r="A11" s="385"/>
      <c r="B11" s="199" t="s">
        <v>9</v>
      </c>
      <c r="C11" s="52">
        <v>100</v>
      </c>
      <c r="D11" s="25">
        <f t="shared" si="21"/>
        <v>200</v>
      </c>
      <c r="E11" s="25">
        <f t="shared" ref="E11:H11" si="24">D11*1</f>
        <v>200</v>
      </c>
      <c r="F11" s="25">
        <f t="shared" si="24"/>
        <v>200</v>
      </c>
      <c r="G11" s="25">
        <f t="shared" si="24"/>
        <v>200</v>
      </c>
      <c r="H11" s="25">
        <f t="shared" si="24"/>
        <v>200</v>
      </c>
      <c r="I11" s="25">
        <f t="shared" si="9"/>
        <v>100</v>
      </c>
      <c r="J11" s="25">
        <f t="shared" si="1"/>
        <v>100</v>
      </c>
      <c r="K11" s="25">
        <f t="shared" si="1"/>
        <v>100</v>
      </c>
      <c r="L11" s="25">
        <f t="shared" si="1"/>
        <v>100</v>
      </c>
      <c r="M11" s="25">
        <f t="shared" si="1"/>
        <v>100</v>
      </c>
      <c r="N11" s="25">
        <f t="shared" si="10"/>
        <v>50</v>
      </c>
      <c r="O11" s="25">
        <f t="shared" si="2"/>
        <v>50</v>
      </c>
      <c r="P11" s="25">
        <f t="shared" si="2"/>
        <v>50</v>
      </c>
      <c r="Q11" s="25">
        <f t="shared" si="2"/>
        <v>50</v>
      </c>
      <c r="R11" s="25">
        <f t="shared" si="2"/>
        <v>50</v>
      </c>
      <c r="S11" s="184">
        <f t="shared" si="20"/>
        <v>25</v>
      </c>
      <c r="T11" s="184">
        <f t="shared" si="20"/>
        <v>25</v>
      </c>
      <c r="U11" s="184">
        <f t="shared" si="3"/>
        <v>25</v>
      </c>
      <c r="V11" s="184">
        <f t="shared" si="3"/>
        <v>25</v>
      </c>
      <c r="W11" s="184">
        <f t="shared" si="3"/>
        <v>25</v>
      </c>
      <c r="X11" s="184">
        <f t="shared" si="12"/>
        <v>12.5</v>
      </c>
      <c r="Y11" s="184">
        <f t="shared" si="4"/>
        <v>12.5</v>
      </c>
      <c r="Z11" s="184">
        <f t="shared" si="4"/>
        <v>12.5</v>
      </c>
      <c r="AA11" s="184">
        <f t="shared" si="4"/>
        <v>12.5</v>
      </c>
      <c r="AB11" s="184">
        <f t="shared" si="4"/>
        <v>12.5</v>
      </c>
      <c r="AC11" s="184">
        <f t="shared" si="13"/>
        <v>8.3333333333333339</v>
      </c>
      <c r="AD11" s="184">
        <f t="shared" si="5"/>
        <v>8.3333333333333339</v>
      </c>
      <c r="AE11" s="184">
        <f t="shared" si="5"/>
        <v>8.3333333333333339</v>
      </c>
      <c r="AF11" s="184">
        <f t="shared" si="5"/>
        <v>8.3333333333333339</v>
      </c>
      <c r="AG11" s="184">
        <f t="shared" si="5"/>
        <v>8.3333333333333339</v>
      </c>
      <c r="AH11" s="184">
        <f t="shared" si="14"/>
        <v>6.25</v>
      </c>
      <c r="AI11" s="184">
        <f t="shared" si="6"/>
        <v>6.25</v>
      </c>
      <c r="AJ11" s="184">
        <f t="shared" si="6"/>
        <v>6.25</v>
      </c>
      <c r="AK11" s="184">
        <f t="shared" si="6"/>
        <v>6.25</v>
      </c>
      <c r="AL11" s="184">
        <f t="shared" si="6"/>
        <v>6.25</v>
      </c>
      <c r="AM11" s="184">
        <f t="shared" si="15"/>
        <v>5</v>
      </c>
      <c r="AN11" s="184">
        <f t="shared" si="7"/>
        <v>5</v>
      </c>
      <c r="AO11" s="184">
        <f t="shared" si="7"/>
        <v>5</v>
      </c>
      <c r="AP11" s="184">
        <f t="shared" si="7"/>
        <v>5</v>
      </c>
      <c r="AQ11" s="184">
        <f t="shared" si="7"/>
        <v>5</v>
      </c>
    </row>
    <row r="12" spans="1:43" s="25" customFormat="1" ht="15.75" thickBot="1" x14ac:dyDescent="0.3">
      <c r="A12" s="386"/>
      <c r="B12" s="200" t="s">
        <v>10</v>
      </c>
      <c r="C12" s="52">
        <v>100</v>
      </c>
      <c r="D12" s="25">
        <f t="shared" si="21"/>
        <v>200</v>
      </c>
      <c r="E12" s="25">
        <f t="shared" ref="E12:H12" si="25">D12*1</f>
        <v>200</v>
      </c>
      <c r="F12" s="25">
        <f t="shared" si="25"/>
        <v>200</v>
      </c>
      <c r="G12" s="25">
        <f t="shared" si="25"/>
        <v>200</v>
      </c>
      <c r="H12" s="25">
        <f t="shared" si="25"/>
        <v>200</v>
      </c>
      <c r="I12" s="25">
        <f t="shared" si="9"/>
        <v>100</v>
      </c>
      <c r="J12" s="25">
        <f t="shared" si="1"/>
        <v>100</v>
      </c>
      <c r="K12" s="25">
        <f t="shared" si="1"/>
        <v>100</v>
      </c>
      <c r="L12" s="25">
        <f t="shared" si="1"/>
        <v>100</v>
      </c>
      <c r="M12" s="25">
        <f t="shared" si="1"/>
        <v>100</v>
      </c>
      <c r="N12" s="25">
        <f t="shared" si="10"/>
        <v>50</v>
      </c>
      <c r="O12" s="25">
        <f t="shared" si="2"/>
        <v>50</v>
      </c>
      <c r="P12" s="25">
        <f t="shared" si="2"/>
        <v>50</v>
      </c>
      <c r="Q12" s="25">
        <f t="shared" si="2"/>
        <v>50</v>
      </c>
      <c r="R12" s="25">
        <f t="shared" si="2"/>
        <v>50</v>
      </c>
      <c r="S12" s="184">
        <f t="shared" si="20"/>
        <v>25</v>
      </c>
      <c r="T12" s="184">
        <f t="shared" si="20"/>
        <v>25</v>
      </c>
      <c r="U12" s="184">
        <f t="shared" si="3"/>
        <v>25</v>
      </c>
      <c r="V12" s="184">
        <f t="shared" si="3"/>
        <v>25</v>
      </c>
      <c r="W12" s="184">
        <f t="shared" si="3"/>
        <v>25</v>
      </c>
      <c r="X12" s="184">
        <f t="shared" si="12"/>
        <v>12.5</v>
      </c>
      <c r="Y12" s="184">
        <f t="shared" si="4"/>
        <v>12.5</v>
      </c>
      <c r="Z12" s="184">
        <f t="shared" si="4"/>
        <v>12.5</v>
      </c>
      <c r="AA12" s="184">
        <f t="shared" si="4"/>
        <v>12.5</v>
      </c>
      <c r="AB12" s="184">
        <f t="shared" si="4"/>
        <v>12.5</v>
      </c>
      <c r="AC12" s="184">
        <f t="shared" si="13"/>
        <v>8.3333333333333339</v>
      </c>
      <c r="AD12" s="184">
        <f t="shared" si="5"/>
        <v>8.3333333333333339</v>
      </c>
      <c r="AE12" s="184">
        <f t="shared" si="5"/>
        <v>8.3333333333333339</v>
      </c>
      <c r="AF12" s="184">
        <f t="shared" si="5"/>
        <v>8.3333333333333339</v>
      </c>
      <c r="AG12" s="184">
        <f t="shared" si="5"/>
        <v>8.3333333333333339</v>
      </c>
      <c r="AH12" s="184">
        <f t="shared" si="14"/>
        <v>6.25</v>
      </c>
      <c r="AI12" s="184">
        <f t="shared" si="6"/>
        <v>6.25</v>
      </c>
      <c r="AJ12" s="184">
        <f t="shared" si="6"/>
        <v>6.25</v>
      </c>
      <c r="AK12" s="184">
        <f t="shared" si="6"/>
        <v>6.25</v>
      </c>
      <c r="AL12" s="184">
        <f t="shared" si="6"/>
        <v>6.25</v>
      </c>
      <c r="AM12" s="184">
        <f t="shared" si="15"/>
        <v>5</v>
      </c>
      <c r="AN12" s="184">
        <f t="shared" si="7"/>
        <v>5</v>
      </c>
      <c r="AO12" s="184">
        <f t="shared" si="7"/>
        <v>5</v>
      </c>
      <c r="AP12" s="184">
        <f t="shared" si="7"/>
        <v>5</v>
      </c>
      <c r="AQ12" s="184">
        <f t="shared" si="7"/>
        <v>5</v>
      </c>
    </row>
    <row r="13" spans="1:43" s="29" customFormat="1" x14ac:dyDescent="0.25">
      <c r="A13" s="387" t="s">
        <v>11</v>
      </c>
      <c r="B13" s="201" t="s">
        <v>12</v>
      </c>
      <c r="C13" s="53">
        <v>100</v>
      </c>
      <c r="D13" s="185">
        <f>$C13*100/25</f>
        <v>400</v>
      </c>
      <c r="E13" s="185">
        <f t="shared" ref="E13:H17" si="26">$C13*100/25</f>
        <v>400</v>
      </c>
      <c r="F13" s="185">
        <f t="shared" si="26"/>
        <v>400</v>
      </c>
      <c r="G13" s="185">
        <f t="shared" si="26"/>
        <v>400</v>
      </c>
      <c r="H13" s="185">
        <f t="shared" si="26"/>
        <v>400</v>
      </c>
      <c r="I13" s="29">
        <f t="shared" si="9"/>
        <v>200</v>
      </c>
      <c r="J13" s="29">
        <f t="shared" si="1"/>
        <v>200</v>
      </c>
      <c r="K13" s="29">
        <f t="shared" si="1"/>
        <v>200</v>
      </c>
      <c r="L13" s="29">
        <f t="shared" si="1"/>
        <v>200</v>
      </c>
      <c r="M13" s="29">
        <f t="shared" si="1"/>
        <v>200</v>
      </c>
      <c r="N13" s="29">
        <f t="shared" si="10"/>
        <v>100</v>
      </c>
      <c r="O13" s="29">
        <f t="shared" si="2"/>
        <v>100</v>
      </c>
      <c r="P13" s="29">
        <f t="shared" si="2"/>
        <v>100</v>
      </c>
      <c r="Q13" s="29">
        <f t="shared" si="2"/>
        <v>100</v>
      </c>
      <c r="R13" s="29">
        <f t="shared" si="2"/>
        <v>100</v>
      </c>
      <c r="S13" s="29">
        <f t="shared" si="20"/>
        <v>50</v>
      </c>
      <c r="T13" s="29">
        <f t="shared" si="20"/>
        <v>50</v>
      </c>
      <c r="U13" s="29">
        <f t="shared" si="20"/>
        <v>50</v>
      </c>
      <c r="V13" s="29">
        <f t="shared" si="3"/>
        <v>50</v>
      </c>
      <c r="W13" s="29">
        <f t="shared" si="3"/>
        <v>50</v>
      </c>
      <c r="X13" s="185">
        <f t="shared" si="12"/>
        <v>25</v>
      </c>
      <c r="Y13" s="185">
        <f t="shared" si="4"/>
        <v>25</v>
      </c>
      <c r="Z13" s="185">
        <f t="shared" si="4"/>
        <v>25</v>
      </c>
      <c r="AA13" s="185">
        <f t="shared" si="4"/>
        <v>25</v>
      </c>
      <c r="AB13" s="185">
        <f t="shared" si="4"/>
        <v>25</v>
      </c>
      <c r="AC13" s="185">
        <f t="shared" si="13"/>
        <v>16.666666666666668</v>
      </c>
      <c r="AD13" s="185">
        <f t="shared" si="5"/>
        <v>16.666666666666668</v>
      </c>
      <c r="AE13" s="185">
        <f t="shared" si="5"/>
        <v>16.666666666666668</v>
      </c>
      <c r="AF13" s="185">
        <f t="shared" si="5"/>
        <v>16.666666666666668</v>
      </c>
      <c r="AG13" s="185">
        <f t="shared" si="5"/>
        <v>16.666666666666668</v>
      </c>
      <c r="AH13" s="185">
        <f t="shared" si="14"/>
        <v>12.5</v>
      </c>
      <c r="AI13" s="185">
        <f t="shared" si="6"/>
        <v>12.5</v>
      </c>
      <c r="AJ13" s="185">
        <f t="shared" si="6"/>
        <v>12.5</v>
      </c>
      <c r="AK13" s="185">
        <f t="shared" si="6"/>
        <v>12.5</v>
      </c>
      <c r="AL13" s="185">
        <f t="shared" si="6"/>
        <v>12.5</v>
      </c>
      <c r="AM13" s="185">
        <f t="shared" si="15"/>
        <v>10</v>
      </c>
      <c r="AN13" s="185">
        <f t="shared" si="7"/>
        <v>10</v>
      </c>
      <c r="AO13" s="185">
        <f t="shared" si="7"/>
        <v>10</v>
      </c>
      <c r="AP13" s="185">
        <f t="shared" si="7"/>
        <v>10</v>
      </c>
      <c r="AQ13" s="185">
        <f t="shared" si="7"/>
        <v>10</v>
      </c>
    </row>
    <row r="14" spans="1:43" s="29" customFormat="1" x14ac:dyDescent="0.25">
      <c r="A14" s="388"/>
      <c r="B14" s="202" t="s">
        <v>14</v>
      </c>
      <c r="C14" s="53">
        <v>100</v>
      </c>
      <c r="D14" s="185">
        <f t="shared" ref="D14:D17" si="27">$C14*100/25</f>
        <v>400</v>
      </c>
      <c r="E14" s="185">
        <f t="shared" si="26"/>
        <v>400</v>
      </c>
      <c r="F14" s="185">
        <f t="shared" si="26"/>
        <v>400</v>
      </c>
      <c r="G14" s="185">
        <f t="shared" si="26"/>
        <v>400</v>
      </c>
      <c r="H14" s="185">
        <f t="shared" si="26"/>
        <v>400</v>
      </c>
      <c r="I14" s="29">
        <f t="shared" si="9"/>
        <v>200</v>
      </c>
      <c r="J14" s="29">
        <f t="shared" si="1"/>
        <v>200</v>
      </c>
      <c r="K14" s="29">
        <f t="shared" si="1"/>
        <v>200</v>
      </c>
      <c r="L14" s="29">
        <f t="shared" si="1"/>
        <v>200</v>
      </c>
      <c r="M14" s="29">
        <f t="shared" si="1"/>
        <v>200</v>
      </c>
      <c r="N14" s="29">
        <f t="shared" si="10"/>
        <v>100</v>
      </c>
      <c r="O14" s="29">
        <f t="shared" si="2"/>
        <v>100</v>
      </c>
      <c r="P14" s="29">
        <f t="shared" si="2"/>
        <v>100</v>
      </c>
      <c r="Q14" s="29">
        <f t="shared" si="2"/>
        <v>100</v>
      </c>
      <c r="R14" s="29">
        <f t="shared" si="2"/>
        <v>100</v>
      </c>
      <c r="S14" s="29">
        <f t="shared" si="20"/>
        <v>50</v>
      </c>
      <c r="T14" s="29">
        <f t="shared" si="20"/>
        <v>50</v>
      </c>
      <c r="U14" s="29">
        <f t="shared" si="3"/>
        <v>50</v>
      </c>
      <c r="V14" s="29">
        <f t="shared" si="3"/>
        <v>50</v>
      </c>
      <c r="W14" s="29">
        <f t="shared" si="3"/>
        <v>50</v>
      </c>
      <c r="X14" s="185">
        <f t="shared" si="12"/>
        <v>25</v>
      </c>
      <c r="Y14" s="185">
        <f t="shared" si="4"/>
        <v>25</v>
      </c>
      <c r="Z14" s="185">
        <f t="shared" si="4"/>
        <v>25</v>
      </c>
      <c r="AA14" s="185">
        <f t="shared" si="4"/>
        <v>25</v>
      </c>
      <c r="AB14" s="185">
        <f t="shared" si="4"/>
        <v>25</v>
      </c>
      <c r="AC14" s="185">
        <f t="shared" si="13"/>
        <v>16.666666666666668</v>
      </c>
      <c r="AD14" s="185">
        <f t="shared" si="5"/>
        <v>16.666666666666668</v>
      </c>
      <c r="AE14" s="185">
        <f t="shared" si="5"/>
        <v>16.666666666666668</v>
      </c>
      <c r="AF14" s="185">
        <f t="shared" si="5"/>
        <v>16.666666666666668</v>
      </c>
      <c r="AG14" s="185">
        <f t="shared" si="5"/>
        <v>16.666666666666668</v>
      </c>
      <c r="AH14" s="185">
        <f t="shared" si="14"/>
        <v>12.5</v>
      </c>
      <c r="AI14" s="185">
        <f t="shared" si="6"/>
        <v>12.5</v>
      </c>
      <c r="AJ14" s="185">
        <f t="shared" si="6"/>
        <v>12.5</v>
      </c>
      <c r="AK14" s="185">
        <f t="shared" si="6"/>
        <v>12.5</v>
      </c>
      <c r="AL14" s="185">
        <f t="shared" si="6"/>
        <v>12.5</v>
      </c>
      <c r="AM14" s="185">
        <f t="shared" si="15"/>
        <v>10</v>
      </c>
      <c r="AN14" s="185">
        <f t="shared" si="7"/>
        <v>10</v>
      </c>
      <c r="AO14" s="185">
        <f t="shared" si="7"/>
        <v>10</v>
      </c>
      <c r="AP14" s="185">
        <f t="shared" si="7"/>
        <v>10</v>
      </c>
      <c r="AQ14" s="185">
        <f t="shared" si="7"/>
        <v>10</v>
      </c>
    </row>
    <row r="15" spans="1:43" s="29" customFormat="1" x14ac:dyDescent="0.25">
      <c r="A15" s="388"/>
      <c r="B15" s="202" t="s">
        <v>15</v>
      </c>
      <c r="C15" s="53">
        <v>100</v>
      </c>
      <c r="D15" s="185">
        <f t="shared" si="27"/>
        <v>400</v>
      </c>
      <c r="E15" s="185">
        <f t="shared" si="26"/>
        <v>400</v>
      </c>
      <c r="F15" s="185">
        <f t="shared" si="26"/>
        <v>400</v>
      </c>
      <c r="G15" s="185">
        <f t="shared" si="26"/>
        <v>400</v>
      </c>
      <c r="H15" s="185">
        <f t="shared" si="26"/>
        <v>400</v>
      </c>
      <c r="I15" s="29">
        <f t="shared" si="9"/>
        <v>200</v>
      </c>
      <c r="J15" s="29">
        <f t="shared" si="1"/>
        <v>200</v>
      </c>
      <c r="K15" s="29">
        <f t="shared" si="1"/>
        <v>200</v>
      </c>
      <c r="L15" s="29">
        <f t="shared" si="1"/>
        <v>200</v>
      </c>
      <c r="M15" s="29">
        <f t="shared" si="1"/>
        <v>200</v>
      </c>
      <c r="N15" s="29">
        <f t="shared" si="10"/>
        <v>100</v>
      </c>
      <c r="O15" s="29">
        <f t="shared" si="2"/>
        <v>100</v>
      </c>
      <c r="P15" s="29">
        <f t="shared" si="2"/>
        <v>100</v>
      </c>
      <c r="Q15" s="29">
        <f t="shared" si="2"/>
        <v>100</v>
      </c>
      <c r="R15" s="29">
        <f t="shared" si="2"/>
        <v>100</v>
      </c>
      <c r="S15" s="29">
        <f t="shared" si="20"/>
        <v>50</v>
      </c>
      <c r="T15" s="29">
        <f t="shared" si="20"/>
        <v>50</v>
      </c>
      <c r="U15" s="29">
        <f t="shared" si="3"/>
        <v>50</v>
      </c>
      <c r="V15" s="29">
        <f t="shared" si="3"/>
        <v>50</v>
      </c>
      <c r="W15" s="29">
        <f t="shared" si="3"/>
        <v>50</v>
      </c>
      <c r="X15" s="185">
        <f t="shared" si="12"/>
        <v>25</v>
      </c>
      <c r="Y15" s="185">
        <f t="shared" si="4"/>
        <v>25</v>
      </c>
      <c r="Z15" s="185">
        <f t="shared" si="4"/>
        <v>25</v>
      </c>
      <c r="AA15" s="185">
        <f t="shared" si="4"/>
        <v>25</v>
      </c>
      <c r="AB15" s="185">
        <f t="shared" si="4"/>
        <v>25</v>
      </c>
      <c r="AC15" s="185">
        <f t="shared" si="13"/>
        <v>16.666666666666668</v>
      </c>
      <c r="AD15" s="185">
        <f t="shared" si="5"/>
        <v>16.666666666666668</v>
      </c>
      <c r="AE15" s="185">
        <f t="shared" si="5"/>
        <v>16.666666666666668</v>
      </c>
      <c r="AF15" s="185">
        <f t="shared" si="5"/>
        <v>16.666666666666668</v>
      </c>
      <c r="AG15" s="185">
        <f t="shared" si="5"/>
        <v>16.666666666666668</v>
      </c>
      <c r="AH15" s="185">
        <f t="shared" si="14"/>
        <v>12.5</v>
      </c>
      <c r="AI15" s="185">
        <f t="shared" si="6"/>
        <v>12.5</v>
      </c>
      <c r="AJ15" s="185">
        <f t="shared" si="6"/>
        <v>12.5</v>
      </c>
      <c r="AK15" s="185">
        <f t="shared" si="6"/>
        <v>12.5</v>
      </c>
      <c r="AL15" s="185">
        <f t="shared" si="6"/>
        <v>12.5</v>
      </c>
      <c r="AM15" s="185">
        <f t="shared" si="15"/>
        <v>10</v>
      </c>
      <c r="AN15" s="185">
        <f t="shared" si="7"/>
        <v>10</v>
      </c>
      <c r="AO15" s="185">
        <f t="shared" si="7"/>
        <v>10</v>
      </c>
      <c r="AP15" s="185">
        <f t="shared" si="7"/>
        <v>10</v>
      </c>
      <c r="AQ15" s="185">
        <f t="shared" si="7"/>
        <v>10</v>
      </c>
    </row>
    <row r="16" spans="1:43" s="29" customFormat="1" x14ac:dyDescent="0.25">
      <c r="A16" s="388"/>
      <c r="B16" s="202" t="s">
        <v>16</v>
      </c>
      <c r="C16" s="53">
        <v>100</v>
      </c>
      <c r="D16" s="185">
        <f t="shared" si="27"/>
        <v>400</v>
      </c>
      <c r="E16" s="185">
        <f t="shared" si="26"/>
        <v>400</v>
      </c>
      <c r="F16" s="185">
        <f t="shared" si="26"/>
        <v>400</v>
      </c>
      <c r="G16" s="185">
        <f t="shared" si="26"/>
        <v>400</v>
      </c>
      <c r="H16" s="185">
        <f t="shared" si="26"/>
        <v>400</v>
      </c>
      <c r="I16" s="29">
        <f t="shared" si="9"/>
        <v>200</v>
      </c>
      <c r="J16" s="29">
        <f t="shared" si="1"/>
        <v>200</v>
      </c>
      <c r="K16" s="29">
        <f t="shared" si="1"/>
        <v>200</v>
      </c>
      <c r="L16" s="29">
        <f t="shared" si="1"/>
        <v>200</v>
      </c>
      <c r="M16" s="29">
        <f t="shared" si="1"/>
        <v>200</v>
      </c>
      <c r="N16" s="29">
        <f t="shared" si="10"/>
        <v>100</v>
      </c>
      <c r="O16" s="29">
        <f t="shared" si="2"/>
        <v>100</v>
      </c>
      <c r="P16" s="29">
        <f t="shared" si="2"/>
        <v>100</v>
      </c>
      <c r="Q16" s="29">
        <f t="shared" si="2"/>
        <v>100</v>
      </c>
      <c r="R16" s="29">
        <f t="shared" si="2"/>
        <v>100</v>
      </c>
      <c r="S16" s="29">
        <f t="shared" si="20"/>
        <v>50</v>
      </c>
      <c r="T16" s="29">
        <f t="shared" si="20"/>
        <v>50</v>
      </c>
      <c r="U16" s="29">
        <f t="shared" si="3"/>
        <v>50</v>
      </c>
      <c r="V16" s="29">
        <f t="shared" si="3"/>
        <v>50</v>
      </c>
      <c r="W16" s="29">
        <f t="shared" si="3"/>
        <v>50</v>
      </c>
      <c r="X16" s="185">
        <f t="shared" si="12"/>
        <v>25</v>
      </c>
      <c r="Y16" s="185">
        <f t="shared" si="4"/>
        <v>25</v>
      </c>
      <c r="Z16" s="185">
        <f t="shared" si="4"/>
        <v>25</v>
      </c>
      <c r="AA16" s="185">
        <f t="shared" si="4"/>
        <v>25</v>
      </c>
      <c r="AB16" s="185">
        <f t="shared" si="4"/>
        <v>25</v>
      </c>
      <c r="AC16" s="185">
        <f t="shared" si="13"/>
        <v>16.666666666666668</v>
      </c>
      <c r="AD16" s="185">
        <f t="shared" si="5"/>
        <v>16.666666666666668</v>
      </c>
      <c r="AE16" s="185">
        <f t="shared" si="5"/>
        <v>16.666666666666668</v>
      </c>
      <c r="AF16" s="185">
        <f t="shared" si="5"/>
        <v>16.666666666666668</v>
      </c>
      <c r="AG16" s="185">
        <f t="shared" si="5"/>
        <v>16.666666666666668</v>
      </c>
      <c r="AH16" s="185">
        <f t="shared" si="14"/>
        <v>12.5</v>
      </c>
      <c r="AI16" s="185">
        <f t="shared" si="6"/>
        <v>12.5</v>
      </c>
      <c r="AJ16" s="185">
        <f t="shared" si="6"/>
        <v>12.5</v>
      </c>
      <c r="AK16" s="185">
        <f t="shared" si="6"/>
        <v>12.5</v>
      </c>
      <c r="AL16" s="185">
        <f t="shared" si="6"/>
        <v>12.5</v>
      </c>
      <c r="AM16" s="185">
        <f t="shared" si="15"/>
        <v>10</v>
      </c>
      <c r="AN16" s="185">
        <f t="shared" si="7"/>
        <v>10</v>
      </c>
      <c r="AO16" s="185">
        <f t="shared" si="7"/>
        <v>10</v>
      </c>
      <c r="AP16" s="185">
        <f t="shared" si="7"/>
        <v>10</v>
      </c>
      <c r="AQ16" s="185">
        <f t="shared" si="7"/>
        <v>10</v>
      </c>
    </row>
    <row r="17" spans="1:44" s="29" customFormat="1" ht="15.75" thickBot="1" x14ac:dyDescent="0.3">
      <c r="A17" s="389"/>
      <c r="B17" s="203" t="s">
        <v>17</v>
      </c>
      <c r="C17" s="53">
        <v>100</v>
      </c>
      <c r="D17" s="185">
        <f t="shared" si="27"/>
        <v>400</v>
      </c>
      <c r="E17" s="185">
        <f t="shared" si="26"/>
        <v>400</v>
      </c>
      <c r="F17" s="185">
        <f t="shared" si="26"/>
        <v>400</v>
      </c>
      <c r="G17" s="185">
        <f t="shared" si="26"/>
        <v>400</v>
      </c>
      <c r="H17" s="185">
        <f t="shared" si="26"/>
        <v>400</v>
      </c>
      <c r="I17" s="29">
        <f t="shared" si="9"/>
        <v>200</v>
      </c>
      <c r="J17" s="29">
        <f t="shared" si="1"/>
        <v>200</v>
      </c>
      <c r="K17" s="29">
        <f t="shared" si="1"/>
        <v>200</v>
      </c>
      <c r="L17" s="29">
        <f t="shared" si="1"/>
        <v>200</v>
      </c>
      <c r="M17" s="29">
        <f t="shared" si="1"/>
        <v>200</v>
      </c>
      <c r="N17" s="29">
        <f t="shared" si="10"/>
        <v>100</v>
      </c>
      <c r="O17" s="29">
        <f t="shared" si="2"/>
        <v>100</v>
      </c>
      <c r="P17" s="29">
        <f t="shared" si="2"/>
        <v>100</v>
      </c>
      <c r="Q17" s="29">
        <f t="shared" si="2"/>
        <v>100</v>
      </c>
      <c r="R17" s="29">
        <f t="shared" si="2"/>
        <v>100</v>
      </c>
      <c r="S17" s="29">
        <f t="shared" si="20"/>
        <v>50</v>
      </c>
      <c r="T17" s="29">
        <f t="shared" si="20"/>
        <v>50</v>
      </c>
      <c r="U17" s="29">
        <f t="shared" si="3"/>
        <v>50</v>
      </c>
      <c r="V17" s="29">
        <f t="shared" si="3"/>
        <v>50</v>
      </c>
      <c r="W17" s="29">
        <f t="shared" si="3"/>
        <v>50</v>
      </c>
      <c r="X17" s="185">
        <f t="shared" si="12"/>
        <v>25</v>
      </c>
      <c r="Y17" s="185">
        <f t="shared" si="4"/>
        <v>25</v>
      </c>
      <c r="Z17" s="185">
        <f t="shared" si="4"/>
        <v>25</v>
      </c>
      <c r="AA17" s="185">
        <f t="shared" si="4"/>
        <v>25</v>
      </c>
      <c r="AB17" s="185">
        <f t="shared" si="4"/>
        <v>25</v>
      </c>
      <c r="AC17" s="185">
        <f t="shared" si="13"/>
        <v>16.666666666666668</v>
      </c>
      <c r="AD17" s="185">
        <f t="shared" si="5"/>
        <v>16.666666666666668</v>
      </c>
      <c r="AE17" s="185">
        <f t="shared" si="5"/>
        <v>16.666666666666668</v>
      </c>
      <c r="AF17" s="185">
        <f t="shared" si="5"/>
        <v>16.666666666666668</v>
      </c>
      <c r="AG17" s="185">
        <f t="shared" si="5"/>
        <v>16.666666666666668</v>
      </c>
      <c r="AH17" s="185">
        <f t="shared" si="14"/>
        <v>12.5</v>
      </c>
      <c r="AI17" s="185">
        <f t="shared" si="6"/>
        <v>12.5</v>
      </c>
      <c r="AJ17" s="185">
        <f t="shared" si="6"/>
        <v>12.5</v>
      </c>
      <c r="AK17" s="185">
        <f t="shared" si="6"/>
        <v>12.5</v>
      </c>
      <c r="AL17" s="185">
        <f t="shared" si="6"/>
        <v>12.5</v>
      </c>
      <c r="AM17" s="185">
        <f t="shared" si="15"/>
        <v>10</v>
      </c>
      <c r="AN17" s="185">
        <f t="shared" si="7"/>
        <v>10</v>
      </c>
      <c r="AO17" s="185">
        <f t="shared" si="7"/>
        <v>10</v>
      </c>
      <c r="AP17" s="185">
        <f t="shared" si="7"/>
        <v>10</v>
      </c>
      <c r="AQ17" s="185">
        <f t="shared" si="7"/>
        <v>10</v>
      </c>
    </row>
    <row r="18" spans="1:44" s="32" customFormat="1" x14ac:dyDescent="0.25">
      <c r="A18" s="390" t="s">
        <v>18</v>
      </c>
      <c r="B18" s="204" t="s">
        <v>19</v>
      </c>
      <c r="C18" s="54">
        <v>60</v>
      </c>
      <c r="D18" s="191">
        <f>C18*100/12.5</f>
        <v>480</v>
      </c>
      <c r="E18" s="191">
        <f t="shared" ref="E18:H19" si="28">D18*1</f>
        <v>480</v>
      </c>
      <c r="F18" s="191">
        <f t="shared" si="28"/>
        <v>480</v>
      </c>
      <c r="G18" s="191">
        <f t="shared" si="28"/>
        <v>480</v>
      </c>
      <c r="H18" s="191">
        <f t="shared" si="28"/>
        <v>480</v>
      </c>
      <c r="I18" s="191">
        <f t="shared" si="9"/>
        <v>240</v>
      </c>
      <c r="J18" s="191">
        <f t="shared" si="1"/>
        <v>240</v>
      </c>
      <c r="K18" s="191">
        <f t="shared" si="1"/>
        <v>240</v>
      </c>
      <c r="L18" s="191">
        <f t="shared" si="1"/>
        <v>240</v>
      </c>
      <c r="M18" s="191">
        <f t="shared" si="1"/>
        <v>240</v>
      </c>
      <c r="N18" s="32">
        <f t="shared" si="10"/>
        <v>120</v>
      </c>
      <c r="O18" s="32">
        <f t="shared" si="2"/>
        <v>120</v>
      </c>
      <c r="P18" s="32">
        <f t="shared" si="2"/>
        <v>120</v>
      </c>
      <c r="Q18" s="32">
        <f t="shared" si="2"/>
        <v>120</v>
      </c>
      <c r="R18" s="32">
        <f t="shared" si="2"/>
        <v>120</v>
      </c>
      <c r="S18" s="32">
        <f t="shared" si="20"/>
        <v>60</v>
      </c>
      <c r="T18" s="32">
        <f t="shared" si="20"/>
        <v>60</v>
      </c>
      <c r="U18" s="32">
        <f t="shared" si="3"/>
        <v>60</v>
      </c>
      <c r="V18" s="32">
        <f t="shared" si="3"/>
        <v>60</v>
      </c>
      <c r="W18" s="32">
        <f t="shared" si="3"/>
        <v>60</v>
      </c>
      <c r="X18" s="32">
        <f t="shared" si="12"/>
        <v>30</v>
      </c>
      <c r="Y18" s="32">
        <f t="shared" si="4"/>
        <v>30</v>
      </c>
      <c r="Z18" s="32">
        <f t="shared" si="4"/>
        <v>30</v>
      </c>
      <c r="AA18" s="32">
        <f t="shared" si="4"/>
        <v>30</v>
      </c>
      <c r="AB18" s="32">
        <f t="shared" si="4"/>
        <v>30</v>
      </c>
      <c r="AC18" s="186">
        <f t="shared" si="13"/>
        <v>20</v>
      </c>
      <c r="AD18" s="186">
        <f t="shared" si="5"/>
        <v>20</v>
      </c>
      <c r="AE18" s="186">
        <f t="shared" si="5"/>
        <v>20</v>
      </c>
      <c r="AF18" s="186">
        <f t="shared" si="5"/>
        <v>20</v>
      </c>
      <c r="AG18" s="186">
        <f t="shared" si="5"/>
        <v>20</v>
      </c>
      <c r="AH18" s="186">
        <f t="shared" si="14"/>
        <v>15</v>
      </c>
      <c r="AI18" s="186">
        <f t="shared" si="6"/>
        <v>15</v>
      </c>
      <c r="AJ18" s="186">
        <f t="shared" si="6"/>
        <v>15</v>
      </c>
      <c r="AK18" s="186">
        <f t="shared" si="6"/>
        <v>15</v>
      </c>
      <c r="AL18" s="186">
        <f t="shared" si="6"/>
        <v>15</v>
      </c>
      <c r="AM18" s="186">
        <f t="shared" si="15"/>
        <v>12</v>
      </c>
      <c r="AN18" s="186">
        <f t="shared" si="7"/>
        <v>12</v>
      </c>
      <c r="AO18" s="186">
        <f t="shared" si="7"/>
        <v>12</v>
      </c>
      <c r="AP18" s="186">
        <f t="shared" si="7"/>
        <v>12</v>
      </c>
      <c r="AQ18" s="186">
        <f t="shared" si="7"/>
        <v>12</v>
      </c>
    </row>
    <row r="19" spans="1:44" s="32" customFormat="1" x14ac:dyDescent="0.25">
      <c r="A19" s="391"/>
      <c r="B19" s="205" t="s">
        <v>50</v>
      </c>
      <c r="C19" s="54">
        <v>500</v>
      </c>
      <c r="D19" s="191">
        <f>C19*100/12.5</f>
        <v>4000</v>
      </c>
      <c r="E19" s="191">
        <f t="shared" si="28"/>
        <v>4000</v>
      </c>
      <c r="F19" s="191">
        <f t="shared" si="28"/>
        <v>4000</v>
      </c>
      <c r="G19" s="191">
        <f t="shared" si="28"/>
        <v>4000</v>
      </c>
      <c r="H19" s="191">
        <f t="shared" si="28"/>
        <v>4000</v>
      </c>
      <c r="I19" s="191">
        <f t="shared" si="9"/>
        <v>2000</v>
      </c>
      <c r="J19" s="191">
        <f t="shared" si="1"/>
        <v>2000</v>
      </c>
      <c r="K19" s="191">
        <f t="shared" si="1"/>
        <v>2000</v>
      </c>
      <c r="L19" s="191">
        <f t="shared" si="1"/>
        <v>2000</v>
      </c>
      <c r="M19" s="191">
        <f t="shared" si="1"/>
        <v>2000</v>
      </c>
      <c r="N19" s="32">
        <f t="shared" si="10"/>
        <v>1000</v>
      </c>
      <c r="O19" s="32">
        <f t="shared" si="2"/>
        <v>1000</v>
      </c>
      <c r="P19" s="32">
        <f t="shared" si="2"/>
        <v>1000</v>
      </c>
      <c r="Q19" s="32">
        <f t="shared" si="2"/>
        <v>1000</v>
      </c>
      <c r="R19" s="32">
        <f t="shared" si="2"/>
        <v>1000</v>
      </c>
      <c r="S19" s="32">
        <f t="shared" si="20"/>
        <v>500</v>
      </c>
      <c r="T19" s="32">
        <f t="shared" si="20"/>
        <v>500</v>
      </c>
      <c r="U19" s="32">
        <f t="shared" si="3"/>
        <v>500</v>
      </c>
      <c r="V19" s="32">
        <f t="shared" si="3"/>
        <v>500</v>
      </c>
      <c r="W19" s="32">
        <f t="shared" si="3"/>
        <v>500</v>
      </c>
      <c r="X19" s="32">
        <f t="shared" si="12"/>
        <v>250</v>
      </c>
      <c r="Y19" s="32">
        <f t="shared" si="4"/>
        <v>250</v>
      </c>
      <c r="Z19" s="32">
        <f t="shared" si="4"/>
        <v>250</v>
      </c>
      <c r="AA19" s="32">
        <f t="shared" si="4"/>
        <v>250</v>
      </c>
      <c r="AB19" s="32">
        <f t="shared" si="4"/>
        <v>250</v>
      </c>
      <c r="AC19" s="259">
        <f t="shared" si="13"/>
        <v>166.66666666666666</v>
      </c>
      <c r="AD19" s="259">
        <f t="shared" si="5"/>
        <v>166.66666666666666</v>
      </c>
      <c r="AE19" s="259">
        <f t="shared" si="5"/>
        <v>166.66666666666666</v>
      </c>
      <c r="AF19" s="259">
        <f t="shared" si="5"/>
        <v>166.66666666666666</v>
      </c>
      <c r="AG19" s="259">
        <f t="shared" si="5"/>
        <v>166.66666666666666</v>
      </c>
      <c r="AH19" s="259">
        <f t="shared" si="14"/>
        <v>125</v>
      </c>
      <c r="AI19" s="259">
        <f t="shared" si="6"/>
        <v>125</v>
      </c>
      <c r="AJ19" s="259">
        <f t="shared" si="6"/>
        <v>125</v>
      </c>
      <c r="AK19" s="259">
        <f t="shared" si="6"/>
        <v>125</v>
      </c>
      <c r="AL19" s="259">
        <f t="shared" si="6"/>
        <v>125</v>
      </c>
      <c r="AM19" s="259">
        <f t="shared" si="15"/>
        <v>100</v>
      </c>
      <c r="AN19" s="259">
        <f t="shared" si="7"/>
        <v>100</v>
      </c>
      <c r="AO19" s="259">
        <f t="shared" si="7"/>
        <v>100</v>
      </c>
      <c r="AP19" s="259">
        <f t="shared" si="7"/>
        <v>100</v>
      </c>
      <c r="AQ19" s="259">
        <f t="shared" si="7"/>
        <v>100</v>
      </c>
      <c r="AR19" s="259"/>
    </row>
    <row r="20" spans="1:44" s="32" customFormat="1" x14ac:dyDescent="0.25">
      <c r="A20" s="391"/>
      <c r="B20" s="205" t="s">
        <v>20</v>
      </c>
      <c r="C20" s="54">
        <v>100</v>
      </c>
      <c r="D20" s="191">
        <f t="shared" ref="D20:D22" si="29">C20*100/12.5</f>
        <v>800</v>
      </c>
      <c r="E20" s="191">
        <f t="shared" ref="E20:H20" si="30">D20*1</f>
        <v>800</v>
      </c>
      <c r="F20" s="191">
        <f t="shared" si="30"/>
        <v>800</v>
      </c>
      <c r="G20" s="191">
        <f t="shared" si="30"/>
        <v>800</v>
      </c>
      <c r="H20" s="191">
        <f t="shared" si="30"/>
        <v>800</v>
      </c>
      <c r="I20" s="191">
        <f t="shared" si="9"/>
        <v>400</v>
      </c>
      <c r="J20" s="191">
        <f t="shared" si="9"/>
        <v>400</v>
      </c>
      <c r="K20" s="191">
        <f t="shared" si="9"/>
        <v>400</v>
      </c>
      <c r="L20" s="191">
        <f t="shared" si="9"/>
        <v>400</v>
      </c>
      <c r="M20" s="191">
        <f t="shared" si="9"/>
        <v>400</v>
      </c>
      <c r="N20" s="32">
        <f t="shared" si="10"/>
        <v>200</v>
      </c>
      <c r="O20" s="32">
        <f t="shared" si="10"/>
        <v>200</v>
      </c>
      <c r="P20" s="32">
        <f t="shared" si="10"/>
        <v>200</v>
      </c>
      <c r="Q20" s="32">
        <f t="shared" si="10"/>
        <v>200</v>
      </c>
      <c r="R20" s="32">
        <f t="shared" si="10"/>
        <v>200</v>
      </c>
      <c r="S20" s="32">
        <f t="shared" si="20"/>
        <v>100</v>
      </c>
      <c r="T20" s="32">
        <f t="shared" si="20"/>
        <v>100</v>
      </c>
      <c r="U20" s="32">
        <f t="shared" si="20"/>
        <v>100</v>
      </c>
      <c r="V20" s="32">
        <f t="shared" si="20"/>
        <v>100</v>
      </c>
      <c r="W20" s="32">
        <f t="shared" si="20"/>
        <v>100</v>
      </c>
      <c r="X20" s="32">
        <f t="shared" si="12"/>
        <v>50</v>
      </c>
      <c r="Y20" s="32">
        <f t="shared" si="12"/>
        <v>50</v>
      </c>
      <c r="Z20" s="32">
        <f t="shared" si="12"/>
        <v>50</v>
      </c>
      <c r="AA20" s="32">
        <f t="shared" si="12"/>
        <v>50</v>
      </c>
      <c r="AB20" s="32">
        <f t="shared" si="12"/>
        <v>50</v>
      </c>
      <c r="AC20" s="186">
        <f t="shared" si="13"/>
        <v>33.333333333333336</v>
      </c>
      <c r="AD20" s="186">
        <f t="shared" si="13"/>
        <v>33.333333333333336</v>
      </c>
      <c r="AE20" s="186">
        <f t="shared" si="13"/>
        <v>33.333333333333336</v>
      </c>
      <c r="AF20" s="186">
        <f t="shared" si="13"/>
        <v>33.333333333333336</v>
      </c>
      <c r="AG20" s="186">
        <f t="shared" si="13"/>
        <v>33.333333333333336</v>
      </c>
      <c r="AH20" s="186">
        <f t="shared" si="14"/>
        <v>25</v>
      </c>
      <c r="AI20" s="186">
        <f t="shared" si="14"/>
        <v>25</v>
      </c>
      <c r="AJ20" s="186">
        <f t="shared" si="14"/>
        <v>25</v>
      </c>
      <c r="AK20" s="186">
        <f t="shared" si="14"/>
        <v>25</v>
      </c>
      <c r="AL20" s="186">
        <f t="shared" si="14"/>
        <v>25</v>
      </c>
      <c r="AM20" s="186">
        <f t="shared" si="15"/>
        <v>20</v>
      </c>
      <c r="AN20" s="186">
        <f t="shared" si="15"/>
        <v>20</v>
      </c>
      <c r="AO20" s="186">
        <f t="shared" si="15"/>
        <v>20</v>
      </c>
      <c r="AP20" s="186">
        <f t="shared" si="15"/>
        <v>20</v>
      </c>
      <c r="AQ20" s="186">
        <f t="shared" si="15"/>
        <v>20</v>
      </c>
    </row>
    <row r="21" spans="1:44" s="32" customFormat="1" x14ac:dyDescent="0.25">
      <c r="A21" s="391"/>
      <c r="B21" s="205" t="s">
        <v>21</v>
      </c>
      <c r="C21" s="54">
        <v>100</v>
      </c>
      <c r="D21" s="191">
        <f t="shared" si="29"/>
        <v>800</v>
      </c>
      <c r="E21" s="191">
        <f t="shared" ref="E21:H21" si="31">D21*1</f>
        <v>800</v>
      </c>
      <c r="F21" s="191">
        <f t="shared" si="31"/>
        <v>800</v>
      </c>
      <c r="G21" s="191">
        <f t="shared" si="31"/>
        <v>800</v>
      </c>
      <c r="H21" s="191">
        <f t="shared" si="31"/>
        <v>800</v>
      </c>
      <c r="I21" s="191">
        <f t="shared" ref="I21:M42" si="32">$H21/2</f>
        <v>400</v>
      </c>
      <c r="J21" s="191">
        <f t="shared" si="32"/>
        <v>400</v>
      </c>
      <c r="K21" s="191">
        <f t="shared" si="32"/>
        <v>400</v>
      </c>
      <c r="L21" s="191">
        <f t="shared" si="32"/>
        <v>400</v>
      </c>
      <c r="M21" s="191">
        <f t="shared" si="32"/>
        <v>400</v>
      </c>
      <c r="N21" s="32">
        <f t="shared" ref="N21:R42" si="33">$M21/2</f>
        <v>200</v>
      </c>
      <c r="O21" s="32">
        <f t="shared" si="33"/>
        <v>200</v>
      </c>
      <c r="P21" s="32">
        <f t="shared" si="33"/>
        <v>200</v>
      </c>
      <c r="Q21" s="32">
        <f t="shared" si="33"/>
        <v>200</v>
      </c>
      <c r="R21" s="32">
        <f t="shared" si="33"/>
        <v>200</v>
      </c>
      <c r="S21" s="32">
        <f t="shared" ref="S21:T22" si="34">$R21/2</f>
        <v>100</v>
      </c>
      <c r="T21" s="32">
        <f t="shared" si="34"/>
        <v>100</v>
      </c>
      <c r="U21" s="32">
        <f t="shared" ref="S21:W42" si="35">$R21/2</f>
        <v>100</v>
      </c>
      <c r="V21" s="32">
        <f t="shared" si="35"/>
        <v>100</v>
      </c>
      <c r="W21" s="32">
        <f t="shared" si="35"/>
        <v>100</v>
      </c>
      <c r="X21" s="32">
        <f t="shared" ref="X21:AB42" si="36">$W21/2</f>
        <v>50</v>
      </c>
      <c r="Y21" s="32">
        <f t="shared" si="36"/>
        <v>50</v>
      </c>
      <c r="Z21" s="32">
        <f t="shared" si="36"/>
        <v>50</v>
      </c>
      <c r="AA21" s="32">
        <f t="shared" si="36"/>
        <v>50</v>
      </c>
      <c r="AB21" s="32">
        <f t="shared" si="36"/>
        <v>50</v>
      </c>
      <c r="AC21" s="186">
        <f t="shared" ref="AC21:AG42" si="37">$AB21*2/3</f>
        <v>33.333333333333336</v>
      </c>
      <c r="AD21" s="186">
        <f t="shared" si="37"/>
        <v>33.333333333333336</v>
      </c>
      <c r="AE21" s="186">
        <f t="shared" si="37"/>
        <v>33.333333333333336</v>
      </c>
      <c r="AF21" s="186">
        <f t="shared" si="37"/>
        <v>33.333333333333336</v>
      </c>
      <c r="AG21" s="186">
        <f t="shared" si="37"/>
        <v>33.333333333333336</v>
      </c>
      <c r="AH21" s="186">
        <f t="shared" ref="AH21:AL42" si="38">$AG21*3/4</f>
        <v>25</v>
      </c>
      <c r="AI21" s="186">
        <f t="shared" si="38"/>
        <v>25</v>
      </c>
      <c r="AJ21" s="186">
        <f t="shared" si="38"/>
        <v>25</v>
      </c>
      <c r="AK21" s="186">
        <f t="shared" si="38"/>
        <v>25</v>
      </c>
      <c r="AL21" s="186">
        <f t="shared" si="38"/>
        <v>25</v>
      </c>
      <c r="AM21" s="186">
        <f t="shared" ref="AM21:AQ42" si="39">$AL21*4/5</f>
        <v>20</v>
      </c>
      <c r="AN21" s="186">
        <f t="shared" si="39"/>
        <v>20</v>
      </c>
      <c r="AO21" s="186">
        <f t="shared" si="39"/>
        <v>20</v>
      </c>
      <c r="AP21" s="186">
        <f t="shared" si="39"/>
        <v>20</v>
      </c>
      <c r="AQ21" s="186">
        <f t="shared" si="39"/>
        <v>20</v>
      </c>
    </row>
    <row r="22" spans="1:44" s="32" customFormat="1" ht="15.75" thickBot="1" x14ac:dyDescent="0.3">
      <c r="A22" s="392"/>
      <c r="B22" s="206" t="s">
        <v>22</v>
      </c>
      <c r="C22" s="54">
        <v>100</v>
      </c>
      <c r="D22" s="191">
        <f t="shared" si="29"/>
        <v>800</v>
      </c>
      <c r="E22" s="191">
        <f t="shared" ref="E22:H22" si="40">D22*1</f>
        <v>800</v>
      </c>
      <c r="F22" s="191">
        <f t="shared" si="40"/>
        <v>800</v>
      </c>
      <c r="G22" s="191">
        <f t="shared" si="40"/>
        <v>800</v>
      </c>
      <c r="H22" s="191">
        <f t="shared" si="40"/>
        <v>800</v>
      </c>
      <c r="I22" s="191">
        <f t="shared" si="32"/>
        <v>400</v>
      </c>
      <c r="J22" s="191">
        <f t="shared" si="32"/>
        <v>400</v>
      </c>
      <c r="K22" s="191">
        <f t="shared" si="32"/>
        <v>400</v>
      </c>
      <c r="L22" s="191">
        <f t="shared" si="32"/>
        <v>400</v>
      </c>
      <c r="M22" s="191">
        <f t="shared" si="32"/>
        <v>400</v>
      </c>
      <c r="N22" s="32">
        <f t="shared" si="33"/>
        <v>200</v>
      </c>
      <c r="O22" s="32">
        <f t="shared" si="33"/>
        <v>200</v>
      </c>
      <c r="P22" s="32">
        <f t="shared" si="33"/>
        <v>200</v>
      </c>
      <c r="Q22" s="32">
        <f t="shared" si="33"/>
        <v>200</v>
      </c>
      <c r="R22" s="32">
        <f t="shared" si="33"/>
        <v>200</v>
      </c>
      <c r="S22" s="32">
        <f t="shared" si="34"/>
        <v>100</v>
      </c>
      <c r="T22" s="32">
        <f t="shared" si="34"/>
        <v>100</v>
      </c>
      <c r="U22" s="32">
        <f t="shared" si="35"/>
        <v>100</v>
      </c>
      <c r="V22" s="32">
        <f t="shared" si="35"/>
        <v>100</v>
      </c>
      <c r="W22" s="32">
        <f t="shared" si="35"/>
        <v>100</v>
      </c>
      <c r="X22" s="32">
        <f t="shared" si="36"/>
        <v>50</v>
      </c>
      <c r="Y22" s="32">
        <f t="shared" si="36"/>
        <v>50</v>
      </c>
      <c r="Z22" s="32">
        <f t="shared" si="36"/>
        <v>50</v>
      </c>
      <c r="AA22" s="32">
        <f t="shared" si="36"/>
        <v>50</v>
      </c>
      <c r="AB22" s="32">
        <f t="shared" si="36"/>
        <v>50</v>
      </c>
      <c r="AC22" s="186">
        <f t="shared" si="37"/>
        <v>33.333333333333336</v>
      </c>
      <c r="AD22" s="186">
        <f t="shared" si="37"/>
        <v>33.333333333333336</v>
      </c>
      <c r="AE22" s="186">
        <f t="shared" si="37"/>
        <v>33.333333333333336</v>
      </c>
      <c r="AF22" s="186">
        <f t="shared" si="37"/>
        <v>33.333333333333336</v>
      </c>
      <c r="AG22" s="186">
        <f t="shared" si="37"/>
        <v>33.333333333333336</v>
      </c>
      <c r="AH22" s="186">
        <f t="shared" si="38"/>
        <v>25</v>
      </c>
      <c r="AI22" s="186">
        <f t="shared" si="38"/>
        <v>25</v>
      </c>
      <c r="AJ22" s="186">
        <f t="shared" si="38"/>
        <v>25</v>
      </c>
      <c r="AK22" s="186">
        <f t="shared" si="38"/>
        <v>25</v>
      </c>
      <c r="AL22" s="186">
        <f t="shared" si="38"/>
        <v>25</v>
      </c>
      <c r="AM22" s="186">
        <f t="shared" si="39"/>
        <v>20</v>
      </c>
      <c r="AN22" s="186">
        <f t="shared" si="39"/>
        <v>20</v>
      </c>
      <c r="AO22" s="186">
        <f t="shared" si="39"/>
        <v>20</v>
      </c>
      <c r="AP22" s="186">
        <f t="shared" si="39"/>
        <v>20</v>
      </c>
      <c r="AQ22" s="186">
        <f t="shared" si="39"/>
        <v>20</v>
      </c>
    </row>
    <row r="23" spans="1:44" s="36" customFormat="1" x14ac:dyDescent="0.25">
      <c r="A23" s="393" t="s">
        <v>25</v>
      </c>
      <c r="B23" s="207" t="s">
        <v>23</v>
      </c>
      <c r="C23" s="55">
        <v>100</v>
      </c>
      <c r="D23" s="187">
        <f>C23*100/12.5*2</f>
        <v>1600</v>
      </c>
      <c r="E23" s="187">
        <f t="shared" ref="E23:H23" si="41">D23*1</f>
        <v>1600</v>
      </c>
      <c r="F23" s="187">
        <f t="shared" si="41"/>
        <v>1600</v>
      </c>
      <c r="G23" s="187">
        <f t="shared" si="41"/>
        <v>1600</v>
      </c>
      <c r="H23" s="187">
        <f t="shared" si="41"/>
        <v>1600</v>
      </c>
      <c r="I23" s="187">
        <f t="shared" si="32"/>
        <v>800</v>
      </c>
      <c r="J23" s="187">
        <f t="shared" si="32"/>
        <v>800</v>
      </c>
      <c r="K23" s="187">
        <f t="shared" si="32"/>
        <v>800</v>
      </c>
      <c r="L23" s="187">
        <f t="shared" si="32"/>
        <v>800</v>
      </c>
      <c r="M23" s="187">
        <f t="shared" si="32"/>
        <v>800</v>
      </c>
      <c r="N23" s="187">
        <f t="shared" si="33"/>
        <v>400</v>
      </c>
      <c r="O23" s="187">
        <f t="shared" si="33"/>
        <v>400</v>
      </c>
      <c r="P23" s="187">
        <f t="shared" si="33"/>
        <v>400</v>
      </c>
      <c r="Q23" s="187">
        <f t="shared" si="33"/>
        <v>400</v>
      </c>
      <c r="R23" s="187">
        <f t="shared" si="33"/>
        <v>400</v>
      </c>
      <c r="S23" s="36">
        <f t="shared" si="35"/>
        <v>200</v>
      </c>
      <c r="T23" s="36">
        <f t="shared" si="35"/>
        <v>200</v>
      </c>
      <c r="U23" s="36">
        <f t="shared" si="35"/>
        <v>200</v>
      </c>
      <c r="V23" s="36">
        <f t="shared" si="35"/>
        <v>200</v>
      </c>
      <c r="W23" s="36">
        <f t="shared" si="35"/>
        <v>200</v>
      </c>
      <c r="X23" s="36">
        <f t="shared" si="36"/>
        <v>100</v>
      </c>
      <c r="Y23" s="36">
        <f t="shared" si="36"/>
        <v>100</v>
      </c>
      <c r="Z23" s="36">
        <f t="shared" si="36"/>
        <v>100</v>
      </c>
      <c r="AA23" s="36">
        <f t="shared" si="36"/>
        <v>100</v>
      </c>
      <c r="AB23" s="36">
        <f t="shared" si="36"/>
        <v>100</v>
      </c>
      <c r="AC23" s="36">
        <f t="shared" si="37"/>
        <v>66.666666666666671</v>
      </c>
      <c r="AD23" s="36">
        <f t="shared" si="37"/>
        <v>66.666666666666671</v>
      </c>
      <c r="AE23" s="36">
        <f t="shared" si="37"/>
        <v>66.666666666666671</v>
      </c>
      <c r="AF23" s="36">
        <f t="shared" si="37"/>
        <v>66.666666666666671</v>
      </c>
      <c r="AG23" s="36">
        <f t="shared" si="37"/>
        <v>66.666666666666671</v>
      </c>
      <c r="AH23" s="36">
        <f t="shared" si="38"/>
        <v>50</v>
      </c>
      <c r="AI23" s="36">
        <f t="shared" si="38"/>
        <v>50</v>
      </c>
      <c r="AJ23" s="36">
        <f t="shared" si="38"/>
        <v>50</v>
      </c>
      <c r="AK23" s="36">
        <f t="shared" si="38"/>
        <v>50</v>
      </c>
      <c r="AL23" s="36">
        <f t="shared" si="38"/>
        <v>50</v>
      </c>
      <c r="AM23" s="187">
        <f t="shared" si="39"/>
        <v>40</v>
      </c>
      <c r="AN23" s="187">
        <f t="shared" si="39"/>
        <v>40</v>
      </c>
      <c r="AO23" s="187">
        <f t="shared" si="39"/>
        <v>40</v>
      </c>
      <c r="AP23" s="187">
        <f t="shared" si="39"/>
        <v>40</v>
      </c>
      <c r="AQ23" s="187">
        <f t="shared" si="39"/>
        <v>40</v>
      </c>
    </row>
    <row r="24" spans="1:44" s="36" customFormat="1" x14ac:dyDescent="0.25">
      <c r="A24" s="394"/>
      <c r="B24" s="208" t="s">
        <v>24</v>
      </c>
      <c r="C24" s="55">
        <v>100</v>
      </c>
      <c r="D24" s="187">
        <f t="shared" ref="D24:D27" si="42">C24*16</f>
        <v>1600</v>
      </c>
      <c r="E24" s="187">
        <f t="shared" ref="E24:H24" si="43">D24*1</f>
        <v>1600</v>
      </c>
      <c r="F24" s="187">
        <f t="shared" si="43"/>
        <v>1600</v>
      </c>
      <c r="G24" s="187">
        <f t="shared" si="43"/>
        <v>1600</v>
      </c>
      <c r="H24" s="187">
        <f t="shared" si="43"/>
        <v>1600</v>
      </c>
      <c r="I24" s="187">
        <f t="shared" si="32"/>
        <v>800</v>
      </c>
      <c r="J24" s="187">
        <f t="shared" si="32"/>
        <v>800</v>
      </c>
      <c r="K24" s="187">
        <f t="shared" si="32"/>
        <v>800</v>
      </c>
      <c r="L24" s="187">
        <f t="shared" si="32"/>
        <v>800</v>
      </c>
      <c r="M24" s="187">
        <f t="shared" si="32"/>
        <v>800</v>
      </c>
      <c r="N24" s="187">
        <f t="shared" si="33"/>
        <v>400</v>
      </c>
      <c r="O24" s="187">
        <f t="shared" si="33"/>
        <v>400</v>
      </c>
      <c r="P24" s="187">
        <f t="shared" si="33"/>
        <v>400</v>
      </c>
      <c r="Q24" s="187">
        <f t="shared" si="33"/>
        <v>400</v>
      </c>
      <c r="R24" s="187">
        <f t="shared" si="33"/>
        <v>400</v>
      </c>
      <c r="S24" s="36">
        <f t="shared" si="35"/>
        <v>200</v>
      </c>
      <c r="T24" s="36">
        <f t="shared" si="35"/>
        <v>200</v>
      </c>
      <c r="U24" s="36">
        <f t="shared" si="35"/>
        <v>200</v>
      </c>
      <c r="V24" s="36">
        <f t="shared" si="35"/>
        <v>200</v>
      </c>
      <c r="W24" s="36">
        <f t="shared" si="35"/>
        <v>200</v>
      </c>
      <c r="X24" s="36">
        <f t="shared" si="36"/>
        <v>100</v>
      </c>
      <c r="Y24" s="36">
        <f t="shared" si="36"/>
        <v>100</v>
      </c>
      <c r="Z24" s="36">
        <f t="shared" si="36"/>
        <v>100</v>
      </c>
      <c r="AA24" s="36">
        <f t="shared" si="36"/>
        <v>100</v>
      </c>
      <c r="AB24" s="36">
        <f t="shared" si="36"/>
        <v>100</v>
      </c>
      <c r="AC24" s="36">
        <f t="shared" si="37"/>
        <v>66.666666666666671</v>
      </c>
      <c r="AD24" s="36">
        <f t="shared" si="37"/>
        <v>66.666666666666671</v>
      </c>
      <c r="AE24" s="36">
        <f t="shared" si="37"/>
        <v>66.666666666666671</v>
      </c>
      <c r="AF24" s="36">
        <f t="shared" si="37"/>
        <v>66.666666666666671</v>
      </c>
      <c r="AG24" s="36">
        <f t="shared" si="37"/>
        <v>66.666666666666671</v>
      </c>
      <c r="AH24" s="36">
        <f t="shared" si="38"/>
        <v>50</v>
      </c>
      <c r="AI24" s="36">
        <f t="shared" si="38"/>
        <v>50</v>
      </c>
      <c r="AJ24" s="36">
        <f t="shared" si="38"/>
        <v>50</v>
      </c>
      <c r="AK24" s="36">
        <f t="shared" si="38"/>
        <v>50</v>
      </c>
      <c r="AL24" s="36">
        <f t="shared" si="38"/>
        <v>50</v>
      </c>
      <c r="AM24" s="187">
        <f t="shared" si="39"/>
        <v>40</v>
      </c>
      <c r="AN24" s="187">
        <f t="shared" si="39"/>
        <v>40</v>
      </c>
      <c r="AO24" s="187">
        <f t="shared" si="39"/>
        <v>40</v>
      </c>
      <c r="AP24" s="187">
        <f t="shared" si="39"/>
        <v>40</v>
      </c>
      <c r="AQ24" s="187">
        <f t="shared" si="39"/>
        <v>40</v>
      </c>
    </row>
    <row r="25" spans="1:44" s="36" customFormat="1" x14ac:dyDescent="0.25">
      <c r="A25" s="394"/>
      <c r="B25" s="208" t="s">
        <v>26</v>
      </c>
      <c r="C25" s="55">
        <v>100</v>
      </c>
      <c r="D25" s="187">
        <f t="shared" si="42"/>
        <v>1600</v>
      </c>
      <c r="E25" s="187">
        <f t="shared" ref="E25:H25" si="44">D25*1</f>
        <v>1600</v>
      </c>
      <c r="F25" s="187">
        <f t="shared" si="44"/>
        <v>1600</v>
      </c>
      <c r="G25" s="187">
        <f t="shared" si="44"/>
        <v>1600</v>
      </c>
      <c r="H25" s="187">
        <f t="shared" si="44"/>
        <v>1600</v>
      </c>
      <c r="I25" s="187">
        <f t="shared" si="32"/>
        <v>800</v>
      </c>
      <c r="J25" s="187">
        <f t="shared" si="32"/>
        <v>800</v>
      </c>
      <c r="K25" s="187">
        <f t="shared" si="32"/>
        <v>800</v>
      </c>
      <c r="L25" s="187">
        <f t="shared" si="32"/>
        <v>800</v>
      </c>
      <c r="M25" s="187">
        <f t="shared" si="32"/>
        <v>800</v>
      </c>
      <c r="N25" s="187">
        <f t="shared" si="33"/>
        <v>400</v>
      </c>
      <c r="O25" s="187">
        <f t="shared" si="33"/>
        <v>400</v>
      </c>
      <c r="P25" s="187">
        <f t="shared" si="33"/>
        <v>400</v>
      </c>
      <c r="Q25" s="187">
        <f t="shared" si="33"/>
        <v>400</v>
      </c>
      <c r="R25" s="187">
        <f t="shared" si="33"/>
        <v>400</v>
      </c>
      <c r="S25" s="36">
        <f t="shared" si="35"/>
        <v>200</v>
      </c>
      <c r="T25" s="36">
        <f t="shared" si="35"/>
        <v>200</v>
      </c>
      <c r="U25" s="36">
        <f t="shared" si="35"/>
        <v>200</v>
      </c>
      <c r="V25" s="36">
        <f t="shared" si="35"/>
        <v>200</v>
      </c>
      <c r="W25" s="36">
        <f t="shared" si="35"/>
        <v>200</v>
      </c>
      <c r="X25" s="36">
        <f t="shared" si="36"/>
        <v>100</v>
      </c>
      <c r="Y25" s="36">
        <f t="shared" si="36"/>
        <v>100</v>
      </c>
      <c r="Z25" s="36">
        <f t="shared" si="36"/>
        <v>100</v>
      </c>
      <c r="AA25" s="36">
        <f t="shared" si="36"/>
        <v>100</v>
      </c>
      <c r="AB25" s="36">
        <f t="shared" si="36"/>
        <v>100</v>
      </c>
      <c r="AC25" s="36">
        <f t="shared" si="37"/>
        <v>66.666666666666671</v>
      </c>
      <c r="AD25" s="36">
        <f t="shared" si="37"/>
        <v>66.666666666666671</v>
      </c>
      <c r="AE25" s="36">
        <f t="shared" si="37"/>
        <v>66.666666666666671</v>
      </c>
      <c r="AF25" s="36">
        <f t="shared" si="37"/>
        <v>66.666666666666671</v>
      </c>
      <c r="AG25" s="36">
        <f t="shared" si="37"/>
        <v>66.666666666666671</v>
      </c>
      <c r="AH25" s="36">
        <f t="shared" si="38"/>
        <v>50</v>
      </c>
      <c r="AI25" s="36">
        <f t="shared" si="38"/>
        <v>50</v>
      </c>
      <c r="AJ25" s="36">
        <f t="shared" si="38"/>
        <v>50</v>
      </c>
      <c r="AK25" s="36">
        <f t="shared" si="38"/>
        <v>50</v>
      </c>
      <c r="AL25" s="36">
        <f t="shared" si="38"/>
        <v>50</v>
      </c>
      <c r="AM25" s="187">
        <f t="shared" si="39"/>
        <v>40</v>
      </c>
      <c r="AN25" s="187">
        <f t="shared" si="39"/>
        <v>40</v>
      </c>
      <c r="AO25" s="187">
        <f t="shared" si="39"/>
        <v>40</v>
      </c>
      <c r="AP25" s="187">
        <f t="shared" si="39"/>
        <v>40</v>
      </c>
      <c r="AQ25" s="187">
        <f t="shared" si="39"/>
        <v>40</v>
      </c>
    </row>
    <row r="26" spans="1:44" s="36" customFormat="1" x14ac:dyDescent="0.25">
      <c r="A26" s="394"/>
      <c r="B26" s="208" t="s">
        <v>27</v>
      </c>
      <c r="C26" s="55">
        <v>43</v>
      </c>
      <c r="D26" s="187">
        <f t="shared" si="42"/>
        <v>688</v>
      </c>
      <c r="E26" s="187">
        <f t="shared" ref="E26:H26" si="45">D26*1</f>
        <v>688</v>
      </c>
      <c r="F26" s="187">
        <f t="shared" si="45"/>
        <v>688</v>
      </c>
      <c r="G26" s="187">
        <f t="shared" si="45"/>
        <v>688</v>
      </c>
      <c r="H26" s="187">
        <f t="shared" si="45"/>
        <v>688</v>
      </c>
      <c r="I26" s="187">
        <f t="shared" si="32"/>
        <v>344</v>
      </c>
      <c r="J26" s="187">
        <f t="shared" si="32"/>
        <v>344</v>
      </c>
      <c r="K26" s="187">
        <f t="shared" si="32"/>
        <v>344</v>
      </c>
      <c r="L26" s="187">
        <f t="shared" si="32"/>
        <v>344</v>
      </c>
      <c r="M26" s="187">
        <f t="shared" si="32"/>
        <v>344</v>
      </c>
      <c r="N26" s="187">
        <f t="shared" si="33"/>
        <v>172</v>
      </c>
      <c r="O26" s="187">
        <f t="shared" si="33"/>
        <v>172</v>
      </c>
      <c r="P26" s="187">
        <f t="shared" si="33"/>
        <v>172</v>
      </c>
      <c r="Q26" s="187">
        <f t="shared" si="33"/>
        <v>172</v>
      </c>
      <c r="R26" s="187">
        <f t="shared" si="33"/>
        <v>172</v>
      </c>
      <c r="S26" s="36">
        <f t="shared" si="35"/>
        <v>86</v>
      </c>
      <c r="T26" s="36">
        <f t="shared" si="35"/>
        <v>86</v>
      </c>
      <c r="U26" s="36">
        <f t="shared" si="35"/>
        <v>86</v>
      </c>
      <c r="V26" s="36">
        <f t="shared" si="35"/>
        <v>86</v>
      </c>
      <c r="W26" s="36">
        <f t="shared" si="35"/>
        <v>86</v>
      </c>
      <c r="X26" s="36">
        <f t="shared" si="36"/>
        <v>43</v>
      </c>
      <c r="Y26" s="36">
        <f t="shared" si="36"/>
        <v>43</v>
      </c>
      <c r="Z26" s="36">
        <f t="shared" si="36"/>
        <v>43</v>
      </c>
      <c r="AA26" s="36">
        <f t="shared" si="36"/>
        <v>43</v>
      </c>
      <c r="AB26" s="36">
        <f t="shared" si="36"/>
        <v>43</v>
      </c>
      <c r="AC26" s="36">
        <f t="shared" si="37"/>
        <v>28.666666666666668</v>
      </c>
      <c r="AD26" s="36">
        <f t="shared" si="37"/>
        <v>28.666666666666668</v>
      </c>
      <c r="AE26" s="36">
        <f t="shared" si="37"/>
        <v>28.666666666666668</v>
      </c>
      <c r="AF26" s="36">
        <f t="shared" si="37"/>
        <v>28.666666666666668</v>
      </c>
      <c r="AG26" s="36">
        <f t="shared" si="37"/>
        <v>28.666666666666668</v>
      </c>
      <c r="AH26" s="36">
        <f t="shared" si="38"/>
        <v>21.5</v>
      </c>
      <c r="AI26" s="36">
        <f t="shared" si="38"/>
        <v>21.5</v>
      </c>
      <c r="AJ26" s="36">
        <f t="shared" si="38"/>
        <v>21.5</v>
      </c>
      <c r="AK26" s="36">
        <f t="shared" si="38"/>
        <v>21.5</v>
      </c>
      <c r="AL26" s="36">
        <f t="shared" si="38"/>
        <v>21.5</v>
      </c>
      <c r="AM26" s="187">
        <f t="shared" si="39"/>
        <v>17.2</v>
      </c>
      <c r="AN26" s="187">
        <f t="shared" si="39"/>
        <v>17.2</v>
      </c>
      <c r="AO26" s="187">
        <f t="shared" si="39"/>
        <v>17.2</v>
      </c>
      <c r="AP26" s="187">
        <f t="shared" si="39"/>
        <v>17.2</v>
      </c>
      <c r="AQ26" s="187">
        <f t="shared" si="39"/>
        <v>17.2</v>
      </c>
    </row>
    <row r="27" spans="1:44" s="36" customFormat="1" ht="15.75" thickBot="1" x14ac:dyDescent="0.3">
      <c r="A27" s="395"/>
      <c r="B27" s="209" t="s">
        <v>28</v>
      </c>
      <c r="C27" s="55">
        <v>63</v>
      </c>
      <c r="D27" s="187">
        <f t="shared" si="42"/>
        <v>1008</v>
      </c>
      <c r="E27" s="187">
        <f t="shared" ref="E27:H27" si="46">D27*1</f>
        <v>1008</v>
      </c>
      <c r="F27" s="187">
        <f t="shared" si="46"/>
        <v>1008</v>
      </c>
      <c r="G27" s="187">
        <f t="shared" si="46"/>
        <v>1008</v>
      </c>
      <c r="H27" s="187">
        <f t="shared" si="46"/>
        <v>1008</v>
      </c>
      <c r="I27" s="187">
        <f t="shared" si="32"/>
        <v>504</v>
      </c>
      <c r="J27" s="187">
        <f t="shared" si="32"/>
        <v>504</v>
      </c>
      <c r="K27" s="187">
        <f t="shared" si="32"/>
        <v>504</v>
      </c>
      <c r="L27" s="187">
        <f t="shared" si="32"/>
        <v>504</v>
      </c>
      <c r="M27" s="187">
        <f t="shared" si="32"/>
        <v>504</v>
      </c>
      <c r="N27" s="187">
        <f t="shared" si="33"/>
        <v>252</v>
      </c>
      <c r="O27" s="187">
        <f t="shared" si="33"/>
        <v>252</v>
      </c>
      <c r="P27" s="187">
        <f t="shared" si="33"/>
        <v>252</v>
      </c>
      <c r="Q27" s="187">
        <f t="shared" si="33"/>
        <v>252</v>
      </c>
      <c r="R27" s="187">
        <f t="shared" si="33"/>
        <v>252</v>
      </c>
      <c r="S27" s="36">
        <f t="shared" si="35"/>
        <v>126</v>
      </c>
      <c r="T27" s="36">
        <f t="shared" si="35"/>
        <v>126</v>
      </c>
      <c r="U27" s="36">
        <f t="shared" si="35"/>
        <v>126</v>
      </c>
      <c r="V27" s="36">
        <f t="shared" si="35"/>
        <v>126</v>
      </c>
      <c r="W27" s="36">
        <f t="shared" si="35"/>
        <v>126</v>
      </c>
      <c r="X27" s="36">
        <f t="shared" si="36"/>
        <v>63</v>
      </c>
      <c r="Y27" s="36">
        <f t="shared" si="36"/>
        <v>63</v>
      </c>
      <c r="Z27" s="36">
        <f t="shared" si="36"/>
        <v>63</v>
      </c>
      <c r="AA27" s="36">
        <f t="shared" si="36"/>
        <v>63</v>
      </c>
      <c r="AB27" s="36">
        <f t="shared" si="36"/>
        <v>63</v>
      </c>
      <c r="AC27" s="36">
        <f t="shared" si="37"/>
        <v>42</v>
      </c>
      <c r="AD27" s="36">
        <f t="shared" si="37"/>
        <v>42</v>
      </c>
      <c r="AE27" s="36">
        <f t="shared" si="37"/>
        <v>42</v>
      </c>
      <c r="AF27" s="36">
        <f t="shared" si="37"/>
        <v>42</v>
      </c>
      <c r="AG27" s="36">
        <f t="shared" si="37"/>
        <v>42</v>
      </c>
      <c r="AH27" s="36">
        <f t="shared" si="38"/>
        <v>31.5</v>
      </c>
      <c r="AI27" s="36">
        <f t="shared" si="38"/>
        <v>31.5</v>
      </c>
      <c r="AJ27" s="36">
        <f t="shared" si="38"/>
        <v>31.5</v>
      </c>
      <c r="AK27" s="36">
        <f t="shared" si="38"/>
        <v>31.5</v>
      </c>
      <c r="AL27" s="36">
        <f t="shared" si="38"/>
        <v>31.5</v>
      </c>
      <c r="AM27" s="187">
        <f t="shared" si="39"/>
        <v>25.2</v>
      </c>
      <c r="AN27" s="187">
        <f t="shared" si="39"/>
        <v>25.2</v>
      </c>
      <c r="AO27" s="187">
        <f t="shared" si="39"/>
        <v>25.2</v>
      </c>
      <c r="AP27" s="187">
        <f t="shared" si="39"/>
        <v>25.2</v>
      </c>
      <c r="AQ27" s="187">
        <f t="shared" si="39"/>
        <v>25.2</v>
      </c>
    </row>
    <row r="28" spans="1:44" s="39" customFormat="1" x14ac:dyDescent="0.25">
      <c r="A28" s="396" t="s">
        <v>29</v>
      </c>
      <c r="B28" s="210" t="s">
        <v>32</v>
      </c>
      <c r="C28" s="56">
        <v>20</v>
      </c>
      <c r="D28" s="190">
        <f>C28*100/12.5*2*3/2</f>
        <v>480</v>
      </c>
      <c r="E28" s="190">
        <f t="shared" ref="E28:H28" si="47">D28*1</f>
        <v>480</v>
      </c>
      <c r="F28" s="190">
        <f t="shared" si="47"/>
        <v>480</v>
      </c>
      <c r="G28" s="190">
        <f t="shared" si="47"/>
        <v>480</v>
      </c>
      <c r="H28" s="190">
        <f t="shared" si="47"/>
        <v>480</v>
      </c>
      <c r="I28" s="190">
        <f t="shared" si="32"/>
        <v>240</v>
      </c>
      <c r="J28" s="190">
        <f t="shared" si="32"/>
        <v>240</v>
      </c>
      <c r="K28" s="190">
        <f t="shared" si="32"/>
        <v>240</v>
      </c>
      <c r="L28" s="190">
        <f t="shared" si="32"/>
        <v>240</v>
      </c>
      <c r="M28" s="190">
        <f t="shared" si="32"/>
        <v>240</v>
      </c>
      <c r="N28" s="190">
        <f t="shared" si="33"/>
        <v>120</v>
      </c>
      <c r="O28" s="190">
        <f t="shared" si="33"/>
        <v>120</v>
      </c>
      <c r="P28" s="190">
        <f t="shared" si="33"/>
        <v>120</v>
      </c>
      <c r="Q28" s="190">
        <f t="shared" si="33"/>
        <v>120</v>
      </c>
      <c r="R28" s="190">
        <f t="shared" si="33"/>
        <v>120</v>
      </c>
      <c r="S28" s="190">
        <f t="shared" si="35"/>
        <v>60</v>
      </c>
      <c r="T28" s="190">
        <f t="shared" si="35"/>
        <v>60</v>
      </c>
      <c r="U28" s="190">
        <f t="shared" si="35"/>
        <v>60</v>
      </c>
      <c r="V28" s="190">
        <f t="shared" si="35"/>
        <v>60</v>
      </c>
      <c r="W28" s="190">
        <f t="shared" si="35"/>
        <v>60</v>
      </c>
      <c r="X28" s="39">
        <f t="shared" si="36"/>
        <v>30</v>
      </c>
      <c r="Y28" s="39">
        <f t="shared" si="36"/>
        <v>30</v>
      </c>
      <c r="Z28" s="39">
        <f t="shared" si="36"/>
        <v>30</v>
      </c>
      <c r="AA28" s="39">
        <f t="shared" si="36"/>
        <v>30</v>
      </c>
      <c r="AB28" s="39">
        <f t="shared" si="36"/>
        <v>30</v>
      </c>
      <c r="AC28" s="39">
        <f t="shared" si="37"/>
        <v>20</v>
      </c>
      <c r="AD28" s="39">
        <f t="shared" si="37"/>
        <v>20</v>
      </c>
      <c r="AE28" s="39">
        <f t="shared" si="37"/>
        <v>20</v>
      </c>
      <c r="AF28" s="39">
        <f t="shared" si="37"/>
        <v>20</v>
      </c>
      <c r="AG28" s="39">
        <f t="shared" si="37"/>
        <v>20</v>
      </c>
      <c r="AH28" s="39">
        <f t="shared" si="38"/>
        <v>15</v>
      </c>
      <c r="AI28" s="39">
        <f t="shared" si="38"/>
        <v>15</v>
      </c>
      <c r="AJ28" s="39">
        <f t="shared" si="38"/>
        <v>15</v>
      </c>
      <c r="AK28" s="39">
        <f t="shared" si="38"/>
        <v>15</v>
      </c>
      <c r="AL28" s="39">
        <f t="shared" si="38"/>
        <v>15</v>
      </c>
      <c r="AM28" s="39">
        <f t="shared" si="39"/>
        <v>12</v>
      </c>
      <c r="AN28" s="39">
        <f t="shared" si="39"/>
        <v>12</v>
      </c>
      <c r="AO28" s="39">
        <f t="shared" si="39"/>
        <v>12</v>
      </c>
      <c r="AP28" s="39">
        <f t="shared" si="39"/>
        <v>12</v>
      </c>
      <c r="AQ28" s="39">
        <f t="shared" si="39"/>
        <v>12</v>
      </c>
    </row>
    <row r="29" spans="1:44" s="39" customFormat="1" x14ac:dyDescent="0.25">
      <c r="A29" s="397"/>
      <c r="B29" s="211" t="s">
        <v>33</v>
      </c>
      <c r="C29" s="56">
        <v>50</v>
      </c>
      <c r="D29" s="190">
        <f t="shared" ref="D29:D31" si="48">C29*100/12.5*2*3/2</f>
        <v>1200</v>
      </c>
      <c r="E29" s="190">
        <f t="shared" ref="E29:H29" si="49">D29*1</f>
        <v>1200</v>
      </c>
      <c r="F29" s="190">
        <f t="shared" si="49"/>
        <v>1200</v>
      </c>
      <c r="G29" s="190">
        <f t="shared" si="49"/>
        <v>1200</v>
      </c>
      <c r="H29" s="190">
        <f t="shared" si="49"/>
        <v>1200</v>
      </c>
      <c r="I29" s="190">
        <f t="shared" si="32"/>
        <v>600</v>
      </c>
      <c r="J29" s="190">
        <f t="shared" si="32"/>
        <v>600</v>
      </c>
      <c r="K29" s="190">
        <f t="shared" si="32"/>
        <v>600</v>
      </c>
      <c r="L29" s="190">
        <f t="shared" si="32"/>
        <v>600</v>
      </c>
      <c r="M29" s="190">
        <f t="shared" si="32"/>
        <v>600</v>
      </c>
      <c r="N29" s="190">
        <f t="shared" si="33"/>
        <v>300</v>
      </c>
      <c r="O29" s="190">
        <f t="shared" si="33"/>
        <v>300</v>
      </c>
      <c r="P29" s="190">
        <f t="shared" si="33"/>
        <v>300</v>
      </c>
      <c r="Q29" s="190">
        <f t="shared" si="33"/>
        <v>300</v>
      </c>
      <c r="R29" s="190">
        <f t="shared" si="33"/>
        <v>300</v>
      </c>
      <c r="S29" s="190">
        <f t="shared" si="35"/>
        <v>150</v>
      </c>
      <c r="T29" s="190">
        <f t="shared" si="35"/>
        <v>150</v>
      </c>
      <c r="U29" s="190">
        <f t="shared" si="35"/>
        <v>150</v>
      </c>
      <c r="V29" s="190">
        <f t="shared" si="35"/>
        <v>150</v>
      </c>
      <c r="W29" s="190">
        <f t="shared" si="35"/>
        <v>150</v>
      </c>
      <c r="X29" s="39">
        <f t="shared" si="36"/>
        <v>75</v>
      </c>
      <c r="Y29" s="39">
        <f t="shared" si="36"/>
        <v>75</v>
      </c>
      <c r="Z29" s="39">
        <f t="shared" si="36"/>
        <v>75</v>
      </c>
      <c r="AA29" s="39">
        <f t="shared" si="36"/>
        <v>75</v>
      </c>
      <c r="AB29" s="39">
        <f t="shared" si="36"/>
        <v>75</v>
      </c>
      <c r="AC29" s="39">
        <f t="shared" si="37"/>
        <v>50</v>
      </c>
      <c r="AD29" s="39">
        <f t="shared" si="37"/>
        <v>50</v>
      </c>
      <c r="AE29" s="39">
        <f t="shared" si="37"/>
        <v>50</v>
      </c>
      <c r="AF29" s="39">
        <f t="shared" si="37"/>
        <v>50</v>
      </c>
      <c r="AG29" s="39">
        <f t="shared" si="37"/>
        <v>50</v>
      </c>
      <c r="AH29" s="39">
        <f t="shared" si="38"/>
        <v>37.5</v>
      </c>
      <c r="AI29" s="39">
        <f t="shared" si="38"/>
        <v>37.5</v>
      </c>
      <c r="AJ29" s="39">
        <f t="shared" si="38"/>
        <v>37.5</v>
      </c>
      <c r="AK29" s="39">
        <f t="shared" si="38"/>
        <v>37.5</v>
      </c>
      <c r="AL29" s="39">
        <f t="shared" si="38"/>
        <v>37.5</v>
      </c>
      <c r="AM29" s="39">
        <f t="shared" si="39"/>
        <v>30</v>
      </c>
      <c r="AN29" s="39">
        <f t="shared" si="39"/>
        <v>30</v>
      </c>
      <c r="AO29" s="39">
        <f t="shared" si="39"/>
        <v>30</v>
      </c>
      <c r="AP29" s="39">
        <f t="shared" si="39"/>
        <v>30</v>
      </c>
      <c r="AQ29" s="39">
        <f t="shared" si="39"/>
        <v>30</v>
      </c>
    </row>
    <row r="30" spans="1:44" s="39" customFormat="1" x14ac:dyDescent="0.25">
      <c r="A30" s="397"/>
      <c r="B30" s="211" t="s">
        <v>34</v>
      </c>
      <c r="C30" s="56">
        <v>100</v>
      </c>
      <c r="D30" s="190">
        <f t="shared" si="48"/>
        <v>2400</v>
      </c>
      <c r="E30" s="190">
        <f t="shared" ref="E30:H30" si="50">D30*1</f>
        <v>2400</v>
      </c>
      <c r="F30" s="190">
        <f t="shared" si="50"/>
        <v>2400</v>
      </c>
      <c r="G30" s="190">
        <f t="shared" si="50"/>
        <v>2400</v>
      </c>
      <c r="H30" s="190">
        <f t="shared" si="50"/>
        <v>2400</v>
      </c>
      <c r="I30" s="190">
        <f t="shared" si="32"/>
        <v>1200</v>
      </c>
      <c r="J30" s="190">
        <f t="shared" si="32"/>
        <v>1200</v>
      </c>
      <c r="K30" s="190">
        <f t="shared" si="32"/>
        <v>1200</v>
      </c>
      <c r="L30" s="190">
        <f t="shared" si="32"/>
        <v>1200</v>
      </c>
      <c r="M30" s="190">
        <f t="shared" si="32"/>
        <v>1200</v>
      </c>
      <c r="N30" s="190">
        <f t="shared" si="33"/>
        <v>600</v>
      </c>
      <c r="O30" s="190">
        <f t="shared" si="33"/>
        <v>600</v>
      </c>
      <c r="P30" s="190">
        <f t="shared" si="33"/>
        <v>600</v>
      </c>
      <c r="Q30" s="190">
        <f t="shared" si="33"/>
        <v>600</v>
      </c>
      <c r="R30" s="190">
        <f t="shared" si="33"/>
        <v>600</v>
      </c>
      <c r="S30" s="190">
        <f t="shared" si="35"/>
        <v>300</v>
      </c>
      <c r="T30" s="190">
        <f t="shared" si="35"/>
        <v>300</v>
      </c>
      <c r="U30" s="190">
        <f t="shared" si="35"/>
        <v>300</v>
      </c>
      <c r="V30" s="190">
        <f t="shared" si="35"/>
        <v>300</v>
      </c>
      <c r="W30" s="190">
        <f t="shared" si="35"/>
        <v>300</v>
      </c>
      <c r="X30" s="39">
        <f t="shared" si="36"/>
        <v>150</v>
      </c>
      <c r="Y30" s="39">
        <f t="shared" si="36"/>
        <v>150</v>
      </c>
      <c r="Z30" s="39">
        <f t="shared" si="36"/>
        <v>150</v>
      </c>
      <c r="AA30" s="39">
        <f t="shared" si="36"/>
        <v>150</v>
      </c>
      <c r="AB30" s="39">
        <f t="shared" si="36"/>
        <v>150</v>
      </c>
      <c r="AC30" s="39">
        <f t="shared" si="37"/>
        <v>100</v>
      </c>
      <c r="AD30" s="39">
        <f t="shared" si="37"/>
        <v>100</v>
      </c>
      <c r="AE30" s="39">
        <f t="shared" si="37"/>
        <v>100</v>
      </c>
      <c r="AF30" s="39">
        <f t="shared" si="37"/>
        <v>100</v>
      </c>
      <c r="AG30" s="39">
        <f t="shared" si="37"/>
        <v>100</v>
      </c>
      <c r="AH30" s="39">
        <f t="shared" si="38"/>
        <v>75</v>
      </c>
      <c r="AI30" s="39">
        <f t="shared" si="38"/>
        <v>75</v>
      </c>
      <c r="AJ30" s="39">
        <f t="shared" si="38"/>
        <v>75</v>
      </c>
      <c r="AK30" s="39">
        <f t="shared" si="38"/>
        <v>75</v>
      </c>
      <c r="AL30" s="39">
        <f t="shared" si="38"/>
        <v>75</v>
      </c>
      <c r="AM30" s="39">
        <f t="shared" si="39"/>
        <v>60</v>
      </c>
      <c r="AN30" s="39">
        <f t="shared" si="39"/>
        <v>60</v>
      </c>
      <c r="AO30" s="39">
        <f t="shared" si="39"/>
        <v>60</v>
      </c>
      <c r="AP30" s="39">
        <f t="shared" si="39"/>
        <v>60</v>
      </c>
      <c r="AQ30" s="39">
        <f t="shared" si="39"/>
        <v>60</v>
      </c>
    </row>
    <row r="31" spans="1:44" s="39" customFormat="1" x14ac:dyDescent="0.25">
      <c r="A31" s="397"/>
      <c r="B31" s="211" t="s">
        <v>35</v>
      </c>
      <c r="C31" s="56">
        <v>100</v>
      </c>
      <c r="D31" s="190">
        <f t="shared" si="48"/>
        <v>2400</v>
      </c>
      <c r="E31" s="190">
        <f t="shared" ref="E31:H31" si="51">D31*1</f>
        <v>2400</v>
      </c>
      <c r="F31" s="190">
        <f t="shared" si="51"/>
        <v>2400</v>
      </c>
      <c r="G31" s="190">
        <f t="shared" si="51"/>
        <v>2400</v>
      </c>
      <c r="H31" s="190">
        <f t="shared" si="51"/>
        <v>2400</v>
      </c>
      <c r="I31" s="190">
        <f t="shared" si="32"/>
        <v>1200</v>
      </c>
      <c r="J31" s="190">
        <f t="shared" si="32"/>
        <v>1200</v>
      </c>
      <c r="K31" s="190">
        <f t="shared" si="32"/>
        <v>1200</v>
      </c>
      <c r="L31" s="190">
        <f t="shared" si="32"/>
        <v>1200</v>
      </c>
      <c r="M31" s="190">
        <f t="shared" si="32"/>
        <v>1200</v>
      </c>
      <c r="N31" s="190">
        <f t="shared" si="33"/>
        <v>600</v>
      </c>
      <c r="O31" s="190">
        <f t="shared" si="33"/>
        <v>600</v>
      </c>
      <c r="P31" s="190">
        <f t="shared" si="33"/>
        <v>600</v>
      </c>
      <c r="Q31" s="190">
        <f t="shared" si="33"/>
        <v>600</v>
      </c>
      <c r="R31" s="190">
        <f t="shared" si="33"/>
        <v>600</v>
      </c>
      <c r="S31" s="190">
        <f t="shared" si="35"/>
        <v>300</v>
      </c>
      <c r="T31" s="190">
        <f t="shared" si="35"/>
        <v>300</v>
      </c>
      <c r="U31" s="190">
        <f t="shared" si="35"/>
        <v>300</v>
      </c>
      <c r="V31" s="190">
        <f t="shared" si="35"/>
        <v>300</v>
      </c>
      <c r="W31" s="190">
        <f t="shared" si="35"/>
        <v>300</v>
      </c>
      <c r="X31" s="39">
        <f t="shared" si="36"/>
        <v>150</v>
      </c>
      <c r="Y31" s="39">
        <f t="shared" si="36"/>
        <v>150</v>
      </c>
      <c r="Z31" s="39">
        <f t="shared" si="36"/>
        <v>150</v>
      </c>
      <c r="AA31" s="39">
        <f t="shared" si="36"/>
        <v>150</v>
      </c>
      <c r="AB31" s="39">
        <f t="shared" si="36"/>
        <v>150</v>
      </c>
      <c r="AC31" s="39">
        <f t="shared" si="37"/>
        <v>100</v>
      </c>
      <c r="AD31" s="39">
        <f t="shared" si="37"/>
        <v>100</v>
      </c>
      <c r="AE31" s="39">
        <f t="shared" si="37"/>
        <v>100</v>
      </c>
      <c r="AF31" s="39">
        <f t="shared" si="37"/>
        <v>100</v>
      </c>
      <c r="AG31" s="39">
        <f t="shared" si="37"/>
        <v>100</v>
      </c>
      <c r="AH31" s="39">
        <f t="shared" si="38"/>
        <v>75</v>
      </c>
      <c r="AI31" s="39">
        <f t="shared" si="38"/>
        <v>75</v>
      </c>
      <c r="AJ31" s="39">
        <f t="shared" si="38"/>
        <v>75</v>
      </c>
      <c r="AK31" s="39">
        <f t="shared" si="38"/>
        <v>75</v>
      </c>
      <c r="AL31" s="39">
        <f t="shared" si="38"/>
        <v>75</v>
      </c>
      <c r="AM31" s="39">
        <f t="shared" si="39"/>
        <v>60</v>
      </c>
      <c r="AN31" s="39">
        <f t="shared" si="39"/>
        <v>60</v>
      </c>
      <c r="AO31" s="39">
        <f t="shared" si="39"/>
        <v>60</v>
      </c>
      <c r="AP31" s="39">
        <f t="shared" si="39"/>
        <v>60</v>
      </c>
      <c r="AQ31" s="39">
        <f t="shared" si="39"/>
        <v>60</v>
      </c>
    </row>
    <row r="32" spans="1:44" s="39" customFormat="1" ht="15.75" thickBot="1" x14ac:dyDescent="0.3">
      <c r="A32" s="398"/>
      <c r="B32" s="212" t="s">
        <v>36</v>
      </c>
      <c r="C32" s="56">
        <v>100</v>
      </c>
      <c r="D32" s="190">
        <f>C32*100/12.5*2*3/2</f>
        <v>2400</v>
      </c>
      <c r="E32" s="190">
        <f t="shared" ref="E32:H32" si="52">D32*1</f>
        <v>2400</v>
      </c>
      <c r="F32" s="190">
        <f t="shared" si="52"/>
        <v>2400</v>
      </c>
      <c r="G32" s="190">
        <f t="shared" si="52"/>
        <v>2400</v>
      </c>
      <c r="H32" s="190">
        <f t="shared" si="52"/>
        <v>2400</v>
      </c>
      <c r="I32" s="190">
        <f t="shared" si="32"/>
        <v>1200</v>
      </c>
      <c r="J32" s="190">
        <f t="shared" si="32"/>
        <v>1200</v>
      </c>
      <c r="K32" s="190">
        <f t="shared" si="32"/>
        <v>1200</v>
      </c>
      <c r="L32" s="190">
        <f t="shared" si="32"/>
        <v>1200</v>
      </c>
      <c r="M32" s="190">
        <f t="shared" si="32"/>
        <v>1200</v>
      </c>
      <c r="N32" s="190">
        <f t="shared" si="33"/>
        <v>600</v>
      </c>
      <c r="O32" s="190">
        <f t="shared" si="33"/>
        <v>600</v>
      </c>
      <c r="P32" s="190">
        <f t="shared" si="33"/>
        <v>600</v>
      </c>
      <c r="Q32" s="190">
        <f t="shared" si="33"/>
        <v>600</v>
      </c>
      <c r="R32" s="190">
        <f t="shared" si="33"/>
        <v>600</v>
      </c>
      <c r="S32" s="190">
        <f t="shared" si="35"/>
        <v>300</v>
      </c>
      <c r="T32" s="190">
        <f t="shared" si="35"/>
        <v>300</v>
      </c>
      <c r="U32" s="190">
        <f t="shared" si="35"/>
        <v>300</v>
      </c>
      <c r="V32" s="190">
        <f t="shared" si="35"/>
        <v>300</v>
      </c>
      <c r="W32" s="190">
        <f t="shared" si="35"/>
        <v>300</v>
      </c>
      <c r="X32" s="39">
        <f t="shared" si="36"/>
        <v>150</v>
      </c>
      <c r="Y32" s="39">
        <f t="shared" si="36"/>
        <v>150</v>
      </c>
      <c r="Z32" s="39">
        <f t="shared" si="36"/>
        <v>150</v>
      </c>
      <c r="AA32" s="39">
        <f t="shared" si="36"/>
        <v>150</v>
      </c>
      <c r="AB32" s="39">
        <f t="shared" si="36"/>
        <v>150</v>
      </c>
      <c r="AC32" s="39">
        <f t="shared" si="37"/>
        <v>100</v>
      </c>
      <c r="AD32" s="39">
        <f t="shared" si="37"/>
        <v>100</v>
      </c>
      <c r="AE32" s="39">
        <f t="shared" si="37"/>
        <v>100</v>
      </c>
      <c r="AF32" s="39">
        <f t="shared" si="37"/>
        <v>100</v>
      </c>
      <c r="AG32" s="39">
        <f t="shared" si="37"/>
        <v>100</v>
      </c>
      <c r="AH32" s="39">
        <f t="shared" si="38"/>
        <v>75</v>
      </c>
      <c r="AI32" s="39">
        <f t="shared" si="38"/>
        <v>75</v>
      </c>
      <c r="AJ32" s="39">
        <f t="shared" si="38"/>
        <v>75</v>
      </c>
      <c r="AK32" s="39">
        <f t="shared" si="38"/>
        <v>75</v>
      </c>
      <c r="AL32" s="39">
        <f t="shared" si="38"/>
        <v>75</v>
      </c>
      <c r="AM32" s="39">
        <f t="shared" si="39"/>
        <v>60</v>
      </c>
      <c r="AN32" s="39">
        <f t="shared" si="39"/>
        <v>60</v>
      </c>
      <c r="AO32" s="39">
        <f t="shared" si="39"/>
        <v>60</v>
      </c>
      <c r="AP32" s="39">
        <f t="shared" si="39"/>
        <v>60</v>
      </c>
      <c r="AQ32" s="39">
        <f t="shared" si="39"/>
        <v>60</v>
      </c>
    </row>
    <row r="33" spans="1:43" s="43" customFormat="1" x14ac:dyDescent="0.25">
      <c r="A33" s="375" t="s">
        <v>37</v>
      </c>
      <c r="B33" s="213" t="s">
        <v>38</v>
      </c>
      <c r="C33" s="57">
        <v>100</v>
      </c>
      <c r="D33" s="188">
        <f>C33*100/12.5*2*3/2*4/3</f>
        <v>3200</v>
      </c>
      <c r="E33" s="188">
        <f t="shared" ref="E33:H33" si="53">D33*1</f>
        <v>3200</v>
      </c>
      <c r="F33" s="188">
        <f t="shared" si="53"/>
        <v>3200</v>
      </c>
      <c r="G33" s="188">
        <f t="shared" si="53"/>
        <v>3200</v>
      </c>
      <c r="H33" s="188">
        <f t="shared" si="53"/>
        <v>3200</v>
      </c>
      <c r="I33" s="188">
        <f t="shared" si="32"/>
        <v>1600</v>
      </c>
      <c r="J33" s="188">
        <f t="shared" si="32"/>
        <v>1600</v>
      </c>
      <c r="K33" s="188">
        <f t="shared" si="32"/>
        <v>1600</v>
      </c>
      <c r="L33" s="188">
        <f t="shared" si="32"/>
        <v>1600</v>
      </c>
      <c r="M33" s="188">
        <f t="shared" si="32"/>
        <v>1600</v>
      </c>
      <c r="N33" s="188">
        <f t="shared" si="33"/>
        <v>800</v>
      </c>
      <c r="O33" s="188">
        <f t="shared" si="33"/>
        <v>800</v>
      </c>
      <c r="P33" s="188">
        <f t="shared" si="33"/>
        <v>800</v>
      </c>
      <c r="Q33" s="188">
        <f t="shared" si="33"/>
        <v>800</v>
      </c>
      <c r="R33" s="188">
        <f t="shared" si="33"/>
        <v>800</v>
      </c>
      <c r="S33" s="188">
        <f t="shared" si="35"/>
        <v>400</v>
      </c>
      <c r="T33" s="188">
        <f t="shared" si="35"/>
        <v>400</v>
      </c>
      <c r="U33" s="188">
        <f t="shared" si="35"/>
        <v>400</v>
      </c>
      <c r="V33" s="188">
        <f t="shared" si="35"/>
        <v>400</v>
      </c>
      <c r="W33" s="188">
        <f t="shared" si="35"/>
        <v>400</v>
      </c>
      <c r="X33" s="43">
        <f t="shared" si="36"/>
        <v>200</v>
      </c>
      <c r="Y33" s="43">
        <f t="shared" si="36"/>
        <v>200</v>
      </c>
      <c r="Z33" s="43">
        <f t="shared" si="36"/>
        <v>200</v>
      </c>
      <c r="AA33" s="43">
        <f t="shared" si="36"/>
        <v>200</v>
      </c>
      <c r="AB33" s="43">
        <f t="shared" si="36"/>
        <v>200</v>
      </c>
      <c r="AC33" s="43">
        <f t="shared" si="37"/>
        <v>133.33333333333334</v>
      </c>
      <c r="AD33" s="43">
        <f t="shared" si="37"/>
        <v>133.33333333333334</v>
      </c>
      <c r="AE33" s="43">
        <f t="shared" si="37"/>
        <v>133.33333333333334</v>
      </c>
      <c r="AF33" s="43">
        <f t="shared" si="37"/>
        <v>133.33333333333334</v>
      </c>
      <c r="AG33" s="43">
        <f t="shared" si="37"/>
        <v>133.33333333333334</v>
      </c>
      <c r="AH33" s="43">
        <f t="shared" si="38"/>
        <v>100</v>
      </c>
      <c r="AI33" s="43">
        <f t="shared" si="38"/>
        <v>100</v>
      </c>
      <c r="AJ33" s="43">
        <f t="shared" si="38"/>
        <v>100</v>
      </c>
      <c r="AK33" s="43">
        <f t="shared" si="38"/>
        <v>100</v>
      </c>
      <c r="AL33" s="43">
        <f t="shared" si="38"/>
        <v>100</v>
      </c>
      <c r="AM33" s="43">
        <f t="shared" si="39"/>
        <v>80</v>
      </c>
      <c r="AN33" s="43">
        <f t="shared" si="39"/>
        <v>80</v>
      </c>
      <c r="AO33" s="43">
        <f t="shared" si="39"/>
        <v>80</v>
      </c>
      <c r="AP33" s="43">
        <f t="shared" si="39"/>
        <v>80</v>
      </c>
      <c r="AQ33" s="43">
        <f t="shared" si="39"/>
        <v>80</v>
      </c>
    </row>
    <row r="34" spans="1:43" s="43" customFormat="1" x14ac:dyDescent="0.25">
      <c r="A34" s="376"/>
      <c r="B34" s="214" t="s">
        <v>39</v>
      </c>
      <c r="C34" s="57">
        <v>30</v>
      </c>
      <c r="D34" s="188">
        <f t="shared" ref="D34:D37" si="54">C34*100/12.5*2*3/2*4/3</f>
        <v>960</v>
      </c>
      <c r="E34" s="188">
        <f t="shared" ref="E34:H34" si="55">D34*1</f>
        <v>960</v>
      </c>
      <c r="F34" s="188">
        <f t="shared" si="55"/>
        <v>960</v>
      </c>
      <c r="G34" s="188">
        <f t="shared" si="55"/>
        <v>960</v>
      </c>
      <c r="H34" s="188">
        <f t="shared" si="55"/>
        <v>960</v>
      </c>
      <c r="I34" s="188">
        <f t="shared" si="32"/>
        <v>480</v>
      </c>
      <c r="J34" s="188">
        <f t="shared" si="32"/>
        <v>480</v>
      </c>
      <c r="K34" s="188">
        <f t="shared" si="32"/>
        <v>480</v>
      </c>
      <c r="L34" s="188">
        <f t="shared" si="32"/>
        <v>480</v>
      </c>
      <c r="M34" s="188">
        <f t="shared" si="32"/>
        <v>480</v>
      </c>
      <c r="N34" s="188">
        <f t="shared" si="33"/>
        <v>240</v>
      </c>
      <c r="O34" s="188">
        <f t="shared" si="33"/>
        <v>240</v>
      </c>
      <c r="P34" s="188">
        <f t="shared" si="33"/>
        <v>240</v>
      </c>
      <c r="Q34" s="188">
        <f t="shared" si="33"/>
        <v>240</v>
      </c>
      <c r="R34" s="188">
        <f t="shared" si="33"/>
        <v>240</v>
      </c>
      <c r="S34" s="188">
        <f t="shared" si="35"/>
        <v>120</v>
      </c>
      <c r="T34" s="188">
        <f t="shared" si="35"/>
        <v>120</v>
      </c>
      <c r="U34" s="188">
        <f t="shared" si="35"/>
        <v>120</v>
      </c>
      <c r="V34" s="188">
        <f t="shared" si="35"/>
        <v>120</v>
      </c>
      <c r="W34" s="188">
        <f t="shared" si="35"/>
        <v>120</v>
      </c>
      <c r="X34" s="43">
        <f t="shared" si="36"/>
        <v>60</v>
      </c>
      <c r="Y34" s="43">
        <f t="shared" si="36"/>
        <v>60</v>
      </c>
      <c r="Z34" s="43">
        <f t="shared" si="36"/>
        <v>60</v>
      </c>
      <c r="AA34" s="43">
        <f t="shared" si="36"/>
        <v>60</v>
      </c>
      <c r="AB34" s="43">
        <f t="shared" si="36"/>
        <v>60</v>
      </c>
      <c r="AC34" s="43">
        <f t="shared" si="37"/>
        <v>40</v>
      </c>
      <c r="AD34" s="43">
        <f t="shared" si="37"/>
        <v>40</v>
      </c>
      <c r="AE34" s="43">
        <f t="shared" si="37"/>
        <v>40</v>
      </c>
      <c r="AF34" s="43">
        <f t="shared" si="37"/>
        <v>40</v>
      </c>
      <c r="AG34" s="43">
        <f t="shared" si="37"/>
        <v>40</v>
      </c>
      <c r="AH34" s="43">
        <f t="shared" si="38"/>
        <v>30</v>
      </c>
      <c r="AI34" s="43">
        <f t="shared" si="38"/>
        <v>30</v>
      </c>
      <c r="AJ34" s="43">
        <f t="shared" si="38"/>
        <v>30</v>
      </c>
      <c r="AK34" s="43">
        <f t="shared" si="38"/>
        <v>30</v>
      </c>
      <c r="AL34" s="43">
        <f t="shared" si="38"/>
        <v>30</v>
      </c>
      <c r="AM34" s="43">
        <f t="shared" si="39"/>
        <v>24</v>
      </c>
      <c r="AN34" s="43">
        <f t="shared" si="39"/>
        <v>24</v>
      </c>
      <c r="AO34" s="43">
        <f t="shared" si="39"/>
        <v>24</v>
      </c>
      <c r="AP34" s="43">
        <f t="shared" si="39"/>
        <v>24</v>
      </c>
      <c r="AQ34" s="43">
        <f t="shared" si="39"/>
        <v>24</v>
      </c>
    </row>
    <row r="35" spans="1:43" s="43" customFormat="1" x14ac:dyDescent="0.25">
      <c r="A35" s="376"/>
      <c r="B35" s="214" t="s">
        <v>40</v>
      </c>
      <c r="C35" s="57">
        <v>100</v>
      </c>
      <c r="D35" s="188">
        <f t="shared" si="54"/>
        <v>3200</v>
      </c>
      <c r="E35" s="188">
        <f t="shared" ref="E35:H35" si="56">D35*1</f>
        <v>3200</v>
      </c>
      <c r="F35" s="188">
        <f t="shared" si="56"/>
        <v>3200</v>
      </c>
      <c r="G35" s="188">
        <f t="shared" si="56"/>
        <v>3200</v>
      </c>
      <c r="H35" s="188">
        <f t="shared" si="56"/>
        <v>3200</v>
      </c>
      <c r="I35" s="188">
        <f t="shared" si="32"/>
        <v>1600</v>
      </c>
      <c r="J35" s="188">
        <f t="shared" si="32"/>
        <v>1600</v>
      </c>
      <c r="K35" s="188">
        <f t="shared" si="32"/>
        <v>1600</v>
      </c>
      <c r="L35" s="188">
        <f t="shared" si="32"/>
        <v>1600</v>
      </c>
      <c r="M35" s="188">
        <f t="shared" si="32"/>
        <v>1600</v>
      </c>
      <c r="N35" s="188">
        <f t="shared" si="33"/>
        <v>800</v>
      </c>
      <c r="O35" s="188">
        <f t="shared" si="33"/>
        <v>800</v>
      </c>
      <c r="P35" s="188">
        <f t="shared" si="33"/>
        <v>800</v>
      </c>
      <c r="Q35" s="188">
        <f t="shared" si="33"/>
        <v>800</v>
      </c>
      <c r="R35" s="188">
        <f t="shared" si="33"/>
        <v>800</v>
      </c>
      <c r="S35" s="188">
        <f t="shared" si="35"/>
        <v>400</v>
      </c>
      <c r="T35" s="188">
        <f t="shared" si="35"/>
        <v>400</v>
      </c>
      <c r="U35" s="188">
        <f t="shared" si="35"/>
        <v>400</v>
      </c>
      <c r="V35" s="188">
        <f t="shared" si="35"/>
        <v>400</v>
      </c>
      <c r="W35" s="188">
        <f t="shared" si="35"/>
        <v>400</v>
      </c>
      <c r="X35" s="43">
        <f t="shared" si="36"/>
        <v>200</v>
      </c>
      <c r="Y35" s="43">
        <f t="shared" si="36"/>
        <v>200</v>
      </c>
      <c r="Z35" s="43">
        <f t="shared" si="36"/>
        <v>200</v>
      </c>
      <c r="AA35" s="43">
        <f t="shared" si="36"/>
        <v>200</v>
      </c>
      <c r="AB35" s="43">
        <f t="shared" si="36"/>
        <v>200</v>
      </c>
      <c r="AC35" s="43">
        <f t="shared" si="37"/>
        <v>133.33333333333334</v>
      </c>
      <c r="AD35" s="43">
        <f t="shared" si="37"/>
        <v>133.33333333333334</v>
      </c>
      <c r="AE35" s="43">
        <f t="shared" si="37"/>
        <v>133.33333333333334</v>
      </c>
      <c r="AF35" s="43">
        <f t="shared" si="37"/>
        <v>133.33333333333334</v>
      </c>
      <c r="AG35" s="43">
        <f t="shared" si="37"/>
        <v>133.33333333333334</v>
      </c>
      <c r="AH35" s="43">
        <f t="shared" si="38"/>
        <v>100</v>
      </c>
      <c r="AI35" s="43">
        <f t="shared" si="38"/>
        <v>100</v>
      </c>
      <c r="AJ35" s="43">
        <f t="shared" si="38"/>
        <v>100</v>
      </c>
      <c r="AK35" s="43">
        <f t="shared" si="38"/>
        <v>100</v>
      </c>
      <c r="AL35" s="43">
        <f t="shared" si="38"/>
        <v>100</v>
      </c>
      <c r="AM35" s="43">
        <f t="shared" si="39"/>
        <v>80</v>
      </c>
      <c r="AN35" s="43">
        <f t="shared" si="39"/>
        <v>80</v>
      </c>
      <c r="AO35" s="43">
        <f t="shared" si="39"/>
        <v>80</v>
      </c>
      <c r="AP35" s="43">
        <f t="shared" si="39"/>
        <v>80</v>
      </c>
      <c r="AQ35" s="43">
        <f t="shared" si="39"/>
        <v>80</v>
      </c>
    </row>
    <row r="36" spans="1:43" s="43" customFormat="1" x14ac:dyDescent="0.25">
      <c r="A36" s="376"/>
      <c r="B36" s="214" t="s">
        <v>41</v>
      </c>
      <c r="C36" s="57">
        <v>20</v>
      </c>
      <c r="D36" s="188">
        <f t="shared" si="54"/>
        <v>640</v>
      </c>
      <c r="E36" s="188">
        <f t="shared" ref="E36:H36" si="57">D36*1</f>
        <v>640</v>
      </c>
      <c r="F36" s="188">
        <f t="shared" si="57"/>
        <v>640</v>
      </c>
      <c r="G36" s="188">
        <f t="shared" si="57"/>
        <v>640</v>
      </c>
      <c r="H36" s="188">
        <f t="shared" si="57"/>
        <v>640</v>
      </c>
      <c r="I36" s="188">
        <f t="shared" si="32"/>
        <v>320</v>
      </c>
      <c r="J36" s="188">
        <f t="shared" si="32"/>
        <v>320</v>
      </c>
      <c r="K36" s="188">
        <f t="shared" si="32"/>
        <v>320</v>
      </c>
      <c r="L36" s="188">
        <f t="shared" si="32"/>
        <v>320</v>
      </c>
      <c r="M36" s="188">
        <f t="shared" si="32"/>
        <v>320</v>
      </c>
      <c r="N36" s="188">
        <f t="shared" si="33"/>
        <v>160</v>
      </c>
      <c r="O36" s="188">
        <f t="shared" si="33"/>
        <v>160</v>
      </c>
      <c r="P36" s="188">
        <f t="shared" si="33"/>
        <v>160</v>
      </c>
      <c r="Q36" s="188">
        <f t="shared" si="33"/>
        <v>160</v>
      </c>
      <c r="R36" s="188">
        <f t="shared" si="33"/>
        <v>160</v>
      </c>
      <c r="S36" s="188">
        <f t="shared" si="35"/>
        <v>80</v>
      </c>
      <c r="T36" s="188">
        <f t="shared" si="35"/>
        <v>80</v>
      </c>
      <c r="U36" s="188">
        <f t="shared" si="35"/>
        <v>80</v>
      </c>
      <c r="V36" s="188">
        <f t="shared" si="35"/>
        <v>80</v>
      </c>
      <c r="W36" s="188">
        <f t="shared" si="35"/>
        <v>80</v>
      </c>
      <c r="X36" s="43">
        <f t="shared" si="36"/>
        <v>40</v>
      </c>
      <c r="Y36" s="43">
        <f t="shared" si="36"/>
        <v>40</v>
      </c>
      <c r="Z36" s="43">
        <f t="shared" si="36"/>
        <v>40</v>
      </c>
      <c r="AA36" s="43">
        <f t="shared" si="36"/>
        <v>40</v>
      </c>
      <c r="AB36" s="43">
        <f t="shared" si="36"/>
        <v>40</v>
      </c>
      <c r="AC36" s="43">
        <f t="shared" si="37"/>
        <v>26.666666666666668</v>
      </c>
      <c r="AD36" s="43">
        <f t="shared" si="37"/>
        <v>26.666666666666668</v>
      </c>
      <c r="AE36" s="43">
        <f t="shared" si="37"/>
        <v>26.666666666666668</v>
      </c>
      <c r="AF36" s="43">
        <f t="shared" si="37"/>
        <v>26.666666666666668</v>
      </c>
      <c r="AG36" s="43">
        <f t="shared" si="37"/>
        <v>26.666666666666668</v>
      </c>
      <c r="AH36" s="43">
        <f t="shared" si="38"/>
        <v>20</v>
      </c>
      <c r="AI36" s="43">
        <f t="shared" si="38"/>
        <v>20</v>
      </c>
      <c r="AJ36" s="43">
        <f t="shared" si="38"/>
        <v>20</v>
      </c>
      <c r="AK36" s="43">
        <f t="shared" si="38"/>
        <v>20</v>
      </c>
      <c r="AL36" s="43">
        <f t="shared" si="38"/>
        <v>20</v>
      </c>
      <c r="AM36" s="43">
        <f t="shared" si="39"/>
        <v>16</v>
      </c>
      <c r="AN36" s="43">
        <f t="shared" si="39"/>
        <v>16</v>
      </c>
      <c r="AO36" s="43">
        <f t="shared" si="39"/>
        <v>16</v>
      </c>
      <c r="AP36" s="43">
        <f t="shared" si="39"/>
        <v>16</v>
      </c>
      <c r="AQ36" s="43">
        <f t="shared" si="39"/>
        <v>16</v>
      </c>
    </row>
    <row r="37" spans="1:43" s="43" customFormat="1" ht="15.75" thickBot="1" x14ac:dyDescent="0.3">
      <c r="A37" s="377"/>
      <c r="B37" s="215" t="s">
        <v>42</v>
      </c>
      <c r="C37" s="57">
        <v>120</v>
      </c>
      <c r="D37" s="188">
        <f t="shared" si="54"/>
        <v>3840</v>
      </c>
      <c r="E37" s="188">
        <f t="shared" ref="E37:H37" si="58">D37*1</f>
        <v>3840</v>
      </c>
      <c r="F37" s="188">
        <f t="shared" si="58"/>
        <v>3840</v>
      </c>
      <c r="G37" s="188">
        <f t="shared" si="58"/>
        <v>3840</v>
      </c>
      <c r="H37" s="188">
        <f t="shared" si="58"/>
        <v>3840</v>
      </c>
      <c r="I37" s="188">
        <f t="shared" si="32"/>
        <v>1920</v>
      </c>
      <c r="J37" s="188">
        <f t="shared" si="32"/>
        <v>1920</v>
      </c>
      <c r="K37" s="188">
        <f t="shared" si="32"/>
        <v>1920</v>
      </c>
      <c r="L37" s="188">
        <f t="shared" si="32"/>
        <v>1920</v>
      </c>
      <c r="M37" s="188">
        <f t="shared" si="32"/>
        <v>1920</v>
      </c>
      <c r="N37" s="188">
        <f t="shared" si="33"/>
        <v>960</v>
      </c>
      <c r="O37" s="188">
        <f t="shared" si="33"/>
        <v>960</v>
      </c>
      <c r="P37" s="188">
        <f t="shared" si="33"/>
        <v>960</v>
      </c>
      <c r="Q37" s="188">
        <f t="shared" si="33"/>
        <v>960</v>
      </c>
      <c r="R37" s="188">
        <f t="shared" si="33"/>
        <v>960</v>
      </c>
      <c r="S37" s="188">
        <f t="shared" si="35"/>
        <v>480</v>
      </c>
      <c r="T37" s="188">
        <f t="shared" si="35"/>
        <v>480</v>
      </c>
      <c r="U37" s="188">
        <f t="shared" si="35"/>
        <v>480</v>
      </c>
      <c r="V37" s="188">
        <f t="shared" si="35"/>
        <v>480</v>
      </c>
      <c r="W37" s="188">
        <f t="shared" si="35"/>
        <v>480</v>
      </c>
      <c r="X37" s="43">
        <f t="shared" si="36"/>
        <v>240</v>
      </c>
      <c r="Y37" s="43">
        <f t="shared" si="36"/>
        <v>240</v>
      </c>
      <c r="Z37" s="43">
        <f t="shared" si="36"/>
        <v>240</v>
      </c>
      <c r="AA37" s="43">
        <f t="shared" si="36"/>
        <v>240</v>
      </c>
      <c r="AB37" s="43">
        <f t="shared" si="36"/>
        <v>240</v>
      </c>
      <c r="AC37" s="43">
        <f t="shared" si="37"/>
        <v>160</v>
      </c>
      <c r="AD37" s="43">
        <f t="shared" si="37"/>
        <v>160</v>
      </c>
      <c r="AE37" s="43">
        <f t="shared" si="37"/>
        <v>160</v>
      </c>
      <c r="AF37" s="43">
        <f t="shared" si="37"/>
        <v>160</v>
      </c>
      <c r="AG37" s="43">
        <f t="shared" si="37"/>
        <v>160</v>
      </c>
      <c r="AH37" s="43">
        <f t="shared" si="38"/>
        <v>120</v>
      </c>
      <c r="AI37" s="43">
        <f t="shared" si="38"/>
        <v>120</v>
      </c>
      <c r="AJ37" s="43">
        <f t="shared" si="38"/>
        <v>120</v>
      </c>
      <c r="AK37" s="43">
        <f t="shared" si="38"/>
        <v>120</v>
      </c>
      <c r="AL37" s="43">
        <f t="shared" si="38"/>
        <v>120</v>
      </c>
      <c r="AM37" s="43">
        <f t="shared" si="39"/>
        <v>96</v>
      </c>
      <c r="AN37" s="43">
        <f t="shared" si="39"/>
        <v>96</v>
      </c>
      <c r="AO37" s="43">
        <f t="shared" si="39"/>
        <v>96</v>
      </c>
      <c r="AP37" s="43">
        <f t="shared" si="39"/>
        <v>96</v>
      </c>
      <c r="AQ37" s="43">
        <f t="shared" si="39"/>
        <v>96</v>
      </c>
    </row>
    <row r="38" spans="1:43" s="47" customFormat="1" x14ac:dyDescent="0.25">
      <c r="A38" s="378" t="s">
        <v>43</v>
      </c>
      <c r="B38" s="216" t="s">
        <v>44</v>
      </c>
      <c r="C38" s="58">
        <v>100</v>
      </c>
      <c r="D38" s="189">
        <f>C38*100/12.5*2*3/2*4/3*5/4</f>
        <v>4000</v>
      </c>
      <c r="E38" s="189">
        <f t="shared" ref="E38:H38" si="59">D38*1</f>
        <v>4000</v>
      </c>
      <c r="F38" s="189">
        <f t="shared" si="59"/>
        <v>4000</v>
      </c>
      <c r="G38" s="189">
        <f t="shared" si="59"/>
        <v>4000</v>
      </c>
      <c r="H38" s="189">
        <f t="shared" si="59"/>
        <v>4000</v>
      </c>
      <c r="I38" s="189">
        <f t="shared" si="32"/>
        <v>2000</v>
      </c>
      <c r="J38" s="189">
        <f t="shared" si="32"/>
        <v>2000</v>
      </c>
      <c r="K38" s="189">
        <f t="shared" si="32"/>
        <v>2000</v>
      </c>
      <c r="L38" s="189">
        <f t="shared" si="32"/>
        <v>2000</v>
      </c>
      <c r="M38" s="189">
        <f t="shared" si="32"/>
        <v>2000</v>
      </c>
      <c r="N38" s="189">
        <f t="shared" si="33"/>
        <v>1000</v>
      </c>
      <c r="O38" s="189">
        <f t="shared" si="33"/>
        <v>1000</v>
      </c>
      <c r="P38" s="189">
        <f t="shared" si="33"/>
        <v>1000</v>
      </c>
      <c r="Q38" s="189">
        <f t="shared" si="33"/>
        <v>1000</v>
      </c>
      <c r="R38" s="189">
        <f t="shared" si="33"/>
        <v>1000</v>
      </c>
      <c r="S38" s="189">
        <f t="shared" si="35"/>
        <v>500</v>
      </c>
      <c r="T38" s="189">
        <f t="shared" si="35"/>
        <v>500</v>
      </c>
      <c r="U38" s="189">
        <f t="shared" si="35"/>
        <v>500</v>
      </c>
      <c r="V38" s="189">
        <f t="shared" si="35"/>
        <v>500</v>
      </c>
      <c r="W38" s="189">
        <f t="shared" si="35"/>
        <v>500</v>
      </c>
      <c r="X38" s="189">
        <f t="shared" si="36"/>
        <v>250</v>
      </c>
      <c r="Y38" s="189">
        <f t="shared" si="36"/>
        <v>250</v>
      </c>
      <c r="Z38" s="189">
        <f t="shared" si="36"/>
        <v>250</v>
      </c>
      <c r="AA38" s="189">
        <f t="shared" si="36"/>
        <v>250</v>
      </c>
      <c r="AB38" s="189">
        <f t="shared" si="36"/>
        <v>250</v>
      </c>
      <c r="AC38" s="47">
        <f t="shared" si="37"/>
        <v>166.66666666666666</v>
      </c>
      <c r="AD38" s="47">
        <f t="shared" si="37"/>
        <v>166.66666666666666</v>
      </c>
      <c r="AE38" s="47">
        <f t="shared" si="37"/>
        <v>166.66666666666666</v>
      </c>
      <c r="AF38" s="47">
        <f t="shared" si="37"/>
        <v>166.66666666666666</v>
      </c>
      <c r="AG38" s="47">
        <f t="shared" si="37"/>
        <v>166.66666666666666</v>
      </c>
      <c r="AH38" s="47">
        <f t="shared" si="38"/>
        <v>125</v>
      </c>
      <c r="AI38" s="47">
        <f t="shared" si="38"/>
        <v>125</v>
      </c>
      <c r="AJ38" s="47">
        <f t="shared" si="38"/>
        <v>125</v>
      </c>
      <c r="AK38" s="47">
        <f t="shared" si="38"/>
        <v>125</v>
      </c>
      <c r="AL38" s="47">
        <f t="shared" si="38"/>
        <v>125</v>
      </c>
      <c r="AM38" s="47">
        <f t="shared" si="39"/>
        <v>100</v>
      </c>
      <c r="AN38" s="47">
        <f t="shared" si="39"/>
        <v>100</v>
      </c>
      <c r="AO38" s="47">
        <f t="shared" si="39"/>
        <v>100</v>
      </c>
      <c r="AP38" s="47">
        <f t="shared" si="39"/>
        <v>100</v>
      </c>
      <c r="AQ38" s="47">
        <f t="shared" si="39"/>
        <v>100</v>
      </c>
    </row>
    <row r="39" spans="1:43" s="47" customFormat="1" x14ac:dyDescent="0.25">
      <c r="A39" s="379"/>
      <c r="B39" s="217" t="s">
        <v>45</v>
      </c>
      <c r="C39" s="58">
        <v>100</v>
      </c>
      <c r="D39" s="189">
        <f t="shared" ref="D39:D42" si="60">C39*100/12.5*2*3/2*4/3*5/4</f>
        <v>4000</v>
      </c>
      <c r="E39" s="189">
        <f t="shared" ref="E39:H39" si="61">D39*1</f>
        <v>4000</v>
      </c>
      <c r="F39" s="189">
        <f t="shared" si="61"/>
        <v>4000</v>
      </c>
      <c r="G39" s="189">
        <f t="shared" si="61"/>
        <v>4000</v>
      </c>
      <c r="H39" s="189">
        <f t="shared" si="61"/>
        <v>4000</v>
      </c>
      <c r="I39" s="189">
        <f t="shared" si="32"/>
        <v>2000</v>
      </c>
      <c r="J39" s="189">
        <f t="shared" si="32"/>
        <v>2000</v>
      </c>
      <c r="K39" s="189">
        <f t="shared" si="32"/>
        <v>2000</v>
      </c>
      <c r="L39" s="189">
        <f t="shared" si="32"/>
        <v>2000</v>
      </c>
      <c r="M39" s="189">
        <f t="shared" si="32"/>
        <v>2000</v>
      </c>
      <c r="N39" s="189">
        <f t="shared" si="33"/>
        <v>1000</v>
      </c>
      <c r="O39" s="189">
        <f t="shared" si="33"/>
        <v>1000</v>
      </c>
      <c r="P39" s="189">
        <f t="shared" si="33"/>
        <v>1000</v>
      </c>
      <c r="Q39" s="189">
        <f t="shared" si="33"/>
        <v>1000</v>
      </c>
      <c r="R39" s="189">
        <f t="shared" si="33"/>
        <v>1000</v>
      </c>
      <c r="S39" s="189">
        <f t="shared" si="35"/>
        <v>500</v>
      </c>
      <c r="T39" s="189">
        <f t="shared" si="35"/>
        <v>500</v>
      </c>
      <c r="U39" s="189">
        <f t="shared" si="35"/>
        <v>500</v>
      </c>
      <c r="V39" s="189">
        <f t="shared" si="35"/>
        <v>500</v>
      </c>
      <c r="W39" s="189">
        <f t="shared" si="35"/>
        <v>500</v>
      </c>
      <c r="X39" s="189">
        <f t="shared" si="36"/>
        <v>250</v>
      </c>
      <c r="Y39" s="189">
        <f t="shared" si="36"/>
        <v>250</v>
      </c>
      <c r="Z39" s="189">
        <f t="shared" si="36"/>
        <v>250</v>
      </c>
      <c r="AA39" s="189">
        <f t="shared" si="36"/>
        <v>250</v>
      </c>
      <c r="AB39" s="189">
        <f t="shared" si="36"/>
        <v>250</v>
      </c>
      <c r="AC39" s="47">
        <f t="shared" si="37"/>
        <v>166.66666666666666</v>
      </c>
      <c r="AD39" s="47">
        <f t="shared" si="37"/>
        <v>166.66666666666666</v>
      </c>
      <c r="AE39" s="47">
        <f t="shared" si="37"/>
        <v>166.66666666666666</v>
      </c>
      <c r="AF39" s="47">
        <f t="shared" si="37"/>
        <v>166.66666666666666</v>
      </c>
      <c r="AG39" s="47">
        <f t="shared" si="37"/>
        <v>166.66666666666666</v>
      </c>
      <c r="AH39" s="47">
        <f t="shared" si="38"/>
        <v>125</v>
      </c>
      <c r="AI39" s="47">
        <f t="shared" si="38"/>
        <v>125</v>
      </c>
      <c r="AJ39" s="47">
        <f t="shared" si="38"/>
        <v>125</v>
      </c>
      <c r="AK39" s="47">
        <f t="shared" si="38"/>
        <v>125</v>
      </c>
      <c r="AL39" s="47">
        <f t="shared" si="38"/>
        <v>125</v>
      </c>
      <c r="AM39" s="47">
        <f t="shared" si="39"/>
        <v>100</v>
      </c>
      <c r="AN39" s="47">
        <f t="shared" si="39"/>
        <v>100</v>
      </c>
      <c r="AO39" s="47">
        <f t="shared" si="39"/>
        <v>100</v>
      </c>
      <c r="AP39" s="47">
        <f t="shared" si="39"/>
        <v>100</v>
      </c>
      <c r="AQ39" s="47">
        <f t="shared" si="39"/>
        <v>100</v>
      </c>
    </row>
    <row r="40" spans="1:43" s="47" customFormat="1" x14ac:dyDescent="0.25">
      <c r="A40" s="379"/>
      <c r="B40" s="217" t="s">
        <v>46</v>
      </c>
      <c r="C40" s="58">
        <v>100</v>
      </c>
      <c r="D40" s="189">
        <f t="shared" si="60"/>
        <v>4000</v>
      </c>
      <c r="E40" s="189">
        <f t="shared" ref="E40:H40" si="62">D40*1</f>
        <v>4000</v>
      </c>
      <c r="F40" s="189">
        <f t="shared" si="62"/>
        <v>4000</v>
      </c>
      <c r="G40" s="189">
        <f t="shared" si="62"/>
        <v>4000</v>
      </c>
      <c r="H40" s="189">
        <f t="shared" si="62"/>
        <v>4000</v>
      </c>
      <c r="I40" s="189">
        <f t="shared" si="32"/>
        <v>2000</v>
      </c>
      <c r="J40" s="189">
        <f t="shared" si="32"/>
        <v>2000</v>
      </c>
      <c r="K40" s="189">
        <f t="shared" si="32"/>
        <v>2000</v>
      </c>
      <c r="L40" s="189">
        <f t="shared" si="32"/>
        <v>2000</v>
      </c>
      <c r="M40" s="189">
        <f t="shared" si="32"/>
        <v>2000</v>
      </c>
      <c r="N40" s="189">
        <f t="shared" si="33"/>
        <v>1000</v>
      </c>
      <c r="O40" s="189">
        <f t="shared" si="33"/>
        <v>1000</v>
      </c>
      <c r="P40" s="189">
        <f t="shared" si="33"/>
        <v>1000</v>
      </c>
      <c r="Q40" s="189">
        <f t="shared" si="33"/>
        <v>1000</v>
      </c>
      <c r="R40" s="189">
        <f t="shared" si="33"/>
        <v>1000</v>
      </c>
      <c r="S40" s="189">
        <f t="shared" si="35"/>
        <v>500</v>
      </c>
      <c r="T40" s="189">
        <f t="shared" si="35"/>
        <v>500</v>
      </c>
      <c r="U40" s="189">
        <f t="shared" si="35"/>
        <v>500</v>
      </c>
      <c r="V40" s="189">
        <f t="shared" si="35"/>
        <v>500</v>
      </c>
      <c r="W40" s="189">
        <f t="shared" si="35"/>
        <v>500</v>
      </c>
      <c r="X40" s="189">
        <f t="shared" si="36"/>
        <v>250</v>
      </c>
      <c r="Y40" s="189">
        <f t="shared" si="36"/>
        <v>250</v>
      </c>
      <c r="Z40" s="189">
        <f t="shared" si="36"/>
        <v>250</v>
      </c>
      <c r="AA40" s="189">
        <f t="shared" si="36"/>
        <v>250</v>
      </c>
      <c r="AB40" s="189">
        <f t="shared" si="36"/>
        <v>250</v>
      </c>
      <c r="AC40" s="47">
        <f t="shared" si="37"/>
        <v>166.66666666666666</v>
      </c>
      <c r="AD40" s="47">
        <f t="shared" si="37"/>
        <v>166.66666666666666</v>
      </c>
      <c r="AE40" s="47">
        <f t="shared" si="37"/>
        <v>166.66666666666666</v>
      </c>
      <c r="AF40" s="47">
        <f t="shared" si="37"/>
        <v>166.66666666666666</v>
      </c>
      <c r="AG40" s="47">
        <f t="shared" si="37"/>
        <v>166.66666666666666</v>
      </c>
      <c r="AH40" s="47">
        <f t="shared" si="38"/>
        <v>125</v>
      </c>
      <c r="AI40" s="47">
        <f t="shared" si="38"/>
        <v>125</v>
      </c>
      <c r="AJ40" s="47">
        <f t="shared" si="38"/>
        <v>125</v>
      </c>
      <c r="AK40" s="47">
        <f t="shared" si="38"/>
        <v>125</v>
      </c>
      <c r="AL40" s="47">
        <f t="shared" si="38"/>
        <v>125</v>
      </c>
      <c r="AM40" s="47">
        <f t="shared" si="39"/>
        <v>100</v>
      </c>
      <c r="AN40" s="47">
        <f t="shared" si="39"/>
        <v>100</v>
      </c>
      <c r="AO40" s="47">
        <f t="shared" si="39"/>
        <v>100</v>
      </c>
      <c r="AP40" s="47">
        <f t="shared" si="39"/>
        <v>100</v>
      </c>
      <c r="AQ40" s="47">
        <f t="shared" si="39"/>
        <v>100</v>
      </c>
    </row>
    <row r="41" spans="1:43" s="47" customFormat="1" x14ac:dyDescent="0.25">
      <c r="A41" s="379"/>
      <c r="B41" s="217" t="s">
        <v>47</v>
      </c>
      <c r="C41" s="58">
        <v>100</v>
      </c>
      <c r="D41" s="189">
        <f t="shared" si="60"/>
        <v>4000</v>
      </c>
      <c r="E41" s="189">
        <f t="shared" ref="E41:H41" si="63">D41*1</f>
        <v>4000</v>
      </c>
      <c r="F41" s="189">
        <f t="shared" si="63"/>
        <v>4000</v>
      </c>
      <c r="G41" s="189">
        <f t="shared" si="63"/>
        <v>4000</v>
      </c>
      <c r="H41" s="189">
        <f t="shared" si="63"/>
        <v>4000</v>
      </c>
      <c r="I41" s="189">
        <f t="shared" si="32"/>
        <v>2000</v>
      </c>
      <c r="J41" s="189">
        <f t="shared" si="32"/>
        <v>2000</v>
      </c>
      <c r="K41" s="189">
        <f t="shared" si="32"/>
        <v>2000</v>
      </c>
      <c r="L41" s="189">
        <f t="shared" si="32"/>
        <v>2000</v>
      </c>
      <c r="M41" s="189">
        <f t="shared" si="32"/>
        <v>2000</v>
      </c>
      <c r="N41" s="189">
        <f t="shared" si="33"/>
        <v>1000</v>
      </c>
      <c r="O41" s="189">
        <f t="shared" si="33"/>
        <v>1000</v>
      </c>
      <c r="P41" s="189">
        <f t="shared" si="33"/>
        <v>1000</v>
      </c>
      <c r="Q41" s="189">
        <f t="shared" si="33"/>
        <v>1000</v>
      </c>
      <c r="R41" s="189">
        <f t="shared" si="33"/>
        <v>1000</v>
      </c>
      <c r="S41" s="189">
        <f t="shared" si="35"/>
        <v>500</v>
      </c>
      <c r="T41" s="189">
        <f t="shared" si="35"/>
        <v>500</v>
      </c>
      <c r="U41" s="189">
        <f t="shared" si="35"/>
        <v>500</v>
      </c>
      <c r="V41" s="189">
        <f t="shared" si="35"/>
        <v>500</v>
      </c>
      <c r="W41" s="189">
        <f t="shared" si="35"/>
        <v>500</v>
      </c>
      <c r="X41" s="189">
        <f t="shared" si="36"/>
        <v>250</v>
      </c>
      <c r="Y41" s="189">
        <f t="shared" si="36"/>
        <v>250</v>
      </c>
      <c r="Z41" s="189">
        <f t="shared" si="36"/>
        <v>250</v>
      </c>
      <c r="AA41" s="189">
        <f t="shared" si="36"/>
        <v>250</v>
      </c>
      <c r="AB41" s="189">
        <f t="shared" si="36"/>
        <v>250</v>
      </c>
      <c r="AC41" s="47">
        <f t="shared" si="37"/>
        <v>166.66666666666666</v>
      </c>
      <c r="AD41" s="47">
        <f t="shared" si="37"/>
        <v>166.66666666666666</v>
      </c>
      <c r="AE41" s="47">
        <f t="shared" si="37"/>
        <v>166.66666666666666</v>
      </c>
      <c r="AF41" s="47">
        <f t="shared" si="37"/>
        <v>166.66666666666666</v>
      </c>
      <c r="AG41" s="47">
        <f t="shared" si="37"/>
        <v>166.66666666666666</v>
      </c>
      <c r="AH41" s="47">
        <f t="shared" si="38"/>
        <v>125</v>
      </c>
      <c r="AI41" s="47">
        <f t="shared" si="38"/>
        <v>125</v>
      </c>
      <c r="AJ41" s="47">
        <f t="shared" si="38"/>
        <v>125</v>
      </c>
      <c r="AK41" s="47">
        <f t="shared" si="38"/>
        <v>125</v>
      </c>
      <c r="AL41" s="47">
        <f t="shared" si="38"/>
        <v>125</v>
      </c>
      <c r="AM41" s="47">
        <f t="shared" si="39"/>
        <v>100</v>
      </c>
      <c r="AN41" s="47">
        <f t="shared" si="39"/>
        <v>100</v>
      </c>
      <c r="AO41" s="47">
        <f t="shared" si="39"/>
        <v>100</v>
      </c>
      <c r="AP41" s="47">
        <f t="shared" si="39"/>
        <v>100</v>
      </c>
      <c r="AQ41" s="47">
        <f t="shared" si="39"/>
        <v>100</v>
      </c>
    </row>
    <row r="42" spans="1:43" s="47" customFormat="1" ht="15.75" thickBot="1" x14ac:dyDescent="0.3">
      <c r="A42" s="380"/>
      <c r="B42" s="218" t="s">
        <v>48</v>
      </c>
      <c r="C42" s="58">
        <v>100</v>
      </c>
      <c r="D42" s="189">
        <f t="shared" si="60"/>
        <v>4000</v>
      </c>
      <c r="E42" s="189">
        <f t="shared" ref="E42:H42" si="64">D42*1</f>
        <v>4000</v>
      </c>
      <c r="F42" s="189">
        <f t="shared" si="64"/>
        <v>4000</v>
      </c>
      <c r="G42" s="189">
        <f t="shared" si="64"/>
        <v>4000</v>
      </c>
      <c r="H42" s="189">
        <f t="shared" si="64"/>
        <v>4000</v>
      </c>
      <c r="I42" s="189">
        <f t="shared" si="32"/>
        <v>2000</v>
      </c>
      <c r="J42" s="189">
        <f t="shared" si="32"/>
        <v>2000</v>
      </c>
      <c r="K42" s="189">
        <f t="shared" si="32"/>
        <v>2000</v>
      </c>
      <c r="L42" s="189">
        <f t="shared" si="32"/>
        <v>2000</v>
      </c>
      <c r="M42" s="189">
        <f t="shared" si="32"/>
        <v>2000</v>
      </c>
      <c r="N42" s="189">
        <f t="shared" si="33"/>
        <v>1000</v>
      </c>
      <c r="O42" s="189">
        <f t="shared" si="33"/>
        <v>1000</v>
      </c>
      <c r="P42" s="189">
        <f t="shared" si="33"/>
        <v>1000</v>
      </c>
      <c r="Q42" s="189">
        <f t="shared" si="33"/>
        <v>1000</v>
      </c>
      <c r="R42" s="189">
        <f t="shared" si="33"/>
        <v>1000</v>
      </c>
      <c r="S42" s="189">
        <f t="shared" si="35"/>
        <v>500</v>
      </c>
      <c r="T42" s="189">
        <f t="shared" si="35"/>
        <v>500</v>
      </c>
      <c r="U42" s="189">
        <f t="shared" si="35"/>
        <v>500</v>
      </c>
      <c r="V42" s="189">
        <f t="shared" si="35"/>
        <v>500</v>
      </c>
      <c r="W42" s="189">
        <f t="shared" si="35"/>
        <v>500</v>
      </c>
      <c r="X42" s="189">
        <f t="shared" si="36"/>
        <v>250</v>
      </c>
      <c r="Y42" s="189">
        <f t="shared" si="36"/>
        <v>250</v>
      </c>
      <c r="Z42" s="189">
        <f t="shared" si="36"/>
        <v>250</v>
      </c>
      <c r="AA42" s="189">
        <f t="shared" si="36"/>
        <v>250</v>
      </c>
      <c r="AB42" s="189">
        <f t="shared" si="36"/>
        <v>250</v>
      </c>
      <c r="AC42" s="47">
        <f t="shared" si="37"/>
        <v>166.66666666666666</v>
      </c>
      <c r="AD42" s="47">
        <f t="shared" si="37"/>
        <v>166.66666666666666</v>
      </c>
      <c r="AE42" s="47">
        <f t="shared" si="37"/>
        <v>166.66666666666666</v>
      </c>
      <c r="AF42" s="47">
        <f t="shared" si="37"/>
        <v>166.66666666666666</v>
      </c>
      <c r="AG42" s="47">
        <f t="shared" si="37"/>
        <v>166.66666666666666</v>
      </c>
      <c r="AH42" s="47">
        <f t="shared" si="38"/>
        <v>125</v>
      </c>
      <c r="AI42" s="47">
        <f t="shared" si="38"/>
        <v>125</v>
      </c>
      <c r="AJ42" s="47">
        <f t="shared" si="38"/>
        <v>125</v>
      </c>
      <c r="AK42" s="47">
        <f t="shared" si="38"/>
        <v>125</v>
      </c>
      <c r="AL42" s="47">
        <f t="shared" si="38"/>
        <v>125</v>
      </c>
      <c r="AM42" s="47">
        <f t="shared" si="39"/>
        <v>100</v>
      </c>
      <c r="AN42" s="47">
        <f t="shared" si="39"/>
        <v>100</v>
      </c>
      <c r="AO42" s="47">
        <f t="shared" si="39"/>
        <v>100</v>
      </c>
      <c r="AP42" s="47">
        <f t="shared" si="39"/>
        <v>100</v>
      </c>
      <c r="AQ42" s="47">
        <f t="shared" si="39"/>
        <v>100</v>
      </c>
    </row>
  </sheetData>
  <mergeCells count="8">
    <mergeCell ref="A33:A37"/>
    <mergeCell ref="A38:A42"/>
    <mergeCell ref="A3:A7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  <ignoredErrors>
    <ignoredError sqref="E13:H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5"/>
  <sheetViews>
    <sheetView workbookViewId="0">
      <pane xSplit="11" ySplit="4" topLeftCell="AK33" activePane="bottomRight" state="frozen"/>
      <selection pane="topRight" activeCell="L1" sqref="L1"/>
      <selection pane="bottomLeft" activeCell="A5" sqref="A5"/>
      <selection pane="bottomRight" activeCell="AR2" sqref="AR2:AX2"/>
    </sheetView>
  </sheetViews>
  <sheetFormatPr baseColWidth="10" defaultRowHeight="15" x14ac:dyDescent="0.25"/>
  <cols>
    <col min="1" max="1" width="9.28515625" customWidth="1"/>
    <col min="2" max="2" width="15.7109375" customWidth="1"/>
    <col min="3" max="3" width="11.42578125" style="287"/>
    <col min="4" max="4" width="5.85546875" style="144" customWidth="1"/>
    <col min="5" max="5" width="5.85546875" style="120" customWidth="1"/>
    <col min="6" max="6" width="5.42578125" style="95" customWidth="1"/>
    <col min="7" max="7" width="5.5703125" style="176" customWidth="1"/>
    <col min="8" max="8" width="5.42578125" style="160" customWidth="1"/>
    <col min="9" max="9" width="5.42578125" style="144" customWidth="1"/>
    <col min="10" max="11" width="5.42578125" style="136" customWidth="1"/>
    <col min="12" max="118" width="5.42578125" customWidth="1"/>
  </cols>
  <sheetData>
    <row r="1" spans="1:122" ht="15.75" thickBot="1" x14ac:dyDescent="0.3">
      <c r="F1" s="13"/>
      <c r="G1" s="168"/>
      <c r="L1" s="416" t="s">
        <v>37</v>
      </c>
      <c r="M1" s="417"/>
      <c r="N1" s="417"/>
      <c r="O1" s="417"/>
      <c r="P1" s="417"/>
      <c r="Q1" s="417"/>
      <c r="R1" s="417"/>
      <c r="S1" s="417"/>
      <c r="T1" s="429" t="s">
        <v>43</v>
      </c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1"/>
      <c r="AR1" s="399" t="s">
        <v>88</v>
      </c>
      <c r="AS1" s="400"/>
      <c r="AT1" s="400"/>
      <c r="AU1" s="400"/>
      <c r="AV1" s="400"/>
      <c r="AW1" s="400"/>
      <c r="AX1" s="401"/>
    </row>
    <row r="2" spans="1:122" ht="101.25" customHeight="1" thickBot="1" x14ac:dyDescent="0.3">
      <c r="D2" s="145" t="s">
        <v>82</v>
      </c>
      <c r="E2" s="121" t="s">
        <v>85</v>
      </c>
      <c r="F2" s="115" t="s">
        <v>95</v>
      </c>
      <c r="G2" s="169" t="s">
        <v>97</v>
      </c>
      <c r="H2" s="161" t="s">
        <v>84</v>
      </c>
      <c r="I2" s="152" t="s">
        <v>83</v>
      </c>
      <c r="J2" s="137" t="s">
        <v>96</v>
      </c>
      <c r="K2" s="138" t="s">
        <v>98</v>
      </c>
      <c r="L2" s="61" t="s">
        <v>52</v>
      </c>
      <c r="M2" s="61" t="s">
        <v>53</v>
      </c>
      <c r="N2" s="61" t="s">
        <v>54</v>
      </c>
      <c r="O2" s="61" t="s">
        <v>55</v>
      </c>
      <c r="P2" s="62" t="s">
        <v>56</v>
      </c>
      <c r="Q2" s="60" t="s">
        <v>57</v>
      </c>
      <c r="R2" s="61" t="s">
        <v>58</v>
      </c>
      <c r="S2" s="62" t="s">
        <v>59</v>
      </c>
      <c r="T2" s="63" t="s">
        <v>60</v>
      </c>
      <c r="U2" s="60" t="s">
        <v>61</v>
      </c>
      <c r="V2" s="61" t="s">
        <v>62</v>
      </c>
      <c r="W2" s="61" t="s">
        <v>63</v>
      </c>
      <c r="X2" s="62" t="s">
        <v>64</v>
      </c>
      <c r="Y2" s="60" t="s">
        <v>65</v>
      </c>
      <c r="Z2" s="61" t="s">
        <v>66</v>
      </c>
      <c r="AA2" s="61" t="s">
        <v>67</v>
      </c>
      <c r="AB2" s="61" t="s">
        <v>68</v>
      </c>
      <c r="AC2" s="62" t="s">
        <v>69</v>
      </c>
      <c r="AD2" s="60" t="s">
        <v>70</v>
      </c>
      <c r="AE2" s="61" t="s">
        <v>71</v>
      </c>
      <c r="AF2" s="61" t="s">
        <v>72</v>
      </c>
      <c r="AG2" s="61" t="s">
        <v>73</v>
      </c>
      <c r="AH2" s="61" t="s">
        <v>74</v>
      </c>
      <c r="AI2" s="60" t="s">
        <v>75</v>
      </c>
      <c r="AJ2" s="61" t="s">
        <v>76</v>
      </c>
      <c r="AK2" s="62" t="s">
        <v>77</v>
      </c>
      <c r="AL2" s="60" t="s">
        <v>78</v>
      </c>
      <c r="AM2" s="61" t="s">
        <v>79</v>
      </c>
      <c r="AN2" s="62" t="s">
        <v>80</v>
      </c>
      <c r="AO2" s="63" t="s">
        <v>81</v>
      </c>
      <c r="AP2" s="59"/>
      <c r="AQ2" s="59"/>
      <c r="AR2" s="104" t="s">
        <v>89</v>
      </c>
      <c r="AS2" s="105" t="s">
        <v>90</v>
      </c>
      <c r="AT2" s="105" t="s">
        <v>91</v>
      </c>
      <c r="AU2" s="105" t="s">
        <v>92</v>
      </c>
      <c r="AV2" s="105" t="s">
        <v>93</v>
      </c>
      <c r="AW2" s="128" t="s">
        <v>94</v>
      </c>
      <c r="AX2" s="130" t="s">
        <v>99</v>
      </c>
      <c r="AY2" s="59"/>
      <c r="AZ2" s="59"/>
      <c r="BA2" s="59"/>
      <c r="BB2" s="59"/>
      <c r="BC2" s="59"/>
      <c r="BD2" s="59"/>
      <c r="BE2" s="59"/>
    </row>
    <row r="3" spans="1:122" s="72" customFormat="1" ht="16.5" customHeight="1" x14ac:dyDescent="0.25">
      <c r="A3" s="414" t="s">
        <v>86</v>
      </c>
      <c r="B3" s="414"/>
      <c r="C3" s="414"/>
      <c r="D3" s="91"/>
      <c r="E3" s="122"/>
      <c r="F3" s="111"/>
      <c r="G3" s="170"/>
      <c r="H3" s="162"/>
      <c r="I3" s="92"/>
      <c r="J3" s="109"/>
      <c r="K3" s="112"/>
      <c r="L3" s="84">
        <v>0</v>
      </c>
      <c r="M3" s="84">
        <v>0</v>
      </c>
      <c r="N3" s="84">
        <v>0</v>
      </c>
      <c r="O3" s="84">
        <v>0</v>
      </c>
      <c r="P3" s="85">
        <v>0</v>
      </c>
      <c r="Q3" s="83">
        <v>0</v>
      </c>
      <c r="R3" s="84">
        <v>0</v>
      </c>
      <c r="S3" s="85">
        <v>0</v>
      </c>
      <c r="T3" s="86">
        <v>0</v>
      </c>
      <c r="U3" s="83">
        <v>0</v>
      </c>
      <c r="V3" s="84">
        <v>0</v>
      </c>
      <c r="W3" s="84">
        <v>0</v>
      </c>
      <c r="X3" s="85">
        <v>0</v>
      </c>
      <c r="Y3" s="83">
        <v>0</v>
      </c>
      <c r="Z3" s="84">
        <v>0</v>
      </c>
      <c r="AA3" s="84">
        <v>1</v>
      </c>
      <c r="AB3" s="84">
        <v>0</v>
      </c>
      <c r="AC3" s="85">
        <v>0</v>
      </c>
      <c r="AD3" s="83">
        <v>0</v>
      </c>
      <c r="AE3" s="84">
        <v>0</v>
      </c>
      <c r="AF3" s="84">
        <v>1</v>
      </c>
      <c r="AG3" s="84">
        <v>0</v>
      </c>
      <c r="AH3" s="85">
        <v>0</v>
      </c>
      <c r="AI3" s="83">
        <v>0</v>
      </c>
      <c r="AJ3" s="84">
        <v>1</v>
      </c>
      <c r="AK3" s="85">
        <v>0</v>
      </c>
      <c r="AL3" s="83">
        <v>0</v>
      </c>
      <c r="AM3" s="84">
        <v>1</v>
      </c>
      <c r="AN3" s="85">
        <v>1</v>
      </c>
      <c r="AO3" s="86">
        <v>1</v>
      </c>
      <c r="AP3" s="70"/>
      <c r="AQ3" s="70"/>
      <c r="AR3" s="133">
        <v>1</v>
      </c>
      <c r="AS3" s="134">
        <v>0</v>
      </c>
      <c r="AT3" s="135">
        <v>1</v>
      </c>
      <c r="AU3" s="134">
        <v>0</v>
      </c>
      <c r="AV3" s="135">
        <v>0</v>
      </c>
      <c r="AW3" s="134">
        <v>1</v>
      </c>
      <c r="AX3" s="314">
        <v>1</v>
      </c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</row>
    <row r="4" spans="1:122" s="69" customFormat="1" ht="16.5" customHeight="1" thickBot="1" x14ac:dyDescent="0.3">
      <c r="A4" s="415" t="s">
        <v>87</v>
      </c>
      <c r="B4" s="415"/>
      <c r="C4" s="415"/>
      <c r="D4" s="93"/>
      <c r="E4" s="123"/>
      <c r="F4" s="113"/>
      <c r="G4" s="171"/>
      <c r="H4" s="163"/>
      <c r="I4" s="94"/>
      <c r="J4" s="110"/>
      <c r="K4" s="114"/>
      <c r="L4" s="89">
        <v>0</v>
      </c>
      <c r="M4" s="89">
        <v>0</v>
      </c>
      <c r="N4" s="89">
        <v>0</v>
      </c>
      <c r="O4" s="89">
        <v>0</v>
      </c>
      <c r="P4" s="90">
        <v>0</v>
      </c>
      <c r="Q4" s="88">
        <v>0</v>
      </c>
      <c r="R4" s="89">
        <v>0</v>
      </c>
      <c r="S4" s="90">
        <v>0</v>
      </c>
      <c r="T4" s="87">
        <v>0</v>
      </c>
      <c r="U4" s="88">
        <v>0</v>
      </c>
      <c r="V4" s="89">
        <v>0</v>
      </c>
      <c r="W4" s="89">
        <v>0</v>
      </c>
      <c r="X4" s="90">
        <v>0</v>
      </c>
      <c r="Y4" s="88">
        <v>0</v>
      </c>
      <c r="Z4" s="89">
        <v>0</v>
      </c>
      <c r="AA4" s="89">
        <v>0</v>
      </c>
      <c r="AB4" s="89">
        <v>0</v>
      </c>
      <c r="AC4" s="90">
        <v>0</v>
      </c>
      <c r="AD4" s="88">
        <v>0</v>
      </c>
      <c r="AE4" s="89">
        <v>0</v>
      </c>
      <c r="AF4" s="89">
        <v>0</v>
      </c>
      <c r="AG4" s="89">
        <v>0</v>
      </c>
      <c r="AH4" s="90">
        <v>0</v>
      </c>
      <c r="AI4" s="88">
        <v>0</v>
      </c>
      <c r="AJ4" s="89">
        <v>0</v>
      </c>
      <c r="AK4" s="90">
        <v>0</v>
      </c>
      <c r="AL4" s="88">
        <v>0</v>
      </c>
      <c r="AM4" s="89">
        <v>0</v>
      </c>
      <c r="AN4" s="90">
        <v>1</v>
      </c>
      <c r="AO4" s="87">
        <v>0</v>
      </c>
      <c r="AP4" s="70"/>
      <c r="AQ4" s="70"/>
      <c r="AR4" s="76">
        <v>1</v>
      </c>
      <c r="AS4" s="119">
        <v>0</v>
      </c>
      <c r="AT4" s="75">
        <v>1</v>
      </c>
      <c r="AU4" s="119">
        <v>0</v>
      </c>
      <c r="AV4" s="75">
        <v>0</v>
      </c>
      <c r="AW4" s="119">
        <v>1</v>
      </c>
      <c r="AX4" s="316">
        <v>0</v>
      </c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</row>
    <row r="5" spans="1:122" ht="15.75" thickBot="1" x14ac:dyDescent="0.3">
      <c r="A5" s="79" t="s">
        <v>5</v>
      </c>
      <c r="B5" s="80" t="s">
        <v>13</v>
      </c>
      <c r="C5" s="288" t="s">
        <v>51</v>
      </c>
      <c r="D5" s="146"/>
      <c r="E5" s="124"/>
      <c r="F5" s="97"/>
      <c r="G5" s="172"/>
      <c r="H5" s="164"/>
      <c r="I5" s="153"/>
      <c r="J5" s="139"/>
      <c r="K5" s="140"/>
      <c r="L5" s="81"/>
      <c r="M5" s="81"/>
      <c r="N5" s="81"/>
      <c r="O5" s="81"/>
      <c r="P5" s="82"/>
      <c r="Q5" s="74"/>
      <c r="R5" s="74"/>
      <c r="S5" s="77"/>
      <c r="T5" s="78"/>
      <c r="U5" s="73"/>
      <c r="V5" s="74"/>
      <c r="W5" s="74"/>
      <c r="X5" s="77"/>
      <c r="Y5" s="73"/>
      <c r="Z5" s="74"/>
      <c r="AA5" s="74"/>
      <c r="AB5" s="74"/>
      <c r="AC5" s="77"/>
      <c r="AD5" s="73"/>
      <c r="AE5" s="74"/>
      <c r="AF5" s="74"/>
      <c r="AG5" s="74"/>
      <c r="AH5" s="74"/>
      <c r="AI5" s="73"/>
      <c r="AJ5" s="74"/>
      <c r="AK5" s="77"/>
      <c r="AL5" s="73"/>
      <c r="AM5" s="74"/>
      <c r="AN5" s="77"/>
      <c r="AO5" s="78"/>
      <c r="AR5" s="99"/>
      <c r="AS5" s="96"/>
      <c r="AT5" s="100"/>
      <c r="AU5" s="96"/>
      <c r="AV5" s="100"/>
      <c r="AW5" s="96"/>
      <c r="AX5" s="101"/>
    </row>
    <row r="6" spans="1:122" s="11" customFormat="1" x14ac:dyDescent="0.25">
      <c r="A6" s="418" t="s">
        <v>30</v>
      </c>
      <c r="B6" s="22" t="s">
        <v>0</v>
      </c>
      <c r="C6" s="289">
        <v>0</v>
      </c>
      <c r="D6" s="147">
        <f>L6*L$4+M6*M$4+N6*N$4+O6*O$4+P6*P$4+Q6*Q$4+R6*R$4+S6*S$4+T6*T$4+U6*U$4+V6*V$4+W6*W$4+X6*X$4+Y6*Y$4+Z6*Z$4+AA6*AA$4+AB6*AB$4+AC6*AC$4+AD6*AD$4+AE6*AE$4+AF6*AF$4+AG6*AG$4+AH6*AH$4+AI6*AI$4+AJ6*AJ$4+AK6*AK$4+AL6*AL$4+AM6*AM$4+AN6*AN$4+AO6*AO$4</f>
        <v>0</v>
      </c>
      <c r="E6" s="125">
        <f t="shared" ref="E6:E45" si="0">C6-D6</f>
        <v>0</v>
      </c>
      <c r="F6" s="116">
        <f>AR6*AR$4+AS6*AS$4+AT6*AT$4+AU6*AU$4+AV6*AV$4+AW6*AW$4+AX6*AX$4</f>
        <v>0</v>
      </c>
      <c r="G6" s="173">
        <f>E6-F6</f>
        <v>0</v>
      </c>
      <c r="H6" s="165">
        <f t="shared" ref="H6:H45" si="1">L6*L$3+M6*M$3+N6*N$3+O6*O$3+P6*P$3+Q6*Q$3+R6*R$3+S6*S$3+T6*T$3+U6*U$3+V6*V$3+W6*W$3+X6*X$3+Y6*Y$3+Z6*Z$3+AA6*AA$3+AB6*AB$3+AC6*AC$3+AD6*AD$3+AE6*AE$3+AF6*AF$3+AG6*AG$3+AH6*AH$3+AI6*AI$3+AJ6*AJ$3+AK6*AK$3+AL6*AL$3+AM6*AM$3+AN6*AN$3+AO6*AO$3</f>
        <v>0</v>
      </c>
      <c r="I6" s="154">
        <f t="shared" ref="I6:I45" si="2">C6-H6</f>
        <v>0</v>
      </c>
      <c r="J6" s="141">
        <f>AR6*AR$3+AS6*AS$3+AT6*AT$3+AU6*AU$3+AV6*AV$3+AW6*AW$3++AX6*AX$3</f>
        <v>0</v>
      </c>
      <c r="K6" s="220">
        <f t="shared" ref="K6:K45" si="3">I6-J6</f>
        <v>0</v>
      </c>
      <c r="L6" s="61"/>
      <c r="P6" s="6"/>
      <c r="Q6" s="5"/>
      <c r="S6" s="6"/>
      <c r="T6" s="1"/>
      <c r="U6" s="5"/>
      <c r="X6" s="6"/>
      <c r="Y6" s="5"/>
      <c r="AC6" s="6"/>
      <c r="AD6" s="5"/>
      <c r="AI6" s="5"/>
      <c r="AK6" s="6"/>
      <c r="AL6" s="5"/>
      <c r="AN6" s="6"/>
      <c r="AO6" s="1"/>
      <c r="AR6" s="107"/>
      <c r="AS6" s="103"/>
      <c r="AT6" s="103"/>
      <c r="AU6" s="103"/>
      <c r="AV6" s="103"/>
      <c r="AW6" s="98"/>
      <c r="AX6" s="129"/>
    </row>
    <row r="7" spans="1:122" s="4" customFormat="1" x14ac:dyDescent="0.25">
      <c r="A7" s="418"/>
      <c r="B7" s="22" t="s">
        <v>1</v>
      </c>
      <c r="C7" s="290">
        <v>0</v>
      </c>
      <c r="D7" s="148">
        <f t="shared" ref="D7:D45" si="4">L7*L$4+M7*M$4+N7*N$4+O7*O$4+P7*P$4+Q7*Q$4+R7*R$4+S7*S$4+T7*T$4+U7*U$4+V7*V$4+W7*W$4+X7*X$4+Y7*Y$4+Z7*Z$4+AA7*AA$4+AB7*AB$4+AC7*AC$4+AD7*AD$4+AE7*AE$4+AF7*AF$4+AG7*AG$4+AH7*AH$4+AI7*AI$4+AJ7*AJ$4+AK7*AK$4+AL7*AL$4+AM7*AM$4+AN7*AN$4+AO7*AO$4</f>
        <v>0</v>
      </c>
      <c r="E7" s="126">
        <f t="shared" si="0"/>
        <v>0</v>
      </c>
      <c r="F7" s="117">
        <f t="shared" ref="F7:F44" si="5">AR7*AR$4+AS7*AS$4+AT7*AT$4+AU7*AU$4+AV7*AV$4+AW7*AW$4+AX7*AX$4</f>
        <v>0</v>
      </c>
      <c r="G7" s="174">
        <f t="shared" ref="G7:G45" si="6">E7-F7</f>
        <v>0</v>
      </c>
      <c r="H7" s="166">
        <f t="shared" si="1"/>
        <v>0</v>
      </c>
      <c r="I7" s="155">
        <f t="shared" si="2"/>
        <v>0</v>
      </c>
      <c r="J7" s="142">
        <f t="shared" ref="J7:J45" si="7">AR7*AR$3+AS7*AS$3+AT7*AT$3+AU7*AU$3+AV7*AV$3+AW7*AW$3++AX7*AX$3</f>
        <v>0</v>
      </c>
      <c r="K7" s="221">
        <f t="shared" si="3"/>
        <v>0</v>
      </c>
      <c r="L7" s="64"/>
      <c r="P7" s="8"/>
      <c r="Q7" s="7"/>
      <c r="S7" s="8"/>
      <c r="T7" s="2"/>
      <c r="U7" s="7"/>
      <c r="X7" s="8"/>
      <c r="Y7" s="7"/>
      <c r="AC7" s="8"/>
      <c r="AD7" s="7"/>
      <c r="AI7" s="7"/>
      <c r="AK7" s="8"/>
      <c r="AL7" s="7"/>
      <c r="AN7" s="8"/>
      <c r="AO7" s="2"/>
      <c r="AR7" s="106"/>
      <c r="AS7" s="102"/>
      <c r="AT7" s="102"/>
      <c r="AU7" s="102"/>
      <c r="AV7" s="102"/>
      <c r="AW7" s="14"/>
      <c r="AX7" s="131"/>
    </row>
    <row r="8" spans="1:122" s="4" customFormat="1" x14ac:dyDescent="0.25">
      <c r="A8" s="418"/>
      <c r="B8" s="22" t="s">
        <v>2</v>
      </c>
      <c r="C8" s="290">
        <v>1</v>
      </c>
      <c r="D8" s="148">
        <f t="shared" si="4"/>
        <v>0</v>
      </c>
      <c r="E8" s="126">
        <f t="shared" si="0"/>
        <v>1</v>
      </c>
      <c r="F8" s="117">
        <f t="shared" si="5"/>
        <v>0</v>
      </c>
      <c r="G8" s="174">
        <f t="shared" si="6"/>
        <v>1</v>
      </c>
      <c r="H8" s="166">
        <f t="shared" si="1"/>
        <v>0</v>
      </c>
      <c r="I8" s="155">
        <f t="shared" si="2"/>
        <v>1</v>
      </c>
      <c r="J8" s="142">
        <f t="shared" si="7"/>
        <v>0</v>
      </c>
      <c r="K8" s="221">
        <f t="shared" si="3"/>
        <v>1</v>
      </c>
      <c r="L8" s="64"/>
      <c r="P8" s="8"/>
      <c r="Q8" s="7"/>
      <c r="S8" s="8"/>
      <c r="T8" s="2"/>
      <c r="U8" s="7"/>
      <c r="X8" s="8"/>
      <c r="Y8" s="7"/>
      <c r="AC8" s="8"/>
      <c r="AD8" s="7"/>
      <c r="AI8" s="7"/>
      <c r="AK8" s="8"/>
      <c r="AL8" s="7"/>
      <c r="AN8" s="8"/>
      <c r="AO8" s="2"/>
      <c r="AR8" s="106"/>
      <c r="AS8" s="102"/>
      <c r="AT8" s="102"/>
      <c r="AU8" s="102"/>
      <c r="AV8" s="102"/>
      <c r="AW8" s="14"/>
      <c r="AX8" s="131"/>
    </row>
    <row r="9" spans="1:122" s="4" customFormat="1" x14ac:dyDescent="0.25">
      <c r="A9" s="418"/>
      <c r="B9" s="22" t="s">
        <v>3</v>
      </c>
      <c r="C9" s="290">
        <v>116</v>
      </c>
      <c r="D9" s="148">
        <f t="shared" si="4"/>
        <v>0</v>
      </c>
      <c r="E9" s="126">
        <f t="shared" si="0"/>
        <v>116</v>
      </c>
      <c r="F9" s="117">
        <f t="shared" si="5"/>
        <v>0</v>
      </c>
      <c r="G9" s="174">
        <f t="shared" si="6"/>
        <v>116</v>
      </c>
      <c r="H9" s="166">
        <f t="shared" si="1"/>
        <v>0</v>
      </c>
      <c r="I9" s="155">
        <f t="shared" si="2"/>
        <v>116</v>
      </c>
      <c r="J9" s="142">
        <f t="shared" si="7"/>
        <v>0</v>
      </c>
      <c r="K9" s="221">
        <f t="shared" si="3"/>
        <v>116</v>
      </c>
      <c r="L9" s="64"/>
      <c r="P9" s="8"/>
      <c r="Q9" s="7"/>
      <c r="S9" s="8"/>
      <c r="T9" s="2"/>
      <c r="U9" s="7"/>
      <c r="X9" s="8"/>
      <c r="Y9" s="7"/>
      <c r="AC9" s="8"/>
      <c r="AD9" s="7"/>
      <c r="AI9" s="7"/>
      <c r="AK9" s="8"/>
      <c r="AL9" s="7"/>
      <c r="AN9" s="8"/>
      <c r="AO9" s="2"/>
      <c r="AR9" s="106"/>
      <c r="AS9" s="102"/>
      <c r="AT9" s="102"/>
      <c r="AU9" s="102"/>
      <c r="AV9" s="102"/>
      <c r="AW9" s="14"/>
      <c r="AX9" s="131"/>
    </row>
    <row r="10" spans="1:122" s="12" customFormat="1" ht="15.75" thickBot="1" x14ac:dyDescent="0.3">
      <c r="A10" s="419"/>
      <c r="B10" s="23" t="s">
        <v>4</v>
      </c>
      <c r="C10" s="291">
        <v>6</v>
      </c>
      <c r="D10" s="149">
        <f t="shared" si="4"/>
        <v>0</v>
      </c>
      <c r="E10" s="127">
        <f t="shared" si="0"/>
        <v>6</v>
      </c>
      <c r="F10" s="118">
        <f t="shared" si="5"/>
        <v>0</v>
      </c>
      <c r="G10" s="175">
        <f t="shared" si="6"/>
        <v>6</v>
      </c>
      <c r="H10" s="167">
        <f t="shared" si="1"/>
        <v>0</v>
      </c>
      <c r="I10" s="156">
        <f t="shared" si="2"/>
        <v>6</v>
      </c>
      <c r="J10" s="143">
        <f t="shared" si="7"/>
        <v>0</v>
      </c>
      <c r="K10" s="222">
        <f t="shared" si="3"/>
        <v>6</v>
      </c>
      <c r="P10" s="10"/>
      <c r="Q10" s="9"/>
      <c r="S10" s="10"/>
      <c r="T10" s="3"/>
      <c r="U10" s="9"/>
      <c r="X10" s="10"/>
      <c r="Y10" s="9"/>
      <c r="AC10" s="10"/>
      <c r="AD10" s="9"/>
      <c r="AI10" s="9"/>
      <c r="AK10" s="10"/>
      <c r="AL10" s="9"/>
      <c r="AN10" s="10"/>
      <c r="AO10" s="3"/>
      <c r="AR10" s="108"/>
      <c r="AS10" s="96"/>
      <c r="AT10" s="96"/>
      <c r="AU10" s="96"/>
      <c r="AV10" s="96"/>
      <c r="AW10" s="100"/>
      <c r="AX10" s="132"/>
    </row>
    <row r="11" spans="1:122" s="11" customFormat="1" x14ac:dyDescent="0.25">
      <c r="A11" s="420" t="s">
        <v>31</v>
      </c>
      <c r="B11" s="24" t="s">
        <v>6</v>
      </c>
      <c r="C11" s="292">
        <v>19</v>
      </c>
      <c r="D11" s="150">
        <f t="shared" si="4"/>
        <v>0</v>
      </c>
      <c r="E11" s="126">
        <f t="shared" si="0"/>
        <v>19</v>
      </c>
      <c r="F11" s="116">
        <f t="shared" si="5"/>
        <v>0</v>
      </c>
      <c r="G11" s="173">
        <f t="shared" si="6"/>
        <v>19</v>
      </c>
      <c r="H11" s="166">
        <f t="shared" si="1"/>
        <v>0</v>
      </c>
      <c r="I11" s="157">
        <f t="shared" si="2"/>
        <v>19</v>
      </c>
      <c r="J11" s="141">
        <f t="shared" si="7"/>
        <v>0</v>
      </c>
      <c r="K11" s="220">
        <f t="shared" si="3"/>
        <v>19</v>
      </c>
      <c r="P11" s="6"/>
      <c r="Q11" s="5"/>
      <c r="S11" s="6"/>
      <c r="T11" s="1"/>
      <c r="U11" s="5"/>
      <c r="X11" s="6"/>
      <c r="Y11" s="5"/>
      <c r="AC11" s="6"/>
      <c r="AD11" s="5"/>
      <c r="AI11" s="5"/>
      <c r="AK11" s="6"/>
      <c r="AL11" s="5"/>
      <c r="AN11" s="6"/>
      <c r="AO11" s="1"/>
      <c r="AR11" s="107"/>
      <c r="AS11" s="103"/>
      <c r="AT11" s="103"/>
      <c r="AU11" s="103"/>
      <c r="AV11" s="103"/>
      <c r="AW11" s="98"/>
      <c r="AX11" s="129"/>
    </row>
    <row r="12" spans="1:122" s="4" customFormat="1" x14ac:dyDescent="0.25">
      <c r="A12" s="421"/>
      <c r="B12" s="26" t="s">
        <v>7</v>
      </c>
      <c r="C12" s="293">
        <v>53</v>
      </c>
      <c r="D12" s="150">
        <f t="shared" si="4"/>
        <v>0</v>
      </c>
      <c r="E12" s="126">
        <f t="shared" si="0"/>
        <v>53</v>
      </c>
      <c r="F12" s="117">
        <f t="shared" si="5"/>
        <v>0</v>
      </c>
      <c r="G12" s="174">
        <f t="shared" si="6"/>
        <v>53</v>
      </c>
      <c r="H12" s="166">
        <f t="shared" si="1"/>
        <v>0</v>
      </c>
      <c r="I12" s="157">
        <f t="shared" si="2"/>
        <v>53</v>
      </c>
      <c r="J12" s="142">
        <f t="shared" si="7"/>
        <v>0</v>
      </c>
      <c r="K12" s="221">
        <f t="shared" si="3"/>
        <v>53</v>
      </c>
      <c r="P12" s="8"/>
      <c r="Q12" s="7"/>
      <c r="S12" s="8"/>
      <c r="T12" s="2"/>
      <c r="U12" s="7"/>
      <c r="X12" s="8"/>
      <c r="Y12" s="7"/>
      <c r="AC12" s="8"/>
      <c r="AD12" s="7"/>
      <c r="AI12" s="7"/>
      <c r="AK12" s="8"/>
      <c r="AL12" s="7"/>
      <c r="AN12" s="8"/>
      <c r="AO12" s="2"/>
      <c r="AR12" s="106"/>
      <c r="AS12" s="102"/>
      <c r="AT12" s="102"/>
      <c r="AU12" s="102"/>
      <c r="AV12" s="102"/>
      <c r="AW12" s="14"/>
      <c r="AX12" s="131"/>
    </row>
    <row r="13" spans="1:122" s="4" customFormat="1" x14ac:dyDescent="0.25">
      <c r="A13" s="421"/>
      <c r="B13" s="26" t="s">
        <v>8</v>
      </c>
      <c r="C13" s="293">
        <v>1</v>
      </c>
      <c r="D13" s="150">
        <f t="shared" si="4"/>
        <v>0</v>
      </c>
      <c r="E13" s="126">
        <f t="shared" si="0"/>
        <v>1</v>
      </c>
      <c r="F13" s="117">
        <f t="shared" si="5"/>
        <v>0</v>
      </c>
      <c r="G13" s="174">
        <f t="shared" si="6"/>
        <v>1</v>
      </c>
      <c r="H13" s="166">
        <f t="shared" si="1"/>
        <v>0</v>
      </c>
      <c r="I13" s="157">
        <f t="shared" si="2"/>
        <v>1</v>
      </c>
      <c r="J13" s="142">
        <f t="shared" si="7"/>
        <v>0</v>
      </c>
      <c r="K13" s="221">
        <f t="shared" si="3"/>
        <v>1</v>
      </c>
      <c r="P13" s="8"/>
      <c r="Q13" s="7"/>
      <c r="S13" s="8"/>
      <c r="T13" s="2"/>
      <c r="U13" s="7"/>
      <c r="X13" s="8"/>
      <c r="Y13" s="7"/>
      <c r="AC13" s="8"/>
      <c r="AD13" s="7"/>
      <c r="AI13" s="7"/>
      <c r="AK13" s="8"/>
      <c r="AL13" s="7"/>
      <c r="AN13" s="8"/>
      <c r="AO13" s="2"/>
      <c r="AR13" s="106"/>
      <c r="AS13" s="102"/>
      <c r="AT13" s="102"/>
      <c r="AU13" s="102"/>
      <c r="AV13" s="102"/>
      <c r="AW13" s="14"/>
      <c r="AX13" s="131"/>
    </row>
    <row r="14" spans="1:122" s="4" customFormat="1" x14ac:dyDescent="0.25">
      <c r="A14" s="421"/>
      <c r="B14" s="26" t="s">
        <v>9</v>
      </c>
      <c r="C14" s="293">
        <v>27</v>
      </c>
      <c r="D14" s="150">
        <f t="shared" si="4"/>
        <v>0</v>
      </c>
      <c r="E14" s="126">
        <f t="shared" si="0"/>
        <v>27</v>
      </c>
      <c r="F14" s="117">
        <f t="shared" si="5"/>
        <v>0</v>
      </c>
      <c r="G14" s="174">
        <f t="shared" si="6"/>
        <v>27</v>
      </c>
      <c r="H14" s="166">
        <f t="shared" si="1"/>
        <v>0</v>
      </c>
      <c r="I14" s="157">
        <f t="shared" si="2"/>
        <v>27</v>
      </c>
      <c r="J14" s="142">
        <f t="shared" si="7"/>
        <v>0</v>
      </c>
      <c r="K14" s="221">
        <f t="shared" si="3"/>
        <v>27</v>
      </c>
      <c r="P14" s="8"/>
      <c r="Q14" s="7"/>
      <c r="S14" s="8"/>
      <c r="T14" s="2"/>
      <c r="U14" s="7"/>
      <c r="X14" s="8"/>
      <c r="Y14" s="7"/>
      <c r="AC14" s="8"/>
      <c r="AD14" s="7"/>
      <c r="AI14" s="7"/>
      <c r="AK14" s="8"/>
      <c r="AL14" s="7"/>
      <c r="AN14" s="8"/>
      <c r="AO14" s="2"/>
      <c r="AR14" s="106"/>
      <c r="AS14" s="102"/>
      <c r="AT14" s="102"/>
      <c r="AU14" s="102"/>
      <c r="AV14" s="102"/>
      <c r="AW14" s="14"/>
      <c r="AX14" s="131"/>
    </row>
    <row r="15" spans="1:122" s="12" customFormat="1" ht="15.75" thickBot="1" x14ac:dyDescent="0.3">
      <c r="A15" s="422"/>
      <c r="B15" s="27" t="s">
        <v>10</v>
      </c>
      <c r="C15" s="294">
        <v>20</v>
      </c>
      <c r="D15" s="146">
        <f t="shared" si="4"/>
        <v>0</v>
      </c>
      <c r="E15" s="127">
        <f t="shared" si="0"/>
        <v>20</v>
      </c>
      <c r="F15" s="118">
        <f t="shared" si="5"/>
        <v>0</v>
      </c>
      <c r="G15" s="175">
        <f t="shared" si="6"/>
        <v>20</v>
      </c>
      <c r="H15" s="167">
        <f t="shared" si="1"/>
        <v>0</v>
      </c>
      <c r="I15" s="158">
        <f t="shared" si="2"/>
        <v>20</v>
      </c>
      <c r="J15" s="143">
        <f t="shared" si="7"/>
        <v>0</v>
      </c>
      <c r="K15" s="222">
        <f t="shared" si="3"/>
        <v>20</v>
      </c>
      <c r="P15" s="10"/>
      <c r="Q15" s="9"/>
      <c r="S15" s="10"/>
      <c r="T15" s="3"/>
      <c r="U15" s="9"/>
      <c r="X15" s="10"/>
      <c r="Y15" s="9"/>
      <c r="AC15" s="10"/>
      <c r="AD15" s="9"/>
      <c r="AI15" s="9"/>
      <c r="AK15" s="10"/>
      <c r="AL15" s="9"/>
      <c r="AN15" s="10"/>
      <c r="AO15" s="3"/>
      <c r="AR15" s="108"/>
      <c r="AS15" s="96"/>
      <c r="AT15" s="96"/>
      <c r="AU15" s="96"/>
      <c r="AV15" s="96"/>
      <c r="AW15" s="100"/>
      <c r="AX15" s="132"/>
    </row>
    <row r="16" spans="1:122" s="11" customFormat="1" x14ac:dyDescent="0.25">
      <c r="A16" s="423" t="s">
        <v>11</v>
      </c>
      <c r="B16" s="28" t="s">
        <v>12</v>
      </c>
      <c r="C16" s="295">
        <v>203</v>
      </c>
      <c r="D16" s="151">
        <f t="shared" si="4"/>
        <v>0</v>
      </c>
      <c r="E16" s="125">
        <f t="shared" si="0"/>
        <v>203</v>
      </c>
      <c r="F16" s="116">
        <f t="shared" si="5"/>
        <v>80</v>
      </c>
      <c r="G16" s="173">
        <f t="shared" si="6"/>
        <v>123</v>
      </c>
      <c r="H16" s="165">
        <f t="shared" si="1"/>
        <v>0</v>
      </c>
      <c r="I16" s="159">
        <f t="shared" si="2"/>
        <v>203</v>
      </c>
      <c r="J16" s="141">
        <f t="shared" si="7"/>
        <v>80</v>
      </c>
      <c r="K16" s="257">
        <f t="shared" si="3"/>
        <v>123</v>
      </c>
      <c r="P16" s="6"/>
      <c r="Q16" s="5"/>
      <c r="S16" s="6"/>
      <c r="T16" s="1"/>
      <c r="U16" s="5"/>
      <c r="X16" s="6"/>
      <c r="Y16" s="5"/>
      <c r="AC16" s="6"/>
      <c r="AD16" s="5"/>
      <c r="AI16" s="5"/>
      <c r="AK16" s="6"/>
      <c r="AL16" s="5"/>
      <c r="AN16" s="6"/>
      <c r="AO16" s="1"/>
      <c r="AR16" s="107"/>
      <c r="AS16" s="103">
        <v>120</v>
      </c>
      <c r="AT16" s="103">
        <v>80</v>
      </c>
      <c r="AU16" s="103"/>
      <c r="AV16" s="103"/>
      <c r="AW16" s="98"/>
      <c r="AX16" s="129"/>
    </row>
    <row r="17" spans="1:50" s="4" customFormat="1" x14ac:dyDescent="0.25">
      <c r="A17" s="424"/>
      <c r="B17" s="30" t="s">
        <v>14</v>
      </c>
      <c r="C17" s="296">
        <v>199</v>
      </c>
      <c r="D17" s="150">
        <f t="shared" si="4"/>
        <v>0</v>
      </c>
      <c r="E17" s="126">
        <f t="shared" si="0"/>
        <v>199</v>
      </c>
      <c r="F17" s="117">
        <f t="shared" si="5"/>
        <v>160</v>
      </c>
      <c r="G17" s="174">
        <f t="shared" si="6"/>
        <v>39</v>
      </c>
      <c r="H17" s="166">
        <f t="shared" si="1"/>
        <v>0</v>
      </c>
      <c r="I17" s="157">
        <f t="shared" si="2"/>
        <v>199</v>
      </c>
      <c r="J17" s="142">
        <f t="shared" si="7"/>
        <v>160</v>
      </c>
      <c r="K17" s="264">
        <f t="shared" si="3"/>
        <v>39</v>
      </c>
      <c r="P17" s="8"/>
      <c r="Q17" s="7"/>
      <c r="S17" s="8"/>
      <c r="T17" s="2"/>
      <c r="U17" s="7"/>
      <c r="X17" s="8"/>
      <c r="Y17" s="7"/>
      <c r="AC17" s="8"/>
      <c r="AD17" s="7"/>
      <c r="AI17" s="7"/>
      <c r="AK17" s="8"/>
      <c r="AL17" s="7"/>
      <c r="AN17" s="8"/>
      <c r="AO17" s="2"/>
      <c r="AR17" s="106"/>
      <c r="AS17" s="102">
        <v>40</v>
      </c>
      <c r="AT17" s="102">
        <v>160</v>
      </c>
      <c r="AU17" s="102"/>
      <c r="AV17" s="102"/>
      <c r="AW17" s="14"/>
      <c r="AX17" s="131"/>
    </row>
    <row r="18" spans="1:50" s="4" customFormat="1" x14ac:dyDescent="0.25">
      <c r="A18" s="424"/>
      <c r="B18" s="30" t="s">
        <v>15</v>
      </c>
      <c r="C18" s="296">
        <v>86</v>
      </c>
      <c r="D18" s="150">
        <f t="shared" si="4"/>
        <v>0</v>
      </c>
      <c r="E18" s="126">
        <f t="shared" si="0"/>
        <v>86</v>
      </c>
      <c r="F18" s="117">
        <f t="shared" si="5"/>
        <v>60</v>
      </c>
      <c r="G18" s="174">
        <f t="shared" si="6"/>
        <v>26</v>
      </c>
      <c r="H18" s="166">
        <f t="shared" si="1"/>
        <v>0</v>
      </c>
      <c r="I18" s="157">
        <f t="shared" si="2"/>
        <v>86</v>
      </c>
      <c r="J18" s="142">
        <f t="shared" si="7"/>
        <v>60</v>
      </c>
      <c r="K18" s="264">
        <f t="shared" si="3"/>
        <v>26</v>
      </c>
      <c r="P18" s="8"/>
      <c r="Q18" s="7"/>
      <c r="S18" s="8"/>
      <c r="T18" s="2"/>
      <c r="U18" s="7"/>
      <c r="X18" s="8"/>
      <c r="Y18" s="7"/>
      <c r="AC18" s="8"/>
      <c r="AD18" s="7"/>
      <c r="AI18" s="7"/>
      <c r="AK18" s="8"/>
      <c r="AL18" s="7"/>
      <c r="AN18" s="8"/>
      <c r="AO18" s="2"/>
      <c r="AR18" s="106"/>
      <c r="AS18" s="102">
        <v>140</v>
      </c>
      <c r="AT18" s="102">
        <v>60</v>
      </c>
      <c r="AU18" s="102"/>
      <c r="AV18" s="102"/>
      <c r="AW18" s="14"/>
      <c r="AX18" s="131"/>
    </row>
    <row r="19" spans="1:50" s="4" customFormat="1" x14ac:dyDescent="0.25">
      <c r="A19" s="424"/>
      <c r="B19" s="30" t="s">
        <v>16</v>
      </c>
      <c r="C19" s="296">
        <v>114</v>
      </c>
      <c r="D19" s="150">
        <f t="shared" si="4"/>
        <v>0</v>
      </c>
      <c r="E19" s="126">
        <f t="shared" si="0"/>
        <v>114</v>
      </c>
      <c r="F19" s="117">
        <f t="shared" si="5"/>
        <v>80</v>
      </c>
      <c r="G19" s="174">
        <f t="shared" si="6"/>
        <v>34</v>
      </c>
      <c r="H19" s="166">
        <f t="shared" si="1"/>
        <v>0</v>
      </c>
      <c r="I19" s="157">
        <f t="shared" si="2"/>
        <v>114</v>
      </c>
      <c r="J19" s="142">
        <f t="shared" si="7"/>
        <v>80</v>
      </c>
      <c r="K19" s="256">
        <f t="shared" si="3"/>
        <v>34</v>
      </c>
      <c r="P19" s="8"/>
      <c r="Q19" s="7"/>
      <c r="S19" s="8"/>
      <c r="T19" s="2"/>
      <c r="U19" s="7"/>
      <c r="X19" s="8"/>
      <c r="Y19" s="7"/>
      <c r="AC19" s="8"/>
      <c r="AD19" s="7"/>
      <c r="AI19" s="7"/>
      <c r="AK19" s="8"/>
      <c r="AL19" s="7"/>
      <c r="AN19" s="8"/>
      <c r="AO19" s="2"/>
      <c r="AR19" s="106"/>
      <c r="AS19" s="102">
        <v>120</v>
      </c>
      <c r="AT19" s="102">
        <v>80</v>
      </c>
      <c r="AU19" s="102"/>
      <c r="AV19" s="102"/>
      <c r="AW19" s="14"/>
      <c r="AX19" s="131"/>
    </row>
    <row r="20" spans="1:50" s="12" customFormat="1" ht="15.75" thickBot="1" x14ac:dyDescent="0.3">
      <c r="A20" s="425"/>
      <c r="B20" s="31" t="s">
        <v>17</v>
      </c>
      <c r="C20" s="297">
        <v>245</v>
      </c>
      <c r="D20" s="146">
        <f>L20*L$4+M20*M$4+N20*N$4+O20*O$4+P20*P$4+Q20*Q$4+R20*R$4+S20*S$4+T20*T$4+U20*U$4+V20*V$4+W20*W$4+X20*X$4+Y20*Y$4+Z20*Z$4+AA20*AA$4+AB20*AB$4+AC20*AC$4+AD20*AD$4+AE20*AE$4+AF20*AF$4+AG20*AG$4+AH20*AH$4+AI20*AI$4+AJ20*AJ$4+AK20*AK$4+AL20*AL$4+AM20*AM$4+AN20*AN$4+AO20*AO$4</f>
        <v>0</v>
      </c>
      <c r="E20" s="127">
        <f t="shared" si="0"/>
        <v>245</v>
      </c>
      <c r="F20" s="118">
        <f t="shared" si="5"/>
        <v>120</v>
      </c>
      <c r="G20" s="175">
        <f t="shared" si="6"/>
        <v>125</v>
      </c>
      <c r="H20" s="167">
        <f>L20*L$3+M20*M$3+N20*N$3+O20*O$3+P20*P$3+Q20*Q$3+R20*R$3+S20*S$3+T20*T$3+U20*U$3+V20*V$3+W20*W$3+X20*X$3+Y20*Y$3+Z20*Z$3+AA20*AA$3+AB20*AB$3+AC20*AC$3+AD20*AD$3+AE20*AE$3+AF20*AF$3+AG20*AG$3+AH20*AH$3+AI20*AI$3+AJ20*AJ$3+AK20*AK$3+AL20*AL$3+AM20*AM$3+AN20*AN$3+AO20*AO$3</f>
        <v>0</v>
      </c>
      <c r="I20" s="158">
        <f t="shared" si="2"/>
        <v>245</v>
      </c>
      <c r="J20" s="143">
        <f t="shared" si="7"/>
        <v>120</v>
      </c>
      <c r="K20" s="258">
        <f t="shared" si="3"/>
        <v>125</v>
      </c>
      <c r="P20" s="10"/>
      <c r="Q20" s="9"/>
      <c r="S20" s="10"/>
      <c r="T20" s="3"/>
      <c r="U20" s="9"/>
      <c r="X20" s="10"/>
      <c r="Y20" s="9"/>
      <c r="AC20" s="10"/>
      <c r="AD20" s="9"/>
      <c r="AI20" s="9"/>
      <c r="AK20" s="10"/>
      <c r="AL20" s="9"/>
      <c r="AN20" s="10"/>
      <c r="AO20" s="3"/>
      <c r="AR20" s="108"/>
      <c r="AS20" s="96">
        <v>80</v>
      </c>
      <c r="AT20" s="96">
        <v>120</v>
      </c>
      <c r="AU20" s="96"/>
      <c r="AV20" s="96"/>
      <c r="AW20" s="100"/>
      <c r="AX20" s="132"/>
    </row>
    <row r="21" spans="1:50" s="272" customFormat="1" x14ac:dyDescent="0.25">
      <c r="A21" s="426" t="s">
        <v>18</v>
      </c>
      <c r="B21" s="268" t="s">
        <v>19</v>
      </c>
      <c r="C21" s="298">
        <v>32</v>
      </c>
      <c r="D21" s="269">
        <f t="shared" si="4"/>
        <v>0</v>
      </c>
      <c r="E21" s="280">
        <f t="shared" si="0"/>
        <v>32</v>
      </c>
      <c r="F21" s="178">
        <f t="shared" si="5"/>
        <v>0</v>
      </c>
      <c r="G21" s="173">
        <f t="shared" si="6"/>
        <v>32</v>
      </c>
      <c r="H21" s="165">
        <f t="shared" si="1"/>
        <v>0</v>
      </c>
      <c r="I21" s="270">
        <f t="shared" si="2"/>
        <v>32</v>
      </c>
      <c r="J21" s="271">
        <f t="shared" si="7"/>
        <v>0</v>
      </c>
      <c r="K21" s="281">
        <f t="shared" si="3"/>
        <v>32</v>
      </c>
      <c r="P21" s="273"/>
      <c r="Q21" s="274"/>
      <c r="R21" s="272">
        <v>130</v>
      </c>
      <c r="S21" s="273"/>
      <c r="T21" s="275"/>
      <c r="U21" s="274"/>
      <c r="X21" s="273"/>
      <c r="Y21" s="274"/>
      <c r="AC21" s="273"/>
      <c r="AD21" s="274"/>
      <c r="AI21" s="274"/>
      <c r="AK21" s="273"/>
      <c r="AL21" s="274"/>
      <c r="AN21" s="273"/>
      <c r="AO21" s="275"/>
      <c r="AR21" s="276"/>
      <c r="AS21" s="277"/>
      <c r="AT21" s="277"/>
      <c r="AU21" s="277"/>
      <c r="AV21" s="277"/>
      <c r="AW21" s="278"/>
      <c r="AX21" s="279"/>
    </row>
    <row r="22" spans="1:50" s="4" customFormat="1" x14ac:dyDescent="0.25">
      <c r="A22" s="427"/>
      <c r="B22" s="33" t="s">
        <v>50</v>
      </c>
      <c r="C22" s="299">
        <v>44</v>
      </c>
      <c r="D22" s="150">
        <f t="shared" si="4"/>
        <v>0</v>
      </c>
      <c r="E22" s="179">
        <f t="shared" si="0"/>
        <v>44</v>
      </c>
      <c r="F22" s="180">
        <f t="shared" si="5"/>
        <v>0</v>
      </c>
      <c r="G22" s="174">
        <f t="shared" si="6"/>
        <v>44</v>
      </c>
      <c r="H22" s="166">
        <f t="shared" si="1"/>
        <v>0</v>
      </c>
      <c r="I22" s="157">
        <f t="shared" si="2"/>
        <v>44</v>
      </c>
      <c r="J22" s="142">
        <f t="shared" si="7"/>
        <v>0</v>
      </c>
      <c r="K22" s="221">
        <f t="shared" si="3"/>
        <v>44</v>
      </c>
      <c r="M22" s="4">
        <v>110</v>
      </c>
      <c r="P22" s="8"/>
      <c r="Q22" s="7"/>
      <c r="S22" s="8"/>
      <c r="T22" s="2"/>
      <c r="U22" s="7"/>
      <c r="X22" s="8"/>
      <c r="Y22" s="7"/>
      <c r="AC22" s="8"/>
      <c r="AD22" s="7"/>
      <c r="AI22" s="7"/>
      <c r="AK22" s="8"/>
      <c r="AL22" s="7"/>
      <c r="AN22" s="8"/>
      <c r="AO22" s="2"/>
      <c r="AR22" s="106"/>
      <c r="AS22" s="102"/>
      <c r="AT22" s="102"/>
      <c r="AU22" s="102"/>
      <c r="AV22" s="102"/>
      <c r="AW22" s="14"/>
      <c r="AX22" s="131"/>
    </row>
    <row r="23" spans="1:50" s="4" customFormat="1" x14ac:dyDescent="0.25">
      <c r="A23" s="427"/>
      <c r="B23" s="33" t="s">
        <v>20</v>
      </c>
      <c r="C23" s="299">
        <v>154</v>
      </c>
      <c r="D23" s="150">
        <f t="shared" si="4"/>
        <v>0</v>
      </c>
      <c r="E23" s="126">
        <f t="shared" si="0"/>
        <v>154</v>
      </c>
      <c r="F23" s="117">
        <f t="shared" si="5"/>
        <v>0</v>
      </c>
      <c r="G23" s="174">
        <f t="shared" si="6"/>
        <v>154</v>
      </c>
      <c r="H23" s="166">
        <f t="shared" si="1"/>
        <v>0</v>
      </c>
      <c r="I23" s="157">
        <f t="shared" si="2"/>
        <v>154</v>
      </c>
      <c r="J23" s="142">
        <f t="shared" si="7"/>
        <v>0</v>
      </c>
      <c r="K23" s="221">
        <f t="shared" si="3"/>
        <v>154</v>
      </c>
      <c r="P23" s="8"/>
      <c r="Q23" s="7"/>
      <c r="S23" s="8"/>
      <c r="T23" s="2"/>
      <c r="U23" s="7"/>
      <c r="X23" s="8"/>
      <c r="Y23" s="7"/>
      <c r="AC23" s="8"/>
      <c r="AD23" s="7"/>
      <c r="AI23" s="7"/>
      <c r="AK23" s="8"/>
      <c r="AL23" s="7"/>
      <c r="AN23" s="8"/>
      <c r="AO23" s="2"/>
      <c r="AR23" s="106"/>
      <c r="AS23" s="102"/>
      <c r="AT23" s="102"/>
      <c r="AU23" s="102"/>
      <c r="AV23" s="102"/>
      <c r="AW23" s="14"/>
      <c r="AX23" s="131"/>
    </row>
    <row r="24" spans="1:50" s="4" customFormat="1" x14ac:dyDescent="0.25">
      <c r="A24" s="427"/>
      <c r="B24" s="33" t="s">
        <v>21</v>
      </c>
      <c r="C24" s="299">
        <v>191</v>
      </c>
      <c r="D24" s="150">
        <f t="shared" si="4"/>
        <v>0</v>
      </c>
      <c r="E24" s="126">
        <f t="shared" si="0"/>
        <v>191</v>
      </c>
      <c r="F24" s="117">
        <f t="shared" si="5"/>
        <v>0</v>
      </c>
      <c r="G24" s="174">
        <f t="shared" si="6"/>
        <v>191</v>
      </c>
      <c r="H24" s="166">
        <f t="shared" si="1"/>
        <v>0</v>
      </c>
      <c r="I24" s="157">
        <f t="shared" si="2"/>
        <v>191</v>
      </c>
      <c r="J24" s="142">
        <f t="shared" si="7"/>
        <v>0</v>
      </c>
      <c r="K24" s="265">
        <f t="shared" si="3"/>
        <v>191</v>
      </c>
      <c r="P24" s="8"/>
      <c r="Q24" s="7"/>
      <c r="S24" s="8"/>
      <c r="T24" s="2"/>
      <c r="U24" s="7"/>
      <c r="X24" s="8"/>
      <c r="Y24" s="7"/>
      <c r="AC24" s="8"/>
      <c r="AD24" s="7"/>
      <c r="AI24" s="7"/>
      <c r="AK24" s="8"/>
      <c r="AL24" s="7"/>
      <c r="AN24" s="8"/>
      <c r="AO24" s="2"/>
      <c r="AR24" s="106"/>
      <c r="AS24" s="102"/>
      <c r="AT24" s="102"/>
      <c r="AU24" s="102"/>
      <c r="AV24" s="102"/>
      <c r="AW24" s="14"/>
      <c r="AX24" s="131"/>
    </row>
    <row r="25" spans="1:50" s="12" customFormat="1" ht="15.75" thickBot="1" x14ac:dyDescent="0.3">
      <c r="A25" s="428"/>
      <c r="B25" s="34" t="s">
        <v>22</v>
      </c>
      <c r="C25" s="300">
        <v>126</v>
      </c>
      <c r="D25" s="146">
        <f t="shared" si="4"/>
        <v>0</v>
      </c>
      <c r="E25" s="181">
        <f t="shared" si="0"/>
        <v>126</v>
      </c>
      <c r="F25" s="182">
        <f t="shared" si="5"/>
        <v>0</v>
      </c>
      <c r="G25" s="175">
        <f t="shared" si="6"/>
        <v>126</v>
      </c>
      <c r="H25" s="167">
        <f t="shared" si="1"/>
        <v>0</v>
      </c>
      <c r="I25" s="158">
        <f t="shared" si="2"/>
        <v>126</v>
      </c>
      <c r="J25" s="143">
        <f t="shared" si="7"/>
        <v>0</v>
      </c>
      <c r="K25" s="258">
        <f t="shared" si="3"/>
        <v>126</v>
      </c>
      <c r="M25" s="12">
        <v>60</v>
      </c>
      <c r="P25" s="10"/>
      <c r="Q25" s="9"/>
      <c r="S25" s="10"/>
      <c r="T25" s="3"/>
      <c r="U25" s="9"/>
      <c r="X25" s="10"/>
      <c r="Y25" s="9"/>
      <c r="AC25" s="10"/>
      <c r="AD25" s="9"/>
      <c r="AI25" s="9"/>
      <c r="AK25" s="10"/>
      <c r="AL25" s="9"/>
      <c r="AN25" s="10"/>
      <c r="AO25" s="3"/>
      <c r="AR25" s="108"/>
      <c r="AS25" s="96"/>
      <c r="AT25" s="96"/>
      <c r="AU25" s="96"/>
      <c r="AV25" s="96"/>
      <c r="AW25" s="100"/>
      <c r="AX25" s="132"/>
    </row>
    <row r="26" spans="1:50" s="11" customFormat="1" x14ac:dyDescent="0.25">
      <c r="A26" s="402" t="s">
        <v>25</v>
      </c>
      <c r="B26" s="35" t="s">
        <v>23</v>
      </c>
      <c r="C26" s="301">
        <v>44</v>
      </c>
      <c r="D26" s="151">
        <f t="shared" si="4"/>
        <v>0</v>
      </c>
      <c r="E26" s="125">
        <f t="shared" si="0"/>
        <v>44</v>
      </c>
      <c r="F26" s="116">
        <f t="shared" si="5"/>
        <v>0</v>
      </c>
      <c r="G26" s="173">
        <f t="shared" si="6"/>
        <v>44</v>
      </c>
      <c r="H26" s="165">
        <f t="shared" si="1"/>
        <v>0</v>
      </c>
      <c r="I26" s="159">
        <f t="shared" si="2"/>
        <v>44</v>
      </c>
      <c r="J26" s="141">
        <f t="shared" si="7"/>
        <v>0</v>
      </c>
      <c r="K26" s="266">
        <f t="shared" si="3"/>
        <v>44</v>
      </c>
      <c r="P26" s="6"/>
      <c r="Q26" s="5"/>
      <c r="R26" s="11">
        <v>110</v>
      </c>
      <c r="S26" s="6"/>
      <c r="T26" s="1">
        <v>180</v>
      </c>
      <c r="U26" s="5"/>
      <c r="X26" s="6"/>
      <c r="Y26" s="5"/>
      <c r="AC26" s="6"/>
      <c r="AD26" s="5"/>
      <c r="AI26" s="5"/>
      <c r="AK26" s="6"/>
      <c r="AL26" s="5"/>
      <c r="AN26" s="6"/>
      <c r="AO26" s="1"/>
      <c r="AR26" s="107"/>
      <c r="AS26" s="103"/>
      <c r="AT26" s="103"/>
      <c r="AU26" s="103"/>
      <c r="AV26" s="103"/>
      <c r="AW26" s="98"/>
      <c r="AX26" s="129"/>
    </row>
    <row r="27" spans="1:50" s="4" customFormat="1" x14ac:dyDescent="0.25">
      <c r="A27" s="403"/>
      <c r="B27" s="37" t="s">
        <v>24</v>
      </c>
      <c r="C27" s="302">
        <v>34</v>
      </c>
      <c r="D27" s="150">
        <f t="shared" si="4"/>
        <v>0</v>
      </c>
      <c r="E27" s="126">
        <f t="shared" si="0"/>
        <v>34</v>
      </c>
      <c r="F27" s="117">
        <f t="shared" si="5"/>
        <v>0</v>
      </c>
      <c r="G27" s="174">
        <f t="shared" si="6"/>
        <v>34</v>
      </c>
      <c r="H27" s="166">
        <f t="shared" si="1"/>
        <v>0</v>
      </c>
      <c r="I27" s="157">
        <f t="shared" si="2"/>
        <v>34</v>
      </c>
      <c r="J27" s="142">
        <f t="shared" si="7"/>
        <v>0</v>
      </c>
      <c r="K27" s="256">
        <f t="shared" si="3"/>
        <v>34</v>
      </c>
      <c r="P27" s="8"/>
      <c r="Q27" s="7"/>
      <c r="S27" s="8">
        <v>60</v>
      </c>
      <c r="T27" s="2"/>
      <c r="U27" s="7">
        <v>130</v>
      </c>
      <c r="X27" s="8"/>
      <c r="Y27" s="7">
        <v>80</v>
      </c>
      <c r="AC27" s="8"/>
      <c r="AD27" s="7"/>
      <c r="AI27" s="7"/>
      <c r="AK27" s="8"/>
      <c r="AL27" s="7"/>
      <c r="AN27" s="8"/>
      <c r="AO27" s="2"/>
      <c r="AR27" s="106"/>
      <c r="AS27" s="102"/>
      <c r="AT27" s="102"/>
      <c r="AU27" s="102"/>
      <c r="AV27" s="102"/>
      <c r="AW27" s="14"/>
      <c r="AX27" s="131"/>
    </row>
    <row r="28" spans="1:50" s="4" customFormat="1" x14ac:dyDescent="0.25">
      <c r="A28" s="403"/>
      <c r="B28" s="37" t="s">
        <v>26</v>
      </c>
      <c r="C28" s="302">
        <v>73</v>
      </c>
      <c r="D28" s="150">
        <f t="shared" si="4"/>
        <v>0</v>
      </c>
      <c r="E28" s="179">
        <f t="shared" si="0"/>
        <v>73</v>
      </c>
      <c r="F28" s="180">
        <f t="shared" si="5"/>
        <v>0</v>
      </c>
      <c r="G28" s="174">
        <f t="shared" si="6"/>
        <v>73</v>
      </c>
      <c r="H28" s="166">
        <f t="shared" si="1"/>
        <v>0</v>
      </c>
      <c r="I28" s="157">
        <f t="shared" si="2"/>
        <v>73</v>
      </c>
      <c r="J28" s="142">
        <f t="shared" si="7"/>
        <v>0</v>
      </c>
      <c r="K28" s="256">
        <f t="shared" si="3"/>
        <v>73</v>
      </c>
      <c r="P28" s="8">
        <v>80</v>
      </c>
      <c r="Q28" s="7"/>
      <c r="S28" s="8"/>
      <c r="T28" s="2"/>
      <c r="U28" s="7"/>
      <c r="X28" s="8"/>
      <c r="Y28" s="7"/>
      <c r="AC28" s="8"/>
      <c r="AD28" s="7"/>
      <c r="AG28" s="4">
        <v>150</v>
      </c>
      <c r="AI28" s="7"/>
      <c r="AK28" s="8"/>
      <c r="AL28" s="7"/>
      <c r="AN28" s="8"/>
      <c r="AO28" s="2"/>
      <c r="AR28" s="106"/>
      <c r="AS28" s="102"/>
      <c r="AT28" s="102"/>
      <c r="AU28" s="102"/>
      <c r="AV28" s="102"/>
      <c r="AW28" s="14"/>
      <c r="AX28" s="131"/>
    </row>
    <row r="29" spans="1:50" s="4" customFormat="1" x14ac:dyDescent="0.25">
      <c r="A29" s="403"/>
      <c r="B29" s="37" t="s">
        <v>27</v>
      </c>
      <c r="C29" s="302">
        <v>48</v>
      </c>
      <c r="D29" s="150">
        <f t="shared" si="4"/>
        <v>0</v>
      </c>
      <c r="E29" s="126">
        <f>C29-D29</f>
        <v>48</v>
      </c>
      <c r="F29" s="117">
        <f t="shared" si="5"/>
        <v>0</v>
      </c>
      <c r="G29" s="174">
        <f t="shared" si="6"/>
        <v>48</v>
      </c>
      <c r="H29" s="166">
        <f t="shared" si="1"/>
        <v>0</v>
      </c>
      <c r="I29" s="157">
        <f>C29-H29</f>
        <v>48</v>
      </c>
      <c r="J29" s="142">
        <f t="shared" si="7"/>
        <v>0</v>
      </c>
      <c r="K29" s="256">
        <f t="shared" si="3"/>
        <v>48</v>
      </c>
      <c r="P29" s="8"/>
      <c r="Q29" s="7"/>
      <c r="S29" s="8"/>
      <c r="T29" s="2"/>
      <c r="U29" s="7"/>
      <c r="X29" s="8">
        <v>90</v>
      </c>
      <c r="Y29" s="7"/>
      <c r="AC29" s="8">
        <v>115</v>
      </c>
      <c r="AD29" s="7"/>
      <c r="AE29" s="4">
        <v>115</v>
      </c>
      <c r="AI29" s="7"/>
      <c r="AK29" s="8"/>
      <c r="AL29" s="7"/>
      <c r="AN29" s="8"/>
      <c r="AO29" s="2"/>
      <c r="AR29" s="106"/>
      <c r="AS29" s="102"/>
      <c r="AT29" s="102"/>
      <c r="AU29" s="102"/>
      <c r="AV29" s="102"/>
      <c r="AW29" s="14"/>
      <c r="AX29" s="131"/>
    </row>
    <row r="30" spans="1:50" s="231" customFormat="1" ht="15.75" thickBot="1" x14ac:dyDescent="0.3">
      <c r="A30" s="404"/>
      <c r="B30" s="223" t="s">
        <v>28</v>
      </c>
      <c r="C30" s="303">
        <v>38</v>
      </c>
      <c r="D30" s="224">
        <f t="shared" si="4"/>
        <v>0</v>
      </c>
      <c r="E30" s="225">
        <f t="shared" si="0"/>
        <v>38</v>
      </c>
      <c r="F30" s="226">
        <f t="shared" si="5"/>
        <v>0</v>
      </c>
      <c r="G30" s="227">
        <f t="shared" si="6"/>
        <v>38</v>
      </c>
      <c r="H30" s="228">
        <f t="shared" si="1"/>
        <v>0</v>
      </c>
      <c r="I30" s="229">
        <f t="shared" si="2"/>
        <v>38</v>
      </c>
      <c r="J30" s="230">
        <f t="shared" si="7"/>
        <v>0</v>
      </c>
      <c r="K30" s="347">
        <f t="shared" si="3"/>
        <v>38</v>
      </c>
      <c r="P30" s="232"/>
      <c r="Q30" s="233">
        <v>110</v>
      </c>
      <c r="S30" s="232">
        <v>100</v>
      </c>
      <c r="T30" s="234"/>
      <c r="U30" s="233"/>
      <c r="V30" s="231">
        <v>160</v>
      </c>
      <c r="X30" s="232"/>
      <c r="Y30" s="233"/>
      <c r="AC30" s="232"/>
      <c r="AD30" s="233"/>
      <c r="AI30" s="233"/>
      <c r="AK30" s="232"/>
      <c r="AL30" s="233"/>
      <c r="AN30" s="232"/>
      <c r="AO30" s="234"/>
      <c r="AR30" s="235"/>
      <c r="AS30" s="236"/>
      <c r="AT30" s="236"/>
      <c r="AU30" s="236"/>
      <c r="AV30" s="236"/>
      <c r="AW30" s="237"/>
      <c r="AX30" s="238"/>
    </row>
    <row r="31" spans="1:50" s="11" customFormat="1" x14ac:dyDescent="0.25">
      <c r="A31" s="405" t="s">
        <v>29</v>
      </c>
      <c r="B31" s="38" t="s">
        <v>32</v>
      </c>
      <c r="C31" s="304">
        <v>407</v>
      </c>
      <c r="D31" s="151">
        <f t="shared" si="4"/>
        <v>0</v>
      </c>
      <c r="E31" s="177">
        <f t="shared" si="0"/>
        <v>407</v>
      </c>
      <c r="F31" s="178">
        <f t="shared" si="5"/>
        <v>290</v>
      </c>
      <c r="G31" s="173">
        <f t="shared" si="6"/>
        <v>117</v>
      </c>
      <c r="H31" s="165">
        <f t="shared" si="1"/>
        <v>0</v>
      </c>
      <c r="I31" s="159">
        <f t="shared" si="2"/>
        <v>407</v>
      </c>
      <c r="J31" s="141">
        <f t="shared" si="7"/>
        <v>290</v>
      </c>
      <c r="K31" s="220">
        <f t="shared" si="3"/>
        <v>117</v>
      </c>
      <c r="P31" s="6">
        <v>120</v>
      </c>
      <c r="Q31" s="5"/>
      <c r="S31" s="6"/>
      <c r="T31" s="1"/>
      <c r="U31" s="5"/>
      <c r="X31" s="6"/>
      <c r="Y31" s="5"/>
      <c r="AC31" s="6"/>
      <c r="AD31" s="5"/>
      <c r="AG31" s="11">
        <v>220</v>
      </c>
      <c r="AI31" s="5"/>
      <c r="AK31" s="6"/>
      <c r="AL31" s="5"/>
      <c r="AN31" s="6"/>
      <c r="AO31" s="1"/>
      <c r="AR31" s="107">
        <v>290</v>
      </c>
      <c r="AS31" s="103"/>
      <c r="AT31" s="103"/>
      <c r="AU31" s="103"/>
      <c r="AV31" s="103"/>
      <c r="AW31" s="98"/>
      <c r="AX31" s="129"/>
    </row>
    <row r="32" spans="1:50" s="247" customFormat="1" x14ac:dyDescent="0.25">
      <c r="A32" s="406"/>
      <c r="B32" s="239" t="s">
        <v>33</v>
      </c>
      <c r="C32" s="305">
        <v>200</v>
      </c>
      <c r="D32" s="240">
        <f t="shared" si="4"/>
        <v>0</v>
      </c>
      <c r="E32" s="241">
        <f t="shared" si="0"/>
        <v>200</v>
      </c>
      <c r="F32" s="242">
        <f t="shared" si="5"/>
        <v>230</v>
      </c>
      <c r="G32" s="364">
        <f t="shared" si="6"/>
        <v>-30</v>
      </c>
      <c r="H32" s="244">
        <f t="shared" si="1"/>
        <v>0</v>
      </c>
      <c r="I32" s="245">
        <f t="shared" si="2"/>
        <v>200</v>
      </c>
      <c r="J32" s="246">
        <f t="shared" si="7"/>
        <v>230</v>
      </c>
      <c r="K32" s="219">
        <f t="shared" si="3"/>
        <v>-30</v>
      </c>
      <c r="P32" s="248"/>
      <c r="Q32" s="249"/>
      <c r="S32" s="248"/>
      <c r="T32" s="250"/>
      <c r="U32" s="249"/>
      <c r="X32" s="248"/>
      <c r="Y32" s="249"/>
      <c r="AB32" s="247">
        <v>90</v>
      </c>
      <c r="AC32" s="248"/>
      <c r="AD32" s="249"/>
      <c r="AI32" s="249"/>
      <c r="AK32" s="248">
        <v>230</v>
      </c>
      <c r="AL32" s="249"/>
      <c r="AN32" s="248"/>
      <c r="AO32" s="250"/>
      <c r="AR32" s="251">
        <v>230</v>
      </c>
      <c r="AS32" s="252"/>
      <c r="AT32" s="252"/>
      <c r="AU32" s="252"/>
      <c r="AV32" s="252"/>
      <c r="AW32" s="253"/>
      <c r="AX32" s="254"/>
    </row>
    <row r="33" spans="1:50" s="4" customFormat="1" x14ac:dyDescent="0.25">
      <c r="A33" s="406"/>
      <c r="B33" s="40" t="s">
        <v>34</v>
      </c>
      <c r="C33" s="306">
        <v>450</v>
      </c>
      <c r="D33" s="150">
        <f t="shared" si="4"/>
        <v>0</v>
      </c>
      <c r="E33" s="126">
        <f t="shared" si="0"/>
        <v>450</v>
      </c>
      <c r="F33" s="117">
        <f t="shared" si="5"/>
        <v>340</v>
      </c>
      <c r="G33" s="174">
        <f t="shared" si="6"/>
        <v>110</v>
      </c>
      <c r="H33" s="166">
        <f t="shared" si="1"/>
        <v>0</v>
      </c>
      <c r="I33" s="157">
        <f t="shared" si="2"/>
        <v>450</v>
      </c>
      <c r="J33" s="142">
        <f t="shared" si="7"/>
        <v>340</v>
      </c>
      <c r="K33" s="221">
        <f t="shared" si="3"/>
        <v>110</v>
      </c>
      <c r="P33" s="8"/>
      <c r="Q33" s="7"/>
      <c r="S33" s="8"/>
      <c r="T33" s="2"/>
      <c r="U33" s="7">
        <v>60</v>
      </c>
      <c r="X33" s="8"/>
      <c r="Y33" s="7">
        <v>80</v>
      </c>
      <c r="AC33" s="8"/>
      <c r="AD33" s="7">
        <v>110</v>
      </c>
      <c r="AI33" s="7"/>
      <c r="AK33" s="8"/>
      <c r="AL33" s="7"/>
      <c r="AN33" s="8"/>
      <c r="AO33" s="2"/>
      <c r="AR33" s="106">
        <v>340</v>
      </c>
      <c r="AS33" s="102"/>
      <c r="AT33" s="102"/>
      <c r="AU33" s="102"/>
      <c r="AV33" s="102"/>
      <c r="AW33" s="14"/>
      <c r="AX33" s="131"/>
    </row>
    <row r="34" spans="1:50" s="247" customFormat="1" x14ac:dyDescent="0.25">
      <c r="A34" s="406"/>
      <c r="B34" s="239" t="s">
        <v>35</v>
      </c>
      <c r="C34" s="305">
        <v>461</v>
      </c>
      <c r="D34" s="240">
        <f t="shared" si="4"/>
        <v>190</v>
      </c>
      <c r="E34" s="241">
        <f t="shared" si="0"/>
        <v>271</v>
      </c>
      <c r="F34" s="242">
        <f t="shared" si="5"/>
        <v>180</v>
      </c>
      <c r="G34" s="243">
        <f t="shared" si="6"/>
        <v>91</v>
      </c>
      <c r="H34" s="244">
        <f t="shared" si="1"/>
        <v>190</v>
      </c>
      <c r="I34" s="245">
        <f t="shared" si="2"/>
        <v>271</v>
      </c>
      <c r="J34" s="246">
        <f t="shared" si="7"/>
        <v>180</v>
      </c>
      <c r="K34" s="219">
        <f t="shared" si="3"/>
        <v>91</v>
      </c>
      <c r="L34" s="247">
        <v>100</v>
      </c>
      <c r="P34" s="248"/>
      <c r="Q34" s="249"/>
      <c r="S34" s="248"/>
      <c r="T34" s="250"/>
      <c r="U34" s="249"/>
      <c r="W34" s="247">
        <v>110</v>
      </c>
      <c r="X34" s="248"/>
      <c r="Y34" s="249"/>
      <c r="AC34" s="248"/>
      <c r="AD34" s="249"/>
      <c r="AE34" s="247">
        <v>80</v>
      </c>
      <c r="AI34" s="249"/>
      <c r="AK34" s="248"/>
      <c r="AL34" s="249"/>
      <c r="AN34" s="248">
        <v>190</v>
      </c>
      <c r="AO34" s="250"/>
      <c r="AR34" s="251">
        <v>180</v>
      </c>
      <c r="AS34" s="252"/>
      <c r="AT34" s="252"/>
      <c r="AU34" s="252"/>
      <c r="AV34" s="252"/>
      <c r="AW34" s="253"/>
      <c r="AX34" s="254"/>
    </row>
    <row r="35" spans="1:50" s="12" customFormat="1" ht="15.75" thickBot="1" x14ac:dyDescent="0.3">
      <c r="A35" s="407"/>
      <c r="B35" s="41" t="s">
        <v>36</v>
      </c>
      <c r="C35" s="307">
        <v>284</v>
      </c>
      <c r="D35" s="146">
        <f t="shared" si="4"/>
        <v>0</v>
      </c>
      <c r="E35" s="127">
        <f t="shared" si="0"/>
        <v>284</v>
      </c>
      <c r="F35" s="118">
        <f t="shared" si="5"/>
        <v>210</v>
      </c>
      <c r="G35" s="175">
        <f t="shared" si="6"/>
        <v>74</v>
      </c>
      <c r="H35" s="167">
        <f t="shared" si="1"/>
        <v>0</v>
      </c>
      <c r="I35" s="158">
        <f t="shared" si="2"/>
        <v>284</v>
      </c>
      <c r="J35" s="143">
        <f t="shared" si="7"/>
        <v>210</v>
      </c>
      <c r="K35" s="222">
        <f t="shared" si="3"/>
        <v>74</v>
      </c>
      <c r="N35" s="12">
        <v>70</v>
      </c>
      <c r="P35" s="10"/>
      <c r="Q35" s="9"/>
      <c r="S35" s="10"/>
      <c r="T35" s="3">
        <v>100</v>
      </c>
      <c r="U35" s="9"/>
      <c r="X35" s="10"/>
      <c r="Y35" s="9"/>
      <c r="AC35" s="10"/>
      <c r="AD35" s="9"/>
      <c r="AI35" s="9">
        <v>220</v>
      </c>
      <c r="AK35" s="10"/>
      <c r="AL35" s="9"/>
      <c r="AN35" s="10"/>
      <c r="AO35" s="3"/>
      <c r="AR35" s="108">
        <v>210</v>
      </c>
      <c r="AS35" s="96"/>
      <c r="AT35" s="96"/>
      <c r="AU35" s="96"/>
      <c r="AV35" s="96"/>
      <c r="AW35" s="100"/>
      <c r="AX35" s="132"/>
    </row>
    <row r="36" spans="1:50" s="11" customFormat="1" x14ac:dyDescent="0.25">
      <c r="A36" s="408" t="s">
        <v>37</v>
      </c>
      <c r="B36" s="42" t="s">
        <v>38</v>
      </c>
      <c r="C36" s="308">
        <v>269</v>
      </c>
      <c r="D36" s="151">
        <f t="shared" si="4"/>
        <v>0</v>
      </c>
      <c r="E36" s="125">
        <f t="shared" si="0"/>
        <v>269</v>
      </c>
      <c r="F36" s="116">
        <f t="shared" si="5"/>
        <v>0</v>
      </c>
      <c r="G36" s="173">
        <f t="shared" si="6"/>
        <v>269</v>
      </c>
      <c r="H36" s="165">
        <f t="shared" si="1"/>
        <v>160</v>
      </c>
      <c r="I36" s="159">
        <f t="shared" si="2"/>
        <v>109</v>
      </c>
      <c r="J36" s="141">
        <f t="shared" si="7"/>
        <v>0</v>
      </c>
      <c r="K36" s="220">
        <f t="shared" si="3"/>
        <v>109</v>
      </c>
      <c r="P36" s="6"/>
      <c r="Q36" s="5">
        <v>70</v>
      </c>
      <c r="S36" s="6"/>
      <c r="T36" s="1"/>
      <c r="U36" s="5"/>
      <c r="W36" s="11">
        <v>100</v>
      </c>
      <c r="X36" s="6"/>
      <c r="Y36" s="5"/>
      <c r="AC36" s="6"/>
      <c r="AD36" s="5"/>
      <c r="AI36" s="5"/>
      <c r="AK36" s="6"/>
      <c r="AL36" s="5"/>
      <c r="AM36" s="11">
        <v>160</v>
      </c>
      <c r="AN36" s="6"/>
      <c r="AO36" s="1"/>
      <c r="AR36" s="107"/>
      <c r="AS36" s="103"/>
      <c r="AT36" s="103"/>
      <c r="AU36" s="103">
        <v>200</v>
      </c>
      <c r="AV36" s="103">
        <v>400</v>
      </c>
      <c r="AW36" s="98"/>
      <c r="AX36" s="129"/>
    </row>
    <row r="37" spans="1:50" s="352" customFormat="1" x14ac:dyDescent="0.25">
      <c r="A37" s="409"/>
      <c r="B37" s="348" t="s">
        <v>39</v>
      </c>
      <c r="C37" s="309">
        <v>81</v>
      </c>
      <c r="D37" s="349">
        <f t="shared" si="4"/>
        <v>0</v>
      </c>
      <c r="E37" s="179">
        <f t="shared" si="0"/>
        <v>81</v>
      </c>
      <c r="F37" s="180">
        <f t="shared" si="5"/>
        <v>0</v>
      </c>
      <c r="G37" s="174">
        <f t="shared" si="6"/>
        <v>81</v>
      </c>
      <c r="H37" s="166">
        <f t="shared" si="1"/>
        <v>0</v>
      </c>
      <c r="I37" s="350">
        <f t="shared" si="2"/>
        <v>81</v>
      </c>
      <c r="J37" s="351">
        <f t="shared" si="7"/>
        <v>0</v>
      </c>
      <c r="K37" s="221">
        <f t="shared" si="3"/>
        <v>81</v>
      </c>
      <c r="P37" s="353"/>
      <c r="Q37" s="354"/>
      <c r="S37" s="353"/>
      <c r="T37" s="355"/>
      <c r="U37" s="354"/>
      <c r="X37" s="353">
        <v>50</v>
      </c>
      <c r="Y37" s="354"/>
      <c r="AC37" s="353"/>
      <c r="AD37" s="354">
        <v>130</v>
      </c>
      <c r="AI37" s="354"/>
      <c r="AK37" s="353"/>
      <c r="AL37" s="354"/>
      <c r="AN37" s="353"/>
      <c r="AO37" s="355"/>
      <c r="AR37" s="356"/>
      <c r="AS37" s="357"/>
      <c r="AT37" s="357"/>
      <c r="AU37" s="357">
        <v>360</v>
      </c>
      <c r="AV37" s="357">
        <v>240</v>
      </c>
      <c r="AW37" s="358"/>
      <c r="AX37" s="359"/>
    </row>
    <row r="38" spans="1:50" s="4" customFormat="1" x14ac:dyDescent="0.25">
      <c r="A38" s="409"/>
      <c r="B38" s="44" t="s">
        <v>40</v>
      </c>
      <c r="C38" s="309">
        <v>43</v>
      </c>
      <c r="D38" s="150">
        <f t="shared" si="4"/>
        <v>0</v>
      </c>
      <c r="E38" s="126">
        <f t="shared" si="0"/>
        <v>43</v>
      </c>
      <c r="F38" s="117">
        <f t="shared" si="5"/>
        <v>0</v>
      </c>
      <c r="G38" s="174">
        <f t="shared" si="6"/>
        <v>43</v>
      </c>
      <c r="H38" s="166">
        <f t="shared" si="1"/>
        <v>0</v>
      </c>
      <c r="I38" s="157">
        <f t="shared" si="2"/>
        <v>43</v>
      </c>
      <c r="J38" s="142">
        <f t="shared" si="7"/>
        <v>0</v>
      </c>
      <c r="K38" s="221">
        <f t="shared" si="3"/>
        <v>43</v>
      </c>
      <c r="O38" s="4">
        <v>60</v>
      </c>
      <c r="P38" s="8"/>
      <c r="Q38" s="7"/>
      <c r="S38" s="8"/>
      <c r="T38" s="2"/>
      <c r="U38" s="7"/>
      <c r="X38" s="8"/>
      <c r="Y38" s="7"/>
      <c r="AC38" s="8"/>
      <c r="AD38" s="7"/>
      <c r="AI38" s="7"/>
      <c r="AK38" s="8">
        <v>230</v>
      </c>
      <c r="AL38" s="7"/>
      <c r="AN38" s="8"/>
      <c r="AO38" s="2"/>
      <c r="AR38" s="106"/>
      <c r="AS38" s="102"/>
      <c r="AT38" s="102"/>
      <c r="AU38" s="102">
        <v>420</v>
      </c>
      <c r="AV38" s="102">
        <v>180</v>
      </c>
      <c r="AW38" s="14"/>
      <c r="AX38" s="131"/>
    </row>
    <row r="39" spans="1:50" s="247" customFormat="1" x14ac:dyDescent="0.25">
      <c r="A39" s="409"/>
      <c r="B39" s="255" t="s">
        <v>41</v>
      </c>
      <c r="C39" s="310">
        <v>50</v>
      </c>
      <c r="D39" s="240">
        <f t="shared" si="4"/>
        <v>0</v>
      </c>
      <c r="E39" s="241">
        <f t="shared" si="0"/>
        <v>50</v>
      </c>
      <c r="F39" s="242">
        <f t="shared" si="5"/>
        <v>0</v>
      </c>
      <c r="G39" s="243">
        <f t="shared" si="6"/>
        <v>50</v>
      </c>
      <c r="H39" s="244">
        <f t="shared" si="1"/>
        <v>0</v>
      </c>
      <c r="I39" s="245">
        <f t="shared" si="2"/>
        <v>50</v>
      </c>
      <c r="J39" s="246">
        <f t="shared" si="7"/>
        <v>0</v>
      </c>
      <c r="K39" s="219">
        <f t="shared" si="3"/>
        <v>50</v>
      </c>
      <c r="L39" s="247">
        <v>60</v>
      </c>
      <c r="O39" s="247">
        <v>50</v>
      </c>
      <c r="P39" s="248"/>
      <c r="Q39" s="249"/>
      <c r="S39" s="248"/>
      <c r="T39" s="250"/>
      <c r="U39" s="249"/>
      <c r="X39" s="248"/>
      <c r="Y39" s="249"/>
      <c r="AB39" s="247">
        <v>140</v>
      </c>
      <c r="AC39" s="248">
        <v>80</v>
      </c>
      <c r="AD39" s="249"/>
      <c r="AI39" s="249"/>
      <c r="AK39" s="248"/>
      <c r="AL39" s="249"/>
      <c r="AN39" s="248"/>
      <c r="AO39" s="250"/>
      <c r="AR39" s="251"/>
      <c r="AS39" s="252"/>
      <c r="AT39" s="252"/>
      <c r="AU39" s="252">
        <v>420</v>
      </c>
      <c r="AV39" s="252">
        <v>180</v>
      </c>
      <c r="AW39" s="253"/>
      <c r="AX39" s="254"/>
    </row>
    <row r="40" spans="1:50" s="12" customFormat="1" ht="15.75" thickBot="1" x14ac:dyDescent="0.3">
      <c r="A40" s="410"/>
      <c r="B40" s="45" t="s">
        <v>42</v>
      </c>
      <c r="C40" s="311">
        <v>27</v>
      </c>
      <c r="D40" s="146">
        <f t="shared" si="4"/>
        <v>0</v>
      </c>
      <c r="E40" s="127">
        <f t="shared" si="0"/>
        <v>27</v>
      </c>
      <c r="F40" s="118">
        <f t="shared" si="5"/>
        <v>0</v>
      </c>
      <c r="G40" s="175">
        <f>E40-F40</f>
        <v>27</v>
      </c>
      <c r="H40" s="167">
        <f t="shared" si="1"/>
        <v>0</v>
      </c>
      <c r="I40" s="158">
        <f t="shared" si="2"/>
        <v>27</v>
      </c>
      <c r="J40" s="143">
        <f t="shared" si="7"/>
        <v>0</v>
      </c>
      <c r="K40" s="222">
        <f t="shared" si="3"/>
        <v>27</v>
      </c>
      <c r="N40" s="12">
        <v>50</v>
      </c>
      <c r="P40" s="10"/>
      <c r="Q40" s="9"/>
      <c r="S40" s="10"/>
      <c r="T40" s="3"/>
      <c r="U40" s="9"/>
      <c r="V40" s="12">
        <v>75</v>
      </c>
      <c r="X40" s="10"/>
      <c r="Y40" s="9"/>
      <c r="AC40" s="10"/>
      <c r="AD40" s="9"/>
      <c r="AH40" s="12">
        <v>200</v>
      </c>
      <c r="AI40" s="9"/>
      <c r="AK40" s="10"/>
      <c r="AL40" s="9"/>
      <c r="AN40" s="10"/>
      <c r="AO40" s="3"/>
      <c r="AR40" s="108"/>
      <c r="AS40" s="96"/>
      <c r="AT40" s="96"/>
      <c r="AU40" s="96">
        <v>100</v>
      </c>
      <c r="AV40" s="96">
        <v>500</v>
      </c>
      <c r="AW40" s="100"/>
      <c r="AX40" s="132"/>
    </row>
    <row r="41" spans="1:50" s="11" customFormat="1" x14ac:dyDescent="0.25">
      <c r="A41" s="411" t="s">
        <v>43</v>
      </c>
      <c r="B41" s="46" t="s">
        <v>44</v>
      </c>
      <c r="C41" s="312">
        <v>324</v>
      </c>
      <c r="D41" s="151">
        <f t="shared" si="4"/>
        <v>0</v>
      </c>
      <c r="E41" s="125">
        <f t="shared" si="0"/>
        <v>324</v>
      </c>
      <c r="F41" s="116">
        <f t="shared" si="5"/>
        <v>250</v>
      </c>
      <c r="G41" s="173">
        <f t="shared" si="6"/>
        <v>74</v>
      </c>
      <c r="H41" s="165">
        <f t="shared" si="1"/>
        <v>150</v>
      </c>
      <c r="I41" s="159">
        <f t="shared" si="2"/>
        <v>174</v>
      </c>
      <c r="J41" s="141">
        <f t="shared" si="7"/>
        <v>700</v>
      </c>
      <c r="K41" s="361">
        <f t="shared" si="3"/>
        <v>-526</v>
      </c>
      <c r="P41" s="6"/>
      <c r="Q41" s="5"/>
      <c r="S41" s="6"/>
      <c r="T41" s="1"/>
      <c r="U41" s="5"/>
      <c r="X41" s="6"/>
      <c r="Y41" s="5"/>
      <c r="AC41" s="6"/>
      <c r="AD41" s="5"/>
      <c r="AI41" s="5"/>
      <c r="AK41" s="6"/>
      <c r="AL41" s="5">
        <v>180</v>
      </c>
      <c r="AN41" s="6"/>
      <c r="AO41" s="1">
        <v>150</v>
      </c>
      <c r="AR41" s="107"/>
      <c r="AS41" s="103"/>
      <c r="AT41" s="103"/>
      <c r="AU41" s="103"/>
      <c r="AV41" s="103"/>
      <c r="AW41" s="98">
        <v>250</v>
      </c>
      <c r="AX41" s="129">
        <v>450</v>
      </c>
    </row>
    <row r="42" spans="1:50" s="4" customFormat="1" x14ac:dyDescent="0.25">
      <c r="A42" s="412"/>
      <c r="B42" s="48" t="s">
        <v>45</v>
      </c>
      <c r="C42" s="313">
        <v>451</v>
      </c>
      <c r="D42" s="150">
        <f t="shared" si="4"/>
        <v>0</v>
      </c>
      <c r="E42" s="126">
        <f t="shared" si="0"/>
        <v>451</v>
      </c>
      <c r="F42" s="117">
        <f t="shared" si="5"/>
        <v>350</v>
      </c>
      <c r="G42" s="174">
        <f t="shared" si="6"/>
        <v>101</v>
      </c>
      <c r="H42" s="166">
        <f t="shared" si="1"/>
        <v>220</v>
      </c>
      <c r="I42" s="157">
        <f t="shared" si="2"/>
        <v>231</v>
      </c>
      <c r="J42" s="142">
        <f t="shared" si="7"/>
        <v>700</v>
      </c>
      <c r="K42" s="362">
        <f t="shared" si="3"/>
        <v>-469</v>
      </c>
      <c r="P42" s="8"/>
      <c r="Q42" s="7"/>
      <c r="S42" s="8"/>
      <c r="T42" s="2"/>
      <c r="U42" s="7"/>
      <c r="X42" s="8"/>
      <c r="Y42" s="7"/>
      <c r="AA42" s="4">
        <v>50</v>
      </c>
      <c r="AC42" s="8"/>
      <c r="AD42" s="7"/>
      <c r="AF42" s="4">
        <v>40</v>
      </c>
      <c r="AH42" s="4">
        <v>80</v>
      </c>
      <c r="AI42" s="7"/>
      <c r="AK42" s="8"/>
      <c r="AL42" s="7"/>
      <c r="AN42" s="8"/>
      <c r="AO42" s="2">
        <v>130</v>
      </c>
      <c r="AR42" s="106"/>
      <c r="AS42" s="102"/>
      <c r="AT42" s="102"/>
      <c r="AU42" s="102"/>
      <c r="AV42" s="102"/>
      <c r="AW42" s="14">
        <v>350</v>
      </c>
      <c r="AX42" s="131">
        <v>350</v>
      </c>
    </row>
    <row r="43" spans="1:50" s="4" customFormat="1" x14ac:dyDescent="0.25">
      <c r="A43" s="412"/>
      <c r="B43" s="48" t="s">
        <v>46</v>
      </c>
      <c r="C43" s="313">
        <v>602</v>
      </c>
      <c r="D43" s="150">
        <f t="shared" si="4"/>
        <v>0</v>
      </c>
      <c r="E43" s="126">
        <f t="shared" si="0"/>
        <v>602</v>
      </c>
      <c r="F43" s="117">
        <f t="shared" si="5"/>
        <v>500</v>
      </c>
      <c r="G43" s="174">
        <f t="shared" si="6"/>
        <v>102</v>
      </c>
      <c r="H43" s="166">
        <f t="shared" si="1"/>
        <v>170</v>
      </c>
      <c r="I43" s="157">
        <f t="shared" si="2"/>
        <v>432</v>
      </c>
      <c r="J43" s="142">
        <f t="shared" si="7"/>
        <v>700</v>
      </c>
      <c r="K43" s="362">
        <f t="shared" si="3"/>
        <v>-268</v>
      </c>
      <c r="P43" s="8"/>
      <c r="Q43" s="7"/>
      <c r="S43" s="8"/>
      <c r="T43" s="2"/>
      <c r="U43" s="7"/>
      <c r="X43" s="8"/>
      <c r="Y43" s="7"/>
      <c r="Z43" s="4">
        <v>20</v>
      </c>
      <c r="AA43" s="4">
        <v>60</v>
      </c>
      <c r="AC43" s="8"/>
      <c r="AD43" s="7"/>
      <c r="AI43" s="7">
        <v>140</v>
      </c>
      <c r="AJ43" s="4">
        <v>110</v>
      </c>
      <c r="AK43" s="8"/>
      <c r="AL43" s="7"/>
      <c r="AN43" s="8"/>
      <c r="AO43" s="2"/>
      <c r="AR43" s="106"/>
      <c r="AS43" s="102"/>
      <c r="AT43" s="102"/>
      <c r="AU43" s="102"/>
      <c r="AV43" s="102"/>
      <c r="AW43" s="14">
        <v>500</v>
      </c>
      <c r="AX43" s="131">
        <v>200</v>
      </c>
    </row>
    <row r="44" spans="1:50" s="4" customFormat="1" x14ac:dyDescent="0.25">
      <c r="A44" s="412"/>
      <c r="B44" s="48" t="s">
        <v>47</v>
      </c>
      <c r="C44" s="313">
        <v>368</v>
      </c>
      <c r="D44" s="150">
        <f t="shared" si="4"/>
        <v>110</v>
      </c>
      <c r="E44" s="126">
        <f t="shared" si="0"/>
        <v>258</v>
      </c>
      <c r="F44" s="117">
        <f t="shared" si="5"/>
        <v>250</v>
      </c>
      <c r="G44" s="174">
        <f t="shared" si="6"/>
        <v>8</v>
      </c>
      <c r="H44" s="166">
        <f t="shared" si="1"/>
        <v>260</v>
      </c>
      <c r="I44" s="157">
        <f t="shared" si="2"/>
        <v>108</v>
      </c>
      <c r="J44" s="142">
        <f t="shared" si="7"/>
        <v>700</v>
      </c>
      <c r="K44" s="362">
        <f t="shared" si="3"/>
        <v>-592</v>
      </c>
      <c r="P44" s="8"/>
      <c r="Q44" s="7"/>
      <c r="S44" s="8"/>
      <c r="T44" s="2"/>
      <c r="U44" s="7"/>
      <c r="X44" s="8"/>
      <c r="Y44" s="7"/>
      <c r="AC44" s="8"/>
      <c r="AD44" s="7"/>
      <c r="AF44" s="4">
        <v>150</v>
      </c>
      <c r="AI44" s="7"/>
      <c r="AK44" s="8"/>
      <c r="AL44" s="7">
        <v>90</v>
      </c>
      <c r="AN44" s="8">
        <v>110</v>
      </c>
      <c r="AO44" s="2"/>
      <c r="AR44" s="106"/>
      <c r="AS44" s="102"/>
      <c r="AT44" s="102"/>
      <c r="AU44" s="102"/>
      <c r="AV44" s="102"/>
      <c r="AW44" s="14">
        <v>250</v>
      </c>
      <c r="AX44" s="131">
        <v>450</v>
      </c>
    </row>
    <row r="45" spans="1:50" s="12" customFormat="1" ht="15.75" thickBot="1" x14ac:dyDescent="0.3">
      <c r="A45" s="413"/>
      <c r="B45" s="49" t="s">
        <v>48</v>
      </c>
      <c r="C45" s="360">
        <v>511</v>
      </c>
      <c r="D45" s="146">
        <f t="shared" si="4"/>
        <v>0</v>
      </c>
      <c r="E45" s="127">
        <f t="shared" si="0"/>
        <v>511</v>
      </c>
      <c r="F45" s="118">
        <f>AR45*AR$4+AS45*AS$4+AT45*AT$4+AU45*AU$4+AV45*AV$4+AW45*AW$4+AX45*AX$4</f>
        <v>400</v>
      </c>
      <c r="G45" s="175">
        <f t="shared" si="6"/>
        <v>111</v>
      </c>
      <c r="H45" s="167">
        <f t="shared" si="1"/>
        <v>240</v>
      </c>
      <c r="I45" s="158">
        <f t="shared" si="2"/>
        <v>271</v>
      </c>
      <c r="J45" s="143">
        <f t="shared" si="7"/>
        <v>700</v>
      </c>
      <c r="K45" s="363">
        <f t="shared" si="3"/>
        <v>-429</v>
      </c>
      <c r="P45" s="10"/>
      <c r="Q45" s="9"/>
      <c r="S45" s="10"/>
      <c r="T45" s="3"/>
      <c r="U45" s="9"/>
      <c r="X45" s="10"/>
      <c r="Y45" s="9"/>
      <c r="Z45" s="12">
        <v>60</v>
      </c>
      <c r="AC45" s="10"/>
      <c r="AD45" s="9"/>
      <c r="AI45" s="9"/>
      <c r="AJ45" s="12">
        <v>60</v>
      </c>
      <c r="AK45" s="10"/>
      <c r="AL45" s="9"/>
      <c r="AM45" s="12">
        <v>180</v>
      </c>
      <c r="AN45" s="10"/>
      <c r="AO45" s="3"/>
      <c r="AR45" s="108"/>
      <c r="AS45" s="96"/>
      <c r="AT45" s="96"/>
      <c r="AU45" s="96"/>
      <c r="AV45" s="96"/>
      <c r="AW45" s="100">
        <v>400</v>
      </c>
      <c r="AX45" s="132">
        <v>300</v>
      </c>
    </row>
  </sheetData>
  <dataConsolidate/>
  <mergeCells count="13">
    <mergeCell ref="AR1:AX1"/>
    <mergeCell ref="A26:A30"/>
    <mergeCell ref="A31:A35"/>
    <mergeCell ref="A36:A40"/>
    <mergeCell ref="A41:A45"/>
    <mergeCell ref="A3:C3"/>
    <mergeCell ref="A4:C4"/>
    <mergeCell ref="L1:S1"/>
    <mergeCell ref="A6:A10"/>
    <mergeCell ref="A11:A15"/>
    <mergeCell ref="A16:A20"/>
    <mergeCell ref="A21:A25"/>
    <mergeCell ref="T1:AO1"/>
  </mergeCells>
  <pageMargins left="0.7" right="0.7" top="0.75" bottom="0.75" header="0.3" footer="0.3"/>
  <pageSetup paperSize="9" orientation="portrait" r:id="rId1"/>
  <ignoredErrors>
    <ignoredError sqref="F6:F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6"/>
  <sheetViews>
    <sheetView workbookViewId="0">
      <pane xSplit="3" ySplit="1" topLeftCell="D97" activePane="bottomRight" state="frozen"/>
      <selection pane="topRight" activeCell="D1" sqref="D1"/>
      <selection pane="bottomLeft" activeCell="A2" sqref="A2"/>
      <selection pane="bottomRight" activeCell="A44" sqref="A44:XFD116"/>
    </sheetView>
  </sheetViews>
  <sheetFormatPr baseColWidth="10" defaultRowHeight="15" x14ac:dyDescent="0.25"/>
  <cols>
    <col min="1" max="1" width="4.5703125" customWidth="1"/>
    <col min="2" max="2" width="19.7109375" customWidth="1"/>
    <col min="3" max="3" width="4.28515625" customWidth="1"/>
    <col min="4" max="13" width="3.42578125" customWidth="1"/>
    <col min="14" max="14" width="3.85546875" customWidth="1"/>
    <col min="15" max="21" width="4.140625" customWidth="1"/>
    <col min="22" max="26" width="4.7109375" customWidth="1"/>
  </cols>
  <sheetData>
    <row r="1" spans="1:26" ht="38.25" x14ac:dyDescent="0.25">
      <c r="A1" t="s">
        <v>140</v>
      </c>
      <c r="B1" t="s">
        <v>141</v>
      </c>
      <c r="C1" t="s">
        <v>139</v>
      </c>
      <c r="D1" s="261">
        <v>41602</v>
      </c>
      <c r="E1" s="261">
        <v>41603</v>
      </c>
      <c r="F1" s="261">
        <v>41604</v>
      </c>
      <c r="G1" s="261">
        <v>41605</v>
      </c>
      <c r="H1" s="261">
        <v>41606</v>
      </c>
      <c r="I1" s="261">
        <v>41607</v>
      </c>
      <c r="J1" s="261">
        <v>41608</v>
      </c>
      <c r="K1" s="261">
        <v>41609</v>
      </c>
      <c r="L1" s="261">
        <v>41610</v>
      </c>
      <c r="M1" s="261">
        <v>41611</v>
      </c>
      <c r="N1" s="261">
        <v>41612</v>
      </c>
      <c r="O1" s="261">
        <v>41613</v>
      </c>
      <c r="P1" s="261">
        <v>41614</v>
      </c>
      <c r="Q1" s="261">
        <v>41615</v>
      </c>
      <c r="R1" s="261">
        <v>41616</v>
      </c>
      <c r="S1" s="261">
        <v>41617</v>
      </c>
      <c r="T1" s="261">
        <v>41618</v>
      </c>
      <c r="U1" s="261">
        <v>41619</v>
      </c>
      <c r="V1" s="261">
        <v>41620</v>
      </c>
      <c r="W1" s="261">
        <v>41621</v>
      </c>
      <c r="X1" s="261">
        <v>41622</v>
      </c>
      <c r="Y1" s="261">
        <v>41623</v>
      </c>
      <c r="Z1" s="261">
        <v>41624</v>
      </c>
    </row>
    <row r="2" spans="1:26" x14ac:dyDescent="0.25">
      <c r="A2">
        <v>1</v>
      </c>
      <c r="B2" s="13" t="s">
        <v>100</v>
      </c>
      <c r="C2">
        <f t="shared" ref="C2:C33" si="0">SUM(D2:ES2)</f>
        <v>13</v>
      </c>
      <c r="E2">
        <v>1</v>
      </c>
      <c r="F2">
        <v>1</v>
      </c>
      <c r="G2">
        <v>1</v>
      </c>
      <c r="H2">
        <v>1</v>
      </c>
      <c r="J2">
        <v>1</v>
      </c>
      <c r="K2">
        <v>1</v>
      </c>
      <c r="M2">
        <v>1</v>
      </c>
      <c r="N2">
        <v>1</v>
      </c>
      <c r="P2">
        <v>1</v>
      </c>
      <c r="Q2">
        <v>1</v>
      </c>
      <c r="S2">
        <v>1</v>
      </c>
      <c r="U2">
        <v>1</v>
      </c>
      <c r="W2">
        <v>1</v>
      </c>
    </row>
    <row r="3" spans="1:26" x14ac:dyDescent="0.25">
      <c r="A3">
        <v>2</v>
      </c>
      <c r="B3" s="13" t="s">
        <v>101</v>
      </c>
      <c r="C3">
        <f t="shared" si="0"/>
        <v>0</v>
      </c>
    </row>
    <row r="4" spans="1:26" x14ac:dyDescent="0.25">
      <c r="A4">
        <v>3</v>
      </c>
      <c r="B4" s="13" t="s">
        <v>103</v>
      </c>
      <c r="C4">
        <f t="shared" si="0"/>
        <v>1</v>
      </c>
      <c r="V4">
        <v>1</v>
      </c>
    </row>
    <row r="5" spans="1:26" x14ac:dyDescent="0.25">
      <c r="A5">
        <v>4</v>
      </c>
      <c r="B5" s="13" t="s">
        <v>102</v>
      </c>
      <c r="C5">
        <f t="shared" si="0"/>
        <v>2</v>
      </c>
      <c r="E5">
        <v>1</v>
      </c>
      <c r="T5">
        <v>1</v>
      </c>
    </row>
    <row r="6" spans="1:26" x14ac:dyDescent="0.25">
      <c r="A6">
        <v>5</v>
      </c>
      <c r="B6" s="13" t="s">
        <v>104</v>
      </c>
      <c r="C6">
        <f t="shared" si="0"/>
        <v>0</v>
      </c>
    </row>
    <row r="7" spans="1:26" x14ac:dyDescent="0.25">
      <c r="A7">
        <v>6</v>
      </c>
      <c r="B7" s="13" t="s">
        <v>105</v>
      </c>
      <c r="C7">
        <f t="shared" si="0"/>
        <v>16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v>1</v>
      </c>
      <c r="O7">
        <v>1</v>
      </c>
      <c r="Q7">
        <v>1</v>
      </c>
      <c r="S7">
        <v>1</v>
      </c>
      <c r="T7">
        <v>1</v>
      </c>
      <c r="U7">
        <v>1</v>
      </c>
      <c r="W7">
        <v>1</v>
      </c>
      <c r="X7">
        <v>1</v>
      </c>
    </row>
    <row r="8" spans="1:26" x14ac:dyDescent="0.25">
      <c r="A8">
        <v>7</v>
      </c>
      <c r="B8" s="13" t="s">
        <v>106</v>
      </c>
      <c r="C8">
        <f t="shared" si="0"/>
        <v>1</v>
      </c>
      <c r="V8">
        <v>1</v>
      </c>
    </row>
    <row r="9" spans="1:26" x14ac:dyDescent="0.25">
      <c r="A9">
        <v>8</v>
      </c>
      <c r="B9" s="13" t="s">
        <v>107</v>
      </c>
      <c r="C9">
        <f t="shared" si="0"/>
        <v>14</v>
      </c>
      <c r="D9">
        <v>1</v>
      </c>
      <c r="E9">
        <v>1</v>
      </c>
      <c r="G9">
        <v>1</v>
      </c>
      <c r="I9">
        <v>1</v>
      </c>
      <c r="K9">
        <v>1</v>
      </c>
      <c r="L9">
        <v>1</v>
      </c>
      <c r="N9">
        <v>1</v>
      </c>
      <c r="P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</row>
    <row r="10" spans="1:26" x14ac:dyDescent="0.25">
      <c r="A10">
        <v>9</v>
      </c>
      <c r="B10" s="13" t="s">
        <v>108</v>
      </c>
      <c r="C10">
        <f t="shared" si="0"/>
        <v>18</v>
      </c>
      <c r="E10">
        <v>1</v>
      </c>
      <c r="F10">
        <v>1</v>
      </c>
      <c r="G10">
        <v>1</v>
      </c>
      <c r="H10">
        <v>1</v>
      </c>
      <c r="I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</row>
    <row r="11" spans="1:26" x14ac:dyDescent="0.25">
      <c r="A11">
        <v>10</v>
      </c>
      <c r="B11" s="13" t="s">
        <v>109</v>
      </c>
      <c r="C11">
        <f t="shared" si="0"/>
        <v>4</v>
      </c>
      <c r="F11">
        <v>1</v>
      </c>
      <c r="G11">
        <v>1</v>
      </c>
      <c r="I11">
        <v>1</v>
      </c>
      <c r="L11">
        <v>1</v>
      </c>
    </row>
    <row r="12" spans="1:26" x14ac:dyDescent="0.25">
      <c r="A12">
        <v>11</v>
      </c>
      <c r="B12" s="13" t="s">
        <v>110</v>
      </c>
      <c r="C12">
        <f t="shared" si="0"/>
        <v>3</v>
      </c>
      <c r="I12">
        <v>1</v>
      </c>
      <c r="J12">
        <v>1</v>
      </c>
      <c r="P12">
        <v>1</v>
      </c>
    </row>
    <row r="13" spans="1:26" x14ac:dyDescent="0.25">
      <c r="A13">
        <v>12</v>
      </c>
      <c r="B13" s="13" t="s">
        <v>111</v>
      </c>
      <c r="C13">
        <f t="shared" si="0"/>
        <v>14</v>
      </c>
      <c r="D13">
        <v>1</v>
      </c>
      <c r="E13">
        <v>1</v>
      </c>
      <c r="H13">
        <v>1</v>
      </c>
      <c r="I13">
        <v>1</v>
      </c>
      <c r="K13">
        <v>1</v>
      </c>
      <c r="L13">
        <v>1</v>
      </c>
      <c r="M13">
        <v>1</v>
      </c>
      <c r="N13">
        <v>1</v>
      </c>
      <c r="P13">
        <v>1</v>
      </c>
      <c r="R13">
        <v>1</v>
      </c>
      <c r="T13">
        <v>1</v>
      </c>
      <c r="U13">
        <v>1</v>
      </c>
      <c r="V13">
        <v>1</v>
      </c>
      <c r="X13">
        <v>1</v>
      </c>
    </row>
    <row r="14" spans="1:26" x14ac:dyDescent="0.25">
      <c r="A14">
        <v>13</v>
      </c>
      <c r="B14" s="13" t="s">
        <v>112</v>
      </c>
      <c r="C14">
        <f t="shared" si="0"/>
        <v>9</v>
      </c>
      <c r="D14">
        <v>1</v>
      </c>
      <c r="F14">
        <v>1</v>
      </c>
      <c r="G14">
        <v>1</v>
      </c>
      <c r="K14">
        <v>1</v>
      </c>
      <c r="M14">
        <v>1</v>
      </c>
      <c r="P14">
        <v>1</v>
      </c>
      <c r="S14">
        <v>1</v>
      </c>
      <c r="U14">
        <v>1</v>
      </c>
      <c r="V14">
        <v>1</v>
      </c>
    </row>
    <row r="15" spans="1:26" x14ac:dyDescent="0.25">
      <c r="A15">
        <v>14</v>
      </c>
      <c r="B15" s="13" t="s">
        <v>113</v>
      </c>
      <c r="C15">
        <f t="shared" si="0"/>
        <v>17</v>
      </c>
      <c r="D15">
        <v>1</v>
      </c>
      <c r="E15">
        <v>1</v>
      </c>
      <c r="F15">
        <v>1</v>
      </c>
      <c r="G15">
        <v>1</v>
      </c>
      <c r="I15">
        <v>1</v>
      </c>
      <c r="K15">
        <v>1</v>
      </c>
      <c r="L15">
        <v>1</v>
      </c>
      <c r="M15">
        <v>1</v>
      </c>
      <c r="N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X15">
        <v>1</v>
      </c>
    </row>
    <row r="16" spans="1:26" x14ac:dyDescent="0.25">
      <c r="A16">
        <v>15</v>
      </c>
      <c r="B16" s="13" t="s">
        <v>114</v>
      </c>
      <c r="C16">
        <f t="shared" si="0"/>
        <v>10</v>
      </c>
      <c r="D16">
        <v>1</v>
      </c>
      <c r="F16">
        <v>1</v>
      </c>
      <c r="H16">
        <v>1</v>
      </c>
      <c r="I16">
        <v>1</v>
      </c>
      <c r="K16">
        <v>1</v>
      </c>
      <c r="L16">
        <v>1</v>
      </c>
      <c r="N16">
        <v>1</v>
      </c>
      <c r="O16">
        <v>1</v>
      </c>
      <c r="R16">
        <v>1</v>
      </c>
      <c r="V16">
        <v>1</v>
      </c>
    </row>
    <row r="17" spans="1:26" x14ac:dyDescent="0.25">
      <c r="A17">
        <v>16</v>
      </c>
      <c r="B17" s="13" t="s">
        <v>115</v>
      </c>
      <c r="C17">
        <f t="shared" si="0"/>
        <v>11</v>
      </c>
      <c r="D17">
        <v>1</v>
      </c>
      <c r="F17">
        <v>1</v>
      </c>
      <c r="J17">
        <v>1</v>
      </c>
      <c r="L17">
        <v>1</v>
      </c>
      <c r="M17">
        <v>1</v>
      </c>
      <c r="N17">
        <v>1</v>
      </c>
      <c r="R17">
        <v>1</v>
      </c>
      <c r="S17">
        <v>1</v>
      </c>
      <c r="U17">
        <v>1</v>
      </c>
      <c r="V17">
        <v>1</v>
      </c>
      <c r="W17">
        <v>1</v>
      </c>
    </row>
    <row r="18" spans="1:26" x14ac:dyDescent="0.25">
      <c r="A18">
        <v>17</v>
      </c>
      <c r="B18" s="13" t="s">
        <v>116</v>
      </c>
      <c r="C18">
        <f t="shared" si="0"/>
        <v>12</v>
      </c>
      <c r="D18">
        <v>1</v>
      </c>
      <c r="E18">
        <v>1</v>
      </c>
      <c r="H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R18">
        <v>1</v>
      </c>
      <c r="T18">
        <v>1</v>
      </c>
      <c r="W18">
        <v>1</v>
      </c>
    </row>
    <row r="19" spans="1:26" x14ac:dyDescent="0.25">
      <c r="A19">
        <v>18</v>
      </c>
      <c r="B19" s="13" t="s">
        <v>117</v>
      </c>
      <c r="C19">
        <f t="shared" si="0"/>
        <v>1</v>
      </c>
      <c r="V19">
        <v>1</v>
      </c>
    </row>
    <row r="20" spans="1:26" x14ac:dyDescent="0.25">
      <c r="A20">
        <v>19</v>
      </c>
      <c r="B20" s="13" t="s">
        <v>118</v>
      </c>
      <c r="C20">
        <f t="shared" si="0"/>
        <v>0</v>
      </c>
    </row>
    <row r="21" spans="1:26" x14ac:dyDescent="0.25">
      <c r="A21">
        <v>20</v>
      </c>
      <c r="B21" s="13" t="s">
        <v>119</v>
      </c>
      <c r="C21">
        <f t="shared" si="0"/>
        <v>17</v>
      </c>
      <c r="D21">
        <v>1</v>
      </c>
      <c r="E21">
        <v>1</v>
      </c>
      <c r="F21">
        <v>1</v>
      </c>
      <c r="H21">
        <v>1</v>
      </c>
      <c r="I21">
        <v>1</v>
      </c>
      <c r="J21">
        <v>1</v>
      </c>
      <c r="L21">
        <v>1</v>
      </c>
      <c r="M21">
        <v>1</v>
      </c>
      <c r="N21">
        <v>1</v>
      </c>
      <c r="O21">
        <v>1</v>
      </c>
      <c r="P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</row>
    <row r="22" spans="1:26" x14ac:dyDescent="0.25">
      <c r="A22">
        <v>21</v>
      </c>
      <c r="B22" s="13" t="s">
        <v>120</v>
      </c>
      <c r="C22">
        <f t="shared" si="0"/>
        <v>15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L22">
        <v>1</v>
      </c>
      <c r="M22">
        <v>1</v>
      </c>
      <c r="N22">
        <v>1</v>
      </c>
      <c r="P22">
        <v>1</v>
      </c>
      <c r="S22">
        <v>1</v>
      </c>
      <c r="T22">
        <v>1</v>
      </c>
      <c r="U22">
        <v>1</v>
      </c>
      <c r="V22">
        <v>1</v>
      </c>
      <c r="W22">
        <v>1</v>
      </c>
    </row>
    <row r="23" spans="1:26" s="282" customFormat="1" x14ac:dyDescent="0.25">
      <c r="A23">
        <v>22</v>
      </c>
      <c r="B23" s="13" t="s">
        <v>121</v>
      </c>
      <c r="C23">
        <f t="shared" si="0"/>
        <v>10</v>
      </c>
      <c r="D23">
        <v>1</v>
      </c>
      <c r="E23">
        <v>1</v>
      </c>
      <c r="F23"/>
      <c r="G23">
        <v>1</v>
      </c>
      <c r="H23">
        <v>1</v>
      </c>
      <c r="I23"/>
      <c r="J23">
        <v>1</v>
      </c>
      <c r="K23"/>
      <c r="L23"/>
      <c r="M23">
        <v>1</v>
      </c>
      <c r="N23"/>
      <c r="O23">
        <v>1</v>
      </c>
      <c r="P23"/>
      <c r="Q23"/>
      <c r="R23"/>
      <c r="S23">
        <v>1</v>
      </c>
      <c r="T23"/>
      <c r="U23">
        <v>1</v>
      </c>
      <c r="V23">
        <v>1</v>
      </c>
      <c r="W23"/>
      <c r="X23"/>
      <c r="Y23"/>
      <c r="Z23"/>
    </row>
    <row r="24" spans="1:26" x14ac:dyDescent="0.25">
      <c r="A24">
        <v>23</v>
      </c>
      <c r="B24" s="13" t="s">
        <v>229</v>
      </c>
      <c r="C24">
        <f t="shared" si="0"/>
        <v>7</v>
      </c>
      <c r="D24">
        <v>1</v>
      </c>
      <c r="F24">
        <v>1</v>
      </c>
      <c r="H24">
        <v>1</v>
      </c>
      <c r="J24">
        <v>1</v>
      </c>
      <c r="N24">
        <v>1</v>
      </c>
      <c r="Q24">
        <v>1</v>
      </c>
      <c r="T24">
        <v>1</v>
      </c>
    </row>
    <row r="25" spans="1:26" x14ac:dyDescent="0.25">
      <c r="A25">
        <v>24</v>
      </c>
      <c r="B25" s="13" t="s">
        <v>122</v>
      </c>
      <c r="C25">
        <f t="shared" si="0"/>
        <v>6</v>
      </c>
      <c r="E25">
        <v>1</v>
      </c>
      <c r="F25">
        <v>1</v>
      </c>
      <c r="G25">
        <v>1</v>
      </c>
      <c r="H25">
        <v>1</v>
      </c>
      <c r="M25">
        <v>1</v>
      </c>
      <c r="U25">
        <v>1</v>
      </c>
    </row>
    <row r="26" spans="1:26" x14ac:dyDescent="0.25">
      <c r="A26">
        <v>25</v>
      </c>
      <c r="B26" s="13" t="s">
        <v>123</v>
      </c>
      <c r="C26">
        <f t="shared" si="0"/>
        <v>2</v>
      </c>
      <c r="L26">
        <v>1</v>
      </c>
      <c r="N26">
        <v>1</v>
      </c>
    </row>
    <row r="27" spans="1:26" x14ac:dyDescent="0.25">
      <c r="A27">
        <v>26</v>
      </c>
      <c r="B27" s="13" t="s">
        <v>124</v>
      </c>
      <c r="C27">
        <f t="shared" si="0"/>
        <v>10</v>
      </c>
      <c r="D27">
        <v>1</v>
      </c>
      <c r="E27">
        <v>1</v>
      </c>
      <c r="G27">
        <v>1</v>
      </c>
      <c r="H27">
        <v>1</v>
      </c>
      <c r="J27">
        <v>1</v>
      </c>
      <c r="N27">
        <v>1</v>
      </c>
      <c r="P27">
        <v>1</v>
      </c>
      <c r="R27">
        <v>1</v>
      </c>
      <c r="T27">
        <v>1</v>
      </c>
      <c r="V27">
        <v>1</v>
      </c>
    </row>
    <row r="28" spans="1:26" x14ac:dyDescent="0.25">
      <c r="A28">
        <v>27</v>
      </c>
      <c r="B28" s="13" t="s">
        <v>125</v>
      </c>
      <c r="C28">
        <f t="shared" si="0"/>
        <v>15</v>
      </c>
      <c r="D28">
        <v>1</v>
      </c>
      <c r="E28">
        <v>1</v>
      </c>
      <c r="G28">
        <v>1</v>
      </c>
      <c r="I28">
        <v>1</v>
      </c>
      <c r="J28">
        <v>1</v>
      </c>
      <c r="L28">
        <v>1</v>
      </c>
      <c r="M28">
        <v>1</v>
      </c>
      <c r="N28">
        <v>1</v>
      </c>
      <c r="O28">
        <v>1</v>
      </c>
      <c r="P28">
        <v>1</v>
      </c>
      <c r="R28">
        <v>1</v>
      </c>
      <c r="S28">
        <v>1</v>
      </c>
      <c r="U28">
        <v>1</v>
      </c>
      <c r="V28">
        <v>1</v>
      </c>
      <c r="X28">
        <v>1</v>
      </c>
    </row>
    <row r="29" spans="1:26" x14ac:dyDescent="0.25">
      <c r="A29">
        <v>28</v>
      </c>
      <c r="B29" s="13" t="s">
        <v>126</v>
      </c>
      <c r="C29">
        <f t="shared" si="0"/>
        <v>13</v>
      </c>
      <c r="D29">
        <v>1</v>
      </c>
      <c r="E29">
        <v>1</v>
      </c>
      <c r="F29">
        <v>1</v>
      </c>
      <c r="H29">
        <v>1</v>
      </c>
      <c r="I29">
        <v>1</v>
      </c>
      <c r="K29">
        <v>1</v>
      </c>
      <c r="N29">
        <v>1</v>
      </c>
      <c r="O29">
        <v>1</v>
      </c>
      <c r="Q29">
        <v>1</v>
      </c>
      <c r="R29">
        <v>1</v>
      </c>
      <c r="T29">
        <v>1</v>
      </c>
      <c r="U29">
        <v>1</v>
      </c>
      <c r="V29">
        <v>1</v>
      </c>
    </row>
    <row r="30" spans="1:26" x14ac:dyDescent="0.25">
      <c r="A30">
        <v>29</v>
      </c>
      <c r="B30" s="13" t="s">
        <v>127</v>
      </c>
      <c r="C30">
        <f t="shared" si="0"/>
        <v>4</v>
      </c>
      <c r="F30">
        <v>1</v>
      </c>
      <c r="I30">
        <v>1</v>
      </c>
      <c r="R30">
        <v>1</v>
      </c>
      <c r="V30">
        <v>1</v>
      </c>
    </row>
    <row r="31" spans="1:26" x14ac:dyDescent="0.25">
      <c r="A31">
        <v>30</v>
      </c>
      <c r="B31" s="13" t="s">
        <v>128</v>
      </c>
      <c r="C31">
        <f t="shared" si="0"/>
        <v>2</v>
      </c>
      <c r="H31">
        <v>1</v>
      </c>
      <c r="J31">
        <v>1</v>
      </c>
    </row>
    <row r="32" spans="1:26" x14ac:dyDescent="0.25">
      <c r="A32">
        <v>31</v>
      </c>
      <c r="B32" s="13" t="s">
        <v>129</v>
      </c>
      <c r="C32">
        <f t="shared" si="0"/>
        <v>11</v>
      </c>
      <c r="F32">
        <v>1</v>
      </c>
      <c r="G32">
        <v>1</v>
      </c>
      <c r="J32">
        <v>1</v>
      </c>
      <c r="K32">
        <v>1</v>
      </c>
      <c r="L32">
        <v>1</v>
      </c>
      <c r="O32">
        <v>1</v>
      </c>
      <c r="P32">
        <v>1</v>
      </c>
      <c r="R32">
        <v>1</v>
      </c>
      <c r="S32">
        <v>1</v>
      </c>
      <c r="U32">
        <v>1</v>
      </c>
      <c r="V32">
        <v>1</v>
      </c>
    </row>
    <row r="33" spans="1:24" x14ac:dyDescent="0.25">
      <c r="A33">
        <v>32</v>
      </c>
      <c r="B33" s="13" t="s">
        <v>130</v>
      </c>
      <c r="C33">
        <f t="shared" si="0"/>
        <v>1</v>
      </c>
      <c r="W33">
        <v>1</v>
      </c>
    </row>
    <row r="34" spans="1:24" x14ac:dyDescent="0.25">
      <c r="A34">
        <v>33</v>
      </c>
      <c r="B34" s="13" t="s">
        <v>131</v>
      </c>
      <c r="C34">
        <f t="shared" ref="C34:C65" si="1">SUM(D34:ES34)</f>
        <v>1</v>
      </c>
      <c r="D34">
        <v>1</v>
      </c>
    </row>
    <row r="35" spans="1:24" x14ac:dyDescent="0.25">
      <c r="A35">
        <v>34</v>
      </c>
      <c r="B35" s="13" t="s">
        <v>132</v>
      </c>
      <c r="C35">
        <f t="shared" si="1"/>
        <v>4</v>
      </c>
      <c r="D35">
        <v>1</v>
      </c>
      <c r="G35">
        <v>1</v>
      </c>
      <c r="H35">
        <v>1</v>
      </c>
      <c r="L35">
        <v>1</v>
      </c>
    </row>
    <row r="36" spans="1:24" x14ac:dyDescent="0.25">
      <c r="A36">
        <v>34</v>
      </c>
      <c r="B36" s="13" t="s">
        <v>236</v>
      </c>
      <c r="C36">
        <f t="shared" si="1"/>
        <v>7</v>
      </c>
      <c r="N36">
        <v>1</v>
      </c>
      <c r="P36">
        <v>1</v>
      </c>
      <c r="R36">
        <v>1</v>
      </c>
      <c r="S36">
        <v>1</v>
      </c>
      <c r="U36">
        <v>1</v>
      </c>
      <c r="V36">
        <v>1</v>
      </c>
      <c r="W36">
        <v>1</v>
      </c>
    </row>
    <row r="37" spans="1:24" x14ac:dyDescent="0.25">
      <c r="A37">
        <v>35</v>
      </c>
      <c r="B37" s="13" t="s">
        <v>133</v>
      </c>
      <c r="C37">
        <f t="shared" si="1"/>
        <v>8</v>
      </c>
      <c r="D37">
        <v>1</v>
      </c>
      <c r="H37">
        <v>1</v>
      </c>
      <c r="J37">
        <v>1</v>
      </c>
      <c r="N37">
        <v>1</v>
      </c>
      <c r="P37">
        <v>1</v>
      </c>
      <c r="R37">
        <v>1</v>
      </c>
      <c r="T37">
        <v>1</v>
      </c>
      <c r="U37">
        <v>1</v>
      </c>
    </row>
    <row r="38" spans="1:24" x14ac:dyDescent="0.25">
      <c r="A38">
        <v>36</v>
      </c>
      <c r="B38" s="13" t="s">
        <v>134</v>
      </c>
      <c r="C38">
        <f t="shared" si="1"/>
        <v>10</v>
      </c>
      <c r="E38">
        <v>1</v>
      </c>
      <c r="G38">
        <v>1</v>
      </c>
      <c r="H38">
        <v>1</v>
      </c>
      <c r="I38">
        <v>1</v>
      </c>
      <c r="N38">
        <v>1</v>
      </c>
      <c r="Q38">
        <v>1</v>
      </c>
      <c r="R38">
        <v>1</v>
      </c>
      <c r="S38">
        <v>1</v>
      </c>
      <c r="T38">
        <v>1</v>
      </c>
      <c r="V38">
        <v>1</v>
      </c>
    </row>
    <row r="39" spans="1:24" x14ac:dyDescent="0.25">
      <c r="A39">
        <v>37</v>
      </c>
      <c r="B39" s="13" t="s">
        <v>135</v>
      </c>
      <c r="C39">
        <f t="shared" si="1"/>
        <v>9</v>
      </c>
      <c r="E39">
        <v>1</v>
      </c>
      <c r="H39">
        <v>1</v>
      </c>
      <c r="J39">
        <v>1</v>
      </c>
      <c r="L39">
        <v>1</v>
      </c>
      <c r="N39">
        <v>1</v>
      </c>
      <c r="R39">
        <v>1</v>
      </c>
      <c r="S39">
        <v>1</v>
      </c>
      <c r="U39">
        <v>1</v>
      </c>
      <c r="W39">
        <v>1</v>
      </c>
    </row>
    <row r="40" spans="1:24" x14ac:dyDescent="0.25">
      <c r="A40">
        <v>38</v>
      </c>
      <c r="B40" s="13" t="s">
        <v>136</v>
      </c>
      <c r="C40">
        <f t="shared" si="1"/>
        <v>15</v>
      </c>
      <c r="D40">
        <v>1</v>
      </c>
      <c r="F40">
        <v>1</v>
      </c>
      <c r="G40">
        <v>1</v>
      </c>
      <c r="I40">
        <v>1</v>
      </c>
      <c r="J40">
        <v>1</v>
      </c>
      <c r="L40">
        <v>1</v>
      </c>
      <c r="M40">
        <v>1</v>
      </c>
      <c r="N40">
        <v>1</v>
      </c>
      <c r="O40">
        <v>1</v>
      </c>
      <c r="P40">
        <v>1</v>
      </c>
      <c r="R40">
        <v>1</v>
      </c>
      <c r="S40">
        <v>1</v>
      </c>
      <c r="T40">
        <v>1</v>
      </c>
      <c r="U40">
        <v>1</v>
      </c>
      <c r="W40">
        <v>1</v>
      </c>
    </row>
    <row r="41" spans="1:24" x14ac:dyDescent="0.25">
      <c r="A41">
        <v>39</v>
      </c>
      <c r="B41" s="13" t="s">
        <v>137</v>
      </c>
      <c r="C41">
        <f t="shared" si="1"/>
        <v>16</v>
      </c>
      <c r="E41">
        <v>1</v>
      </c>
      <c r="F41">
        <v>1</v>
      </c>
      <c r="G41">
        <v>1</v>
      </c>
      <c r="I41">
        <v>1</v>
      </c>
      <c r="J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S41">
        <v>1</v>
      </c>
      <c r="T41">
        <v>1</v>
      </c>
      <c r="U41">
        <v>1</v>
      </c>
      <c r="V41">
        <v>1</v>
      </c>
      <c r="X41">
        <v>1</v>
      </c>
    </row>
    <row r="42" spans="1:24" x14ac:dyDescent="0.25">
      <c r="A42">
        <v>40</v>
      </c>
      <c r="B42" s="13" t="s">
        <v>138</v>
      </c>
      <c r="C42">
        <f t="shared" si="1"/>
        <v>8</v>
      </c>
      <c r="E42">
        <v>1</v>
      </c>
      <c r="I42">
        <v>1</v>
      </c>
      <c r="J42">
        <v>1</v>
      </c>
      <c r="L42">
        <v>1</v>
      </c>
      <c r="N42">
        <v>1</v>
      </c>
      <c r="R42">
        <v>1</v>
      </c>
      <c r="S42">
        <v>1</v>
      </c>
      <c r="V42">
        <v>1</v>
      </c>
    </row>
    <row r="43" spans="1:24" x14ac:dyDescent="0.25">
      <c r="A43">
        <v>40</v>
      </c>
      <c r="B43" s="13" t="s">
        <v>234</v>
      </c>
      <c r="C43">
        <f t="shared" si="1"/>
        <v>7</v>
      </c>
      <c r="M43">
        <v>1</v>
      </c>
      <c r="N43">
        <v>1</v>
      </c>
      <c r="P43">
        <v>1</v>
      </c>
      <c r="R43">
        <v>1</v>
      </c>
      <c r="U43">
        <v>1</v>
      </c>
      <c r="V43">
        <v>1</v>
      </c>
      <c r="W43">
        <v>1</v>
      </c>
    </row>
    <row r="44" spans="1:24" x14ac:dyDescent="0.25">
      <c r="A44">
        <v>101</v>
      </c>
      <c r="B44" s="260" t="s">
        <v>142</v>
      </c>
      <c r="C44">
        <f t="shared" si="1"/>
        <v>6</v>
      </c>
      <c r="F44" s="263">
        <v>1</v>
      </c>
      <c r="G44" s="262">
        <v>1</v>
      </c>
      <c r="H44" s="262">
        <v>1</v>
      </c>
      <c r="I44" s="262">
        <v>1</v>
      </c>
      <c r="L44" s="15"/>
      <c r="M44">
        <v>1</v>
      </c>
      <c r="P44" s="262">
        <v>1</v>
      </c>
    </row>
    <row r="45" spans="1:24" x14ac:dyDescent="0.25">
      <c r="A45">
        <v>102</v>
      </c>
      <c r="B45" s="267" t="s">
        <v>233</v>
      </c>
      <c r="C45">
        <f t="shared" si="1"/>
        <v>7</v>
      </c>
      <c r="L45">
        <v>1</v>
      </c>
      <c r="N45">
        <v>1</v>
      </c>
      <c r="P45">
        <v>1</v>
      </c>
      <c r="S45">
        <v>1</v>
      </c>
      <c r="T45">
        <v>1</v>
      </c>
      <c r="V45">
        <v>1</v>
      </c>
      <c r="W45">
        <v>1</v>
      </c>
    </row>
    <row r="46" spans="1:24" x14ac:dyDescent="0.25">
      <c r="A46">
        <v>103</v>
      </c>
      <c r="B46" s="260" t="s">
        <v>143</v>
      </c>
      <c r="C46">
        <f t="shared" si="1"/>
        <v>9</v>
      </c>
      <c r="E46" s="262">
        <v>1</v>
      </c>
      <c r="G46" s="262">
        <v>1</v>
      </c>
      <c r="I46">
        <v>1</v>
      </c>
      <c r="K46">
        <v>1</v>
      </c>
      <c r="L46">
        <v>1</v>
      </c>
      <c r="N46">
        <v>1</v>
      </c>
      <c r="O46">
        <v>1</v>
      </c>
      <c r="S46">
        <v>1</v>
      </c>
      <c r="U46">
        <v>1</v>
      </c>
    </row>
    <row r="47" spans="1:24" x14ac:dyDescent="0.25">
      <c r="A47">
        <v>104</v>
      </c>
      <c r="B47" s="260" t="s">
        <v>144</v>
      </c>
      <c r="C47">
        <f t="shared" si="1"/>
        <v>17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K47">
        <v>1</v>
      </c>
      <c r="L47">
        <v>1</v>
      </c>
      <c r="M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V47">
        <v>1</v>
      </c>
      <c r="W47">
        <v>1</v>
      </c>
    </row>
    <row r="48" spans="1:24" x14ac:dyDescent="0.25">
      <c r="A48">
        <v>105</v>
      </c>
      <c r="B48" s="260" t="s">
        <v>145</v>
      </c>
      <c r="C48">
        <f t="shared" si="1"/>
        <v>13</v>
      </c>
      <c r="D48">
        <v>1</v>
      </c>
      <c r="E48">
        <v>1</v>
      </c>
      <c r="G48">
        <v>1</v>
      </c>
      <c r="H48">
        <v>1</v>
      </c>
      <c r="J48">
        <v>1</v>
      </c>
      <c r="K48">
        <v>1</v>
      </c>
      <c r="L48">
        <v>1</v>
      </c>
      <c r="N48">
        <v>1</v>
      </c>
      <c r="O48">
        <v>1</v>
      </c>
      <c r="P48">
        <v>1</v>
      </c>
      <c r="S48">
        <v>1</v>
      </c>
      <c r="T48">
        <v>1</v>
      </c>
      <c r="V48">
        <v>1</v>
      </c>
    </row>
    <row r="49" spans="1:26" x14ac:dyDescent="0.25">
      <c r="A49">
        <v>106</v>
      </c>
      <c r="B49" s="260" t="s">
        <v>146</v>
      </c>
      <c r="C49">
        <f t="shared" si="1"/>
        <v>5</v>
      </c>
      <c r="D49">
        <v>1</v>
      </c>
      <c r="F49">
        <v>1</v>
      </c>
      <c r="H49">
        <v>1</v>
      </c>
      <c r="J49">
        <v>1</v>
      </c>
      <c r="N49">
        <v>1</v>
      </c>
    </row>
    <row r="50" spans="1:26" x14ac:dyDescent="0.25">
      <c r="A50">
        <v>107</v>
      </c>
      <c r="B50" s="260" t="s">
        <v>147</v>
      </c>
      <c r="C50">
        <f t="shared" si="1"/>
        <v>0</v>
      </c>
      <c r="E50" s="69"/>
      <c r="N50" s="69"/>
      <c r="P50" s="69"/>
    </row>
    <row r="51" spans="1:26" x14ac:dyDescent="0.25">
      <c r="A51">
        <v>107</v>
      </c>
      <c r="B51" s="267" t="s">
        <v>230</v>
      </c>
      <c r="C51">
        <f t="shared" si="1"/>
        <v>12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</row>
    <row r="52" spans="1:26" x14ac:dyDescent="0.25">
      <c r="A52">
        <v>108</v>
      </c>
      <c r="B52" s="260" t="s">
        <v>148</v>
      </c>
      <c r="C52">
        <f t="shared" si="1"/>
        <v>0</v>
      </c>
    </row>
    <row r="53" spans="1:26" x14ac:dyDescent="0.25">
      <c r="A53">
        <v>109</v>
      </c>
      <c r="B53" s="260" t="s">
        <v>149</v>
      </c>
      <c r="C53">
        <f t="shared" si="1"/>
        <v>2</v>
      </c>
      <c r="D53">
        <v>1</v>
      </c>
      <c r="M53">
        <v>1</v>
      </c>
    </row>
    <row r="54" spans="1:26" s="282" customFormat="1" x14ac:dyDescent="0.25">
      <c r="A54">
        <v>110</v>
      </c>
      <c r="B54" s="72" t="s">
        <v>235</v>
      </c>
      <c r="C54">
        <f t="shared" si="1"/>
        <v>6</v>
      </c>
      <c r="D54"/>
      <c r="E54"/>
      <c r="F54"/>
      <c r="G54"/>
      <c r="H54"/>
      <c r="I54"/>
      <c r="J54"/>
      <c r="K54"/>
      <c r="L54"/>
      <c r="M54"/>
      <c r="N54">
        <v>1</v>
      </c>
      <c r="O54">
        <v>1</v>
      </c>
      <c r="P54"/>
      <c r="Q54"/>
      <c r="R54"/>
      <c r="S54">
        <v>1</v>
      </c>
      <c r="T54">
        <v>1</v>
      </c>
      <c r="U54">
        <v>1</v>
      </c>
      <c r="V54"/>
      <c r="W54">
        <v>1</v>
      </c>
      <c r="X54"/>
      <c r="Y54"/>
      <c r="Z54"/>
    </row>
    <row r="55" spans="1:26" x14ac:dyDescent="0.25">
      <c r="A55">
        <v>110</v>
      </c>
      <c r="B55" s="260" t="s">
        <v>232</v>
      </c>
      <c r="C55">
        <f t="shared" si="1"/>
        <v>5</v>
      </c>
      <c r="E55">
        <v>1</v>
      </c>
      <c r="F55">
        <v>1</v>
      </c>
      <c r="L55">
        <v>1</v>
      </c>
      <c r="N55">
        <v>1</v>
      </c>
      <c r="U55">
        <v>1</v>
      </c>
    </row>
    <row r="56" spans="1:26" x14ac:dyDescent="0.25">
      <c r="A56">
        <v>111</v>
      </c>
      <c r="B56" s="260" t="s">
        <v>150</v>
      </c>
      <c r="C56">
        <f t="shared" si="1"/>
        <v>1</v>
      </c>
      <c r="M56" s="69"/>
      <c r="N56">
        <v>1</v>
      </c>
    </row>
    <row r="57" spans="1:26" x14ac:dyDescent="0.25">
      <c r="A57">
        <v>112</v>
      </c>
      <c r="B57" s="260" t="s">
        <v>151</v>
      </c>
      <c r="C57">
        <f t="shared" si="1"/>
        <v>1</v>
      </c>
      <c r="E57">
        <v>1</v>
      </c>
    </row>
    <row r="58" spans="1:26" x14ac:dyDescent="0.25">
      <c r="A58">
        <v>113</v>
      </c>
      <c r="B58" s="260" t="s">
        <v>152</v>
      </c>
      <c r="C58">
        <f t="shared" si="1"/>
        <v>15</v>
      </c>
      <c r="D58">
        <v>1</v>
      </c>
      <c r="F58">
        <v>1</v>
      </c>
      <c r="G58">
        <v>1</v>
      </c>
      <c r="H58">
        <v>1</v>
      </c>
      <c r="I58">
        <v>1</v>
      </c>
      <c r="K58">
        <v>1</v>
      </c>
      <c r="M58">
        <v>1</v>
      </c>
      <c r="O58">
        <v>1</v>
      </c>
      <c r="P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</row>
    <row r="59" spans="1:26" x14ac:dyDescent="0.25">
      <c r="A59">
        <v>114</v>
      </c>
      <c r="B59" s="260" t="s">
        <v>153</v>
      </c>
      <c r="C59">
        <f t="shared" si="1"/>
        <v>1</v>
      </c>
      <c r="L59">
        <v>1</v>
      </c>
    </row>
    <row r="60" spans="1:26" x14ac:dyDescent="0.25">
      <c r="A60">
        <v>115</v>
      </c>
      <c r="B60" s="260" t="s">
        <v>154</v>
      </c>
      <c r="C60">
        <f t="shared" si="1"/>
        <v>0</v>
      </c>
    </row>
    <row r="61" spans="1:26" x14ac:dyDescent="0.25">
      <c r="A61">
        <v>116</v>
      </c>
      <c r="B61" s="260" t="s">
        <v>155</v>
      </c>
      <c r="C61">
        <f t="shared" si="1"/>
        <v>0</v>
      </c>
    </row>
    <row r="62" spans="1:26" x14ac:dyDescent="0.25">
      <c r="A62">
        <v>117</v>
      </c>
      <c r="B62" s="260" t="s">
        <v>156</v>
      </c>
      <c r="C62">
        <f t="shared" si="1"/>
        <v>0</v>
      </c>
    </row>
    <row r="63" spans="1:26" x14ac:dyDescent="0.25">
      <c r="A63">
        <v>118</v>
      </c>
      <c r="B63" s="260" t="s">
        <v>157</v>
      </c>
      <c r="C63">
        <f t="shared" si="1"/>
        <v>2</v>
      </c>
      <c r="G63">
        <v>1</v>
      </c>
      <c r="O63">
        <v>1</v>
      </c>
    </row>
    <row r="64" spans="1:26" x14ac:dyDescent="0.25">
      <c r="A64">
        <v>119</v>
      </c>
      <c r="B64" s="260" t="s">
        <v>158</v>
      </c>
      <c r="C64">
        <f t="shared" si="1"/>
        <v>0</v>
      </c>
      <c r="I64" s="69"/>
    </row>
    <row r="65" spans="1:24" x14ac:dyDescent="0.25">
      <c r="A65">
        <v>120</v>
      </c>
      <c r="B65" s="285" t="s">
        <v>231</v>
      </c>
      <c r="C65">
        <f t="shared" si="1"/>
        <v>3</v>
      </c>
      <c r="U65">
        <v>1</v>
      </c>
      <c r="V65">
        <v>1</v>
      </c>
      <c r="W65">
        <v>1</v>
      </c>
    </row>
    <row r="66" spans="1:24" x14ac:dyDescent="0.25">
      <c r="A66">
        <v>120</v>
      </c>
      <c r="B66" s="260" t="s">
        <v>159</v>
      </c>
      <c r="C66">
        <f t="shared" ref="C66:C97" si="2">SUM(D66:ES66)</f>
        <v>4</v>
      </c>
      <c r="E66">
        <v>1</v>
      </c>
      <c r="G66">
        <v>1</v>
      </c>
      <c r="L66">
        <v>1</v>
      </c>
      <c r="V66">
        <v>1</v>
      </c>
    </row>
    <row r="67" spans="1:24" x14ac:dyDescent="0.25">
      <c r="A67">
        <v>121</v>
      </c>
      <c r="B67" s="260" t="s">
        <v>160</v>
      </c>
      <c r="C67">
        <f t="shared" si="2"/>
        <v>0</v>
      </c>
    </row>
    <row r="68" spans="1:24" x14ac:dyDescent="0.25">
      <c r="A68">
        <v>122</v>
      </c>
      <c r="B68" s="260" t="s">
        <v>161</v>
      </c>
      <c r="C68">
        <f t="shared" si="2"/>
        <v>0</v>
      </c>
    </row>
    <row r="69" spans="1:24" x14ac:dyDescent="0.25">
      <c r="A69">
        <v>123</v>
      </c>
      <c r="B69" s="260" t="s">
        <v>162</v>
      </c>
      <c r="C69">
        <f t="shared" si="2"/>
        <v>0</v>
      </c>
    </row>
    <row r="70" spans="1:24" x14ac:dyDescent="0.25">
      <c r="A70">
        <v>124</v>
      </c>
      <c r="B70" s="260" t="s">
        <v>163</v>
      </c>
      <c r="C70">
        <f t="shared" si="2"/>
        <v>1</v>
      </c>
      <c r="S70">
        <v>1</v>
      </c>
    </row>
    <row r="71" spans="1:24" x14ac:dyDescent="0.25">
      <c r="A71">
        <v>125</v>
      </c>
      <c r="B71" s="260" t="s">
        <v>164</v>
      </c>
      <c r="C71">
        <f t="shared" si="2"/>
        <v>2</v>
      </c>
      <c r="J71">
        <v>1</v>
      </c>
      <c r="Q71">
        <v>1</v>
      </c>
    </row>
    <row r="72" spans="1:24" x14ac:dyDescent="0.25">
      <c r="A72">
        <v>126</v>
      </c>
      <c r="B72" s="260" t="s">
        <v>165</v>
      </c>
      <c r="C72">
        <f t="shared" si="2"/>
        <v>0</v>
      </c>
    </row>
    <row r="73" spans="1:24" x14ac:dyDescent="0.25">
      <c r="A73">
        <v>127</v>
      </c>
      <c r="B73" s="260" t="s">
        <v>166</v>
      </c>
      <c r="C73">
        <f t="shared" si="2"/>
        <v>0</v>
      </c>
    </row>
    <row r="74" spans="1:24" x14ac:dyDescent="0.25">
      <c r="A74">
        <v>128</v>
      </c>
      <c r="B74" s="260" t="s">
        <v>167</v>
      </c>
      <c r="C74">
        <f t="shared" si="2"/>
        <v>0</v>
      </c>
    </row>
    <row r="75" spans="1:24" x14ac:dyDescent="0.25">
      <c r="A75">
        <v>129</v>
      </c>
      <c r="B75" s="260" t="s">
        <v>168</v>
      </c>
      <c r="C75">
        <f t="shared" si="2"/>
        <v>1</v>
      </c>
      <c r="V75">
        <v>1</v>
      </c>
    </row>
    <row r="76" spans="1:24" x14ac:dyDescent="0.25">
      <c r="A76">
        <v>130</v>
      </c>
      <c r="B76" s="260" t="s">
        <v>169</v>
      </c>
      <c r="C76">
        <f t="shared" si="2"/>
        <v>3</v>
      </c>
      <c r="H76">
        <v>1</v>
      </c>
      <c r="P76">
        <v>1</v>
      </c>
      <c r="V76">
        <v>1</v>
      </c>
    </row>
    <row r="77" spans="1:24" x14ac:dyDescent="0.25">
      <c r="A77">
        <v>131</v>
      </c>
      <c r="B77" s="260" t="s">
        <v>170</v>
      </c>
      <c r="C77">
        <f t="shared" si="2"/>
        <v>0</v>
      </c>
    </row>
    <row r="78" spans="1:24" x14ac:dyDescent="0.25">
      <c r="A78">
        <v>132</v>
      </c>
      <c r="B78" s="260" t="s">
        <v>171</v>
      </c>
      <c r="C78">
        <f t="shared" si="2"/>
        <v>0</v>
      </c>
    </row>
    <row r="79" spans="1:24" x14ac:dyDescent="0.25">
      <c r="A79">
        <v>133</v>
      </c>
      <c r="B79" s="260" t="s">
        <v>172</v>
      </c>
      <c r="C79">
        <f t="shared" si="2"/>
        <v>16</v>
      </c>
      <c r="E79">
        <v>1</v>
      </c>
      <c r="F79">
        <v>1</v>
      </c>
      <c r="G79">
        <v>1</v>
      </c>
      <c r="I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U79">
        <v>1</v>
      </c>
      <c r="V79">
        <v>1</v>
      </c>
      <c r="X79">
        <v>1</v>
      </c>
    </row>
    <row r="80" spans="1:24" x14ac:dyDescent="0.25">
      <c r="A80">
        <v>134</v>
      </c>
      <c r="B80" s="260" t="s">
        <v>173</v>
      </c>
      <c r="C80">
        <f t="shared" si="2"/>
        <v>0</v>
      </c>
    </row>
    <row r="81" spans="1:26" x14ac:dyDescent="0.25">
      <c r="A81">
        <v>135</v>
      </c>
      <c r="B81" s="260" t="s">
        <v>174</v>
      </c>
      <c r="C81">
        <f t="shared" si="2"/>
        <v>0</v>
      </c>
    </row>
    <row r="82" spans="1:26" x14ac:dyDescent="0.25">
      <c r="A82">
        <v>136</v>
      </c>
      <c r="B82" s="260" t="s">
        <v>175</v>
      </c>
      <c r="C82">
        <f t="shared" si="2"/>
        <v>0</v>
      </c>
    </row>
    <row r="83" spans="1:26" x14ac:dyDescent="0.25">
      <c r="A83">
        <v>137</v>
      </c>
      <c r="B83" s="260" t="s">
        <v>176</v>
      </c>
      <c r="C83">
        <f t="shared" si="2"/>
        <v>0</v>
      </c>
    </row>
    <row r="84" spans="1:26" x14ac:dyDescent="0.25">
      <c r="A84" s="286">
        <v>22</v>
      </c>
      <c r="B84" s="284" t="s">
        <v>177</v>
      </c>
      <c r="C84" s="286">
        <f t="shared" si="2"/>
        <v>11</v>
      </c>
      <c r="D84" s="286"/>
      <c r="E84" s="286"/>
      <c r="F84" s="286"/>
      <c r="G84" s="286">
        <v>1</v>
      </c>
      <c r="H84" s="286"/>
      <c r="I84" s="286"/>
      <c r="J84" s="286">
        <v>1</v>
      </c>
      <c r="K84" s="286"/>
      <c r="L84" s="286">
        <v>1</v>
      </c>
      <c r="M84" s="286">
        <v>1</v>
      </c>
      <c r="N84" s="286"/>
      <c r="O84" s="286">
        <v>1</v>
      </c>
      <c r="P84" s="286"/>
      <c r="Q84" s="286">
        <v>1</v>
      </c>
      <c r="R84" s="286">
        <v>1</v>
      </c>
      <c r="S84" s="286">
        <v>1</v>
      </c>
      <c r="T84" s="286"/>
      <c r="U84" s="286">
        <v>1</v>
      </c>
      <c r="V84" s="286">
        <v>1</v>
      </c>
      <c r="W84" s="286">
        <v>1</v>
      </c>
      <c r="X84" s="286"/>
      <c r="Y84" s="286"/>
      <c r="Z84" s="286"/>
    </row>
    <row r="85" spans="1:26" x14ac:dyDescent="0.25">
      <c r="A85">
        <v>139</v>
      </c>
      <c r="B85" s="260" t="s">
        <v>178</v>
      </c>
      <c r="C85">
        <f t="shared" si="2"/>
        <v>2</v>
      </c>
      <c r="D85">
        <v>1</v>
      </c>
      <c r="L85">
        <v>1</v>
      </c>
    </row>
    <row r="86" spans="1:26" x14ac:dyDescent="0.25">
      <c r="A86">
        <v>140</v>
      </c>
      <c r="B86" s="260" t="s">
        <v>179</v>
      </c>
      <c r="C86">
        <f t="shared" si="2"/>
        <v>0</v>
      </c>
    </row>
    <row r="87" spans="1:26" x14ac:dyDescent="0.25">
      <c r="A87">
        <v>141</v>
      </c>
      <c r="B87" s="260" t="s">
        <v>180</v>
      </c>
      <c r="C87">
        <f t="shared" si="2"/>
        <v>0</v>
      </c>
    </row>
    <row r="88" spans="1:26" x14ac:dyDescent="0.25">
      <c r="A88">
        <v>142</v>
      </c>
      <c r="B88" s="260" t="s">
        <v>181</v>
      </c>
      <c r="C88">
        <f t="shared" si="2"/>
        <v>0</v>
      </c>
    </row>
    <row r="89" spans="1:26" x14ac:dyDescent="0.25">
      <c r="A89">
        <v>143</v>
      </c>
      <c r="B89" s="260" t="s">
        <v>182</v>
      </c>
      <c r="C89">
        <f t="shared" si="2"/>
        <v>0</v>
      </c>
    </row>
    <row r="90" spans="1:26" x14ac:dyDescent="0.25">
      <c r="A90">
        <v>144</v>
      </c>
      <c r="B90" s="260" t="s">
        <v>183</v>
      </c>
      <c r="C90">
        <f t="shared" si="2"/>
        <v>0</v>
      </c>
    </row>
    <row r="91" spans="1:26" x14ac:dyDescent="0.25">
      <c r="A91">
        <v>145</v>
      </c>
      <c r="B91" s="260" t="s">
        <v>184</v>
      </c>
      <c r="C91">
        <f t="shared" si="2"/>
        <v>0</v>
      </c>
    </row>
    <row r="92" spans="1:26" x14ac:dyDescent="0.25">
      <c r="A92">
        <v>146</v>
      </c>
      <c r="B92" s="260" t="s">
        <v>185</v>
      </c>
      <c r="C92">
        <f t="shared" si="2"/>
        <v>0</v>
      </c>
    </row>
    <row r="93" spans="1:26" x14ac:dyDescent="0.25">
      <c r="A93">
        <v>147</v>
      </c>
      <c r="B93" s="260" t="s">
        <v>121</v>
      </c>
      <c r="C93">
        <f t="shared" si="2"/>
        <v>1</v>
      </c>
      <c r="W93">
        <v>1</v>
      </c>
    </row>
    <row r="94" spans="1:26" x14ac:dyDescent="0.25">
      <c r="A94">
        <v>148</v>
      </c>
      <c r="B94" s="260" t="s">
        <v>186</v>
      </c>
      <c r="C94">
        <f t="shared" si="2"/>
        <v>0</v>
      </c>
    </row>
    <row r="95" spans="1:26" s="286" customFormat="1" x14ac:dyDescent="0.25">
      <c r="A95">
        <v>149</v>
      </c>
      <c r="B95" s="260" t="s">
        <v>187</v>
      </c>
      <c r="C95">
        <f t="shared" si="2"/>
        <v>0</v>
      </c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x14ac:dyDescent="0.25">
      <c r="A96">
        <v>150</v>
      </c>
      <c r="B96" s="260" t="s">
        <v>188</v>
      </c>
      <c r="C96">
        <f t="shared" si="2"/>
        <v>0</v>
      </c>
    </row>
    <row r="97" spans="1:23" x14ac:dyDescent="0.25">
      <c r="A97">
        <v>151</v>
      </c>
      <c r="B97" s="260" t="s">
        <v>189</v>
      </c>
      <c r="C97">
        <f t="shared" si="2"/>
        <v>1</v>
      </c>
      <c r="V97">
        <v>1</v>
      </c>
    </row>
    <row r="98" spans="1:23" x14ac:dyDescent="0.25">
      <c r="A98">
        <v>152</v>
      </c>
      <c r="B98" s="260" t="s">
        <v>190</v>
      </c>
      <c r="C98">
        <f t="shared" ref="C98:C129" si="3">SUM(D98:ES98)</f>
        <v>0</v>
      </c>
    </row>
    <row r="99" spans="1:23" x14ac:dyDescent="0.25">
      <c r="A99">
        <v>153</v>
      </c>
      <c r="B99" s="260" t="s">
        <v>191</v>
      </c>
      <c r="C99">
        <f t="shared" si="3"/>
        <v>0</v>
      </c>
    </row>
    <row r="100" spans="1:23" x14ac:dyDescent="0.25">
      <c r="A100">
        <v>154</v>
      </c>
      <c r="B100" s="260" t="s">
        <v>192</v>
      </c>
      <c r="C100">
        <f t="shared" si="3"/>
        <v>1</v>
      </c>
      <c r="N100">
        <v>1</v>
      </c>
    </row>
    <row r="101" spans="1:23" x14ac:dyDescent="0.25">
      <c r="A101">
        <v>155</v>
      </c>
      <c r="B101" s="260" t="s">
        <v>193</v>
      </c>
      <c r="C101">
        <f t="shared" si="3"/>
        <v>0</v>
      </c>
    </row>
    <row r="102" spans="1:23" x14ac:dyDescent="0.25">
      <c r="A102">
        <v>156</v>
      </c>
      <c r="B102" s="260" t="s">
        <v>194</v>
      </c>
      <c r="C102">
        <f t="shared" si="3"/>
        <v>0</v>
      </c>
    </row>
    <row r="103" spans="1:23" x14ac:dyDescent="0.25">
      <c r="A103">
        <v>157</v>
      </c>
      <c r="B103" s="260" t="s">
        <v>195</v>
      </c>
      <c r="C103">
        <f t="shared" si="3"/>
        <v>0</v>
      </c>
    </row>
    <row r="104" spans="1:23" x14ac:dyDescent="0.25">
      <c r="A104">
        <v>158</v>
      </c>
      <c r="B104" s="260" t="s">
        <v>196</v>
      </c>
      <c r="C104">
        <f t="shared" si="3"/>
        <v>0</v>
      </c>
    </row>
    <row r="105" spans="1:23" x14ac:dyDescent="0.25">
      <c r="A105">
        <v>159</v>
      </c>
      <c r="B105" s="260" t="s">
        <v>197</v>
      </c>
      <c r="C105">
        <f t="shared" si="3"/>
        <v>0</v>
      </c>
    </row>
    <row r="106" spans="1:23" x14ac:dyDescent="0.25">
      <c r="A106">
        <v>160</v>
      </c>
      <c r="B106" s="260" t="s">
        <v>198</v>
      </c>
      <c r="C106">
        <f t="shared" si="3"/>
        <v>1</v>
      </c>
      <c r="V106">
        <v>1</v>
      </c>
    </row>
    <row r="107" spans="1:23" x14ac:dyDescent="0.25">
      <c r="A107">
        <v>161</v>
      </c>
      <c r="B107" s="260" t="s">
        <v>199</v>
      </c>
      <c r="C107">
        <f t="shared" si="3"/>
        <v>0</v>
      </c>
    </row>
    <row r="108" spans="1:23" x14ac:dyDescent="0.25">
      <c r="A108">
        <v>162</v>
      </c>
      <c r="B108" s="260" t="s">
        <v>200</v>
      </c>
      <c r="C108">
        <f t="shared" si="3"/>
        <v>0</v>
      </c>
    </row>
    <row r="109" spans="1:23" x14ac:dyDescent="0.25">
      <c r="A109">
        <v>163</v>
      </c>
      <c r="B109" s="260" t="s">
        <v>201</v>
      </c>
      <c r="C109">
        <f t="shared" si="3"/>
        <v>0</v>
      </c>
    </row>
    <row r="110" spans="1:23" x14ac:dyDescent="0.25">
      <c r="A110">
        <v>164</v>
      </c>
      <c r="B110" s="260" t="s">
        <v>202</v>
      </c>
      <c r="C110">
        <f t="shared" si="3"/>
        <v>4</v>
      </c>
      <c r="K110">
        <v>1</v>
      </c>
      <c r="L110">
        <v>1</v>
      </c>
      <c r="Q110">
        <v>1</v>
      </c>
      <c r="W110">
        <v>1</v>
      </c>
    </row>
    <row r="111" spans="1:23" x14ac:dyDescent="0.25">
      <c r="A111">
        <v>165</v>
      </c>
      <c r="B111" s="260" t="s">
        <v>203</v>
      </c>
      <c r="C111">
        <f t="shared" si="3"/>
        <v>0</v>
      </c>
    </row>
    <row r="112" spans="1:23" x14ac:dyDescent="0.25">
      <c r="A112">
        <v>166</v>
      </c>
      <c r="B112" s="260" t="s">
        <v>204</v>
      </c>
      <c r="C112">
        <f t="shared" si="3"/>
        <v>0</v>
      </c>
    </row>
    <row r="113" spans="1:26" x14ac:dyDescent="0.25">
      <c r="A113">
        <v>167</v>
      </c>
      <c r="B113" s="260" t="s">
        <v>205</v>
      </c>
      <c r="C113">
        <f t="shared" si="3"/>
        <v>0</v>
      </c>
    </row>
    <row r="114" spans="1:26" x14ac:dyDescent="0.25">
      <c r="A114">
        <v>168</v>
      </c>
      <c r="B114" s="260" t="s">
        <v>206</v>
      </c>
      <c r="C114">
        <f t="shared" si="3"/>
        <v>2</v>
      </c>
      <c r="G114">
        <v>1</v>
      </c>
      <c r="K114">
        <v>1</v>
      </c>
    </row>
    <row r="115" spans="1:26" x14ac:dyDescent="0.25">
      <c r="A115" s="282">
        <v>169</v>
      </c>
      <c r="B115" s="283" t="s">
        <v>207</v>
      </c>
      <c r="C115" s="282">
        <f t="shared" si="3"/>
        <v>1</v>
      </c>
      <c r="D115" s="282"/>
      <c r="E115" s="282"/>
      <c r="F115" s="282"/>
      <c r="G115" s="282"/>
      <c r="H115" s="282"/>
      <c r="I115" s="282"/>
      <c r="J115" s="282"/>
      <c r="K115" s="282"/>
      <c r="L115" s="282">
        <v>1</v>
      </c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</row>
    <row r="116" spans="1:26" x14ac:dyDescent="0.25">
      <c r="A116">
        <v>170</v>
      </c>
      <c r="B116" s="260" t="s">
        <v>208</v>
      </c>
      <c r="C116">
        <f t="shared" si="3"/>
        <v>0</v>
      </c>
    </row>
    <row r="117" spans="1:26" x14ac:dyDescent="0.25">
      <c r="A117">
        <v>202</v>
      </c>
      <c r="B117" s="72" t="s">
        <v>209</v>
      </c>
      <c r="C117">
        <f t="shared" si="3"/>
        <v>8</v>
      </c>
      <c r="M117">
        <v>1</v>
      </c>
      <c r="O117">
        <v>1</v>
      </c>
      <c r="Q117">
        <v>1</v>
      </c>
      <c r="R117">
        <v>1</v>
      </c>
      <c r="S117">
        <v>1</v>
      </c>
      <c r="T117">
        <v>1</v>
      </c>
      <c r="W117">
        <v>1</v>
      </c>
      <c r="X117">
        <v>1</v>
      </c>
    </row>
    <row r="118" spans="1:26" x14ac:dyDescent="0.25">
      <c r="A118">
        <v>204</v>
      </c>
      <c r="B118" s="72" t="s">
        <v>210</v>
      </c>
      <c r="C118">
        <f t="shared" si="3"/>
        <v>2</v>
      </c>
      <c r="J118">
        <v>1</v>
      </c>
      <c r="V118">
        <v>1</v>
      </c>
    </row>
    <row r="119" spans="1:26" x14ac:dyDescent="0.25">
      <c r="A119">
        <v>207</v>
      </c>
      <c r="B119" s="72" t="s">
        <v>211</v>
      </c>
      <c r="C119">
        <f t="shared" si="3"/>
        <v>1</v>
      </c>
      <c r="L119">
        <v>1</v>
      </c>
    </row>
    <row r="120" spans="1:26" x14ac:dyDescent="0.25">
      <c r="A120">
        <v>209</v>
      </c>
      <c r="B120" s="72" t="s">
        <v>212</v>
      </c>
      <c r="C120">
        <f t="shared" si="3"/>
        <v>6</v>
      </c>
      <c r="D120">
        <v>1</v>
      </c>
      <c r="H120">
        <v>1</v>
      </c>
      <c r="I120">
        <v>1</v>
      </c>
      <c r="O120">
        <v>1</v>
      </c>
      <c r="R120">
        <v>1</v>
      </c>
      <c r="V120">
        <v>1</v>
      </c>
    </row>
    <row r="121" spans="1:26" x14ac:dyDescent="0.25">
      <c r="A121">
        <v>210</v>
      </c>
      <c r="B121" s="72" t="s">
        <v>213</v>
      </c>
      <c r="C121">
        <f t="shared" si="3"/>
        <v>1</v>
      </c>
      <c r="E121">
        <v>1</v>
      </c>
    </row>
    <row r="122" spans="1:26" x14ac:dyDescent="0.25">
      <c r="A122">
        <v>211</v>
      </c>
      <c r="B122" s="72" t="s">
        <v>214</v>
      </c>
      <c r="C122">
        <f t="shared" si="3"/>
        <v>16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L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V122">
        <v>1</v>
      </c>
      <c r="W122">
        <v>1</v>
      </c>
      <c r="X122">
        <v>1</v>
      </c>
    </row>
    <row r="123" spans="1:26" x14ac:dyDescent="0.25">
      <c r="A123">
        <v>212</v>
      </c>
      <c r="B123" s="72" t="s">
        <v>215</v>
      </c>
      <c r="C123">
        <f t="shared" si="3"/>
        <v>3</v>
      </c>
      <c r="H123" s="262">
        <v>1</v>
      </c>
      <c r="K123">
        <v>1</v>
      </c>
      <c r="T123">
        <v>1</v>
      </c>
    </row>
    <row r="124" spans="1:26" x14ac:dyDescent="0.25">
      <c r="A124">
        <v>213</v>
      </c>
      <c r="B124" s="72" t="s">
        <v>216</v>
      </c>
      <c r="C124">
        <f t="shared" si="3"/>
        <v>2</v>
      </c>
      <c r="F124">
        <v>1</v>
      </c>
      <c r="J124">
        <v>1</v>
      </c>
    </row>
    <row r="125" spans="1:26" x14ac:dyDescent="0.25">
      <c r="A125">
        <v>220</v>
      </c>
      <c r="B125" s="72" t="s">
        <v>217</v>
      </c>
      <c r="C125">
        <f t="shared" si="3"/>
        <v>10</v>
      </c>
      <c r="F125">
        <v>1</v>
      </c>
      <c r="H125">
        <v>1</v>
      </c>
      <c r="J125">
        <v>1</v>
      </c>
      <c r="K125">
        <v>1</v>
      </c>
      <c r="M125">
        <v>1</v>
      </c>
      <c r="O125">
        <v>1</v>
      </c>
      <c r="S125">
        <v>1</v>
      </c>
      <c r="T125">
        <v>1</v>
      </c>
      <c r="V125">
        <v>1</v>
      </c>
      <c r="W125">
        <v>1</v>
      </c>
    </row>
    <row r="126" spans="1:26" x14ac:dyDescent="0.25">
      <c r="A126">
        <v>221</v>
      </c>
      <c r="B126" s="72" t="s">
        <v>218</v>
      </c>
      <c r="C126">
        <f t="shared" si="3"/>
        <v>16</v>
      </c>
      <c r="E126">
        <v>1</v>
      </c>
      <c r="F126">
        <v>1</v>
      </c>
      <c r="G126">
        <v>1</v>
      </c>
      <c r="H126">
        <v>1</v>
      </c>
      <c r="I126">
        <v>1</v>
      </c>
      <c r="K126">
        <v>1</v>
      </c>
      <c r="L126">
        <v>1</v>
      </c>
      <c r="M126">
        <v>1</v>
      </c>
      <c r="N126">
        <v>1</v>
      </c>
      <c r="P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</row>
    <row r="127" spans="1:26" x14ac:dyDescent="0.25">
      <c r="A127">
        <v>222</v>
      </c>
      <c r="B127" s="72" t="s">
        <v>219</v>
      </c>
      <c r="C127">
        <f t="shared" si="3"/>
        <v>19</v>
      </c>
      <c r="D127">
        <v>1</v>
      </c>
      <c r="E127">
        <v>1</v>
      </c>
      <c r="F127">
        <v>1</v>
      </c>
      <c r="G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</row>
    <row r="128" spans="1:26" x14ac:dyDescent="0.25">
      <c r="A128">
        <v>224</v>
      </c>
      <c r="B128" s="72" t="s">
        <v>220</v>
      </c>
      <c r="C128">
        <f t="shared" si="3"/>
        <v>12</v>
      </c>
      <c r="D128">
        <v>1</v>
      </c>
      <c r="F128">
        <v>1</v>
      </c>
      <c r="G128">
        <v>1</v>
      </c>
      <c r="H128">
        <v>1</v>
      </c>
      <c r="J128">
        <v>1</v>
      </c>
      <c r="M128">
        <v>1</v>
      </c>
      <c r="N128">
        <v>1</v>
      </c>
      <c r="O128">
        <v>1</v>
      </c>
      <c r="Q128">
        <v>1</v>
      </c>
      <c r="R128">
        <v>1</v>
      </c>
      <c r="U128">
        <v>1</v>
      </c>
      <c r="W128">
        <v>1</v>
      </c>
    </row>
    <row r="129" spans="1:24" x14ac:dyDescent="0.25">
      <c r="A129">
        <v>225</v>
      </c>
      <c r="B129" s="72" t="s">
        <v>221</v>
      </c>
      <c r="C129">
        <f t="shared" si="3"/>
        <v>9</v>
      </c>
      <c r="D129">
        <v>1</v>
      </c>
      <c r="F129">
        <v>1</v>
      </c>
      <c r="K129">
        <v>1</v>
      </c>
      <c r="M129">
        <v>1</v>
      </c>
      <c r="P129">
        <v>1</v>
      </c>
      <c r="R129">
        <v>1</v>
      </c>
      <c r="T129">
        <v>1</v>
      </c>
      <c r="U129">
        <v>1</v>
      </c>
      <c r="W129">
        <v>1</v>
      </c>
    </row>
    <row r="130" spans="1:24" x14ac:dyDescent="0.25">
      <c r="A130">
        <v>227</v>
      </c>
      <c r="B130" s="72" t="s">
        <v>222</v>
      </c>
      <c r="C130">
        <f t="shared" ref="C130:C136" si="4">SUM(D130:ES130)</f>
        <v>1</v>
      </c>
      <c r="N130">
        <v>1</v>
      </c>
    </row>
    <row r="131" spans="1:24" x14ac:dyDescent="0.25">
      <c r="A131">
        <v>228</v>
      </c>
      <c r="B131" s="72" t="s">
        <v>223</v>
      </c>
      <c r="C131">
        <f t="shared" si="4"/>
        <v>1</v>
      </c>
      <c r="K131">
        <v>1</v>
      </c>
    </row>
    <row r="132" spans="1:24" x14ac:dyDescent="0.25">
      <c r="A132">
        <v>231</v>
      </c>
      <c r="B132" s="72" t="s">
        <v>224</v>
      </c>
      <c r="C132">
        <f t="shared" si="4"/>
        <v>1</v>
      </c>
      <c r="G132">
        <v>1</v>
      </c>
    </row>
    <row r="133" spans="1:24" x14ac:dyDescent="0.25">
      <c r="A133">
        <v>232</v>
      </c>
      <c r="B133" s="72" t="s">
        <v>225</v>
      </c>
      <c r="C133">
        <f t="shared" si="4"/>
        <v>4</v>
      </c>
      <c r="H133">
        <v>1</v>
      </c>
      <c r="N133">
        <v>1</v>
      </c>
      <c r="Q133">
        <v>1</v>
      </c>
      <c r="U133">
        <v>1</v>
      </c>
    </row>
    <row r="134" spans="1:24" x14ac:dyDescent="0.25">
      <c r="A134">
        <v>233</v>
      </c>
      <c r="B134" s="72" t="s">
        <v>226</v>
      </c>
      <c r="C134">
        <f t="shared" si="4"/>
        <v>10</v>
      </c>
      <c r="D134">
        <v>1</v>
      </c>
      <c r="H134">
        <v>1</v>
      </c>
      <c r="K134">
        <v>1</v>
      </c>
      <c r="M134">
        <v>1</v>
      </c>
      <c r="N134">
        <v>1</v>
      </c>
      <c r="P134">
        <v>1</v>
      </c>
      <c r="R134">
        <v>1</v>
      </c>
      <c r="U134">
        <v>1</v>
      </c>
      <c r="W134">
        <v>1</v>
      </c>
      <c r="X134">
        <v>1</v>
      </c>
    </row>
    <row r="135" spans="1:24" x14ac:dyDescent="0.25">
      <c r="A135">
        <v>236</v>
      </c>
      <c r="B135" s="72" t="s">
        <v>227</v>
      </c>
      <c r="C135">
        <f t="shared" si="4"/>
        <v>1</v>
      </c>
      <c r="D135">
        <v>1</v>
      </c>
    </row>
    <row r="136" spans="1:24" x14ac:dyDescent="0.25">
      <c r="A136">
        <v>237</v>
      </c>
      <c r="B136" s="72" t="s">
        <v>228</v>
      </c>
      <c r="C136">
        <f t="shared" si="4"/>
        <v>3</v>
      </c>
      <c r="M136">
        <v>1</v>
      </c>
      <c r="R136">
        <v>1</v>
      </c>
      <c r="U136" s="262">
        <v>1</v>
      </c>
    </row>
  </sheetData>
  <sortState ref="A2:Z136">
    <sortCondition ref="A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G1" sqref="G1"/>
    </sheetView>
  </sheetViews>
  <sheetFormatPr baseColWidth="10" defaultRowHeight="15" x14ac:dyDescent="0.25"/>
  <cols>
    <col min="1" max="1" width="5.85546875" customWidth="1"/>
    <col min="2" max="2" width="14.85546875" customWidth="1"/>
    <col min="3" max="48" width="4.28515625" customWidth="1"/>
  </cols>
  <sheetData>
    <row r="1" spans="1:17" x14ac:dyDescent="0.25">
      <c r="A1">
        <v>222</v>
      </c>
      <c r="B1" s="72" t="s">
        <v>219</v>
      </c>
      <c r="C1">
        <f t="shared" ref="C1:C20" si="0">SUM(D1:ES1)</f>
        <v>13</v>
      </c>
      <c r="D1">
        <v>1</v>
      </c>
      <c r="E1">
        <v>1</v>
      </c>
      <c r="F1">
        <v>1</v>
      </c>
      <c r="G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</row>
    <row r="2" spans="1:17" x14ac:dyDescent="0.25">
      <c r="A2">
        <v>211</v>
      </c>
      <c r="B2" s="72" t="s">
        <v>214</v>
      </c>
      <c r="C2">
        <f t="shared" si="0"/>
        <v>10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L2">
        <v>1</v>
      </c>
      <c r="P2">
        <v>1</v>
      </c>
      <c r="Q2">
        <v>1</v>
      </c>
    </row>
    <row r="3" spans="1:17" x14ac:dyDescent="0.25">
      <c r="A3">
        <v>221</v>
      </c>
      <c r="B3" s="72" t="s">
        <v>218</v>
      </c>
      <c r="C3">
        <f t="shared" si="0"/>
        <v>10</v>
      </c>
      <c r="E3">
        <v>1</v>
      </c>
      <c r="F3">
        <v>1</v>
      </c>
      <c r="G3">
        <v>1</v>
      </c>
      <c r="H3">
        <v>1</v>
      </c>
      <c r="I3">
        <v>1</v>
      </c>
      <c r="K3">
        <v>1</v>
      </c>
      <c r="L3">
        <v>1</v>
      </c>
      <c r="M3">
        <v>1</v>
      </c>
      <c r="N3">
        <v>1</v>
      </c>
      <c r="P3">
        <v>1</v>
      </c>
    </row>
    <row r="4" spans="1:17" x14ac:dyDescent="0.25">
      <c r="A4">
        <v>224</v>
      </c>
      <c r="B4" s="72" t="s">
        <v>220</v>
      </c>
      <c r="C4">
        <f t="shared" si="0"/>
        <v>9</v>
      </c>
      <c r="D4">
        <v>1</v>
      </c>
      <c r="F4">
        <v>1</v>
      </c>
      <c r="G4">
        <v>1</v>
      </c>
      <c r="H4">
        <v>1</v>
      </c>
      <c r="J4">
        <v>1</v>
      </c>
      <c r="M4">
        <v>1</v>
      </c>
      <c r="N4">
        <v>1</v>
      </c>
      <c r="O4">
        <v>1</v>
      </c>
      <c r="Q4">
        <v>1</v>
      </c>
    </row>
    <row r="5" spans="1:17" x14ac:dyDescent="0.25">
      <c r="A5">
        <v>220</v>
      </c>
      <c r="B5" s="72" t="s">
        <v>217</v>
      </c>
      <c r="C5">
        <f t="shared" si="0"/>
        <v>6</v>
      </c>
      <c r="F5">
        <v>1</v>
      </c>
      <c r="H5">
        <v>1</v>
      </c>
      <c r="J5">
        <v>1</v>
      </c>
      <c r="K5">
        <v>1</v>
      </c>
      <c r="M5">
        <v>1</v>
      </c>
      <c r="O5">
        <v>1</v>
      </c>
    </row>
    <row r="6" spans="1:17" x14ac:dyDescent="0.25">
      <c r="A6">
        <v>233</v>
      </c>
      <c r="B6" s="72" t="s">
        <v>226</v>
      </c>
      <c r="C6">
        <f t="shared" si="0"/>
        <v>6</v>
      </c>
      <c r="D6">
        <v>1</v>
      </c>
      <c r="H6">
        <v>1</v>
      </c>
      <c r="K6">
        <v>1</v>
      </c>
      <c r="M6">
        <v>1</v>
      </c>
      <c r="N6">
        <v>1</v>
      </c>
      <c r="P6">
        <v>1</v>
      </c>
    </row>
    <row r="7" spans="1:17" x14ac:dyDescent="0.25">
      <c r="A7">
        <v>225</v>
      </c>
      <c r="B7" s="72" t="s">
        <v>221</v>
      </c>
      <c r="C7">
        <f t="shared" si="0"/>
        <v>5</v>
      </c>
      <c r="D7">
        <v>1</v>
      </c>
      <c r="F7">
        <v>1</v>
      </c>
      <c r="K7">
        <v>1</v>
      </c>
      <c r="M7">
        <v>1</v>
      </c>
      <c r="P7">
        <v>1</v>
      </c>
    </row>
    <row r="8" spans="1:17" x14ac:dyDescent="0.25">
      <c r="A8">
        <v>209</v>
      </c>
      <c r="B8" s="72" t="s">
        <v>212</v>
      </c>
      <c r="C8">
        <f t="shared" si="0"/>
        <v>4</v>
      </c>
      <c r="D8">
        <v>1</v>
      </c>
      <c r="H8">
        <v>1</v>
      </c>
      <c r="I8">
        <v>1</v>
      </c>
      <c r="O8">
        <v>1</v>
      </c>
    </row>
    <row r="9" spans="1:17" x14ac:dyDescent="0.25">
      <c r="A9">
        <v>202</v>
      </c>
      <c r="B9" s="72" t="s">
        <v>209</v>
      </c>
      <c r="C9">
        <f t="shared" si="0"/>
        <v>3</v>
      </c>
      <c r="M9">
        <v>1</v>
      </c>
      <c r="O9">
        <v>1</v>
      </c>
      <c r="Q9">
        <v>1</v>
      </c>
    </row>
    <row r="10" spans="1:17" x14ac:dyDescent="0.25">
      <c r="A10">
        <v>232</v>
      </c>
      <c r="B10" s="72" t="s">
        <v>225</v>
      </c>
      <c r="C10">
        <f t="shared" si="0"/>
        <v>3</v>
      </c>
      <c r="H10">
        <v>1</v>
      </c>
      <c r="N10">
        <v>1</v>
      </c>
      <c r="Q10">
        <v>1</v>
      </c>
    </row>
    <row r="11" spans="1:17" x14ac:dyDescent="0.25">
      <c r="A11">
        <v>212</v>
      </c>
      <c r="B11" s="72" t="s">
        <v>215</v>
      </c>
      <c r="C11">
        <f t="shared" si="0"/>
        <v>2</v>
      </c>
      <c r="H11" s="262">
        <v>1</v>
      </c>
      <c r="K11">
        <v>1</v>
      </c>
    </row>
    <row r="12" spans="1:17" x14ac:dyDescent="0.25">
      <c r="A12">
        <v>213</v>
      </c>
      <c r="B12" s="72" t="s">
        <v>216</v>
      </c>
      <c r="C12">
        <f t="shared" si="0"/>
        <v>2</v>
      </c>
      <c r="F12">
        <v>1</v>
      </c>
      <c r="J12">
        <v>1</v>
      </c>
    </row>
    <row r="13" spans="1:17" x14ac:dyDescent="0.25">
      <c r="A13">
        <v>204</v>
      </c>
      <c r="B13" s="72" t="s">
        <v>210</v>
      </c>
      <c r="C13">
        <f t="shared" si="0"/>
        <v>1</v>
      </c>
      <c r="J13">
        <v>1</v>
      </c>
    </row>
    <row r="14" spans="1:17" x14ac:dyDescent="0.25">
      <c r="A14">
        <v>207</v>
      </c>
      <c r="B14" s="72" t="s">
        <v>211</v>
      </c>
      <c r="C14">
        <f t="shared" si="0"/>
        <v>1</v>
      </c>
      <c r="L14">
        <v>1</v>
      </c>
    </row>
    <row r="15" spans="1:17" x14ac:dyDescent="0.25">
      <c r="A15">
        <v>210</v>
      </c>
      <c r="B15" s="72" t="s">
        <v>213</v>
      </c>
      <c r="C15">
        <f t="shared" si="0"/>
        <v>1</v>
      </c>
      <c r="E15">
        <v>1</v>
      </c>
    </row>
    <row r="16" spans="1:17" x14ac:dyDescent="0.25">
      <c r="A16">
        <v>227</v>
      </c>
      <c r="B16" s="72" t="s">
        <v>222</v>
      </c>
      <c r="C16">
        <f t="shared" si="0"/>
        <v>1</v>
      </c>
      <c r="N16">
        <v>1</v>
      </c>
    </row>
    <row r="17" spans="1:13" x14ac:dyDescent="0.25">
      <c r="A17">
        <v>228</v>
      </c>
      <c r="B17" s="72" t="s">
        <v>223</v>
      </c>
      <c r="C17">
        <f t="shared" si="0"/>
        <v>1</v>
      </c>
      <c r="K17">
        <v>1</v>
      </c>
    </row>
    <row r="18" spans="1:13" x14ac:dyDescent="0.25">
      <c r="A18">
        <v>231</v>
      </c>
      <c r="B18" s="72" t="s">
        <v>224</v>
      </c>
      <c r="C18">
        <f t="shared" si="0"/>
        <v>1</v>
      </c>
      <c r="G18">
        <v>1</v>
      </c>
    </row>
    <row r="19" spans="1:13" x14ac:dyDescent="0.25">
      <c r="A19">
        <v>236</v>
      </c>
      <c r="B19" s="72" t="s">
        <v>227</v>
      </c>
      <c r="C19">
        <f t="shared" si="0"/>
        <v>1</v>
      </c>
      <c r="D19">
        <v>1</v>
      </c>
    </row>
    <row r="20" spans="1:13" x14ac:dyDescent="0.25">
      <c r="A20">
        <v>237</v>
      </c>
      <c r="B20" s="72" t="s">
        <v>228</v>
      </c>
      <c r="C20">
        <f t="shared" si="0"/>
        <v>1</v>
      </c>
      <c r="M20">
        <v>1</v>
      </c>
    </row>
  </sheetData>
  <sortState ref="A1:Q47">
    <sortCondition descending="1" ref="C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opLeftCell="A52" workbookViewId="0">
      <selection activeCell="B2" sqref="B2"/>
    </sheetView>
  </sheetViews>
  <sheetFormatPr baseColWidth="10" defaultRowHeight="15" x14ac:dyDescent="0.25"/>
  <cols>
    <col min="3" max="38" width="3.85546875" customWidth="1"/>
  </cols>
  <sheetData>
    <row r="1" spans="1:26" x14ac:dyDescent="0.25">
      <c r="A1">
        <v>101</v>
      </c>
      <c r="B1" s="260" t="s">
        <v>142</v>
      </c>
      <c r="C1">
        <f t="shared" ref="C1:C32" si="0">SUM(D1:ES1)</f>
        <v>6</v>
      </c>
      <c r="F1" s="263">
        <v>1</v>
      </c>
      <c r="G1" s="262">
        <v>1</v>
      </c>
      <c r="H1" s="262">
        <v>1</v>
      </c>
      <c r="I1" s="262">
        <v>1</v>
      </c>
      <c r="L1" s="15"/>
      <c r="M1">
        <v>1</v>
      </c>
      <c r="P1" s="262">
        <v>1</v>
      </c>
    </row>
    <row r="2" spans="1:26" x14ac:dyDescent="0.25">
      <c r="A2">
        <v>102</v>
      </c>
      <c r="B2" s="267" t="s">
        <v>233</v>
      </c>
      <c r="C2">
        <f t="shared" si="0"/>
        <v>7</v>
      </c>
      <c r="L2">
        <v>1</v>
      </c>
      <c r="N2">
        <v>1</v>
      </c>
      <c r="P2">
        <v>1</v>
      </c>
      <c r="S2">
        <v>1</v>
      </c>
      <c r="T2">
        <v>1</v>
      </c>
      <c r="V2">
        <v>1</v>
      </c>
      <c r="W2">
        <v>1</v>
      </c>
    </row>
    <row r="3" spans="1:26" x14ac:dyDescent="0.25">
      <c r="A3">
        <v>103</v>
      </c>
      <c r="B3" s="260" t="s">
        <v>143</v>
      </c>
      <c r="C3">
        <f t="shared" si="0"/>
        <v>9</v>
      </c>
      <c r="E3" s="262">
        <v>1</v>
      </c>
      <c r="G3" s="262">
        <v>1</v>
      </c>
      <c r="I3">
        <v>1</v>
      </c>
      <c r="K3">
        <v>1</v>
      </c>
      <c r="L3">
        <v>1</v>
      </c>
      <c r="N3">
        <v>1</v>
      </c>
      <c r="O3">
        <v>1</v>
      </c>
      <c r="S3">
        <v>1</v>
      </c>
      <c r="U3">
        <v>1</v>
      </c>
    </row>
    <row r="4" spans="1:26" x14ac:dyDescent="0.25">
      <c r="A4">
        <v>104</v>
      </c>
      <c r="B4" s="260" t="s">
        <v>144</v>
      </c>
      <c r="C4">
        <f t="shared" si="0"/>
        <v>17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K4">
        <v>1</v>
      </c>
      <c r="L4">
        <v>1</v>
      </c>
      <c r="M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V4">
        <v>1</v>
      </c>
      <c r="W4">
        <v>1</v>
      </c>
    </row>
    <row r="5" spans="1:26" x14ac:dyDescent="0.25">
      <c r="A5">
        <v>105</v>
      </c>
      <c r="B5" s="260" t="s">
        <v>145</v>
      </c>
      <c r="C5">
        <f t="shared" si="0"/>
        <v>13</v>
      </c>
      <c r="D5">
        <v>1</v>
      </c>
      <c r="E5">
        <v>1</v>
      </c>
      <c r="G5">
        <v>1</v>
      </c>
      <c r="H5">
        <v>1</v>
      </c>
      <c r="J5">
        <v>1</v>
      </c>
      <c r="K5">
        <v>1</v>
      </c>
      <c r="L5">
        <v>1</v>
      </c>
      <c r="N5">
        <v>1</v>
      </c>
      <c r="O5">
        <v>1</v>
      </c>
      <c r="P5">
        <v>1</v>
      </c>
      <c r="S5">
        <v>1</v>
      </c>
      <c r="T5">
        <v>1</v>
      </c>
      <c r="V5">
        <v>1</v>
      </c>
    </row>
    <row r="6" spans="1:26" x14ac:dyDescent="0.25">
      <c r="A6">
        <v>106</v>
      </c>
      <c r="B6" s="260" t="s">
        <v>146</v>
      </c>
      <c r="C6">
        <f t="shared" si="0"/>
        <v>5</v>
      </c>
      <c r="D6">
        <v>1</v>
      </c>
      <c r="F6">
        <v>1</v>
      </c>
      <c r="H6">
        <v>1</v>
      </c>
      <c r="J6">
        <v>1</v>
      </c>
      <c r="N6">
        <v>1</v>
      </c>
    </row>
    <row r="7" spans="1:26" x14ac:dyDescent="0.25">
      <c r="A7">
        <v>107</v>
      </c>
      <c r="B7" s="260" t="s">
        <v>147</v>
      </c>
      <c r="C7">
        <f t="shared" si="0"/>
        <v>0</v>
      </c>
      <c r="E7" s="69"/>
      <c r="N7" s="69"/>
      <c r="P7" s="69"/>
    </row>
    <row r="8" spans="1:26" x14ac:dyDescent="0.25">
      <c r="A8">
        <v>107</v>
      </c>
      <c r="B8" s="267" t="s">
        <v>230</v>
      </c>
      <c r="C8">
        <f t="shared" si="0"/>
        <v>12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</row>
    <row r="9" spans="1:26" x14ac:dyDescent="0.25">
      <c r="A9">
        <v>108</v>
      </c>
      <c r="B9" s="260" t="s">
        <v>148</v>
      </c>
      <c r="C9">
        <f t="shared" si="0"/>
        <v>0</v>
      </c>
    </row>
    <row r="10" spans="1:26" x14ac:dyDescent="0.25">
      <c r="A10">
        <v>109</v>
      </c>
      <c r="B10" s="260" t="s">
        <v>149</v>
      </c>
      <c r="C10">
        <f t="shared" si="0"/>
        <v>2</v>
      </c>
      <c r="D10">
        <v>1</v>
      </c>
      <c r="M10">
        <v>1</v>
      </c>
    </row>
    <row r="11" spans="1:26" s="282" customFormat="1" x14ac:dyDescent="0.25">
      <c r="A11">
        <v>110</v>
      </c>
      <c r="B11" s="72" t="s">
        <v>235</v>
      </c>
      <c r="C11">
        <f t="shared" si="0"/>
        <v>6</v>
      </c>
      <c r="D11"/>
      <c r="E11"/>
      <c r="F11"/>
      <c r="G11"/>
      <c r="H11"/>
      <c r="I11"/>
      <c r="J11"/>
      <c r="K11"/>
      <c r="L11"/>
      <c r="M11"/>
      <c r="N11">
        <v>1</v>
      </c>
      <c r="O11">
        <v>1</v>
      </c>
      <c r="P11"/>
      <c r="Q11"/>
      <c r="R11"/>
      <c r="S11">
        <v>1</v>
      </c>
      <c r="T11">
        <v>1</v>
      </c>
      <c r="U11">
        <v>1</v>
      </c>
      <c r="V11"/>
      <c r="W11">
        <v>1</v>
      </c>
      <c r="X11"/>
      <c r="Y11"/>
      <c r="Z11"/>
    </row>
    <row r="12" spans="1:26" x14ac:dyDescent="0.25">
      <c r="A12">
        <v>110</v>
      </c>
      <c r="B12" s="260" t="s">
        <v>232</v>
      </c>
      <c r="C12">
        <f t="shared" si="0"/>
        <v>5</v>
      </c>
      <c r="E12">
        <v>1</v>
      </c>
      <c r="F12">
        <v>1</v>
      </c>
      <c r="L12">
        <v>1</v>
      </c>
      <c r="N12">
        <v>1</v>
      </c>
      <c r="U12">
        <v>1</v>
      </c>
    </row>
    <row r="13" spans="1:26" x14ac:dyDescent="0.25">
      <c r="A13">
        <v>111</v>
      </c>
      <c r="B13" s="260" t="s">
        <v>150</v>
      </c>
      <c r="C13">
        <f t="shared" si="0"/>
        <v>1</v>
      </c>
      <c r="M13" s="69"/>
      <c r="N13">
        <v>1</v>
      </c>
    </row>
    <row r="14" spans="1:26" x14ac:dyDescent="0.25">
      <c r="A14">
        <v>112</v>
      </c>
      <c r="B14" s="260" t="s">
        <v>151</v>
      </c>
      <c r="C14">
        <f t="shared" si="0"/>
        <v>1</v>
      </c>
      <c r="E14">
        <v>1</v>
      </c>
    </row>
    <row r="15" spans="1:26" x14ac:dyDescent="0.25">
      <c r="A15">
        <v>113</v>
      </c>
      <c r="B15" s="260" t="s">
        <v>152</v>
      </c>
      <c r="C15">
        <f t="shared" si="0"/>
        <v>15</v>
      </c>
      <c r="D15">
        <v>1</v>
      </c>
      <c r="F15">
        <v>1</v>
      </c>
      <c r="G15">
        <v>1</v>
      </c>
      <c r="H15">
        <v>1</v>
      </c>
      <c r="I15">
        <v>1</v>
      </c>
      <c r="K15">
        <v>1</v>
      </c>
      <c r="M15">
        <v>1</v>
      </c>
      <c r="O15">
        <v>1</v>
      </c>
      <c r="P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</row>
    <row r="16" spans="1:26" x14ac:dyDescent="0.25">
      <c r="A16">
        <v>114</v>
      </c>
      <c r="B16" s="260" t="s">
        <v>153</v>
      </c>
      <c r="C16">
        <f t="shared" si="0"/>
        <v>1</v>
      </c>
      <c r="L16">
        <v>1</v>
      </c>
    </row>
    <row r="17" spans="1:23" x14ac:dyDescent="0.25">
      <c r="A17">
        <v>115</v>
      </c>
      <c r="B17" s="260" t="s">
        <v>154</v>
      </c>
      <c r="C17">
        <f t="shared" si="0"/>
        <v>0</v>
      </c>
    </row>
    <row r="18" spans="1:23" x14ac:dyDescent="0.25">
      <c r="A18">
        <v>116</v>
      </c>
      <c r="B18" s="260" t="s">
        <v>155</v>
      </c>
      <c r="C18">
        <f t="shared" si="0"/>
        <v>0</v>
      </c>
    </row>
    <row r="19" spans="1:23" x14ac:dyDescent="0.25">
      <c r="A19">
        <v>117</v>
      </c>
      <c r="B19" s="260" t="s">
        <v>156</v>
      </c>
      <c r="C19">
        <f t="shared" si="0"/>
        <v>0</v>
      </c>
    </row>
    <row r="20" spans="1:23" x14ac:dyDescent="0.25">
      <c r="A20">
        <v>118</v>
      </c>
      <c r="B20" s="260" t="s">
        <v>157</v>
      </c>
      <c r="C20">
        <f t="shared" si="0"/>
        <v>2</v>
      </c>
      <c r="G20">
        <v>1</v>
      </c>
      <c r="O20">
        <v>1</v>
      </c>
    </row>
    <row r="21" spans="1:23" x14ac:dyDescent="0.25">
      <c r="A21">
        <v>119</v>
      </c>
      <c r="B21" s="260" t="s">
        <v>158</v>
      </c>
      <c r="C21">
        <f t="shared" si="0"/>
        <v>0</v>
      </c>
      <c r="I21" s="69"/>
    </row>
    <row r="22" spans="1:23" x14ac:dyDescent="0.25">
      <c r="A22">
        <v>120</v>
      </c>
      <c r="B22" s="285" t="s">
        <v>231</v>
      </c>
      <c r="C22">
        <f t="shared" si="0"/>
        <v>3</v>
      </c>
      <c r="U22">
        <v>1</v>
      </c>
      <c r="V22">
        <v>1</v>
      </c>
      <c r="W22">
        <v>1</v>
      </c>
    </row>
    <row r="23" spans="1:23" x14ac:dyDescent="0.25">
      <c r="A23">
        <v>120</v>
      </c>
      <c r="B23" s="260" t="s">
        <v>159</v>
      </c>
      <c r="C23">
        <f t="shared" si="0"/>
        <v>4</v>
      </c>
      <c r="E23">
        <v>1</v>
      </c>
      <c r="G23">
        <v>1</v>
      </c>
      <c r="L23">
        <v>1</v>
      </c>
      <c r="V23">
        <v>1</v>
      </c>
    </row>
    <row r="24" spans="1:23" x14ac:dyDescent="0.25">
      <c r="A24">
        <v>121</v>
      </c>
      <c r="B24" s="260" t="s">
        <v>160</v>
      </c>
      <c r="C24">
        <f t="shared" si="0"/>
        <v>0</v>
      </c>
    </row>
    <row r="25" spans="1:23" x14ac:dyDescent="0.25">
      <c r="A25">
        <v>122</v>
      </c>
      <c r="B25" s="260" t="s">
        <v>161</v>
      </c>
      <c r="C25">
        <f t="shared" si="0"/>
        <v>0</v>
      </c>
    </row>
    <row r="26" spans="1:23" x14ac:dyDescent="0.25">
      <c r="A26">
        <v>123</v>
      </c>
      <c r="B26" s="260" t="s">
        <v>162</v>
      </c>
      <c r="C26">
        <f t="shared" si="0"/>
        <v>0</v>
      </c>
    </row>
    <row r="27" spans="1:23" x14ac:dyDescent="0.25">
      <c r="A27">
        <v>124</v>
      </c>
      <c r="B27" s="260" t="s">
        <v>163</v>
      </c>
      <c r="C27">
        <f t="shared" si="0"/>
        <v>1</v>
      </c>
      <c r="S27">
        <v>1</v>
      </c>
    </row>
    <row r="28" spans="1:23" x14ac:dyDescent="0.25">
      <c r="A28">
        <v>125</v>
      </c>
      <c r="B28" s="260" t="s">
        <v>164</v>
      </c>
      <c r="C28">
        <f t="shared" si="0"/>
        <v>2</v>
      </c>
      <c r="J28">
        <v>1</v>
      </c>
      <c r="Q28">
        <v>1</v>
      </c>
    </row>
    <row r="29" spans="1:23" x14ac:dyDescent="0.25">
      <c r="A29">
        <v>126</v>
      </c>
      <c r="B29" s="260" t="s">
        <v>165</v>
      </c>
      <c r="C29">
        <f t="shared" si="0"/>
        <v>0</v>
      </c>
    </row>
    <row r="30" spans="1:23" x14ac:dyDescent="0.25">
      <c r="A30">
        <v>127</v>
      </c>
      <c r="B30" s="260" t="s">
        <v>166</v>
      </c>
      <c r="C30">
        <f t="shared" si="0"/>
        <v>0</v>
      </c>
    </row>
    <row r="31" spans="1:23" x14ac:dyDescent="0.25">
      <c r="A31">
        <v>128</v>
      </c>
      <c r="B31" s="260" t="s">
        <v>167</v>
      </c>
      <c r="C31">
        <f t="shared" si="0"/>
        <v>0</v>
      </c>
    </row>
    <row r="32" spans="1:23" x14ac:dyDescent="0.25">
      <c r="A32">
        <v>129</v>
      </c>
      <c r="B32" s="260" t="s">
        <v>168</v>
      </c>
      <c r="C32">
        <f t="shared" si="0"/>
        <v>1</v>
      </c>
      <c r="V32">
        <v>1</v>
      </c>
    </row>
    <row r="33" spans="1:26" x14ac:dyDescent="0.25">
      <c r="A33">
        <v>130</v>
      </c>
      <c r="B33" s="260" t="s">
        <v>169</v>
      </c>
      <c r="C33">
        <f t="shared" ref="C33:C64" si="1">SUM(D33:ES33)</f>
        <v>3</v>
      </c>
      <c r="H33">
        <v>1</v>
      </c>
      <c r="P33">
        <v>1</v>
      </c>
      <c r="V33">
        <v>1</v>
      </c>
    </row>
    <row r="34" spans="1:26" x14ac:dyDescent="0.25">
      <c r="A34">
        <v>131</v>
      </c>
      <c r="B34" s="260" t="s">
        <v>170</v>
      </c>
      <c r="C34">
        <f t="shared" si="1"/>
        <v>0</v>
      </c>
    </row>
    <row r="35" spans="1:26" x14ac:dyDescent="0.25">
      <c r="A35">
        <v>132</v>
      </c>
      <c r="B35" s="260" t="s">
        <v>171</v>
      </c>
      <c r="C35">
        <f t="shared" si="1"/>
        <v>0</v>
      </c>
    </row>
    <row r="36" spans="1:26" x14ac:dyDescent="0.25">
      <c r="A36">
        <v>133</v>
      </c>
      <c r="B36" s="260" t="s">
        <v>172</v>
      </c>
      <c r="C36">
        <f t="shared" si="1"/>
        <v>16</v>
      </c>
      <c r="E36">
        <v>1</v>
      </c>
      <c r="F36">
        <v>1</v>
      </c>
      <c r="G36">
        <v>1</v>
      </c>
      <c r="I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U36">
        <v>1</v>
      </c>
      <c r="V36">
        <v>1</v>
      </c>
      <c r="X36">
        <v>1</v>
      </c>
    </row>
    <row r="37" spans="1:26" x14ac:dyDescent="0.25">
      <c r="A37">
        <v>134</v>
      </c>
      <c r="B37" s="260" t="s">
        <v>173</v>
      </c>
      <c r="C37">
        <f t="shared" si="1"/>
        <v>0</v>
      </c>
    </row>
    <row r="38" spans="1:26" x14ac:dyDescent="0.25">
      <c r="A38">
        <v>135</v>
      </c>
      <c r="B38" s="260" t="s">
        <v>174</v>
      </c>
      <c r="C38">
        <f t="shared" si="1"/>
        <v>0</v>
      </c>
    </row>
    <row r="39" spans="1:26" x14ac:dyDescent="0.25">
      <c r="A39">
        <v>136</v>
      </c>
      <c r="B39" s="260" t="s">
        <v>175</v>
      </c>
      <c r="C39">
        <f t="shared" si="1"/>
        <v>0</v>
      </c>
    </row>
    <row r="40" spans="1:26" x14ac:dyDescent="0.25">
      <c r="A40">
        <v>137</v>
      </c>
      <c r="B40" s="260" t="s">
        <v>176</v>
      </c>
      <c r="C40">
        <f t="shared" si="1"/>
        <v>0</v>
      </c>
    </row>
    <row r="41" spans="1:26" x14ac:dyDescent="0.25">
      <c r="A41" s="286">
        <v>22</v>
      </c>
      <c r="B41" s="284" t="s">
        <v>177</v>
      </c>
      <c r="C41" s="286">
        <f t="shared" si="1"/>
        <v>11</v>
      </c>
      <c r="D41" s="286"/>
      <c r="E41" s="286"/>
      <c r="F41" s="286"/>
      <c r="G41" s="286">
        <v>1</v>
      </c>
      <c r="H41" s="286"/>
      <c r="I41" s="286"/>
      <c r="J41" s="286">
        <v>1</v>
      </c>
      <c r="K41" s="286"/>
      <c r="L41" s="286">
        <v>1</v>
      </c>
      <c r="M41" s="286">
        <v>1</v>
      </c>
      <c r="N41" s="286"/>
      <c r="O41" s="286">
        <v>1</v>
      </c>
      <c r="P41" s="286"/>
      <c r="Q41" s="286">
        <v>1</v>
      </c>
      <c r="R41" s="286">
        <v>1</v>
      </c>
      <c r="S41" s="286">
        <v>1</v>
      </c>
      <c r="T41" s="286"/>
      <c r="U41" s="286">
        <v>1</v>
      </c>
      <c r="V41" s="286">
        <v>1</v>
      </c>
      <c r="W41" s="286">
        <v>1</v>
      </c>
      <c r="X41" s="286"/>
      <c r="Y41" s="286"/>
      <c r="Z41" s="286"/>
    </row>
    <row r="42" spans="1:26" x14ac:dyDescent="0.25">
      <c r="A42">
        <v>139</v>
      </c>
      <c r="B42" s="260" t="s">
        <v>178</v>
      </c>
      <c r="C42">
        <f t="shared" si="1"/>
        <v>2</v>
      </c>
      <c r="D42">
        <v>1</v>
      </c>
      <c r="L42">
        <v>1</v>
      </c>
    </row>
    <row r="43" spans="1:26" x14ac:dyDescent="0.25">
      <c r="A43">
        <v>140</v>
      </c>
      <c r="B43" s="260" t="s">
        <v>179</v>
      </c>
      <c r="C43">
        <f t="shared" si="1"/>
        <v>0</v>
      </c>
    </row>
    <row r="44" spans="1:26" x14ac:dyDescent="0.25">
      <c r="A44">
        <v>141</v>
      </c>
      <c r="B44" s="260" t="s">
        <v>180</v>
      </c>
      <c r="C44">
        <f t="shared" si="1"/>
        <v>0</v>
      </c>
    </row>
    <row r="45" spans="1:26" x14ac:dyDescent="0.25">
      <c r="A45">
        <v>142</v>
      </c>
      <c r="B45" s="260" t="s">
        <v>181</v>
      </c>
      <c r="C45">
        <f t="shared" si="1"/>
        <v>0</v>
      </c>
    </row>
    <row r="46" spans="1:26" x14ac:dyDescent="0.25">
      <c r="A46">
        <v>143</v>
      </c>
      <c r="B46" s="260" t="s">
        <v>182</v>
      </c>
      <c r="C46">
        <f t="shared" si="1"/>
        <v>0</v>
      </c>
    </row>
    <row r="47" spans="1:26" x14ac:dyDescent="0.25">
      <c r="A47">
        <v>144</v>
      </c>
      <c r="B47" s="260" t="s">
        <v>183</v>
      </c>
      <c r="C47">
        <f t="shared" si="1"/>
        <v>0</v>
      </c>
    </row>
    <row r="48" spans="1:26" x14ac:dyDescent="0.25">
      <c r="A48">
        <v>145</v>
      </c>
      <c r="B48" s="260" t="s">
        <v>184</v>
      </c>
      <c r="C48">
        <f t="shared" si="1"/>
        <v>0</v>
      </c>
    </row>
    <row r="49" spans="1:26" x14ac:dyDescent="0.25">
      <c r="A49">
        <v>146</v>
      </c>
      <c r="B49" s="260" t="s">
        <v>185</v>
      </c>
      <c r="C49">
        <f t="shared" si="1"/>
        <v>0</v>
      </c>
    </row>
    <row r="50" spans="1:26" x14ac:dyDescent="0.25">
      <c r="A50">
        <v>147</v>
      </c>
      <c r="B50" s="260" t="s">
        <v>121</v>
      </c>
      <c r="C50">
        <f t="shared" si="1"/>
        <v>1</v>
      </c>
      <c r="W50">
        <v>1</v>
      </c>
    </row>
    <row r="51" spans="1:26" x14ac:dyDescent="0.25">
      <c r="A51">
        <v>148</v>
      </c>
      <c r="B51" s="260" t="s">
        <v>186</v>
      </c>
      <c r="C51">
        <f t="shared" si="1"/>
        <v>0</v>
      </c>
    </row>
    <row r="52" spans="1:26" s="286" customFormat="1" x14ac:dyDescent="0.25">
      <c r="A52">
        <v>149</v>
      </c>
      <c r="B52" s="260" t="s">
        <v>187</v>
      </c>
      <c r="C52">
        <f t="shared" si="1"/>
        <v>0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x14ac:dyDescent="0.25">
      <c r="A53">
        <v>150</v>
      </c>
      <c r="B53" s="260" t="s">
        <v>188</v>
      </c>
      <c r="C53">
        <f t="shared" si="1"/>
        <v>0</v>
      </c>
    </row>
    <row r="54" spans="1:26" x14ac:dyDescent="0.25">
      <c r="A54">
        <v>151</v>
      </c>
      <c r="B54" s="260" t="s">
        <v>189</v>
      </c>
      <c r="C54">
        <f t="shared" si="1"/>
        <v>1</v>
      </c>
      <c r="V54">
        <v>1</v>
      </c>
    </row>
    <row r="55" spans="1:26" x14ac:dyDescent="0.25">
      <c r="A55">
        <v>152</v>
      </c>
      <c r="B55" s="260" t="s">
        <v>190</v>
      </c>
      <c r="C55">
        <f t="shared" si="1"/>
        <v>0</v>
      </c>
    </row>
    <row r="56" spans="1:26" x14ac:dyDescent="0.25">
      <c r="A56">
        <v>153</v>
      </c>
      <c r="B56" s="260" t="s">
        <v>191</v>
      </c>
      <c r="C56">
        <f t="shared" si="1"/>
        <v>0</v>
      </c>
    </row>
    <row r="57" spans="1:26" x14ac:dyDescent="0.25">
      <c r="A57">
        <v>154</v>
      </c>
      <c r="B57" s="260" t="s">
        <v>192</v>
      </c>
      <c r="C57">
        <f t="shared" si="1"/>
        <v>1</v>
      </c>
      <c r="N57">
        <v>1</v>
      </c>
    </row>
    <row r="58" spans="1:26" x14ac:dyDescent="0.25">
      <c r="A58">
        <v>155</v>
      </c>
      <c r="B58" s="260" t="s">
        <v>193</v>
      </c>
      <c r="C58">
        <f t="shared" si="1"/>
        <v>0</v>
      </c>
    </row>
    <row r="59" spans="1:26" x14ac:dyDescent="0.25">
      <c r="A59">
        <v>156</v>
      </c>
      <c r="B59" s="260" t="s">
        <v>194</v>
      </c>
      <c r="C59">
        <f t="shared" si="1"/>
        <v>0</v>
      </c>
    </row>
    <row r="60" spans="1:26" x14ac:dyDescent="0.25">
      <c r="A60">
        <v>157</v>
      </c>
      <c r="B60" s="260" t="s">
        <v>195</v>
      </c>
      <c r="C60">
        <f t="shared" si="1"/>
        <v>0</v>
      </c>
    </row>
    <row r="61" spans="1:26" x14ac:dyDescent="0.25">
      <c r="A61">
        <v>158</v>
      </c>
      <c r="B61" s="260" t="s">
        <v>196</v>
      </c>
      <c r="C61">
        <f t="shared" si="1"/>
        <v>0</v>
      </c>
    </row>
    <row r="62" spans="1:26" x14ac:dyDescent="0.25">
      <c r="A62">
        <v>159</v>
      </c>
      <c r="B62" s="260" t="s">
        <v>197</v>
      </c>
      <c r="C62">
        <f t="shared" si="1"/>
        <v>0</v>
      </c>
    </row>
    <row r="63" spans="1:26" x14ac:dyDescent="0.25">
      <c r="A63">
        <v>160</v>
      </c>
      <c r="B63" s="260" t="s">
        <v>198</v>
      </c>
      <c r="C63">
        <f t="shared" si="1"/>
        <v>1</v>
      </c>
      <c r="V63">
        <v>1</v>
      </c>
    </row>
    <row r="64" spans="1:26" x14ac:dyDescent="0.25">
      <c r="A64">
        <v>161</v>
      </c>
      <c r="B64" s="260" t="s">
        <v>199</v>
      </c>
      <c r="C64">
        <f t="shared" si="1"/>
        <v>0</v>
      </c>
    </row>
    <row r="65" spans="1:26" x14ac:dyDescent="0.25">
      <c r="A65">
        <v>162</v>
      </c>
      <c r="B65" s="260" t="s">
        <v>200</v>
      </c>
      <c r="C65">
        <f t="shared" ref="C65:C73" si="2">SUM(D65:ES65)</f>
        <v>0</v>
      </c>
    </row>
    <row r="66" spans="1:26" x14ac:dyDescent="0.25">
      <c r="A66">
        <v>163</v>
      </c>
      <c r="B66" s="260" t="s">
        <v>201</v>
      </c>
      <c r="C66">
        <f t="shared" si="2"/>
        <v>0</v>
      </c>
    </row>
    <row r="67" spans="1:26" x14ac:dyDescent="0.25">
      <c r="A67">
        <v>164</v>
      </c>
      <c r="B67" s="260" t="s">
        <v>202</v>
      </c>
      <c r="C67">
        <f t="shared" si="2"/>
        <v>4</v>
      </c>
      <c r="K67">
        <v>1</v>
      </c>
      <c r="L67">
        <v>1</v>
      </c>
      <c r="Q67">
        <v>1</v>
      </c>
      <c r="W67">
        <v>1</v>
      </c>
    </row>
    <row r="68" spans="1:26" x14ac:dyDescent="0.25">
      <c r="A68">
        <v>165</v>
      </c>
      <c r="B68" s="260" t="s">
        <v>203</v>
      </c>
      <c r="C68">
        <f t="shared" si="2"/>
        <v>0</v>
      </c>
    </row>
    <row r="69" spans="1:26" x14ac:dyDescent="0.25">
      <c r="A69">
        <v>166</v>
      </c>
      <c r="B69" s="260" t="s">
        <v>204</v>
      </c>
      <c r="C69">
        <f t="shared" si="2"/>
        <v>0</v>
      </c>
    </row>
    <row r="70" spans="1:26" x14ac:dyDescent="0.25">
      <c r="A70">
        <v>167</v>
      </c>
      <c r="B70" s="260" t="s">
        <v>205</v>
      </c>
      <c r="C70">
        <f t="shared" si="2"/>
        <v>0</v>
      </c>
    </row>
    <row r="71" spans="1:26" x14ac:dyDescent="0.25">
      <c r="A71">
        <v>168</v>
      </c>
      <c r="B71" s="260" t="s">
        <v>206</v>
      </c>
      <c r="C71">
        <f t="shared" si="2"/>
        <v>2</v>
      </c>
      <c r="G71">
        <v>1</v>
      </c>
      <c r="K71">
        <v>1</v>
      </c>
    </row>
    <row r="72" spans="1:26" x14ac:dyDescent="0.25">
      <c r="A72" s="282">
        <v>169</v>
      </c>
      <c r="B72" s="283" t="s">
        <v>207</v>
      </c>
      <c r="C72" s="282">
        <f t="shared" si="2"/>
        <v>1</v>
      </c>
      <c r="D72" s="282"/>
      <c r="E72" s="282"/>
      <c r="F72" s="282"/>
      <c r="G72" s="282"/>
      <c r="H72" s="282"/>
      <c r="I72" s="282"/>
      <c r="J72" s="282"/>
      <c r="K72" s="282"/>
      <c r="L72" s="282">
        <v>1</v>
      </c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</row>
    <row r="73" spans="1:26" x14ac:dyDescent="0.25">
      <c r="A73">
        <v>170</v>
      </c>
      <c r="B73" s="260" t="s">
        <v>208</v>
      </c>
      <c r="C73">
        <f t="shared" si="2"/>
        <v>0</v>
      </c>
    </row>
    <row r="74" spans="1:26" x14ac:dyDescent="0.25">
      <c r="A74">
        <f>SUM(A1:A2)</f>
        <v>203</v>
      </c>
    </row>
  </sheetData>
  <sortState ref="A1:U74">
    <sortCondition ref="A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B2" sqref="B2:B43"/>
    </sheetView>
  </sheetViews>
  <sheetFormatPr baseColWidth="10" defaultRowHeight="15" x14ac:dyDescent="0.25"/>
  <cols>
    <col min="3" max="19" width="4.5703125" customWidth="1"/>
    <col min="20" max="24" width="3.85546875" customWidth="1"/>
  </cols>
  <sheetData>
    <row r="1" spans="1:26" ht="38.25" x14ac:dyDescent="0.25">
      <c r="A1" t="s">
        <v>140</v>
      </c>
      <c r="B1" t="s">
        <v>141</v>
      </c>
      <c r="C1" t="s">
        <v>139</v>
      </c>
      <c r="D1" s="261">
        <v>41602</v>
      </c>
      <c r="E1" s="261">
        <v>41603</v>
      </c>
      <c r="F1" s="261">
        <v>41604</v>
      </c>
      <c r="G1" s="261">
        <v>41605</v>
      </c>
      <c r="H1" s="261">
        <v>41606</v>
      </c>
      <c r="I1" s="261">
        <v>41607</v>
      </c>
      <c r="J1" s="261">
        <v>41608</v>
      </c>
      <c r="K1" s="261">
        <v>41609</v>
      </c>
      <c r="L1" s="261">
        <v>41610</v>
      </c>
      <c r="M1" s="261">
        <v>41611</v>
      </c>
      <c r="N1" s="261">
        <v>41612</v>
      </c>
      <c r="O1" s="261">
        <v>41613</v>
      </c>
      <c r="P1" s="261">
        <v>41614</v>
      </c>
      <c r="Q1" s="261">
        <v>41615</v>
      </c>
      <c r="R1" s="261">
        <v>41616</v>
      </c>
      <c r="S1" s="261">
        <v>41617</v>
      </c>
      <c r="T1" s="261">
        <v>41618</v>
      </c>
      <c r="U1" s="261">
        <v>41619</v>
      </c>
      <c r="V1" s="261">
        <v>41620</v>
      </c>
      <c r="W1" s="261">
        <v>41621</v>
      </c>
      <c r="X1" s="261">
        <v>41622</v>
      </c>
      <c r="Y1" s="261">
        <v>41623</v>
      </c>
      <c r="Z1" s="261">
        <v>41624</v>
      </c>
    </row>
    <row r="2" spans="1:26" x14ac:dyDescent="0.25">
      <c r="A2">
        <v>1</v>
      </c>
      <c r="B2" s="13" t="s">
        <v>100</v>
      </c>
      <c r="C2">
        <f t="shared" ref="C2:C43" si="0">SUM(D2:ES2)</f>
        <v>13</v>
      </c>
      <c r="E2">
        <v>1</v>
      </c>
      <c r="F2">
        <v>1</v>
      </c>
      <c r="G2">
        <v>1</v>
      </c>
      <c r="H2">
        <v>1</v>
      </c>
      <c r="J2">
        <v>1</v>
      </c>
      <c r="K2">
        <v>1</v>
      </c>
      <c r="M2">
        <v>1</v>
      </c>
      <c r="N2">
        <v>1</v>
      </c>
      <c r="P2">
        <v>1</v>
      </c>
      <c r="Q2">
        <v>1</v>
      </c>
      <c r="S2">
        <v>1</v>
      </c>
      <c r="U2">
        <v>1</v>
      </c>
      <c r="W2">
        <v>1</v>
      </c>
    </row>
    <row r="3" spans="1:26" x14ac:dyDescent="0.25">
      <c r="A3">
        <v>2</v>
      </c>
      <c r="B3" s="13" t="s">
        <v>101</v>
      </c>
      <c r="C3">
        <f t="shared" si="0"/>
        <v>0</v>
      </c>
    </row>
    <row r="4" spans="1:26" x14ac:dyDescent="0.25">
      <c r="A4">
        <v>3</v>
      </c>
      <c r="B4" s="13" t="s">
        <v>103</v>
      </c>
      <c r="C4">
        <f t="shared" si="0"/>
        <v>1</v>
      </c>
      <c r="V4">
        <v>1</v>
      </c>
    </row>
    <row r="5" spans="1:26" x14ac:dyDescent="0.25">
      <c r="A5">
        <v>4</v>
      </c>
      <c r="B5" s="13" t="s">
        <v>102</v>
      </c>
      <c r="C5">
        <f t="shared" si="0"/>
        <v>2</v>
      </c>
      <c r="E5">
        <v>1</v>
      </c>
      <c r="T5">
        <v>1</v>
      </c>
    </row>
    <row r="6" spans="1:26" x14ac:dyDescent="0.25">
      <c r="A6">
        <v>5</v>
      </c>
      <c r="B6" s="13" t="s">
        <v>104</v>
      </c>
      <c r="C6">
        <f t="shared" si="0"/>
        <v>0</v>
      </c>
    </row>
    <row r="7" spans="1:26" x14ac:dyDescent="0.25">
      <c r="A7">
        <v>6</v>
      </c>
      <c r="B7" s="13" t="s">
        <v>105</v>
      </c>
      <c r="C7">
        <f t="shared" si="0"/>
        <v>16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v>1</v>
      </c>
      <c r="O7">
        <v>1</v>
      </c>
      <c r="Q7">
        <v>1</v>
      </c>
      <c r="S7">
        <v>1</v>
      </c>
      <c r="T7">
        <v>1</v>
      </c>
      <c r="U7">
        <v>1</v>
      </c>
      <c r="W7">
        <v>1</v>
      </c>
      <c r="X7">
        <v>1</v>
      </c>
    </row>
    <row r="8" spans="1:26" x14ac:dyDescent="0.25">
      <c r="A8">
        <v>7</v>
      </c>
      <c r="B8" s="13" t="s">
        <v>106</v>
      </c>
      <c r="C8">
        <f t="shared" si="0"/>
        <v>1</v>
      </c>
      <c r="V8">
        <v>1</v>
      </c>
    </row>
    <row r="9" spans="1:26" x14ac:dyDescent="0.25">
      <c r="A9">
        <v>8</v>
      </c>
      <c r="B9" s="13" t="s">
        <v>107</v>
      </c>
      <c r="C9">
        <f t="shared" si="0"/>
        <v>14</v>
      </c>
      <c r="D9">
        <v>1</v>
      </c>
      <c r="E9">
        <v>1</v>
      </c>
      <c r="G9">
        <v>1</v>
      </c>
      <c r="I9">
        <v>1</v>
      </c>
      <c r="K9">
        <v>1</v>
      </c>
      <c r="L9">
        <v>1</v>
      </c>
      <c r="N9">
        <v>1</v>
      </c>
      <c r="P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</row>
    <row r="10" spans="1:26" x14ac:dyDescent="0.25">
      <c r="A10">
        <v>9</v>
      </c>
      <c r="B10" s="13" t="s">
        <v>108</v>
      </c>
      <c r="C10">
        <f t="shared" si="0"/>
        <v>18</v>
      </c>
      <c r="E10">
        <v>1</v>
      </c>
      <c r="F10">
        <v>1</v>
      </c>
      <c r="G10">
        <v>1</v>
      </c>
      <c r="H10">
        <v>1</v>
      </c>
      <c r="I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</row>
    <row r="11" spans="1:26" x14ac:dyDescent="0.25">
      <c r="A11">
        <v>10</v>
      </c>
      <c r="B11" s="13" t="s">
        <v>109</v>
      </c>
      <c r="C11">
        <f t="shared" si="0"/>
        <v>4</v>
      </c>
      <c r="F11">
        <v>1</v>
      </c>
      <c r="G11">
        <v>1</v>
      </c>
      <c r="I11">
        <v>1</v>
      </c>
      <c r="L11">
        <v>1</v>
      </c>
    </row>
    <row r="12" spans="1:26" x14ac:dyDescent="0.25">
      <c r="A12">
        <v>11</v>
      </c>
      <c r="B12" s="13" t="s">
        <v>110</v>
      </c>
      <c r="C12">
        <f t="shared" si="0"/>
        <v>3</v>
      </c>
      <c r="I12">
        <v>1</v>
      </c>
      <c r="J12">
        <v>1</v>
      </c>
      <c r="P12">
        <v>1</v>
      </c>
    </row>
    <row r="13" spans="1:26" x14ac:dyDescent="0.25">
      <c r="A13">
        <v>12</v>
      </c>
      <c r="B13" s="13" t="s">
        <v>111</v>
      </c>
      <c r="C13">
        <f t="shared" si="0"/>
        <v>14</v>
      </c>
      <c r="D13">
        <v>1</v>
      </c>
      <c r="E13">
        <v>1</v>
      </c>
      <c r="H13">
        <v>1</v>
      </c>
      <c r="I13">
        <v>1</v>
      </c>
      <c r="K13">
        <v>1</v>
      </c>
      <c r="L13">
        <v>1</v>
      </c>
      <c r="M13">
        <v>1</v>
      </c>
      <c r="N13">
        <v>1</v>
      </c>
      <c r="P13">
        <v>1</v>
      </c>
      <c r="R13">
        <v>1</v>
      </c>
      <c r="T13">
        <v>1</v>
      </c>
      <c r="U13">
        <v>1</v>
      </c>
      <c r="V13">
        <v>1</v>
      </c>
      <c r="X13">
        <v>1</v>
      </c>
    </row>
    <row r="14" spans="1:26" x14ac:dyDescent="0.25">
      <c r="A14">
        <v>13</v>
      </c>
      <c r="B14" s="13" t="s">
        <v>112</v>
      </c>
      <c r="C14">
        <f t="shared" si="0"/>
        <v>9</v>
      </c>
      <c r="D14">
        <v>1</v>
      </c>
      <c r="F14">
        <v>1</v>
      </c>
      <c r="G14">
        <v>1</v>
      </c>
      <c r="K14">
        <v>1</v>
      </c>
      <c r="M14">
        <v>1</v>
      </c>
      <c r="P14">
        <v>1</v>
      </c>
      <c r="S14">
        <v>1</v>
      </c>
      <c r="U14">
        <v>1</v>
      </c>
      <c r="V14">
        <v>1</v>
      </c>
    </row>
    <row r="15" spans="1:26" x14ac:dyDescent="0.25">
      <c r="A15">
        <v>14</v>
      </c>
      <c r="B15" s="13" t="s">
        <v>113</v>
      </c>
      <c r="C15">
        <f t="shared" si="0"/>
        <v>17</v>
      </c>
      <c r="D15">
        <v>1</v>
      </c>
      <c r="E15">
        <v>1</v>
      </c>
      <c r="F15">
        <v>1</v>
      </c>
      <c r="G15">
        <v>1</v>
      </c>
      <c r="I15">
        <v>1</v>
      </c>
      <c r="K15">
        <v>1</v>
      </c>
      <c r="L15">
        <v>1</v>
      </c>
      <c r="M15">
        <v>1</v>
      </c>
      <c r="N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X15">
        <v>1</v>
      </c>
    </row>
    <row r="16" spans="1:26" x14ac:dyDescent="0.25">
      <c r="A16">
        <v>15</v>
      </c>
      <c r="B16" s="13" t="s">
        <v>114</v>
      </c>
      <c r="C16">
        <f t="shared" si="0"/>
        <v>10</v>
      </c>
      <c r="D16">
        <v>1</v>
      </c>
      <c r="F16">
        <v>1</v>
      </c>
      <c r="H16">
        <v>1</v>
      </c>
      <c r="I16">
        <v>1</v>
      </c>
      <c r="K16">
        <v>1</v>
      </c>
      <c r="L16">
        <v>1</v>
      </c>
      <c r="N16">
        <v>1</v>
      </c>
      <c r="O16">
        <v>1</v>
      </c>
      <c r="R16">
        <v>1</v>
      </c>
      <c r="V16">
        <v>1</v>
      </c>
    </row>
    <row r="17" spans="1:26" x14ac:dyDescent="0.25">
      <c r="A17">
        <v>16</v>
      </c>
      <c r="B17" s="13" t="s">
        <v>115</v>
      </c>
      <c r="C17">
        <f t="shared" si="0"/>
        <v>11</v>
      </c>
      <c r="D17">
        <v>1</v>
      </c>
      <c r="F17">
        <v>1</v>
      </c>
      <c r="J17">
        <v>1</v>
      </c>
      <c r="L17">
        <v>1</v>
      </c>
      <c r="M17">
        <v>1</v>
      </c>
      <c r="N17">
        <v>1</v>
      </c>
      <c r="R17">
        <v>1</v>
      </c>
      <c r="S17">
        <v>1</v>
      </c>
      <c r="U17">
        <v>1</v>
      </c>
      <c r="V17">
        <v>1</v>
      </c>
      <c r="W17">
        <v>1</v>
      </c>
    </row>
    <row r="18" spans="1:26" x14ac:dyDescent="0.25">
      <c r="A18">
        <v>17</v>
      </c>
      <c r="B18" s="13" t="s">
        <v>116</v>
      </c>
      <c r="C18">
        <f t="shared" si="0"/>
        <v>12</v>
      </c>
      <c r="D18">
        <v>1</v>
      </c>
      <c r="E18">
        <v>1</v>
      </c>
      <c r="H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R18">
        <v>1</v>
      </c>
      <c r="T18">
        <v>1</v>
      </c>
      <c r="W18">
        <v>1</v>
      </c>
    </row>
    <row r="19" spans="1:26" x14ac:dyDescent="0.25">
      <c r="A19">
        <v>18</v>
      </c>
      <c r="B19" s="13" t="s">
        <v>117</v>
      </c>
      <c r="C19">
        <f t="shared" si="0"/>
        <v>1</v>
      </c>
      <c r="V19">
        <v>1</v>
      </c>
    </row>
    <row r="20" spans="1:26" x14ac:dyDescent="0.25">
      <c r="A20">
        <v>19</v>
      </c>
      <c r="B20" s="13" t="s">
        <v>118</v>
      </c>
      <c r="C20">
        <f t="shared" si="0"/>
        <v>0</v>
      </c>
    </row>
    <row r="21" spans="1:26" x14ac:dyDescent="0.25">
      <c r="A21">
        <v>20</v>
      </c>
      <c r="B21" s="13" t="s">
        <v>119</v>
      </c>
      <c r="C21">
        <f t="shared" si="0"/>
        <v>17</v>
      </c>
      <c r="D21">
        <v>1</v>
      </c>
      <c r="E21">
        <v>1</v>
      </c>
      <c r="F21">
        <v>1</v>
      </c>
      <c r="H21">
        <v>1</v>
      </c>
      <c r="I21">
        <v>1</v>
      </c>
      <c r="J21">
        <v>1</v>
      </c>
      <c r="L21">
        <v>1</v>
      </c>
      <c r="M21">
        <v>1</v>
      </c>
      <c r="N21">
        <v>1</v>
      </c>
      <c r="O21">
        <v>1</v>
      </c>
      <c r="P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</row>
    <row r="22" spans="1:26" x14ac:dyDescent="0.25">
      <c r="A22">
        <v>21</v>
      </c>
      <c r="B22" s="13" t="s">
        <v>120</v>
      </c>
      <c r="C22">
        <f t="shared" si="0"/>
        <v>15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L22">
        <v>1</v>
      </c>
      <c r="M22">
        <v>1</v>
      </c>
      <c r="N22">
        <v>1</v>
      </c>
      <c r="P22">
        <v>1</v>
      </c>
      <c r="S22">
        <v>1</v>
      </c>
      <c r="T22">
        <v>1</v>
      </c>
      <c r="U22">
        <v>1</v>
      </c>
      <c r="V22">
        <v>1</v>
      </c>
      <c r="W22">
        <v>1</v>
      </c>
    </row>
    <row r="23" spans="1:26" s="282" customFormat="1" x14ac:dyDescent="0.25">
      <c r="A23">
        <v>22</v>
      </c>
      <c r="B23" s="13" t="s">
        <v>121</v>
      </c>
      <c r="C23">
        <f t="shared" si="0"/>
        <v>10</v>
      </c>
      <c r="D23">
        <v>1</v>
      </c>
      <c r="E23">
        <v>1</v>
      </c>
      <c r="F23"/>
      <c r="G23">
        <v>1</v>
      </c>
      <c r="H23">
        <v>1</v>
      </c>
      <c r="I23"/>
      <c r="J23">
        <v>1</v>
      </c>
      <c r="K23"/>
      <c r="L23"/>
      <c r="M23">
        <v>1</v>
      </c>
      <c r="N23"/>
      <c r="O23">
        <v>1</v>
      </c>
      <c r="P23"/>
      <c r="Q23"/>
      <c r="R23"/>
      <c r="S23">
        <v>1</v>
      </c>
      <c r="T23"/>
      <c r="U23">
        <v>1</v>
      </c>
      <c r="V23">
        <v>1</v>
      </c>
      <c r="W23"/>
      <c r="X23"/>
      <c r="Y23"/>
      <c r="Z23"/>
    </row>
    <row r="24" spans="1:26" x14ac:dyDescent="0.25">
      <c r="A24">
        <v>23</v>
      </c>
      <c r="B24" s="13" t="s">
        <v>229</v>
      </c>
      <c r="C24">
        <f t="shared" si="0"/>
        <v>7</v>
      </c>
      <c r="D24">
        <v>1</v>
      </c>
      <c r="F24">
        <v>1</v>
      </c>
      <c r="H24">
        <v>1</v>
      </c>
      <c r="J24">
        <v>1</v>
      </c>
      <c r="N24">
        <v>1</v>
      </c>
      <c r="Q24">
        <v>1</v>
      </c>
      <c r="T24">
        <v>1</v>
      </c>
    </row>
    <row r="25" spans="1:26" x14ac:dyDescent="0.25">
      <c r="A25">
        <v>24</v>
      </c>
      <c r="B25" s="13" t="s">
        <v>122</v>
      </c>
      <c r="C25">
        <f t="shared" si="0"/>
        <v>6</v>
      </c>
      <c r="E25">
        <v>1</v>
      </c>
      <c r="F25">
        <v>1</v>
      </c>
      <c r="G25">
        <v>1</v>
      </c>
      <c r="H25">
        <v>1</v>
      </c>
      <c r="M25">
        <v>1</v>
      </c>
      <c r="U25">
        <v>1</v>
      </c>
    </row>
    <row r="26" spans="1:26" x14ac:dyDescent="0.25">
      <c r="A26">
        <v>25</v>
      </c>
      <c r="B26" s="13" t="s">
        <v>123</v>
      </c>
      <c r="C26">
        <f t="shared" si="0"/>
        <v>2</v>
      </c>
      <c r="L26">
        <v>1</v>
      </c>
      <c r="N26">
        <v>1</v>
      </c>
    </row>
    <row r="27" spans="1:26" x14ac:dyDescent="0.25">
      <c r="A27">
        <v>26</v>
      </c>
      <c r="B27" s="13" t="s">
        <v>124</v>
      </c>
      <c r="C27">
        <f t="shared" si="0"/>
        <v>10</v>
      </c>
      <c r="D27">
        <v>1</v>
      </c>
      <c r="E27">
        <v>1</v>
      </c>
      <c r="G27">
        <v>1</v>
      </c>
      <c r="H27">
        <v>1</v>
      </c>
      <c r="J27">
        <v>1</v>
      </c>
      <c r="N27">
        <v>1</v>
      </c>
      <c r="P27">
        <v>1</v>
      </c>
      <c r="R27">
        <v>1</v>
      </c>
      <c r="T27">
        <v>1</v>
      </c>
      <c r="V27">
        <v>1</v>
      </c>
    </row>
    <row r="28" spans="1:26" x14ac:dyDescent="0.25">
      <c r="A28">
        <v>27</v>
      </c>
      <c r="B28" s="13" t="s">
        <v>125</v>
      </c>
      <c r="C28">
        <f t="shared" si="0"/>
        <v>15</v>
      </c>
      <c r="D28">
        <v>1</v>
      </c>
      <c r="E28">
        <v>1</v>
      </c>
      <c r="G28">
        <v>1</v>
      </c>
      <c r="I28">
        <v>1</v>
      </c>
      <c r="J28">
        <v>1</v>
      </c>
      <c r="L28">
        <v>1</v>
      </c>
      <c r="M28">
        <v>1</v>
      </c>
      <c r="N28">
        <v>1</v>
      </c>
      <c r="O28">
        <v>1</v>
      </c>
      <c r="P28">
        <v>1</v>
      </c>
      <c r="R28">
        <v>1</v>
      </c>
      <c r="S28">
        <v>1</v>
      </c>
      <c r="U28">
        <v>1</v>
      </c>
      <c r="V28">
        <v>1</v>
      </c>
      <c r="X28">
        <v>1</v>
      </c>
    </row>
    <row r="29" spans="1:26" x14ac:dyDescent="0.25">
      <c r="A29">
        <v>28</v>
      </c>
      <c r="B29" s="13" t="s">
        <v>126</v>
      </c>
      <c r="C29">
        <f t="shared" si="0"/>
        <v>13</v>
      </c>
      <c r="D29">
        <v>1</v>
      </c>
      <c r="E29">
        <v>1</v>
      </c>
      <c r="F29">
        <v>1</v>
      </c>
      <c r="H29">
        <v>1</v>
      </c>
      <c r="I29">
        <v>1</v>
      </c>
      <c r="K29">
        <v>1</v>
      </c>
      <c r="N29">
        <v>1</v>
      </c>
      <c r="O29">
        <v>1</v>
      </c>
      <c r="Q29">
        <v>1</v>
      </c>
      <c r="R29">
        <v>1</v>
      </c>
      <c r="T29">
        <v>1</v>
      </c>
      <c r="U29">
        <v>1</v>
      </c>
      <c r="V29">
        <v>1</v>
      </c>
    </row>
    <row r="30" spans="1:26" x14ac:dyDescent="0.25">
      <c r="A30">
        <v>29</v>
      </c>
      <c r="B30" s="13" t="s">
        <v>127</v>
      </c>
      <c r="C30">
        <f t="shared" si="0"/>
        <v>4</v>
      </c>
      <c r="F30">
        <v>1</v>
      </c>
      <c r="I30">
        <v>1</v>
      </c>
      <c r="R30">
        <v>1</v>
      </c>
      <c r="V30">
        <v>1</v>
      </c>
    </row>
    <row r="31" spans="1:26" x14ac:dyDescent="0.25">
      <c r="A31">
        <v>30</v>
      </c>
      <c r="B31" s="13" t="s">
        <v>128</v>
      </c>
      <c r="C31">
        <f t="shared" si="0"/>
        <v>2</v>
      </c>
      <c r="H31">
        <v>1</v>
      </c>
      <c r="J31">
        <v>1</v>
      </c>
    </row>
    <row r="32" spans="1:26" x14ac:dyDescent="0.25">
      <c r="A32">
        <v>31</v>
      </c>
      <c r="B32" s="13" t="s">
        <v>129</v>
      </c>
      <c r="C32">
        <f t="shared" si="0"/>
        <v>11</v>
      </c>
      <c r="F32">
        <v>1</v>
      </c>
      <c r="G32">
        <v>1</v>
      </c>
      <c r="J32">
        <v>1</v>
      </c>
      <c r="K32">
        <v>1</v>
      </c>
      <c r="L32">
        <v>1</v>
      </c>
      <c r="O32">
        <v>1</v>
      </c>
      <c r="P32">
        <v>1</v>
      </c>
      <c r="R32">
        <v>1</v>
      </c>
      <c r="S32">
        <v>1</v>
      </c>
      <c r="U32">
        <v>1</v>
      </c>
      <c r="V32">
        <v>1</v>
      </c>
    </row>
    <row r="33" spans="1:24" x14ac:dyDescent="0.25">
      <c r="A33">
        <v>32</v>
      </c>
      <c r="B33" s="13" t="s">
        <v>130</v>
      </c>
      <c r="C33">
        <f t="shared" si="0"/>
        <v>1</v>
      </c>
      <c r="W33">
        <v>1</v>
      </c>
    </row>
    <row r="34" spans="1:24" x14ac:dyDescent="0.25">
      <c r="A34">
        <v>33</v>
      </c>
      <c r="B34" s="13" t="s">
        <v>131</v>
      </c>
      <c r="C34">
        <f t="shared" si="0"/>
        <v>1</v>
      </c>
      <c r="D34">
        <v>1</v>
      </c>
    </row>
    <row r="35" spans="1:24" x14ac:dyDescent="0.25">
      <c r="A35">
        <v>34</v>
      </c>
      <c r="B35" s="13" t="s">
        <v>132</v>
      </c>
      <c r="C35">
        <f t="shared" si="0"/>
        <v>4</v>
      </c>
      <c r="D35">
        <v>1</v>
      </c>
      <c r="G35">
        <v>1</v>
      </c>
      <c r="H35">
        <v>1</v>
      </c>
      <c r="L35">
        <v>1</v>
      </c>
    </row>
    <row r="36" spans="1:24" x14ac:dyDescent="0.25">
      <c r="A36">
        <v>34</v>
      </c>
      <c r="B36" s="13" t="s">
        <v>236</v>
      </c>
      <c r="C36">
        <f t="shared" si="0"/>
        <v>7</v>
      </c>
      <c r="N36">
        <v>1</v>
      </c>
      <c r="P36">
        <v>1</v>
      </c>
      <c r="R36">
        <v>1</v>
      </c>
      <c r="S36">
        <v>1</v>
      </c>
      <c r="U36">
        <v>1</v>
      </c>
      <c r="V36">
        <v>1</v>
      </c>
      <c r="W36">
        <v>1</v>
      </c>
    </row>
    <row r="37" spans="1:24" x14ac:dyDescent="0.25">
      <c r="A37">
        <v>35</v>
      </c>
      <c r="B37" s="13" t="s">
        <v>133</v>
      </c>
      <c r="C37">
        <f t="shared" si="0"/>
        <v>8</v>
      </c>
      <c r="D37">
        <v>1</v>
      </c>
      <c r="H37">
        <v>1</v>
      </c>
      <c r="J37">
        <v>1</v>
      </c>
      <c r="N37">
        <v>1</v>
      </c>
      <c r="P37">
        <v>1</v>
      </c>
      <c r="R37">
        <v>1</v>
      </c>
      <c r="T37">
        <v>1</v>
      </c>
      <c r="U37">
        <v>1</v>
      </c>
    </row>
    <row r="38" spans="1:24" x14ac:dyDescent="0.25">
      <c r="A38">
        <v>36</v>
      </c>
      <c r="B38" s="13" t="s">
        <v>134</v>
      </c>
      <c r="C38">
        <f t="shared" si="0"/>
        <v>10</v>
      </c>
      <c r="E38">
        <v>1</v>
      </c>
      <c r="G38">
        <v>1</v>
      </c>
      <c r="H38">
        <v>1</v>
      </c>
      <c r="I38">
        <v>1</v>
      </c>
      <c r="N38">
        <v>1</v>
      </c>
      <c r="Q38">
        <v>1</v>
      </c>
      <c r="R38">
        <v>1</v>
      </c>
      <c r="S38">
        <v>1</v>
      </c>
      <c r="T38">
        <v>1</v>
      </c>
      <c r="V38">
        <v>1</v>
      </c>
    </row>
    <row r="39" spans="1:24" x14ac:dyDescent="0.25">
      <c r="A39">
        <v>37</v>
      </c>
      <c r="B39" s="13" t="s">
        <v>135</v>
      </c>
      <c r="C39">
        <f t="shared" si="0"/>
        <v>9</v>
      </c>
      <c r="E39">
        <v>1</v>
      </c>
      <c r="H39">
        <v>1</v>
      </c>
      <c r="J39">
        <v>1</v>
      </c>
      <c r="L39">
        <v>1</v>
      </c>
      <c r="N39">
        <v>1</v>
      </c>
      <c r="R39">
        <v>1</v>
      </c>
      <c r="S39">
        <v>1</v>
      </c>
      <c r="U39">
        <v>1</v>
      </c>
      <c r="W39">
        <v>1</v>
      </c>
    </row>
    <row r="40" spans="1:24" x14ac:dyDescent="0.25">
      <c r="A40">
        <v>38</v>
      </c>
      <c r="B40" s="13" t="s">
        <v>136</v>
      </c>
      <c r="C40">
        <f t="shared" si="0"/>
        <v>15</v>
      </c>
      <c r="D40">
        <v>1</v>
      </c>
      <c r="F40">
        <v>1</v>
      </c>
      <c r="G40">
        <v>1</v>
      </c>
      <c r="I40">
        <v>1</v>
      </c>
      <c r="J40">
        <v>1</v>
      </c>
      <c r="L40">
        <v>1</v>
      </c>
      <c r="M40">
        <v>1</v>
      </c>
      <c r="N40">
        <v>1</v>
      </c>
      <c r="O40">
        <v>1</v>
      </c>
      <c r="P40">
        <v>1</v>
      </c>
      <c r="R40">
        <v>1</v>
      </c>
      <c r="S40">
        <v>1</v>
      </c>
      <c r="T40">
        <v>1</v>
      </c>
      <c r="U40">
        <v>1</v>
      </c>
      <c r="W40">
        <v>1</v>
      </c>
    </row>
    <row r="41" spans="1:24" x14ac:dyDescent="0.25">
      <c r="A41">
        <v>39</v>
      </c>
      <c r="B41" s="13" t="s">
        <v>137</v>
      </c>
      <c r="C41">
        <f t="shared" si="0"/>
        <v>16</v>
      </c>
      <c r="E41">
        <v>1</v>
      </c>
      <c r="F41">
        <v>1</v>
      </c>
      <c r="G41">
        <v>1</v>
      </c>
      <c r="I41">
        <v>1</v>
      </c>
      <c r="J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S41">
        <v>1</v>
      </c>
      <c r="T41">
        <v>1</v>
      </c>
      <c r="U41">
        <v>1</v>
      </c>
      <c r="V41">
        <v>1</v>
      </c>
      <c r="X41">
        <v>1</v>
      </c>
    </row>
    <row r="42" spans="1:24" x14ac:dyDescent="0.25">
      <c r="A42">
        <v>40</v>
      </c>
      <c r="B42" s="13" t="s">
        <v>138</v>
      </c>
      <c r="C42">
        <f t="shared" si="0"/>
        <v>8</v>
      </c>
      <c r="E42">
        <v>1</v>
      </c>
      <c r="I42">
        <v>1</v>
      </c>
      <c r="J42">
        <v>1</v>
      </c>
      <c r="L42">
        <v>1</v>
      </c>
      <c r="N42">
        <v>1</v>
      </c>
      <c r="R42">
        <v>1</v>
      </c>
      <c r="S42">
        <v>1</v>
      </c>
      <c r="V42">
        <v>1</v>
      </c>
    </row>
    <row r="43" spans="1:24" x14ac:dyDescent="0.25">
      <c r="A43">
        <v>40</v>
      </c>
      <c r="B43" s="13" t="s">
        <v>234</v>
      </c>
      <c r="C43">
        <f t="shared" si="0"/>
        <v>7</v>
      </c>
      <c r="M43">
        <v>1</v>
      </c>
      <c r="N43">
        <v>1</v>
      </c>
      <c r="P43">
        <v>1</v>
      </c>
      <c r="R43">
        <v>1</v>
      </c>
      <c r="U43">
        <v>1</v>
      </c>
      <c r="V43">
        <v>1</v>
      </c>
      <c r="W43">
        <v>1</v>
      </c>
    </row>
    <row r="44" spans="1:24" x14ac:dyDescent="0.25">
      <c r="A44" t="s">
        <v>237</v>
      </c>
      <c r="C44">
        <f>SUM(C2:C43)</f>
        <v>344</v>
      </c>
      <c r="D44">
        <f t="shared" ref="D44:X44" si="1">SUM(D2:D43)</f>
        <v>17</v>
      </c>
      <c r="E44">
        <f t="shared" si="1"/>
        <v>19</v>
      </c>
      <c r="F44">
        <f t="shared" si="1"/>
        <v>17</v>
      </c>
      <c r="G44">
        <f t="shared" si="1"/>
        <v>17</v>
      </c>
      <c r="H44">
        <f t="shared" si="1"/>
        <v>18</v>
      </c>
      <c r="I44">
        <f t="shared" si="1"/>
        <v>17</v>
      </c>
      <c r="J44">
        <f t="shared" si="1"/>
        <v>18</v>
      </c>
      <c r="K44">
        <f t="shared" si="1"/>
        <v>10</v>
      </c>
      <c r="L44">
        <f t="shared" si="1"/>
        <v>19</v>
      </c>
      <c r="M44">
        <f t="shared" si="1"/>
        <v>16</v>
      </c>
      <c r="N44">
        <f t="shared" si="1"/>
        <v>24</v>
      </c>
      <c r="O44">
        <f t="shared" si="1"/>
        <v>11</v>
      </c>
      <c r="P44">
        <f t="shared" si="1"/>
        <v>17</v>
      </c>
      <c r="Q44">
        <f t="shared" si="1"/>
        <v>8</v>
      </c>
      <c r="R44">
        <f t="shared" si="1"/>
        <v>20</v>
      </c>
      <c r="S44">
        <f t="shared" si="1"/>
        <v>18</v>
      </c>
      <c r="T44">
        <f t="shared" si="1"/>
        <v>16</v>
      </c>
      <c r="U44">
        <f t="shared" si="1"/>
        <v>21</v>
      </c>
      <c r="V44">
        <f t="shared" si="1"/>
        <v>23</v>
      </c>
      <c r="W44">
        <f t="shared" si="1"/>
        <v>13</v>
      </c>
      <c r="X44">
        <f t="shared" si="1"/>
        <v>5</v>
      </c>
    </row>
  </sheetData>
  <sortState ref="A1:Q42">
    <sortCondition descending="1" ref="C2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"/>
  <sheetViews>
    <sheetView workbookViewId="0">
      <selection activeCell="AP13" sqref="AP13"/>
    </sheetView>
  </sheetViews>
  <sheetFormatPr baseColWidth="10" defaultColWidth="3.140625" defaultRowHeight="15" x14ac:dyDescent="0.25"/>
  <sheetData>
    <row r="1" spans="1:50" x14ac:dyDescent="0.25">
      <c r="A1" s="318">
        <v>1</v>
      </c>
      <c r="B1" s="318">
        <v>2</v>
      </c>
      <c r="C1" s="318">
        <v>3</v>
      </c>
      <c r="D1" s="318">
        <v>4</v>
      </c>
      <c r="E1" s="318">
        <v>5</v>
      </c>
      <c r="F1" s="318">
        <v>6</v>
      </c>
      <c r="G1" s="318">
        <v>7</v>
      </c>
      <c r="H1" s="318">
        <v>8</v>
      </c>
      <c r="I1" s="318">
        <v>9</v>
      </c>
      <c r="J1" s="318">
        <v>10</v>
      </c>
      <c r="K1" s="318">
        <v>11</v>
      </c>
      <c r="L1" s="318">
        <v>12</v>
      </c>
      <c r="M1" s="318">
        <v>13</v>
      </c>
      <c r="N1" s="318">
        <v>14</v>
      </c>
      <c r="O1" s="318">
        <v>15</v>
      </c>
      <c r="P1" s="318">
        <v>16</v>
      </c>
      <c r="Q1" s="318">
        <v>17</v>
      </c>
      <c r="R1" s="318">
        <v>18</v>
      </c>
      <c r="S1" s="318">
        <v>19</v>
      </c>
      <c r="T1" s="318">
        <v>20</v>
      </c>
      <c r="U1" s="318">
        <v>21</v>
      </c>
      <c r="V1" s="318">
        <v>22</v>
      </c>
      <c r="W1" s="318">
        <v>23</v>
      </c>
      <c r="X1" s="318">
        <v>24</v>
      </c>
      <c r="Y1" s="318">
        <v>25</v>
      </c>
      <c r="Z1" s="318">
        <v>26</v>
      </c>
      <c r="AA1" s="318">
        <v>27</v>
      </c>
      <c r="AB1" s="318">
        <v>28</v>
      </c>
      <c r="AC1" s="318">
        <v>29</v>
      </c>
      <c r="AD1" s="318">
        <v>30</v>
      </c>
      <c r="AE1" s="318">
        <v>31</v>
      </c>
      <c r="AF1" s="318">
        <v>32</v>
      </c>
      <c r="AG1" s="318">
        <v>33</v>
      </c>
      <c r="AH1" s="318">
        <v>34</v>
      </c>
      <c r="AI1" s="319">
        <v>35</v>
      </c>
      <c r="AJ1" s="318">
        <v>36</v>
      </c>
      <c r="AK1" s="318">
        <v>37</v>
      </c>
      <c r="AL1" s="318">
        <v>38</v>
      </c>
      <c r="AP1" s="432" t="s">
        <v>238</v>
      </c>
      <c r="AQ1" s="433"/>
      <c r="AR1" s="433"/>
      <c r="AS1" s="434"/>
      <c r="AU1" s="441" t="s">
        <v>239</v>
      </c>
      <c r="AV1" s="442"/>
      <c r="AW1" s="442"/>
      <c r="AX1" s="443"/>
    </row>
    <row r="2" spans="1:50" x14ac:dyDescent="0.25">
      <c r="A2" s="318">
        <v>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>
        <v>31</v>
      </c>
      <c r="AF2" s="318">
        <v>32</v>
      </c>
      <c r="AG2" s="318">
        <v>33</v>
      </c>
      <c r="AH2" s="318">
        <v>34</v>
      </c>
      <c r="AI2" s="319">
        <v>35</v>
      </c>
      <c r="AJ2" s="318">
        <v>36</v>
      </c>
      <c r="AK2" s="318">
        <v>37</v>
      </c>
      <c r="AL2" s="318">
        <v>38</v>
      </c>
      <c r="AP2" s="435"/>
      <c r="AQ2" s="436"/>
      <c r="AR2" s="436"/>
      <c r="AS2" s="437"/>
      <c r="AU2" s="444"/>
      <c r="AV2" s="445"/>
      <c r="AW2" s="445"/>
      <c r="AX2" s="446"/>
    </row>
    <row r="3" spans="1:50" x14ac:dyDescent="0.25">
      <c r="A3" s="318">
        <v>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>
        <v>31</v>
      </c>
      <c r="AF3" s="318">
        <v>32</v>
      </c>
      <c r="AG3" s="318">
        <v>33</v>
      </c>
      <c r="AH3" s="318">
        <v>34</v>
      </c>
      <c r="AI3" s="319">
        <v>35</v>
      </c>
      <c r="AJ3" s="318">
        <v>36</v>
      </c>
      <c r="AK3" s="318">
        <v>37</v>
      </c>
      <c r="AL3" s="318">
        <v>38</v>
      </c>
      <c r="AP3" s="435"/>
      <c r="AQ3" s="436"/>
      <c r="AR3" s="436"/>
      <c r="AS3" s="437"/>
      <c r="AU3" s="444"/>
      <c r="AV3" s="445"/>
      <c r="AW3" s="445"/>
      <c r="AX3" s="446"/>
    </row>
    <row r="4" spans="1:50" ht="15.75" thickBot="1" x14ac:dyDescent="0.3">
      <c r="A4" s="318">
        <v>4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>
        <v>31</v>
      </c>
      <c r="AF4" s="318">
        <v>32</v>
      </c>
      <c r="AG4" s="318">
        <v>33</v>
      </c>
      <c r="AH4" s="318">
        <v>34</v>
      </c>
      <c r="AI4" s="319">
        <v>35</v>
      </c>
      <c r="AJ4" s="318">
        <v>36</v>
      </c>
      <c r="AK4" s="318">
        <v>37</v>
      </c>
      <c r="AL4" s="318">
        <v>38</v>
      </c>
      <c r="AP4" s="438"/>
      <c r="AQ4" s="439"/>
      <c r="AR4" s="439"/>
      <c r="AS4" s="440"/>
      <c r="AU4" s="447"/>
      <c r="AV4" s="448"/>
      <c r="AW4" s="448"/>
      <c r="AX4" s="449"/>
    </row>
    <row r="5" spans="1:50" x14ac:dyDescent="0.25">
      <c r="A5" s="317">
        <v>5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>
        <v>31</v>
      </c>
      <c r="AF5" s="317">
        <v>32</v>
      </c>
      <c r="AG5" s="317">
        <v>33</v>
      </c>
      <c r="AH5" s="317">
        <v>34</v>
      </c>
    </row>
    <row r="6" spans="1:50" x14ac:dyDescent="0.25">
      <c r="A6" s="317">
        <v>6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>
        <v>31</v>
      </c>
      <c r="AF6" s="317">
        <v>32</v>
      </c>
      <c r="AG6" s="317">
        <v>33</v>
      </c>
      <c r="AH6" s="317">
        <v>34</v>
      </c>
    </row>
    <row r="7" spans="1:50" x14ac:dyDescent="0.25">
      <c r="A7" s="317">
        <v>7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>
        <v>31</v>
      </c>
      <c r="AF7" s="317">
        <v>32</v>
      </c>
      <c r="AG7" s="317">
        <v>33</v>
      </c>
      <c r="AH7" s="317">
        <v>34</v>
      </c>
    </row>
    <row r="8" spans="1:50" x14ac:dyDescent="0.25">
      <c r="A8" s="317">
        <v>8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>
        <v>31</v>
      </c>
      <c r="AF8" s="317">
        <v>32</v>
      </c>
      <c r="AG8" s="317">
        <v>33</v>
      </c>
      <c r="AH8" s="317">
        <v>34</v>
      </c>
    </row>
    <row r="9" spans="1:50" x14ac:dyDescent="0.25">
      <c r="A9" s="317">
        <v>9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>
        <v>31</v>
      </c>
      <c r="AF9" s="317">
        <v>32</v>
      </c>
      <c r="AG9" s="317">
        <v>33</v>
      </c>
      <c r="AH9" s="317">
        <v>34</v>
      </c>
    </row>
    <row r="10" spans="1:50" x14ac:dyDescent="0.25">
      <c r="A10" s="317">
        <v>10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>
        <v>31</v>
      </c>
      <c r="AF10" s="317">
        <v>32</v>
      </c>
      <c r="AG10" s="317">
        <v>33</v>
      </c>
      <c r="AH10" s="317">
        <v>34</v>
      </c>
    </row>
    <row r="11" spans="1:50" x14ac:dyDescent="0.25">
      <c r="A11" s="317">
        <v>11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>
        <v>31</v>
      </c>
      <c r="AF11" s="317">
        <v>32</v>
      </c>
      <c r="AG11" s="317">
        <v>33</v>
      </c>
      <c r="AH11" s="317">
        <v>34</v>
      </c>
    </row>
    <row r="12" spans="1:50" x14ac:dyDescent="0.25">
      <c r="A12" s="317">
        <v>12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>
        <v>31</v>
      </c>
      <c r="AF12" s="317">
        <v>32</v>
      </c>
      <c r="AG12" s="317">
        <v>33</v>
      </c>
      <c r="AH12" s="317">
        <v>34</v>
      </c>
    </row>
    <row r="13" spans="1:50" x14ac:dyDescent="0.25">
      <c r="A13" s="317">
        <v>13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>
        <v>31</v>
      </c>
      <c r="AF13" s="317">
        <v>32</v>
      </c>
      <c r="AG13" s="317">
        <v>33</v>
      </c>
      <c r="AH13" s="317">
        <v>34</v>
      </c>
    </row>
    <row r="14" spans="1:50" x14ac:dyDescent="0.25">
      <c r="A14" s="317">
        <v>14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>
        <v>31</v>
      </c>
      <c r="AF14" s="317">
        <v>32</v>
      </c>
      <c r="AG14" s="317">
        <v>33</v>
      </c>
      <c r="AH14" s="317">
        <v>34</v>
      </c>
    </row>
    <row r="15" spans="1:50" x14ac:dyDescent="0.25">
      <c r="A15" s="317">
        <v>15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>
        <v>31</v>
      </c>
      <c r="AF15" s="317">
        <v>32</v>
      </c>
      <c r="AG15" s="317">
        <v>33</v>
      </c>
      <c r="AH15" s="317">
        <v>34</v>
      </c>
    </row>
    <row r="16" spans="1:50" x14ac:dyDescent="0.25">
      <c r="A16" s="317">
        <v>16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>
        <v>31</v>
      </c>
      <c r="AF16" s="317">
        <v>32</v>
      </c>
      <c r="AG16" s="317">
        <v>33</v>
      </c>
      <c r="AH16" s="317">
        <v>34</v>
      </c>
    </row>
    <row r="17" spans="1:34" x14ac:dyDescent="0.25">
      <c r="A17" s="317">
        <v>17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>
        <v>31</v>
      </c>
      <c r="AF17" s="317">
        <v>32</v>
      </c>
      <c r="AG17" s="317">
        <v>33</v>
      </c>
      <c r="AH17" s="317">
        <v>34</v>
      </c>
    </row>
    <row r="18" spans="1:34" x14ac:dyDescent="0.25">
      <c r="A18" s="317">
        <v>18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>
        <v>31</v>
      </c>
      <c r="AF18" s="317">
        <v>32</v>
      </c>
      <c r="AG18" s="317">
        <v>33</v>
      </c>
      <c r="AH18" s="317">
        <v>34</v>
      </c>
    </row>
    <row r="19" spans="1:34" x14ac:dyDescent="0.25">
      <c r="A19" s="317">
        <v>19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>
        <v>31</v>
      </c>
      <c r="AF19" s="317">
        <v>32</v>
      </c>
      <c r="AG19" s="317">
        <v>33</v>
      </c>
      <c r="AH19" s="317">
        <v>34</v>
      </c>
    </row>
    <row r="20" spans="1:34" x14ac:dyDescent="0.25">
      <c r="A20" s="317">
        <v>20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>
        <v>31</v>
      </c>
      <c r="AF20" s="317">
        <v>32</v>
      </c>
      <c r="AG20" s="317">
        <v>33</v>
      </c>
      <c r="AH20" s="317">
        <v>34</v>
      </c>
    </row>
    <row r="21" spans="1:34" x14ac:dyDescent="0.25">
      <c r="A21" s="317">
        <v>21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>
        <v>31</v>
      </c>
      <c r="AF21" s="317">
        <v>32</v>
      </c>
      <c r="AG21" s="317">
        <v>33</v>
      </c>
      <c r="AH21" s="317">
        <v>34</v>
      </c>
    </row>
    <row r="22" spans="1:34" x14ac:dyDescent="0.25">
      <c r="A22" s="317">
        <v>22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>
        <v>31</v>
      </c>
      <c r="AF22" s="317">
        <v>32</v>
      </c>
      <c r="AG22" s="317">
        <v>33</v>
      </c>
      <c r="AH22" s="317">
        <v>34</v>
      </c>
    </row>
    <row r="23" spans="1:34" x14ac:dyDescent="0.25">
      <c r="A23" s="317">
        <v>23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>
        <v>31</v>
      </c>
      <c r="AF23" s="317">
        <v>32</v>
      </c>
      <c r="AG23" s="317">
        <v>33</v>
      </c>
      <c r="AH23" s="317">
        <v>34</v>
      </c>
    </row>
    <row r="24" spans="1:34" x14ac:dyDescent="0.25">
      <c r="A24" s="317">
        <v>24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>
        <v>31</v>
      </c>
      <c r="AF24" s="317">
        <v>32</v>
      </c>
      <c r="AG24" s="317">
        <v>33</v>
      </c>
      <c r="AH24" s="317">
        <v>34</v>
      </c>
    </row>
    <row r="25" spans="1:34" x14ac:dyDescent="0.25">
      <c r="A25" s="317">
        <v>25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>
        <v>31</v>
      </c>
      <c r="AF25" s="317">
        <v>32</v>
      </c>
      <c r="AG25" s="317">
        <v>33</v>
      </c>
      <c r="AH25" s="317">
        <v>34</v>
      </c>
    </row>
    <row r="26" spans="1:34" x14ac:dyDescent="0.25">
      <c r="A26" s="317">
        <v>26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>
        <v>31</v>
      </c>
      <c r="AF26" s="317">
        <v>32</v>
      </c>
      <c r="AG26" s="317">
        <v>33</v>
      </c>
      <c r="AH26" s="317">
        <v>34</v>
      </c>
    </row>
    <row r="27" spans="1:34" x14ac:dyDescent="0.25">
      <c r="A27" s="317">
        <v>27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>
        <v>31</v>
      </c>
      <c r="AF27" s="317">
        <v>32</v>
      </c>
      <c r="AG27" s="317">
        <v>33</v>
      </c>
      <c r="AH27" s="317">
        <v>34</v>
      </c>
    </row>
    <row r="28" spans="1:34" x14ac:dyDescent="0.25">
      <c r="A28" s="317">
        <v>28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>
        <v>31</v>
      </c>
      <c r="AF28" s="317">
        <v>32</v>
      </c>
      <c r="AG28" s="317">
        <v>33</v>
      </c>
      <c r="AH28" s="317">
        <v>34</v>
      </c>
    </row>
    <row r="29" spans="1:34" x14ac:dyDescent="0.25">
      <c r="A29" s="317">
        <v>29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>
        <v>31</v>
      </c>
      <c r="AF29" s="317">
        <v>32</v>
      </c>
      <c r="AG29" s="317">
        <v>33</v>
      </c>
      <c r="AH29" s="317">
        <v>34</v>
      </c>
    </row>
    <row r="30" spans="1:34" x14ac:dyDescent="0.25">
      <c r="A30" s="317">
        <v>1</v>
      </c>
      <c r="B30" s="317">
        <v>2</v>
      </c>
      <c r="C30" s="317">
        <v>3</v>
      </c>
      <c r="D30" s="317">
        <v>4</v>
      </c>
      <c r="E30" s="317">
        <v>5</v>
      </c>
      <c r="F30" s="317">
        <v>6</v>
      </c>
      <c r="G30" s="317">
        <v>7</v>
      </c>
      <c r="H30" s="317">
        <v>8</v>
      </c>
      <c r="I30" s="317">
        <v>9</v>
      </c>
      <c r="J30" s="317">
        <v>10</v>
      </c>
      <c r="K30" s="317">
        <v>11</v>
      </c>
      <c r="L30" s="317">
        <v>12</v>
      </c>
      <c r="M30" s="317">
        <v>13</v>
      </c>
      <c r="N30" s="317">
        <v>14</v>
      </c>
      <c r="O30" s="317">
        <v>15</v>
      </c>
      <c r="P30" s="317">
        <v>16</v>
      </c>
      <c r="Q30" s="317">
        <v>17</v>
      </c>
      <c r="R30" s="317">
        <v>18</v>
      </c>
      <c r="S30" s="317">
        <v>19</v>
      </c>
      <c r="T30" s="317">
        <v>20</v>
      </c>
      <c r="U30" s="317">
        <v>21</v>
      </c>
      <c r="V30" s="317">
        <v>22</v>
      </c>
      <c r="W30" s="317">
        <v>23</v>
      </c>
      <c r="X30" s="317">
        <v>24</v>
      </c>
      <c r="Y30" s="317">
        <v>25</v>
      </c>
      <c r="Z30" s="317">
        <v>26</v>
      </c>
      <c r="AA30" s="317">
        <v>27</v>
      </c>
      <c r="AB30" s="317">
        <v>28</v>
      </c>
      <c r="AC30" s="317">
        <v>29</v>
      </c>
      <c r="AD30" s="317">
        <v>30</v>
      </c>
      <c r="AE30" s="317">
        <v>31</v>
      </c>
      <c r="AF30" s="317">
        <v>32</v>
      </c>
      <c r="AG30" s="317">
        <v>33</v>
      </c>
      <c r="AH30" s="317">
        <v>34</v>
      </c>
    </row>
  </sheetData>
  <mergeCells count="2">
    <mergeCell ref="AP1:AS4"/>
    <mergeCell ref="AU1:AX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4" sqref="A14:G14"/>
    </sheetView>
  </sheetViews>
  <sheetFormatPr baseColWidth="10" defaultRowHeight="15" x14ac:dyDescent="0.25"/>
  <cols>
    <col min="1" max="1" width="4" customWidth="1"/>
    <col min="2" max="2" width="23" customWidth="1"/>
    <col min="3" max="4" width="7" customWidth="1"/>
    <col min="5" max="5" width="4.5703125" style="320" customWidth="1"/>
    <col min="6" max="7" width="4.140625" customWidth="1"/>
  </cols>
  <sheetData>
    <row r="1" spans="1:7" x14ac:dyDescent="0.25">
      <c r="A1" s="321">
        <v>1</v>
      </c>
      <c r="B1" s="322" t="s">
        <v>240</v>
      </c>
      <c r="C1" s="322">
        <v>1472</v>
      </c>
      <c r="D1" s="322">
        <f>A1*C1</f>
        <v>1472</v>
      </c>
      <c r="E1" s="323" t="s">
        <v>241</v>
      </c>
      <c r="F1" s="322">
        <v>20</v>
      </c>
      <c r="G1" s="324">
        <f>A1*F1</f>
        <v>20</v>
      </c>
    </row>
    <row r="2" spans="1:7" x14ac:dyDescent="0.25">
      <c r="A2" s="325">
        <v>2</v>
      </c>
      <c r="B2" s="326" t="s">
        <v>242</v>
      </c>
      <c r="C2" s="326">
        <v>1350</v>
      </c>
      <c r="D2" s="326">
        <f t="shared" ref="D2:D11" si="0">A2*C2</f>
        <v>2700</v>
      </c>
      <c r="E2" s="327" t="s">
        <v>243</v>
      </c>
      <c r="F2" s="326">
        <v>12</v>
      </c>
      <c r="G2" s="328">
        <f t="shared" ref="G2:G11" si="1">A2*F2</f>
        <v>24</v>
      </c>
    </row>
    <row r="3" spans="1:7" x14ac:dyDescent="0.25">
      <c r="A3" s="325">
        <v>1</v>
      </c>
      <c r="B3" s="326" t="s">
        <v>244</v>
      </c>
      <c r="C3" s="326">
        <v>1227</v>
      </c>
      <c r="D3" s="326">
        <f t="shared" si="0"/>
        <v>1227</v>
      </c>
      <c r="E3" s="327" t="s">
        <v>243</v>
      </c>
      <c r="F3" s="326">
        <v>12</v>
      </c>
      <c r="G3" s="328">
        <f t="shared" si="1"/>
        <v>12</v>
      </c>
    </row>
    <row r="4" spans="1:7" x14ac:dyDescent="0.25">
      <c r="A4" s="325">
        <v>1</v>
      </c>
      <c r="B4" s="326" t="s">
        <v>245</v>
      </c>
      <c r="C4" s="326">
        <v>1104</v>
      </c>
      <c r="D4" s="326">
        <f t="shared" si="0"/>
        <v>1104</v>
      </c>
      <c r="E4" s="327" t="s">
        <v>246</v>
      </c>
      <c r="F4" s="326">
        <v>9</v>
      </c>
      <c r="G4" s="328">
        <f t="shared" si="1"/>
        <v>9</v>
      </c>
    </row>
    <row r="5" spans="1:7" x14ac:dyDescent="0.25">
      <c r="A5" s="325">
        <v>1</v>
      </c>
      <c r="B5" s="326" t="s">
        <v>247</v>
      </c>
      <c r="C5" s="326">
        <v>982</v>
      </c>
      <c r="D5" s="326">
        <f t="shared" si="0"/>
        <v>982</v>
      </c>
      <c r="E5" s="329" t="s">
        <v>246</v>
      </c>
      <c r="F5" s="326">
        <v>9</v>
      </c>
      <c r="G5" s="328">
        <f t="shared" si="1"/>
        <v>9</v>
      </c>
    </row>
    <row r="6" spans="1:7" ht="15.75" thickBot="1" x14ac:dyDescent="0.3">
      <c r="A6" s="325">
        <v>1</v>
      </c>
      <c r="B6" s="326" t="s">
        <v>248</v>
      </c>
      <c r="C6" s="326">
        <v>1890</v>
      </c>
      <c r="D6" s="326">
        <f t="shared" si="0"/>
        <v>1890</v>
      </c>
      <c r="E6" s="327" t="s">
        <v>249</v>
      </c>
      <c r="F6" s="326">
        <v>20</v>
      </c>
      <c r="G6" s="328">
        <f t="shared" si="1"/>
        <v>20</v>
      </c>
    </row>
    <row r="7" spans="1:7" ht="15.75" thickBot="1" x14ac:dyDescent="0.3">
      <c r="A7" s="321"/>
      <c r="B7" s="322" t="s">
        <v>257</v>
      </c>
      <c r="C7" s="322"/>
      <c r="D7" s="322">
        <f>SUM(D1:D6)</f>
        <v>9375</v>
      </c>
      <c r="E7" s="323"/>
      <c r="F7" s="322"/>
      <c r="G7" s="324">
        <f>SUM(G1:G6)</f>
        <v>94</v>
      </c>
    </row>
    <row r="8" spans="1:7" x14ac:dyDescent="0.25">
      <c r="A8" s="331">
        <v>2</v>
      </c>
      <c r="B8" s="332" t="s">
        <v>251</v>
      </c>
      <c r="C8" s="332">
        <v>1260</v>
      </c>
      <c r="D8" s="332">
        <f t="shared" si="0"/>
        <v>2520</v>
      </c>
      <c r="E8" s="333" t="s">
        <v>250</v>
      </c>
      <c r="F8" s="332">
        <v>18</v>
      </c>
      <c r="G8" s="334">
        <f t="shared" si="1"/>
        <v>36</v>
      </c>
    </row>
    <row r="9" spans="1:7" x14ac:dyDescent="0.25">
      <c r="A9" s="335">
        <v>1</v>
      </c>
      <c r="B9" s="336" t="s">
        <v>253</v>
      </c>
      <c r="C9" s="336">
        <v>1420</v>
      </c>
      <c r="D9" s="336">
        <f t="shared" si="0"/>
        <v>1420</v>
      </c>
      <c r="E9" s="337" t="s">
        <v>252</v>
      </c>
      <c r="F9" s="336">
        <v>20</v>
      </c>
      <c r="G9" s="338">
        <f t="shared" si="1"/>
        <v>20</v>
      </c>
    </row>
    <row r="10" spans="1:7" x14ac:dyDescent="0.25">
      <c r="A10" s="335">
        <v>1</v>
      </c>
      <c r="B10" s="336" t="s">
        <v>254</v>
      </c>
      <c r="C10" s="336">
        <v>1580</v>
      </c>
      <c r="D10" s="336">
        <f t="shared" si="0"/>
        <v>1580</v>
      </c>
      <c r="E10" s="337" t="s">
        <v>255</v>
      </c>
      <c r="F10" s="336">
        <v>20</v>
      </c>
      <c r="G10" s="338">
        <f t="shared" si="1"/>
        <v>20</v>
      </c>
    </row>
    <row r="11" spans="1:7" ht="15.75" thickBot="1" x14ac:dyDescent="0.3">
      <c r="A11" s="335">
        <v>1</v>
      </c>
      <c r="B11" s="336" t="s">
        <v>256</v>
      </c>
      <c r="C11" s="336">
        <v>1740</v>
      </c>
      <c r="D11" s="336">
        <f t="shared" si="0"/>
        <v>1740</v>
      </c>
      <c r="E11" s="337" t="s">
        <v>249</v>
      </c>
      <c r="F11" s="336">
        <v>20</v>
      </c>
      <c r="G11" s="338">
        <f t="shared" si="1"/>
        <v>20</v>
      </c>
    </row>
    <row r="12" spans="1:7" ht="15.75" thickBot="1" x14ac:dyDescent="0.3">
      <c r="A12" s="339"/>
      <c r="B12" s="340" t="s">
        <v>258</v>
      </c>
      <c r="C12" s="340"/>
      <c r="D12" s="340">
        <f>SUM(D8:D11)</f>
        <v>7260</v>
      </c>
      <c r="E12" s="341"/>
      <c r="F12" s="340"/>
      <c r="G12" s="342">
        <f>SUM(G8:G11)</f>
        <v>96</v>
      </c>
    </row>
    <row r="14" spans="1:7" x14ac:dyDescent="0.25">
      <c r="A14" s="336">
        <v>2</v>
      </c>
      <c r="B14" s="336" t="s">
        <v>259</v>
      </c>
      <c r="C14" s="336">
        <v>1700</v>
      </c>
      <c r="D14" s="345">
        <f>C14*A14</f>
        <v>3400</v>
      </c>
      <c r="E14" s="346" t="s">
        <v>249</v>
      </c>
      <c r="F14" s="336">
        <v>20</v>
      </c>
      <c r="G14" s="345">
        <f>A14*F14</f>
        <v>40</v>
      </c>
    </row>
    <row r="15" spans="1:7" x14ac:dyDescent="0.25">
      <c r="A15" s="330">
        <v>2</v>
      </c>
      <c r="B15" s="330" t="s">
        <v>260</v>
      </c>
      <c r="C15" s="330">
        <v>2850</v>
      </c>
      <c r="D15" s="343">
        <f>C15*A15</f>
        <v>5700</v>
      </c>
      <c r="E15" s="344" t="s">
        <v>261</v>
      </c>
      <c r="F15" s="330">
        <v>30</v>
      </c>
      <c r="G15" s="343">
        <f>A15*F15</f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BOURSE AU PF</vt:lpstr>
      <vt:lpstr>Convertions</vt:lpstr>
      <vt:lpstr>Stocks</vt:lpstr>
      <vt:lpstr>Poli-motiv</vt:lpstr>
      <vt:lpstr>Amis</vt:lpstr>
      <vt:lpstr>voisins</vt:lpstr>
      <vt:lpstr>Guilde</vt:lpstr>
      <vt:lpstr>Plan</vt:lpstr>
      <vt:lpstr>Batiments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Wen</cp:lastModifiedBy>
  <dcterms:created xsi:type="dcterms:W3CDTF">2013-11-11T11:44:30Z</dcterms:created>
  <dcterms:modified xsi:type="dcterms:W3CDTF">2014-01-18T22:30:21Z</dcterms:modified>
</cp:coreProperties>
</file>