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4030"/>
  <workbookPr showInkAnnotation="0" autoCompressPictures="0"/>
  <bookViews>
    <workbookView xWindow="0" yWindow="0" windowWidth="25600" windowHeight="16060" tabRatio="500" activeTab="4"/>
  </bookViews>
  <sheets>
    <sheet name="Championnat" sheetId="1" r:id="rId1"/>
    <sheet name="Ligue des Champions" sheetId="2" r:id="rId2"/>
    <sheet name="Coupe de la Ligue" sheetId="3" r:id="rId3"/>
    <sheet name="Coupe de France" sheetId="4" r:id="rId4"/>
    <sheet name="Classements" sheetId="5" r:id="rId5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8" i="5" l="1"/>
  <c r="D18" i="5"/>
  <c r="H117" i="5"/>
  <c r="D117" i="5"/>
  <c r="D114" i="5"/>
  <c r="D113" i="5"/>
  <c r="D104" i="5"/>
  <c r="D108" i="5"/>
  <c r="D107" i="5"/>
  <c r="D109" i="5"/>
  <c r="D112" i="5"/>
  <c r="D111" i="5"/>
  <c r="D106" i="5"/>
  <c r="D110" i="5"/>
  <c r="D105" i="5"/>
  <c r="D101" i="5"/>
  <c r="D103" i="5"/>
  <c r="D102" i="5"/>
  <c r="D100" i="5"/>
  <c r="D55" i="5"/>
  <c r="D53" i="5"/>
  <c r="D50" i="5"/>
  <c r="D51" i="5"/>
  <c r="D49" i="5"/>
  <c r="D47" i="5"/>
  <c r="D48" i="5"/>
  <c r="D45" i="5"/>
  <c r="D43" i="5"/>
  <c r="D44" i="5"/>
  <c r="D46" i="5"/>
  <c r="D42" i="5"/>
  <c r="D40" i="5"/>
  <c r="D41" i="5"/>
  <c r="D39" i="5"/>
  <c r="D38" i="5"/>
  <c r="D54" i="5"/>
  <c r="G19" i="5"/>
  <c r="D19" i="5"/>
  <c r="H118" i="5"/>
  <c r="D118" i="5"/>
  <c r="H115" i="5"/>
  <c r="D115" i="5"/>
  <c r="G4" i="5"/>
  <c r="D4" i="5"/>
  <c r="G15" i="5"/>
  <c r="D15" i="5"/>
  <c r="H114" i="5"/>
  <c r="D116" i="5"/>
  <c r="D60" i="5"/>
  <c r="D52" i="5"/>
  <c r="D93" i="5"/>
  <c r="D92" i="5"/>
  <c r="D89" i="5"/>
  <c r="D87" i="5"/>
  <c r="D90" i="5"/>
  <c r="D88" i="5"/>
  <c r="D84" i="5"/>
  <c r="D81" i="5"/>
  <c r="D86" i="5"/>
  <c r="D85" i="5"/>
  <c r="D83" i="5"/>
  <c r="D80" i="5"/>
  <c r="D78" i="5"/>
  <c r="D79" i="5"/>
  <c r="D77" i="5"/>
  <c r="D74" i="5"/>
  <c r="D76" i="5"/>
  <c r="D75" i="5"/>
  <c r="D67" i="5"/>
  <c r="D31" i="5"/>
  <c r="G31" i="5"/>
  <c r="H31" i="5"/>
  <c r="H67" i="5"/>
  <c r="D56" i="5"/>
  <c r="D82" i="5"/>
  <c r="D8" i="5"/>
  <c r="D57" i="5"/>
  <c r="G23" i="5"/>
  <c r="D94" i="5"/>
  <c r="D23" i="5"/>
  <c r="H94" i="5"/>
  <c r="D95" i="5"/>
  <c r="G16" i="5"/>
  <c r="D16" i="5"/>
  <c r="G17" i="5"/>
  <c r="D17" i="5"/>
  <c r="G13" i="5"/>
  <c r="D13" i="5"/>
  <c r="G9" i="5"/>
  <c r="D9" i="5"/>
  <c r="G10" i="5"/>
  <c r="D10" i="5"/>
  <c r="G14" i="5"/>
  <c r="D14" i="5"/>
  <c r="G11" i="5"/>
  <c r="D11" i="5"/>
  <c r="G3" i="5"/>
  <c r="D3" i="5"/>
  <c r="G12" i="5"/>
  <c r="D12" i="5"/>
  <c r="G8" i="5"/>
  <c r="G6" i="5"/>
  <c r="D6" i="5"/>
  <c r="G2" i="5"/>
  <c r="D2" i="5"/>
  <c r="G7" i="5"/>
  <c r="D7" i="5"/>
  <c r="G5" i="5"/>
  <c r="D5" i="5"/>
  <c r="H110" i="5"/>
  <c r="H105" i="5"/>
  <c r="H107" i="5"/>
  <c r="H112" i="5"/>
  <c r="H108" i="5"/>
  <c r="H109" i="5"/>
  <c r="H100" i="5"/>
  <c r="H101" i="5"/>
  <c r="H113" i="5"/>
  <c r="H103" i="5"/>
  <c r="H116" i="5"/>
  <c r="H111" i="5"/>
  <c r="H104" i="5"/>
  <c r="H106" i="5"/>
  <c r="H102" i="5"/>
  <c r="D58" i="5"/>
  <c r="G21" i="5"/>
  <c r="D21" i="5"/>
  <c r="H95" i="5"/>
  <c r="D91" i="5"/>
  <c r="H17" i="5"/>
  <c r="D59" i="5"/>
  <c r="D96" i="5"/>
  <c r="D24" i="5"/>
  <c r="G24" i="5"/>
  <c r="H24" i="5"/>
  <c r="H9" i="5"/>
  <c r="D62" i="5"/>
  <c r="D27" i="5"/>
  <c r="G27" i="5"/>
  <c r="H27" i="5"/>
  <c r="H19" i="5"/>
  <c r="H87" i="5"/>
  <c r="H82" i="5"/>
  <c r="H88" i="5"/>
  <c r="D64" i="5"/>
  <c r="D61" i="5"/>
  <c r="G35" i="5"/>
  <c r="D71" i="5"/>
  <c r="D35" i="5"/>
  <c r="G34" i="5"/>
  <c r="D70" i="5"/>
  <c r="D34" i="5"/>
  <c r="G26" i="5"/>
  <c r="D97" i="5"/>
  <c r="D26" i="5"/>
  <c r="G33" i="5"/>
  <c r="D69" i="5"/>
  <c r="D33" i="5"/>
  <c r="G22" i="5"/>
  <c r="D22" i="5"/>
  <c r="G32" i="5"/>
  <c r="D68" i="5"/>
  <c r="D32" i="5"/>
  <c r="G30" i="5"/>
  <c r="D66" i="5"/>
  <c r="D30" i="5"/>
  <c r="G29" i="5"/>
  <c r="D65" i="5"/>
  <c r="D29" i="5"/>
  <c r="G25" i="5"/>
  <c r="D25" i="5"/>
  <c r="G28" i="5"/>
  <c r="D63" i="5"/>
  <c r="D28" i="5"/>
  <c r="G20" i="5"/>
  <c r="D20" i="5"/>
  <c r="H8" i="5"/>
  <c r="H13" i="5"/>
  <c r="H20" i="5"/>
  <c r="H18" i="5"/>
  <c r="H2" i="5"/>
  <c r="H12" i="5"/>
  <c r="H21" i="5"/>
  <c r="H7" i="5"/>
  <c r="H3" i="5"/>
  <c r="H10" i="5"/>
  <c r="H11" i="5"/>
  <c r="H28" i="5"/>
  <c r="H15" i="5"/>
  <c r="H4" i="5"/>
  <c r="H25" i="5"/>
  <c r="H6" i="5"/>
  <c r="H29" i="5"/>
  <c r="H14" i="5"/>
  <c r="H30" i="5"/>
  <c r="H16" i="5"/>
  <c r="H23" i="5"/>
  <c r="H32" i="5"/>
  <c r="H22" i="5"/>
  <c r="H33" i="5"/>
  <c r="H26" i="5"/>
  <c r="H34" i="5"/>
  <c r="H35" i="5"/>
  <c r="H5" i="5"/>
  <c r="H75" i="5"/>
  <c r="H91" i="5"/>
  <c r="H78" i="5"/>
  <c r="H89" i="5"/>
  <c r="H86" i="5"/>
  <c r="H84" i="5"/>
  <c r="H90" i="5"/>
  <c r="H80" i="5"/>
  <c r="H96" i="5"/>
  <c r="H85" i="5"/>
  <c r="H81" i="5"/>
  <c r="H97" i="5"/>
  <c r="H79" i="5"/>
  <c r="H83" i="5"/>
  <c r="H74" i="5"/>
  <c r="H77" i="5"/>
  <c r="H93" i="5"/>
  <c r="H92" i="5"/>
  <c r="H76" i="5"/>
  <c r="H64" i="5"/>
  <c r="H58" i="5"/>
  <c r="H68" i="5"/>
  <c r="H70" i="5"/>
  <c r="H71" i="5"/>
  <c r="H69" i="5"/>
  <c r="H40" i="5"/>
  <c r="H61" i="5"/>
  <c r="H50" i="5"/>
  <c r="H62" i="5"/>
  <c r="H57" i="5"/>
  <c r="H51" i="5"/>
  <c r="H63" i="5"/>
  <c r="H44" i="5"/>
  <c r="H43" i="5"/>
  <c r="H48" i="5"/>
  <c r="H55" i="5"/>
  <c r="H60" i="5"/>
  <c r="H56" i="5"/>
  <c r="H65" i="5"/>
  <c r="H66" i="5"/>
  <c r="H46" i="5"/>
  <c r="H52" i="5"/>
  <c r="H59" i="5"/>
  <c r="H39" i="5"/>
  <c r="H49" i="5"/>
  <c r="H54" i="5"/>
  <c r="H53" i="5"/>
  <c r="H47" i="5"/>
  <c r="H38" i="5"/>
  <c r="H41" i="5"/>
  <c r="H42" i="5"/>
  <c r="H45" i="5"/>
</calcChain>
</file>

<file path=xl/sharedStrings.xml><?xml version="1.0" encoding="utf-8"?>
<sst xmlns="http://schemas.openxmlformats.org/spreadsheetml/2006/main" count="2346" uniqueCount="945">
  <si>
    <t>N</t>
  </si>
  <si>
    <t>Résultat</t>
  </si>
  <si>
    <t>Bon Pronostic</t>
  </si>
  <si>
    <t>Scrore Exact</t>
  </si>
  <si>
    <t>1ère Journée</t>
  </si>
  <si>
    <t>Position</t>
  </si>
  <si>
    <t>Membre</t>
  </si>
  <si>
    <t>Points</t>
  </si>
  <si>
    <t>Evolution</t>
  </si>
  <si>
    <t>Victoires</t>
  </si>
  <si>
    <t>Participations</t>
  </si>
  <si>
    <t>Moyenne</t>
  </si>
  <si>
    <t>LIGUE 1</t>
  </si>
  <si>
    <t>LDC</t>
  </si>
  <si>
    <t>GENERAL</t>
  </si>
  <si>
    <t>Montpellier - Paris SG</t>
  </si>
  <si>
    <t>1-1</t>
  </si>
  <si>
    <t>Lille - Lorient</t>
  </si>
  <si>
    <t>Nantes - Bastia</t>
  </si>
  <si>
    <t>Rennes - Reims</t>
  </si>
  <si>
    <t>Valenciennes - Toulouse</t>
  </si>
  <si>
    <t>Evian TG - Sochaux</t>
  </si>
  <si>
    <t>Bordeaux - Monaco</t>
  </si>
  <si>
    <t>Ajaccio - Saint Etienne</t>
  </si>
  <si>
    <t>Lyon - Nice</t>
  </si>
  <si>
    <t>Guingamp - Marseille</t>
  </si>
  <si>
    <t>Adrien x2 / Seul</t>
  </si>
  <si>
    <t>Forzasnl</t>
  </si>
  <si>
    <t>Iracus</t>
  </si>
  <si>
    <t>Reus</t>
  </si>
  <si>
    <t>Lloris</t>
  </si>
  <si>
    <t>Kikito</t>
  </si>
  <si>
    <t>Forzasnl - Ricard</t>
  </si>
  <si>
    <t>Lloris - l0ul0u - Misaki</t>
  </si>
  <si>
    <t>Kikito - Ricard - Misaki</t>
  </si>
  <si>
    <r>
      <t xml:space="preserve">Reus - Atom - Flemmator - Scofcna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 xml:space="preserve">Misaki x2 </t>
    </r>
    <r>
      <rPr>
        <sz val="12"/>
        <color theme="1"/>
        <rFont val="Arial Narrow"/>
      </rPr>
      <t>- Freetartar - Dr Zoulou</t>
    </r>
  </si>
  <si>
    <t>Forzasnl - Atom - Lloris - Siliou - Grobkreutz</t>
  </si>
  <si>
    <t>Oggyman - Adrien - Ardennais - Reus - Flemmator - Scofcna - Guica - Ducky - Siliou - l0ul0u - Freetartar - Sim - Dr Zoulou - Grobkreutz - Psg</t>
  </si>
  <si>
    <r>
      <t xml:space="preserve">Forzasnl - Oggyman - Iracus - Adrien - Ardennais - Atom - Scofcna - Kikito - Ricard - Fcgb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Psg</t>
    </r>
  </si>
  <si>
    <r>
      <t xml:space="preserve">Forzasnl - Oggyman - Ardennais - Reus - Marmotte - Francesco - Scofcna - Guica - </t>
    </r>
    <r>
      <rPr>
        <b/>
        <sz val="12"/>
        <color rgb="FFFF0000"/>
        <rFont val="Arial Narrow"/>
      </rPr>
      <t>Lloris x2</t>
    </r>
    <r>
      <rPr>
        <sz val="12"/>
        <color theme="1"/>
        <rFont val="Arial Narrow"/>
      </rPr>
      <t xml:space="preserve"> - Ducky - l0ul0u - Freetartar - Psg</t>
    </r>
  </si>
  <si>
    <t>Reus - Francesco - Flemmator - Ducky - Kikito - l0ul0u - Fcgb - Psg</t>
  </si>
  <si>
    <t>Iracus - Ardennais - Reus - Flemmator - Scofcna - Fcgb - Wazer</t>
  </si>
  <si>
    <r>
      <t>Forzasnl - Adrien - Ardennais - Reus - Marmotte - Francesco - Atom -</t>
    </r>
    <r>
      <rPr>
        <b/>
        <sz val="12"/>
        <color rgb="FFFF0000"/>
        <rFont val="Arial Narrow"/>
      </rPr>
      <t xml:space="preserve"> Scofcna x2</t>
    </r>
    <r>
      <rPr>
        <sz val="12"/>
        <color theme="1"/>
        <rFont val="Arial Narrow"/>
      </rPr>
      <t xml:space="preserve"> - Lloris - Siliou - Sim - Dr Zoulou - Grobkreutz - Psg - Wazer</t>
    </r>
  </si>
  <si>
    <r>
      <rPr>
        <b/>
        <sz val="12"/>
        <color rgb="FFFF0000"/>
        <rFont val="Arial Narrow"/>
      </rPr>
      <t xml:space="preserve">Oggyman x2 </t>
    </r>
    <r>
      <rPr>
        <sz val="12"/>
        <color theme="1"/>
        <rFont val="Arial Narrow"/>
      </rPr>
      <t xml:space="preserve">- Lloris - Ducky - </t>
    </r>
    <r>
      <rPr>
        <b/>
        <sz val="12"/>
        <color rgb="FFFF0000"/>
        <rFont val="Arial Narrow"/>
      </rPr>
      <t>Siliou x2</t>
    </r>
    <r>
      <rPr>
        <sz val="12"/>
        <color theme="1"/>
        <rFont val="Arial Narrow"/>
      </rPr>
      <t xml:space="preserve"> - Psg - Wazer</t>
    </r>
  </si>
  <si>
    <t>1-0</t>
  </si>
  <si>
    <t>2-0</t>
  </si>
  <si>
    <t>2-1</t>
  </si>
  <si>
    <t>3-0</t>
  </si>
  <si>
    <t>4-0</t>
  </si>
  <si>
    <t>0-2</t>
  </si>
  <si>
    <t>Nom</t>
  </si>
  <si>
    <t>Adrien</t>
  </si>
  <si>
    <t>Oggyman</t>
  </si>
  <si>
    <t>Ardennais</t>
  </si>
  <si>
    <t>Flemmator</t>
  </si>
  <si>
    <t>ScoFcna</t>
  </si>
  <si>
    <t>Guica</t>
  </si>
  <si>
    <t>Ducky</t>
  </si>
  <si>
    <t>Siliou</t>
  </si>
  <si>
    <t>l0ul0u</t>
  </si>
  <si>
    <t>Freetartar</t>
  </si>
  <si>
    <t>Sim</t>
  </si>
  <si>
    <t>Dr Zoulou</t>
  </si>
  <si>
    <t>Grobkreutz</t>
  </si>
  <si>
    <t>Psg</t>
  </si>
  <si>
    <t>Ricard</t>
  </si>
  <si>
    <t>Fcgb</t>
  </si>
  <si>
    <t>Wazer</t>
  </si>
  <si>
    <t>Misaki</t>
  </si>
  <si>
    <t>Marmotte</t>
  </si>
  <si>
    <t>Francesco</t>
  </si>
  <si>
    <t>Atom</t>
  </si>
  <si>
    <t>0-1</t>
  </si>
  <si>
    <t>Francesco - Guica</t>
  </si>
  <si>
    <t>Oggyman - Iracus - Atom - Flemmator - Scofcna - Lloris - Ducky - Ricard - l0ul0u - Misaki - Fcgb - Freetartar - Dr Zoulou - Grobkreutz - Psg - Wazer</t>
  </si>
  <si>
    <t>1-3</t>
  </si>
  <si>
    <r>
      <t xml:space="preserve">Adrien - Reus - Scofcna - Guica - Kikito - l0ul0u - Fcgb - Freetartar - Sim - Dr Zoulou - Psg - Wazer - </t>
    </r>
    <r>
      <rPr>
        <b/>
        <sz val="12"/>
        <color rgb="FFFF0000"/>
        <rFont val="Arial Narrow"/>
      </rPr>
      <t>Poney x2</t>
    </r>
  </si>
  <si>
    <t>Atom x2 / Seul</t>
  </si>
  <si>
    <t>Poney</t>
  </si>
  <si>
    <t>Journée 1</t>
  </si>
  <si>
    <t>X</t>
  </si>
  <si>
    <t>2ème Journée</t>
  </si>
  <si>
    <t>Sochaux - Lyon</t>
  </si>
  <si>
    <t>Nice - Rennes</t>
  </si>
  <si>
    <t>Paris - Ajaccio</t>
  </si>
  <si>
    <t>Reims - Lille</t>
  </si>
  <si>
    <t>Monaco - Montpellier</t>
  </si>
  <si>
    <t>Marseille - Evian</t>
  </si>
  <si>
    <t>Lorient - Nantes</t>
  </si>
  <si>
    <t>Toulouse - Bordeaux</t>
  </si>
  <si>
    <t>Bastia - Valenciennes</t>
  </si>
  <si>
    <t>Saint Etienne - Guingamp</t>
  </si>
  <si>
    <t>4-1</t>
  </si>
  <si>
    <t>Siliou - Kikito</t>
  </si>
  <si>
    <t>Iracus - Kikito</t>
  </si>
  <si>
    <t>Scofcna - Fcgb - Kikito</t>
  </si>
  <si>
    <t>Atom - l0ul0u - Fcgb - Sim</t>
  </si>
  <si>
    <t>Adrien - Sim</t>
  </si>
  <si>
    <t>Lloris - Marmotte - Scofcna - Atom - Adrien - Misaki - Dr Zoulou - Psg</t>
  </si>
  <si>
    <r>
      <t xml:space="preserve">Iracus - Poney - </t>
    </r>
    <r>
      <rPr>
        <b/>
        <sz val="12"/>
        <color rgb="FFFF0000"/>
        <rFont val="Arial Narrow"/>
      </rPr>
      <t>Lloris x2</t>
    </r>
    <r>
      <rPr>
        <sz val="12"/>
        <color theme="1"/>
        <rFont val="Arial Narrow"/>
      </rPr>
      <t xml:space="preserve"> - Ardennais - Scofcna - Resool - Ducky - Ricard - Misaki - Francesco - Dr Zoulou - Freetartar - Psg - Oggyman</t>
    </r>
  </si>
  <si>
    <t>Adrien - Oggyman</t>
  </si>
  <si>
    <t>Forzasnl - Iracus - Poney - Marmotte - Ricard - Kikito - Oggyman</t>
  </si>
  <si>
    <r>
      <t xml:space="preserve">Forzasnl - Iracus - Poney - Lloris - Ardennais - Marmotte - Siliou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Resool - Ducky - Ricard - l0ul0u - Adrien - Fcgb - Kikito - Misaki - Francesco - Dr Zoulou - Freetartar - Psg - Oggyman - Wazer</t>
    </r>
  </si>
  <si>
    <t>Forzasnl - Iracus - Poney - Lloris - Marmotte - Siliou - Resool - l0ul0u - Adrien - Kikito - Misaki - Francesco - Dr Zoulou - Oggyman - Wazer</t>
  </si>
  <si>
    <t>Grobkreutz - Ardennais - Scofcna - Ducky - Atom - Freetartar - Psg - Srfcfoot</t>
  </si>
  <si>
    <t>Grobkreutz - Resool - Srfcfoot</t>
  </si>
  <si>
    <r>
      <t xml:space="preserve">Poney - Lloris - Ardennais - Marmotte - Siliou - Resool - </t>
    </r>
    <r>
      <rPr>
        <b/>
        <sz val="12"/>
        <color rgb="FFFF0000"/>
        <rFont val="Arial Narrow"/>
      </rPr>
      <t>Ducky x2</t>
    </r>
    <r>
      <rPr>
        <sz val="12"/>
        <color theme="1"/>
        <rFont val="Arial Narrow"/>
      </rPr>
      <t xml:space="preserve"> - l0ul0u - Adrien - Misaki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Sim - Dr Zoulou - Freetartar - </t>
    </r>
    <r>
      <rPr>
        <b/>
        <sz val="12"/>
        <color rgb="FFFF0000"/>
        <rFont val="Arial Narrow"/>
      </rPr>
      <t>Psg x2</t>
    </r>
    <r>
      <rPr>
        <sz val="12"/>
        <color theme="1"/>
        <rFont val="Arial Narrow"/>
      </rPr>
      <t xml:space="preserve"> - Oggyman - Sfrcfoot</t>
    </r>
  </si>
  <si>
    <r>
      <t xml:space="preserve">Forzasnl - Grobkreutz - Poney - Lloris - Ardennais - Marmotte - Scofcna - Resool - Ducky - Ricard - Atom - l0ul0u - </t>
    </r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- Fcgb - Kikito - Francesco - Sim - Freetartar - Psg - Srfcfoot</t>
    </r>
  </si>
  <si>
    <t>Journée 2</t>
  </si>
  <si>
    <t>Resool</t>
  </si>
  <si>
    <t>Marmotte x2 / Seul</t>
  </si>
  <si>
    <t>Srfcfoot</t>
  </si>
  <si>
    <r>
      <rPr>
        <b/>
        <sz val="12"/>
        <color rgb="FFFF0000"/>
        <rFont val="Arial Narrow"/>
      </rPr>
      <t xml:space="preserve">Forzasnl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>l0ul0u x2</t>
    </r>
  </si>
  <si>
    <t>Oggyman x2 / Seul</t>
  </si>
  <si>
    <t>=</t>
  </si>
  <si>
    <t>+ 2</t>
  </si>
  <si>
    <t>+ 1</t>
  </si>
  <si>
    <t>3ème Journée</t>
  </si>
  <si>
    <t>Monaco - Toulouse</t>
  </si>
  <si>
    <t>Valenciennes - Marseille</t>
  </si>
  <si>
    <t>Montpellier - Sochaux</t>
  </si>
  <si>
    <t>Lyon - Reims</t>
  </si>
  <si>
    <t>Bordeaux - Bastia</t>
  </si>
  <si>
    <t>Evian - Rennes</t>
  </si>
  <si>
    <t>Guingamp - Lorient</t>
  </si>
  <si>
    <t>Lille - St Etienne</t>
  </si>
  <si>
    <t>Ajaccio - Nice</t>
  </si>
  <si>
    <t>Nantes - Paris</t>
  </si>
  <si>
    <t>0-0</t>
  </si>
  <si>
    <t>1-2</t>
  </si>
  <si>
    <t>Orio</t>
  </si>
  <si>
    <t>Marseillais</t>
  </si>
  <si>
    <t>Orio - Misaki - Fcgb</t>
  </si>
  <si>
    <r>
      <t xml:space="preserve">Siliou - Ardennais - Ricard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Misaki - Atom - Dr Zoulou - Psg</t>
    </r>
  </si>
  <si>
    <t>Marseillais - Ardennais - Iracus - Ricard - Scofcna - Adrien - Kikito - l0ul0u - Fcgb - Freetartar - Psg</t>
  </si>
  <si>
    <t>Grobkreutz - Sim - Poney - Oggyman - Marseillais - Ricard - Scofcna - Kikito - Francesco - Ducky - Psg</t>
  </si>
  <si>
    <t>Grobkreutz - Sim - Poney - Flemmator - Oggyman - Orio - Marseillais - Marmotte - Adrien - l0ul0u - Guica - Resool</t>
  </si>
  <si>
    <t>Misaki - Atom - Fcgb - Resool</t>
  </si>
  <si>
    <t>Grobkreutz - Francesco - Dr Zoulou - Resool - Wazer</t>
  </si>
  <si>
    <t>Francesco - Dr Zoulou - Resool - Wazer</t>
  </si>
  <si>
    <r>
      <rPr>
        <b/>
        <sz val="12"/>
        <color rgb="FFFF0000"/>
        <rFont val="Arial Narrow"/>
      </rPr>
      <t>Grobkreutz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 xml:space="preserve">Sim x2 </t>
    </r>
    <r>
      <rPr>
        <sz val="12"/>
        <color theme="1"/>
        <rFont val="Arial Narrow"/>
      </rPr>
      <t>-</t>
    </r>
    <r>
      <rPr>
        <sz val="12"/>
        <rFont val="Arial Narrow"/>
      </rPr>
      <t xml:space="preserve"> Forzasnl - </t>
    </r>
    <r>
      <rPr>
        <b/>
        <sz val="12"/>
        <color rgb="FFFF0000"/>
        <rFont val="Arial Narrow"/>
      </rPr>
      <t>Iracus x2</t>
    </r>
  </si>
  <si>
    <r>
      <t>Grobkreutz - Flemmator - Forzasnl - Marseillais - Kikito - l0ul0u - Dr Zoulou - Freetartar - Ducky - Guica - Psg - Resool -</t>
    </r>
    <r>
      <rPr>
        <b/>
        <sz val="12"/>
        <color rgb="FFFF0000"/>
        <rFont val="Arial Narrow"/>
      </rPr>
      <t xml:space="preserve"> Wazer x2</t>
    </r>
    <r>
      <rPr>
        <sz val="12"/>
        <color theme="1"/>
        <rFont val="Arial Narrow"/>
      </rPr>
      <t xml:space="preserve"> </t>
    </r>
  </si>
  <si>
    <t>Wazer x2 / Seul</t>
  </si>
  <si>
    <r>
      <t xml:space="preserve">Grobkreutz - Oggyman - Ardennais - Lloris - Kikito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</t>
    </r>
  </si>
  <si>
    <t>Ducky x2 / Seul</t>
  </si>
  <si>
    <t>Ricard x2 / Seul</t>
  </si>
  <si>
    <t>Sim - Poney - Flemmator - Oggyman - Iracus</t>
  </si>
  <si>
    <t>Ricard - Fcgb - Ducky</t>
  </si>
  <si>
    <t>Flemmator - Siliou - Iracus - Atom - Freetartar - Psg</t>
  </si>
  <si>
    <r>
      <t xml:space="preserve">Sim - Poney - Oggyman - Forzasnl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Lloris - Marmotte - Adrien - l0ul0u - </t>
    </r>
    <r>
      <rPr>
        <b/>
        <sz val="12"/>
        <color rgb="FFFF0000"/>
        <rFont val="Arial Narrow"/>
      </rPr>
      <t xml:space="preserve">Francesco x2 </t>
    </r>
    <r>
      <rPr>
        <sz val="12"/>
        <color theme="1"/>
        <rFont val="Arial Narrow"/>
      </rPr>
      <t>- Dr Zoulou -</t>
    </r>
    <r>
      <rPr>
        <b/>
        <sz val="12"/>
        <color rgb="FFFF0000"/>
        <rFont val="Arial Narrow"/>
      </rPr>
      <t xml:space="preserve"> Guica x2 </t>
    </r>
    <r>
      <rPr>
        <sz val="12"/>
        <color theme="1"/>
        <rFont val="Arial Narrow"/>
      </rPr>
      <t>- Resool - Wazer</t>
    </r>
  </si>
  <si>
    <t>- 1</t>
  </si>
  <si>
    <t>Journée 3</t>
  </si>
  <si>
    <t>4ème Journée</t>
  </si>
  <si>
    <t>Evian - Lyon</t>
  </si>
  <si>
    <t>Paris - Guingamp</t>
  </si>
  <si>
    <t>Bastia - Toulouse</t>
  </si>
  <si>
    <t xml:space="preserve">Lorient - Valenciennes </t>
  </si>
  <si>
    <t>Sochaux - Ajaccio</t>
  </si>
  <si>
    <t>Rennes - Lille</t>
  </si>
  <si>
    <t>Reims - Nantes</t>
  </si>
  <si>
    <t xml:space="preserve">Saint Etienne - Bordeaux </t>
  </si>
  <si>
    <t xml:space="preserve">Nice - Montpellier </t>
  </si>
  <si>
    <t>Marseille - Monaco</t>
  </si>
  <si>
    <t>2-2</t>
  </si>
  <si>
    <t>Flo</t>
  </si>
  <si>
    <t>Lloris - Flo - Siliou</t>
  </si>
  <si>
    <r>
      <t xml:space="preserve">Poney - </t>
    </r>
    <r>
      <rPr>
        <b/>
        <sz val="12"/>
        <color rgb="FFFF0000"/>
        <rFont val="Arial Narrow"/>
      </rPr>
      <t>Marseillais x2</t>
    </r>
    <r>
      <rPr>
        <sz val="12"/>
        <color theme="1"/>
        <rFont val="Arial Narrow"/>
      </rPr>
      <t xml:space="preserve"> - Dr Zoulou</t>
    </r>
  </si>
  <si>
    <t>Fcgb - Orio - Marseillais - Dr Zoulou - Francesco</t>
  </si>
  <si>
    <t>Kikito - Adrien - Sim</t>
  </si>
  <si>
    <r>
      <rPr>
        <b/>
        <sz val="12"/>
        <color rgb="FFFF0000"/>
        <rFont val="Arial Narrow"/>
      </rPr>
      <t>Oggyman x2</t>
    </r>
    <r>
      <rPr>
        <sz val="12"/>
        <color theme="1"/>
        <rFont val="Arial Narrow"/>
      </rPr>
      <t xml:space="preserve"> - Flemmator - Ardennais - Ducky - Adrien - Adrien33 - Grobkreutz</t>
    </r>
  </si>
  <si>
    <r>
      <t xml:space="preserve">Marmotte - Poney - l0ul0u - </t>
    </r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Grobkreutz - Reus</t>
    </r>
  </si>
  <si>
    <t>Kikito - Iracus - Marseillais - Dr Zoulou - Atom</t>
  </si>
  <si>
    <r>
      <t xml:space="preserve">Kikito - </t>
    </r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</t>
    </r>
  </si>
  <si>
    <r>
      <t>Flo -</t>
    </r>
    <r>
      <rPr>
        <b/>
        <sz val="12"/>
        <color rgb="FFFF0000"/>
        <rFont val="Arial Narrow"/>
      </rPr>
      <t xml:space="preserve"> Adrien x2</t>
    </r>
    <r>
      <rPr>
        <sz val="12"/>
        <color theme="1"/>
        <rFont val="Arial Narrow"/>
      </rPr>
      <t xml:space="preserve"> </t>
    </r>
  </si>
  <si>
    <t>Kikito - Marmotte - Flemmator - Ardennais - Scofcna - Adrien - Adrien33 - l0ul0u - Sim - Misaki - Freetartar - Grobkreutz - Reus - Psg</t>
  </si>
  <si>
    <t>Flemmator - Forzasnl - Orio - Francesco - Sim - Misaki - Freetartar - Grobkreutz - Guica - Psg</t>
  </si>
  <si>
    <t>Ardennais - Ducky - Iracus - Scofcna - Adrien - Adrien33 - l0ul0u - Sim - Guica - Atom - Psg</t>
  </si>
  <si>
    <t>Lloris - Forzasnl - Flo - Guica - Psg</t>
  </si>
  <si>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Adrien33 - Dr Zoulou - Guica - </t>
    </r>
    <r>
      <rPr>
        <b/>
        <sz val="12"/>
        <color rgb="FFFF0000"/>
        <rFont val="Arial Narrow"/>
      </rPr>
      <t>Reus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Wazer x2</t>
    </r>
  </si>
  <si>
    <r>
      <t xml:space="preserve">Lloris - Marmotte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Forzasnl - Iracus - Flo - Scofcna - Orio - Marseillais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l0ul0u - Freetartar - Reus - Atom - </t>
    </r>
    <r>
      <rPr>
        <b/>
        <sz val="12"/>
        <color rgb="FFFF0000"/>
        <rFont val="Arial Narrow"/>
      </rPr>
      <t>Psg x2</t>
    </r>
    <r>
      <rPr>
        <sz val="12"/>
        <color theme="1"/>
        <rFont val="Arial Narrow"/>
      </rPr>
      <t xml:space="preserve"> </t>
    </r>
  </si>
  <si>
    <t>Adrien33</t>
  </si>
  <si>
    <t>Lloris - Marmotte - Poney - Iracus - Scofcna - Dr Zoulou - Atom</t>
  </si>
  <si>
    <t>Forzasnl - Ardennais</t>
  </si>
  <si>
    <t>Kikito - Poney - Oggyman - Flemmator - Forzasnl - Ducky - Scofcna - Marseillais</t>
  </si>
  <si>
    <t>Lloris - Poney - Oggyman - Flemmator - Flo - Fcgb - Orio - l0ul0u - Misaki - Grobkreutz - Guica - Reus - Atom - Psg - Wazer</t>
  </si>
  <si>
    <t>Journée 4</t>
  </si>
  <si>
    <t>X X</t>
  </si>
  <si>
    <t>5ème Journée</t>
  </si>
  <si>
    <t>Bordeaux - Paris</t>
  </si>
  <si>
    <t>Toulouse - Marseille</t>
  </si>
  <si>
    <t>Guingamp - Bastia</t>
  </si>
  <si>
    <t>Ajaccio - Evian</t>
  </si>
  <si>
    <t>Montpellier - Reims</t>
  </si>
  <si>
    <t>Nantes - Sochaux</t>
  </si>
  <si>
    <t xml:space="preserve">Valenciennes - St Etienne </t>
  </si>
  <si>
    <t xml:space="preserve">Monaco - Lorient </t>
  </si>
  <si>
    <t xml:space="preserve">Lille - Nice </t>
  </si>
  <si>
    <t>Lyon - Rennes</t>
  </si>
  <si>
    <t>2-3</t>
  </si>
  <si>
    <t>Flo - Marmotte - Poney - Forzasnl</t>
  </si>
  <si>
    <r>
      <t xml:space="preserve">Kikito - </t>
    </r>
    <r>
      <rPr>
        <b/>
        <sz val="12"/>
        <color rgb="FFFF0000"/>
        <rFont val="Arial Narrow"/>
      </rPr>
      <t>Iracus x2</t>
    </r>
    <r>
      <rPr>
        <sz val="12"/>
        <color theme="1"/>
        <rFont val="Arial Narrow"/>
      </rPr>
      <t xml:space="preserve"> - l0ul0u - Dr Zoulou - Siliou</t>
    </r>
  </si>
  <si>
    <t>Iracus - Sim - Dr Zoulou - Ardennais</t>
  </si>
  <si>
    <t>Adrien33 - Flo - Marmotte - Francesco - Siliou - Atom - Misaki</t>
  </si>
  <si>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Iracus - Reus - Francesco - Siliou - Misaki - Flemmator - Wazer</t>
    </r>
  </si>
  <si>
    <t>Reus - Forzasnl - Wazer</t>
  </si>
  <si>
    <t>Grobkreutz - Iracus - Forzasnl - Francesco - Atom - Ardennais - Flemmator - Wazer</t>
  </si>
  <si>
    <r>
      <t>Adrien33 - Flo - Lloris - Scofcna - Grobkreutz - Marmotte - Adrien - Poney - Kikito - Iracus - Reus - Sim - Francesco - l0ul0u -</t>
    </r>
    <r>
      <rPr>
        <b/>
        <sz val="12"/>
        <color rgb="FFFF0000"/>
        <rFont val="Arial Narrow"/>
      </rPr>
      <t xml:space="preserve"> Dr Zoulou x2 </t>
    </r>
    <r>
      <rPr>
        <sz val="12"/>
        <color theme="1"/>
        <rFont val="Arial Narrow"/>
      </rPr>
      <t>- Siliou - Atom - Ardennais - Freetartar - Flemmator - Wazer</t>
    </r>
  </si>
  <si>
    <t>Adrien33 - Scofcna - Marmotte - Sim - l0ul0u - Dr Zoulou - Atom - Ardennais - Freetartar - Fcgb</t>
  </si>
  <si>
    <r>
      <rPr>
        <b/>
        <sz val="12"/>
        <color rgb="FFFF0000"/>
        <rFont val="Arial Narrow"/>
      </rPr>
      <t>Adrien33 x2</t>
    </r>
    <r>
      <rPr>
        <sz val="12"/>
        <color theme="1"/>
        <rFont val="Arial Narrow"/>
      </rPr>
      <t xml:space="preserve"> - Lloris - Scofcna - Marmotte - Adrien - Reus - Siliou - Ardennais - Misaki - Freetartar - Fcgb</t>
    </r>
  </si>
  <si>
    <t>Adrien - Francesco - Guica</t>
  </si>
  <si>
    <t>Siliou - Guica</t>
  </si>
  <si>
    <r>
      <t xml:space="preserve">Flo - Scofcna - Marmotte - Adrien - Poney - Kikito - l0ul0u - Dr Zoulou - Misaki - Freetartar - </t>
    </r>
    <r>
      <rPr>
        <b/>
        <sz val="12"/>
        <color rgb="FFFF0000"/>
        <rFont val="Arial Narrow"/>
      </rPr>
      <t xml:space="preserve">Guica x2 </t>
    </r>
  </si>
  <si>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Kikito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 xml:space="preserve">Sim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>Siliou x2</t>
    </r>
    <r>
      <rPr>
        <sz val="12"/>
        <color theme="1"/>
        <rFont val="Arial Narrow"/>
      </rPr>
      <t xml:space="preserve"> </t>
    </r>
  </si>
  <si>
    <r>
      <t xml:space="preserve">Lloris - Marmotte - Poney - Iracus - </t>
    </r>
    <r>
      <rPr>
        <b/>
        <sz val="12"/>
        <color rgb="FFFF0000"/>
        <rFont val="Arial Narrow"/>
      </rPr>
      <t xml:space="preserve">Misaki x2 </t>
    </r>
  </si>
  <si>
    <t>Journée 5</t>
  </si>
  <si>
    <t>Real Sociedad - Shakhtar Donetsk</t>
  </si>
  <si>
    <t xml:space="preserve">Man Utd - Bayer Leverkusen </t>
  </si>
  <si>
    <t xml:space="preserve">Galatasaray - Real Madrid </t>
  </si>
  <si>
    <t>Benfica - Anderlecht</t>
  </si>
  <si>
    <t xml:space="preserve">Olympiakos - Paris </t>
  </si>
  <si>
    <t>Napoli - Borussia Dortmund</t>
  </si>
  <si>
    <t xml:space="preserve">Marseille - Arsenal </t>
  </si>
  <si>
    <t xml:space="preserve">Atletico Madrid - Zenit </t>
  </si>
  <si>
    <t>Milan - Celtic</t>
  </si>
  <si>
    <t>Barcelona - Ajax</t>
  </si>
  <si>
    <t>3-1</t>
  </si>
  <si>
    <t>4-2</t>
  </si>
  <si>
    <t>1-6</t>
  </si>
  <si>
    <t>1-4</t>
  </si>
  <si>
    <t>Fcgb - Guica - Dr Zoulou</t>
  </si>
  <si>
    <t>Flemmator - Sim - Flo - Scofcna - Atom - Guica - Grobkreutz</t>
  </si>
  <si>
    <t>Misaki - Adrien - Adrien33 - Forzasnl - l0ul0u</t>
  </si>
  <si>
    <r>
      <t xml:space="preserve">Sim - </t>
    </r>
    <r>
      <rPr>
        <b/>
        <sz val="12"/>
        <color rgb="FFFF0000"/>
        <rFont val="Arial Narrow"/>
      </rPr>
      <t>Flo x2</t>
    </r>
    <r>
      <rPr>
        <sz val="12"/>
        <color theme="1"/>
        <rFont val="Arial Narrow"/>
      </rPr>
      <t xml:space="preserve"> - Forzasnl - Guica - Wazer</t>
    </r>
  </si>
  <si>
    <r>
      <t>Misaki - Iracus - Flemmator - Sim - Flo - Scofcna - Poney -</t>
    </r>
    <r>
      <rPr>
        <b/>
        <sz val="12"/>
        <color rgb="FFFF0000"/>
        <rFont val="Arial Narrow"/>
      </rPr>
      <t xml:space="preserve"> Adrien x2</t>
    </r>
    <r>
      <rPr>
        <sz val="12"/>
        <color theme="1"/>
        <rFont val="Arial Narrow"/>
      </rPr>
      <t xml:space="preserve"> - Marmotte - Atom - Adrien33 - Fcgb - Guica - Grobkreutz - l0ul0u - Wazer</t>
    </r>
  </si>
  <si>
    <r>
      <t xml:space="preserve">Misaki - Iracus - Flemmator - Flo - </t>
    </r>
    <r>
      <rPr>
        <b/>
        <sz val="12"/>
        <color rgb="FFFF0000"/>
        <rFont val="Arial Narrow"/>
      </rPr>
      <t xml:space="preserve">Scofcna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 xml:space="preserve">Poney x2 </t>
    </r>
    <r>
      <rPr>
        <sz val="12"/>
        <color theme="1"/>
        <rFont val="Arial Narrow"/>
      </rPr>
      <t xml:space="preserve">- Adrien - Marmotte - Atom - Fcgb - Guica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Grobkreutz - l0ul0u - Wazer</t>
    </r>
  </si>
  <si>
    <r>
      <t xml:space="preserve">Misaki - Iracus - Flemmator - Flo - Poney - </t>
    </r>
    <r>
      <rPr>
        <b/>
        <sz val="12"/>
        <color rgb="FFFF0000"/>
        <rFont val="Arial Narrow"/>
      </rPr>
      <t xml:space="preserve">Marmotte x2 </t>
    </r>
    <r>
      <rPr>
        <sz val="12"/>
        <color theme="1"/>
        <rFont val="Arial Narrow"/>
      </rPr>
      <t xml:space="preserve">- Atom - Adrien33 - Grobkreutz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Wazer</t>
    </r>
  </si>
  <si>
    <t>Misaki - Iracus - Flemmator - Flo - Scofcna - Poney - Marmotte - Atom - Adrien33 - Fcgb - Forzasnl - Dr Zoulou - l0ul0u - Wazer - Kikito</t>
  </si>
  <si>
    <t>Misaki - Flemmator - Scofcna - Poney - Adrien - Marmotte - Atom - Fcgb - Guica - Dr Zoulou - l0ul0u - Wazer - Kikito</t>
  </si>
  <si>
    <t>Flo - Scofcna - Marmotte - Adrien33 - Fcgb - Forzasnl - Guica - Grobkreutz - Kikito</t>
  </si>
  <si>
    <t>Iracus - Flemmator - Flo - Scofcna - Poney - Marmotte - Atom - Adrien33 - Dr Zoulou - Grobkreutz - l0ul0u - Wazer - Kikito</t>
  </si>
  <si>
    <t>Forzasnl x2 / Seul</t>
  </si>
  <si>
    <t>X X X</t>
  </si>
  <si>
    <t>St Etienne - Toulouse</t>
  </si>
  <si>
    <t>Bastia - Marseille</t>
  </si>
  <si>
    <t xml:space="preserve">Evian - Montpellier </t>
  </si>
  <si>
    <t>Reims - Guingamp</t>
  </si>
  <si>
    <t xml:space="preserve">Sochaux - Lille </t>
  </si>
  <si>
    <t>Rennes - Ajaccio</t>
  </si>
  <si>
    <t xml:space="preserve">Lorient - Bordeaux </t>
  </si>
  <si>
    <t>Lyon - Nantes</t>
  </si>
  <si>
    <t>Nice - Valenciennes</t>
  </si>
  <si>
    <t>Paris - Monaco</t>
  </si>
  <si>
    <t>3-3</t>
  </si>
  <si>
    <t>Flemmator - Flo - Lloris</t>
  </si>
  <si>
    <t>Flemmator - Sim - Kikito - Lloris</t>
  </si>
  <si>
    <t>Poney - Forzasnl - Dr Zoulou - Lloris - Iracus</t>
  </si>
  <si>
    <t>Kikito - Iracus</t>
  </si>
  <si>
    <t>Marmotte - Forzasnl - Grobkreutz - Iracus - l0ul0u - Ardennais</t>
  </si>
  <si>
    <t>Misaki - Scofcna - Poney - Adrien33 - Fcgb - Dr Zoulou - Gorbkreutz - Ardennais</t>
  </si>
  <si>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Scofcna - Marmotte - Forzasnl - Kikito - l0ul0u - Ardennais</t>
    </r>
  </si>
  <si>
    <t>Misaki - Adrien33 - Forzasnl - Grobkreutz - Adrien - Freetartar - Atom</t>
  </si>
  <si>
    <r>
      <t>Misaki - Flemmator - Sim - Flo - Scofcna - Marmotte - Adrien33 - Fcgb - Forzasnl - Guica - Dr Zoulou - Grobkreutz -</t>
    </r>
    <r>
      <rPr>
        <b/>
        <sz val="12"/>
        <color rgb="FFFF0000"/>
        <rFont val="Arial Narrow"/>
      </rPr>
      <t xml:space="preserve"> Lloris x2 </t>
    </r>
    <r>
      <rPr>
        <sz val="12"/>
        <color theme="1"/>
        <rFont val="Arial Narrow"/>
      </rPr>
      <t>- Adrien - Atom</t>
    </r>
  </si>
  <si>
    <r>
      <t xml:space="preserve">Misaki - Adrien33 -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l0ul0u - Atom</t>
    </r>
  </si>
  <si>
    <t>Misaki - Flemmator - Sim - Scofcna - Grobkreutz - l0ul0u - Wazer</t>
  </si>
  <si>
    <t>Flemmator - Flo - Poney - Guica - Dr Zoulou - Grobkreutz - Adrien - Atom - Wazer</t>
  </si>
  <si>
    <r>
      <t xml:space="preserve">Flemmator - Flo - Scofcna - Poney - </t>
    </r>
    <r>
      <rPr>
        <b/>
        <sz val="12"/>
        <color rgb="FFFF0000"/>
        <rFont val="Arial Narrow"/>
      </rPr>
      <t xml:space="preserve">Fcgb x2 </t>
    </r>
    <r>
      <rPr>
        <sz val="12"/>
        <color theme="1"/>
        <rFont val="Arial Narrow"/>
      </rPr>
      <t>- Guica - Dr Zoulou - Grobkreutz - Kikito - Iracus - Adrien - Wazer</t>
    </r>
  </si>
  <si>
    <r>
      <t>Misaki - Sim -</t>
    </r>
    <r>
      <rPr>
        <b/>
        <sz val="12"/>
        <color rgb="FFFF0000"/>
        <rFont val="Arial Narrow"/>
      </rPr>
      <t xml:space="preserve"> Flo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 xml:space="preserve">Scofcna x2 </t>
    </r>
    <r>
      <rPr>
        <sz val="12"/>
        <color theme="1"/>
        <rFont val="Arial Narrow"/>
      </rPr>
      <t xml:space="preserve">- Poney - Marmotte - Adrien33 - Fcgb - Forzasnl - Guica - Dr Zoulou - Grobkreutz - Kikito - Iracus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Ardennais - Adrien - Freetartar - Atom - Wazer</t>
    </r>
  </si>
  <si>
    <r>
      <rPr>
        <b/>
        <sz val="12"/>
        <color rgb="FFFF0000"/>
        <rFont val="Arial Narrow"/>
      </rPr>
      <t>Flemmator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</t>
    </r>
  </si>
  <si>
    <t>Ardennais x2 / Seul</t>
  </si>
  <si>
    <r>
      <rPr>
        <b/>
        <sz val="12"/>
        <color rgb="FFFF0000"/>
        <rFont val="Arial Narrow"/>
      </rPr>
      <t xml:space="preserve">Grobkreutz x4 </t>
    </r>
    <r>
      <rPr>
        <b/>
        <sz val="12"/>
        <rFont val="Arial Narrow"/>
      </rPr>
      <t>/ Seul</t>
    </r>
  </si>
  <si>
    <t>Journée 6</t>
  </si>
  <si>
    <t>6ème Journée</t>
  </si>
  <si>
    <t xml:space="preserve">Lille - Evian </t>
  </si>
  <si>
    <t>Marseille - St Etienne</t>
  </si>
  <si>
    <t>Guingamp - Sochaux</t>
  </si>
  <si>
    <t>Nantes - Nice</t>
  </si>
  <si>
    <t>Toulouse - Lorient</t>
  </si>
  <si>
    <t>Bordeaux - Reims</t>
  </si>
  <si>
    <t>Ajaccio - Lyon</t>
  </si>
  <si>
    <t>Valenciennes - Paris</t>
  </si>
  <si>
    <t xml:space="preserve">Monaco - Bastia </t>
  </si>
  <si>
    <t>Montpellier - Rennes</t>
  </si>
  <si>
    <t>5-1</t>
  </si>
  <si>
    <t>Forzasnl - Kikito - Ardennais - Dr Zoulou</t>
  </si>
  <si>
    <t>Flemmator - Poney - Marmotte - Grobkreutz - Iracus - Ardennais - l0ul0u - Siliou - Misaki - Adrien - Atom - Dr Zoulou - Freetartar - Wazer</t>
  </si>
  <si>
    <t>Poney - Atom - Wazer</t>
  </si>
  <si>
    <r>
      <t xml:space="preserve">Scofcna - Flemmator - Sim - Marmotte - Grobkreutz - Flo - Ardennais - </t>
    </r>
    <r>
      <rPr>
        <b/>
        <sz val="12"/>
        <color rgb="FFFF0000"/>
        <rFont val="Arial Narrow"/>
      </rPr>
      <t xml:space="preserve">Misaki x2 </t>
    </r>
    <r>
      <rPr>
        <sz val="12"/>
        <color theme="1"/>
        <rFont val="Arial Narrow"/>
      </rPr>
      <t>- Atom - Dr Zoulou - Fcgb - Freetartar - Wazer</t>
    </r>
  </si>
  <si>
    <t>Marmotte - Wazer</t>
  </si>
  <si>
    <r>
      <t>Scofcna -</t>
    </r>
    <r>
      <rPr>
        <b/>
        <sz val="12"/>
        <color rgb="FFFF0000"/>
        <rFont val="Arial Narrow"/>
      </rPr>
      <t xml:space="preserve"> Flemmator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Sim - Marmotte - </t>
    </r>
    <r>
      <rPr>
        <b/>
        <sz val="12"/>
        <color rgb="FFFF0000"/>
        <rFont val="Arial Narrow"/>
      </rPr>
      <t>Adrien33 x2</t>
    </r>
    <r>
      <rPr>
        <sz val="12"/>
        <color theme="1"/>
        <rFont val="Arial Narrow"/>
      </rPr>
      <t xml:space="preserve"> - Grobkreutz - Flo - Iracus - Ardennais - l0ul0u - Siliou - Adrien - Atom - Dr Zoulou - Fretartar - Wazer</t>
    </r>
  </si>
  <si>
    <r>
      <t xml:space="preserve">Scofcna - Flemmator - </t>
    </r>
    <r>
      <rPr>
        <b/>
        <sz val="12"/>
        <color rgb="FFFF0000"/>
        <rFont val="Arial Narrow"/>
      </rPr>
      <t>Grobkreutz x2</t>
    </r>
    <r>
      <rPr>
        <sz val="12"/>
        <color theme="1"/>
        <rFont val="Arial Narrow"/>
      </rPr>
      <t xml:space="preserve"> - Flo - l0ul0u - Siliou - Atom - Fcgb - Wazer - Guica</t>
    </r>
  </si>
  <si>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Flemmator - Poney - Sim - Marmotte - Adrien33 - Grobkreutz - Flo - Kikito - Iracus - Ardennais - l0ul0u - Siliou - Adrien - Atom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- Wazer - Guica</t>
    </r>
  </si>
  <si>
    <t>Kikito x2 / Seul</t>
  </si>
  <si>
    <t>Journée 7</t>
  </si>
  <si>
    <r>
      <t xml:space="preserve">Flemmator - </t>
    </r>
    <r>
      <rPr>
        <b/>
        <sz val="12"/>
        <color rgb="FFFF0000"/>
        <rFont val="Arial Narrow"/>
      </rPr>
      <t>Forzasnl x2</t>
    </r>
    <r>
      <rPr>
        <sz val="12"/>
        <color theme="1"/>
        <rFont val="Arial Narrow"/>
      </rPr>
      <t xml:space="preserve"> - Kikito - Misaki - Dr Zoulou - </t>
    </r>
    <r>
      <rPr>
        <b/>
        <sz val="12"/>
        <color rgb="FFFF0000"/>
        <rFont val="Arial Narrow"/>
      </rPr>
      <t>Fcgb x2</t>
    </r>
  </si>
  <si>
    <r>
      <t xml:space="preserve">Poney - Sim - Marmotte - Adrien33 - Grobkreutz - Forzasnl - Iracus - l0ul0u - </t>
    </r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</t>
    </r>
  </si>
  <si>
    <t>7ème Journée</t>
  </si>
  <si>
    <t>8ème Journée</t>
  </si>
  <si>
    <t>Lorient - Marseille</t>
  </si>
  <si>
    <t xml:space="preserve">Paris - Toulouse </t>
  </si>
  <si>
    <t>Nice - Guingamp</t>
  </si>
  <si>
    <t>St Etienne - Bastia</t>
  </si>
  <si>
    <t xml:space="preserve">Lyon - Lille </t>
  </si>
  <si>
    <t>Evian - Bordeaux</t>
  </si>
  <si>
    <t>Sochaux - Valenciennes</t>
  </si>
  <si>
    <t>Rennes - Nantes</t>
  </si>
  <si>
    <t xml:space="preserve">Ajaccio - Montpellier </t>
  </si>
  <si>
    <t>Reims - Monaco</t>
  </si>
  <si>
    <t>Poney - Ardennais - Iracus</t>
  </si>
  <si>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Marmotte - Forzasnl - Fcgb - Iracus</t>
    </r>
  </si>
  <si>
    <t>Adrien33 - Flo - Dr Zoulou</t>
  </si>
  <si>
    <t>Adrien33 - Flo - Kikito - l0ul0u - Dr Zoulou</t>
  </si>
  <si>
    <r>
      <t xml:space="preserve">Scofcna - Flemmator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Misaki - Iracus - Wazer</t>
    </r>
  </si>
  <si>
    <r>
      <t xml:space="preserve">Grobkreutz - Ardennais - </t>
    </r>
    <r>
      <rPr>
        <b/>
        <sz val="12"/>
        <color rgb="FFFF0000"/>
        <rFont val="Arial Narrow"/>
      </rPr>
      <t xml:space="preserve">Siliou x2 </t>
    </r>
    <r>
      <rPr>
        <sz val="12"/>
        <color theme="1"/>
        <rFont val="Arial Narrow"/>
      </rPr>
      <t>- Misaki - Fcgb - Adrien - Wazer</t>
    </r>
  </si>
  <si>
    <t>Flemmator - Marmotte - Siliou - Misaki - Fcgb - Dr Zoulou - Wazer</t>
  </si>
  <si>
    <t>Flemmator - Sim - Grobkreutz - Forzasnl - Kikito - Siliou - Iracus - Adrien - Freetartar</t>
  </si>
  <si>
    <t>Flo - Ardennais - l0ul0u - Dr Zoulou - Freetartar - Atom</t>
  </si>
  <si>
    <t>Scofcna - Flemmator - Sim - Marmotte - Adrien33 - Grobkreutz - Forzasnl - Flo - Kikito - l0ul0u - Dr Zoulou - Freetartar - Atom</t>
  </si>
  <si>
    <t>Poney - Sim - Forzasnl - Ardennais - Fcgb - Adrien - Atom</t>
  </si>
  <si>
    <r>
      <t xml:space="preserve">Sim - Adrien33 - Grobkreutz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Guica - Atom</t>
    </r>
  </si>
  <si>
    <r>
      <rPr>
        <b/>
        <sz val="12"/>
        <color rgb="FFFF0000"/>
        <rFont val="Arial Narrow"/>
      </rPr>
      <t>Flo x4</t>
    </r>
    <r>
      <rPr>
        <b/>
        <sz val="12"/>
        <rFont val="Arial Narrow"/>
      </rPr>
      <t xml:space="preserve"> / Seul</t>
    </r>
  </si>
  <si>
    <r>
      <t xml:space="preserve">Scofcna - Adrien33 - </t>
    </r>
    <r>
      <rPr>
        <b/>
        <sz val="12"/>
        <color rgb="FFFF0000"/>
        <rFont val="Arial Narrow"/>
      </rPr>
      <t>Fcgb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Iracus x2</t>
    </r>
    <r>
      <rPr>
        <sz val="12"/>
        <color theme="1"/>
        <rFont val="Arial Narrow"/>
      </rPr>
      <t xml:space="preserve"> - Adrien - Dr Zoulou - </t>
    </r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</t>
    </r>
  </si>
  <si>
    <r>
      <t xml:space="preserve">Scofcna - Poney - Ardennais - l0ul0u - Fcgb - Adrien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Dr Zoulou - Wazer - </t>
    </r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</t>
    </r>
  </si>
  <si>
    <t>Journée 8</t>
  </si>
  <si>
    <t>Bale - Schalke</t>
  </si>
  <si>
    <t>Arsenal - Napoli</t>
  </si>
  <si>
    <t xml:space="preserve">Borussia Dortmund - Marseille </t>
  </si>
  <si>
    <t>Porto - Atletico Madrid</t>
  </si>
  <si>
    <t xml:space="preserve">Ajax - Milan </t>
  </si>
  <si>
    <t xml:space="preserve">Shakhtar Donetsk - Manchester Utd </t>
  </si>
  <si>
    <t>Juventus - Galatasaray</t>
  </si>
  <si>
    <t xml:space="preserve">Paris - Benfica </t>
  </si>
  <si>
    <t xml:space="preserve">Anderlecht - Olympiakos </t>
  </si>
  <si>
    <t xml:space="preserve">Manchester City - Bayern Munich </t>
  </si>
  <si>
    <t>0-3</t>
  </si>
  <si>
    <r>
      <t xml:space="preserve">Ardennais - Iracus - Scofcna - </t>
    </r>
    <r>
      <rPr>
        <b/>
        <sz val="12"/>
        <color rgb="FFFF0000"/>
        <rFont val="Arial Narrow"/>
      </rPr>
      <t>Grobkreutz x2</t>
    </r>
    <r>
      <rPr>
        <sz val="12"/>
        <color theme="1"/>
        <rFont val="Arial Narrow"/>
      </rPr>
      <t xml:space="preserve"> - Misaki - l0ul0u</t>
    </r>
  </si>
  <si>
    <t>Adrien - Francesco</t>
  </si>
  <si>
    <t>Scofcna - Francesco</t>
  </si>
  <si>
    <t>Misaki - Flemmator - Guica</t>
  </si>
  <si>
    <t>Sim - Forzasnl - Grobkreutz - Atom - Francesco - Guica</t>
  </si>
  <si>
    <t>Adrien - l0ul0u - Guica - Freetartar</t>
  </si>
  <si>
    <r>
      <rPr>
        <b/>
        <sz val="12"/>
        <color rgb="FFFF0000"/>
        <rFont val="Arial Narrow"/>
      </rPr>
      <t xml:space="preserve">Atom x2 </t>
    </r>
    <r>
      <rPr>
        <sz val="12"/>
        <color theme="1"/>
        <rFont val="Arial Narrow"/>
      </rPr>
      <t>- Freetartar</t>
    </r>
  </si>
  <si>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Adrien - Poney - Flo - Misaki - Atom - Guica - Freetartar - Dr Zoulou</t>
    </r>
  </si>
  <si>
    <t>Ardennais - Sim - Kikito - Flo - Misaki - Atom - l0ul0u - Freetartar - Dr Zoulou - Wazer</t>
  </si>
  <si>
    <r>
      <t>Ardennais - Iracus - Marmotte - Adrien - Grobkreutz - Poney - Flo - Atom - l0ul0u - Francesco -</t>
    </r>
    <r>
      <rPr>
        <b/>
        <sz val="12"/>
        <color rgb="FFFF0000"/>
        <rFont val="Arial Narrow"/>
      </rPr>
      <t xml:space="preserve"> Dr Zoulou x2</t>
    </r>
    <r>
      <rPr>
        <sz val="12"/>
        <color theme="1"/>
        <rFont val="Arial Narrow"/>
      </rPr>
      <t xml:space="preserve"> - Wazer</t>
    </r>
  </si>
  <si>
    <t>Flo - Wazer</t>
  </si>
  <si>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- Wazer</t>
    </r>
  </si>
  <si>
    <r>
      <t xml:space="preserve">Ardennais - Sim - Iracus - Kikito - Marmotte - Grobkreutz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Misaki - Atom - l0ul0u - Flemmator - Francesco - Guica - Dr Zoulou - Wazer</t>
    </r>
  </si>
  <si>
    <t>Flemmator - Wazer</t>
  </si>
  <si>
    <t>Poney x2 / Seul</t>
  </si>
  <si>
    <t>ABS</t>
  </si>
  <si>
    <t>9ème Journée</t>
  </si>
  <si>
    <t xml:space="preserve">Bastia - Lorient </t>
  </si>
  <si>
    <t>Monaco - St Etienne</t>
  </si>
  <si>
    <t>Valenciennes - Reims</t>
  </si>
  <si>
    <t>Toulouse - Nice</t>
  </si>
  <si>
    <t>Guingamp - Rennes</t>
  </si>
  <si>
    <t>Nantes - Evian</t>
  </si>
  <si>
    <t>Lille - Ajaccio</t>
  </si>
  <si>
    <t xml:space="preserve">Montpellier - Lyon </t>
  </si>
  <si>
    <t xml:space="preserve">Bordeaux - Sochaux </t>
  </si>
  <si>
    <t xml:space="preserve">Marseille - Paris </t>
  </si>
  <si>
    <t>Ardennais - Poney - Misaki - Flemmator</t>
  </si>
  <si>
    <t>Ardennais - Siliou</t>
  </si>
  <si>
    <t>Ardennais - Grobkreutz - Poney - Flemmator - Siliou</t>
  </si>
  <si>
    <t>Grobkreutz - Poney - Iracus - Marmotte</t>
  </si>
  <si>
    <t>Kikito - Siliou - Iracus - Marmotte</t>
  </si>
  <si>
    <t>Ardennais - Grobkreutz - Poney - Misaki - Flemmator - Adrien - Guica</t>
  </si>
  <si>
    <t>Forzasnl - Grobkreutz - Marmotte - Guica</t>
  </si>
  <si>
    <t>Flo - Flemmator - Iracus - Marmotte - Freetartar</t>
  </si>
  <si>
    <t>Flo - l0ul0u - Sim - Iracus - Atom - Wazer - Dr Zoulou</t>
  </si>
  <si>
    <t>l0ul0u - Flemmator - Sim - Guica - Wazer - Dr Zoulou</t>
  </si>
  <si>
    <t>Ardennais - Kikito - Scofcna - Grobkreutz - Misaki - l0ul0u - Flemmator - Sim - Siliou - Adrien - Atom - Freetartar - Wazer - Dr Zoulou</t>
  </si>
  <si>
    <t>Ardennais - Poney - Flo - Misaki - l0ul0u - Sim - Siliou - Adrien - Marmotte - Atom - Freetartar - Wazer - Dr Zoulou</t>
  </si>
  <si>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Adrien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Atom - Wazer - Dr Zoulou</t>
    </r>
  </si>
  <si>
    <r>
      <rPr>
        <b/>
        <sz val="12"/>
        <color rgb="FFFF0000"/>
        <rFont val="Arial Narrow"/>
      </rPr>
      <t xml:space="preserve">Ardennais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 xml:space="preserve">Scofcna x2 </t>
    </r>
    <r>
      <rPr>
        <sz val="12"/>
        <color theme="1"/>
        <rFont val="Arial Narrow"/>
      </rPr>
      <t xml:space="preserve">- Forzasnl - Flo - l0ul0u - Sim - Iracus - Adrien - Marmotte - Atom - Freetartar - Wazer - </t>
    </r>
    <r>
      <rPr>
        <b/>
        <sz val="12"/>
        <color rgb="FFFF0000"/>
        <rFont val="Arial Narrow"/>
      </rPr>
      <t>Dr Zoulou x2</t>
    </r>
  </si>
  <si>
    <t>Flemmator x2 / Seul</t>
  </si>
  <si>
    <t>Journée 9</t>
  </si>
  <si>
    <t>Nice - Marseille</t>
  </si>
  <si>
    <t>Reims - Toulouse</t>
  </si>
  <si>
    <t>Paris - Bastia</t>
  </si>
  <si>
    <t>Evian - Guingamp</t>
  </si>
  <si>
    <t>Rennes - Valenciennes</t>
  </si>
  <si>
    <t>Montpellier - Lille</t>
  </si>
  <si>
    <t>Ajaccio - Nantes</t>
  </si>
  <si>
    <t>Sochaux - Monaco</t>
  </si>
  <si>
    <t>St Etienne - Lorient</t>
  </si>
  <si>
    <t>Lyon - Bordeaux</t>
  </si>
  <si>
    <t>3-2</t>
  </si>
  <si>
    <t>Grobkreutz - Kikito</t>
  </si>
  <si>
    <r>
      <rPr>
        <b/>
        <sz val="12"/>
        <color rgb="FFFF0000"/>
        <rFont val="Arial Narrow"/>
      </rPr>
      <t xml:space="preserve">Grobkreutz x2 </t>
    </r>
    <r>
      <rPr>
        <sz val="12"/>
        <color theme="1"/>
        <rFont val="Arial Narrow"/>
      </rPr>
      <t>- Francesco - Misaki - l0ul0u - Guica</t>
    </r>
  </si>
  <si>
    <t>Flemmator - Freetartar - Dr Zoulou</t>
  </si>
  <si>
    <t>Marmotte - Misaki - Atom</t>
  </si>
  <si>
    <r>
      <rPr>
        <b/>
        <sz val="12"/>
        <color rgb="FFFF0000"/>
        <rFont val="Arial Narrow"/>
      </rPr>
      <t xml:space="preserve">Flemmator x2 </t>
    </r>
    <r>
      <rPr>
        <sz val="12"/>
        <color theme="1"/>
        <rFont val="Arial Narrow"/>
      </rPr>
      <t>- Atom</t>
    </r>
  </si>
  <si>
    <t>Misaki - Guica - Atom</t>
  </si>
  <si>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Scofcna - Marmotte - Francesco - Misaki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Siliou - l0ul0u - Iracus - Flemmator - Freetartar - Dr Zoulou - Atom - Sim</t>
    </r>
  </si>
  <si>
    <r>
      <t xml:space="preserve">Mamotte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Siliou - Flemmator - Dr Zoulou - Sim - Flo</t>
    </r>
  </si>
  <si>
    <t>Scofcna - Wazer</t>
  </si>
  <si>
    <t>Atom - Flo - Wazer</t>
  </si>
  <si>
    <r>
      <rPr>
        <b/>
        <sz val="12"/>
        <color rgb="FFFF0000"/>
        <rFont val="Arial Narrow"/>
      </rPr>
      <t xml:space="preserve">Marmotte x2 </t>
    </r>
    <r>
      <rPr>
        <sz val="12"/>
        <color theme="1"/>
        <rFont val="Arial Narrow"/>
      </rPr>
      <t>- Guica - Freetartar - Wazer</t>
    </r>
  </si>
  <si>
    <t>Marmotte - Flo - Wazer</t>
  </si>
  <si>
    <t>Poney - Forzasnl - Wazer</t>
  </si>
  <si>
    <t>Ardennais - Grobkreutz - Scofcna - Poney - l0ul0u - Adrien - Guica - Flemmator - Dr Zoulou - Atom - Sim - Flo - Wazer</t>
  </si>
  <si>
    <r>
      <t xml:space="preserve">Misaki - Poney - Adrien - Guica - </t>
    </r>
    <r>
      <rPr>
        <b/>
        <sz val="12"/>
        <color rgb="FFFF0000"/>
        <rFont val="Arial Narrow"/>
      </rPr>
      <t>Wazer x2</t>
    </r>
    <r>
      <rPr>
        <sz val="12"/>
        <color theme="1"/>
        <rFont val="Arial Narrow"/>
      </rPr>
      <t xml:space="preserve"> </t>
    </r>
  </si>
  <si>
    <r>
      <t xml:space="preserve">Francesco - </t>
    </r>
    <r>
      <rPr>
        <b/>
        <sz val="12"/>
        <color rgb="FFFF0000"/>
        <rFont val="Arial Narrow"/>
      </rPr>
      <t>Iracus x2</t>
    </r>
  </si>
  <si>
    <t>Journée 10</t>
  </si>
  <si>
    <t>10ème Journée</t>
  </si>
  <si>
    <t>Iracus x2 / Seul</t>
  </si>
  <si>
    <t>Schalke - Chelsea</t>
  </si>
  <si>
    <t>Arsenal - Borussia Dortmund</t>
  </si>
  <si>
    <t xml:space="preserve">Marseille - Napoli </t>
  </si>
  <si>
    <t>Porto - Zenit St Petersburgh</t>
  </si>
  <si>
    <t>Milan - Barcelona</t>
  </si>
  <si>
    <t>CSKA Moscow - Man City</t>
  </si>
  <si>
    <t>Bayer Leverkusen - Shakhtar Donetsk</t>
  </si>
  <si>
    <t>Real Madrid - Juventus</t>
  </si>
  <si>
    <t>Benfica - Olympiakos</t>
  </si>
  <si>
    <t>Anderlecht - Paris</t>
  </si>
  <si>
    <t>0-5</t>
  </si>
  <si>
    <t>l0ul0u - Iracus</t>
  </si>
  <si>
    <t>Poney - Iracus</t>
  </si>
  <si>
    <t>Ardennais - Francesco - Sim</t>
  </si>
  <si>
    <r>
      <t xml:space="preserve">Kikito - </t>
    </r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Wazer x2</t>
    </r>
    <r>
      <rPr>
        <sz val="12"/>
        <color theme="1"/>
        <rFont val="Arial Narrow"/>
      </rPr>
      <t xml:space="preserve"> - Adrien</t>
    </r>
  </si>
  <si>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Grobkreutz - Poney - l0ul0u - Wazer - Flemmator - Atom</t>
    </r>
  </si>
  <si>
    <t>Freetartar - Atom - Flo</t>
  </si>
  <si>
    <t>Francesco - Iracus - Sim - Adrien - Flo - Forzasnl</t>
  </si>
  <si>
    <t>Freetartar - Poney - Kikito - Sim - Wazer - Flemmator - Adrien - Atom - Dr Zoulou</t>
  </si>
  <si>
    <r>
      <t xml:space="preserve">Scofcna - Freetartar - Misaki - Marmotte - Poney - </t>
    </r>
    <r>
      <rPr>
        <b/>
        <sz val="12"/>
        <color rgb="FFFF0000"/>
        <rFont val="Arial Narrow"/>
      </rPr>
      <t xml:space="preserve">Atom x2 </t>
    </r>
    <r>
      <rPr>
        <sz val="12"/>
        <color theme="1"/>
        <rFont val="Arial Narrow"/>
      </rPr>
      <t>- Flo - Forzasnl - Dr Zoulou</t>
    </r>
  </si>
  <si>
    <t>Scofcna - Poney - l0ul0u - Sim - Wazer - Flemmator - Adrien - Dr Zoulou</t>
  </si>
  <si>
    <t>Ardennais - Scofcna - Grobkreutz - Francesco - Misaki - Marmotte - Poney - l0ul0u - Iracus - Wazer - Siliou - Atom - Dr Zoulou</t>
  </si>
  <si>
    <r>
      <t xml:space="preserve">Ardennais - Scofcna - Grobkreutz - Freetartar - Francesco - Misaki - Marmotte - </t>
    </r>
    <r>
      <rPr>
        <b/>
        <sz val="12"/>
        <color rgb="FFFF0000"/>
        <rFont val="Arial Narrow"/>
      </rPr>
      <t xml:space="preserve">Poney x2 </t>
    </r>
    <r>
      <rPr>
        <sz val="12"/>
        <color theme="1"/>
        <rFont val="Arial Narrow"/>
      </rPr>
      <t xml:space="preserve">- l0ul0u - Iracus - Sim - Wazer - Flemmator - Siliou - Adrien - Atom - Flo - Forzasnl - </t>
    </r>
    <r>
      <rPr>
        <b/>
        <sz val="12"/>
        <color rgb="FFFF0000"/>
        <rFont val="Arial Narrow"/>
      </rPr>
      <t>Dr Zoulou x2</t>
    </r>
  </si>
  <si>
    <r>
      <t xml:space="preserve">Scofcna - Grobkreutz - Marmotte - Iracus - Wazer - </t>
    </r>
    <r>
      <rPr>
        <b/>
        <sz val="12"/>
        <color rgb="FFFF0000"/>
        <rFont val="Arial Narrow"/>
      </rPr>
      <t>Siliou x2</t>
    </r>
  </si>
  <si>
    <t>Francesco x2 / Seul</t>
  </si>
  <si>
    <t>- 2</t>
  </si>
  <si>
    <t>11ème Journée</t>
  </si>
  <si>
    <t>Nantes - Lille</t>
  </si>
  <si>
    <t>Marseille - Reims</t>
  </si>
  <si>
    <t>Guingamp - Ajaccio</t>
  </si>
  <si>
    <t>Valenciennes - Evian</t>
  </si>
  <si>
    <t>Toulouse - Rennes</t>
  </si>
  <si>
    <t>Bastia - Nice</t>
  </si>
  <si>
    <t>Lorient - Sochaux</t>
  </si>
  <si>
    <t>Bordeaux - Montpellier</t>
  </si>
  <si>
    <t>Monaco - Lyon</t>
  </si>
  <si>
    <t>St Etienne - Paris</t>
  </si>
  <si>
    <t>Poney - Kikito</t>
  </si>
  <si>
    <t>Siliou - Flo</t>
  </si>
  <si>
    <t>Ardennais - Scofcna - Sim - Siliou - Forzasnl</t>
  </si>
  <si>
    <t>Scofcna - Kikito - Forzasnl</t>
  </si>
  <si>
    <t>Ardennais - Scofcna - Grobkreutz - Iracus - Atom</t>
  </si>
  <si>
    <t>Scofcna - Misaki - Marmotte - Poney - Kikito - Sim - Flemmator - Siliou - Flo - Freetartar</t>
  </si>
  <si>
    <t>Misaki - Marmotte - Poney - Kikito - Flemmator - Siliou - Forzasnl - Iracus - Adrien - Atom - Freetartar - Wazer</t>
  </si>
  <si>
    <t>Flemmator - Forzasnl - Wazer - Guica</t>
  </si>
  <si>
    <t>Forzasnl - Adrien - Guica</t>
  </si>
  <si>
    <t>Ardennais - Sim - l0ul0u</t>
  </si>
  <si>
    <t>Ardennais - Scofcna - Grobkreutz - Flo - l0ul0u</t>
  </si>
  <si>
    <t>Flo - Dr Zoulou</t>
  </si>
  <si>
    <t>Grobkreutz - Misaki - Marmotte - Kikito - Flemmator - Flo - Iracus - Adrien - Atom - Freetartar - Wazer - l0ul0u - Dr Zoulou</t>
  </si>
  <si>
    <t>Ardennais - Dr Zoulou</t>
  </si>
  <si>
    <r>
      <rPr>
        <b/>
        <sz val="12"/>
        <color rgb="FFFF0000"/>
        <rFont val="Arial Narrow"/>
      </rPr>
      <t>Forzasnl x4</t>
    </r>
    <r>
      <rPr>
        <b/>
        <sz val="12"/>
        <rFont val="Arial Narrow"/>
      </rPr>
      <t xml:space="preserve"> / Seul</t>
    </r>
  </si>
  <si>
    <t>Misaki x2 / Seul</t>
  </si>
  <si>
    <t>Journée 11</t>
  </si>
  <si>
    <t>Bastia - Ajaccio</t>
  </si>
  <si>
    <t>Rennes - Nancy</t>
  </si>
  <si>
    <t>Lille - Auxerre</t>
  </si>
  <si>
    <t>Tours - Amiens</t>
  </si>
  <si>
    <t>Valenciennes - Troyes</t>
  </si>
  <si>
    <t>Creteil - Toulouse</t>
  </si>
  <si>
    <t>Nantes - Lorient</t>
  </si>
  <si>
    <t>Guingamp - Evian</t>
  </si>
  <si>
    <t>Sochaux - Montpellier</t>
  </si>
  <si>
    <t>16ème de Finale</t>
  </si>
  <si>
    <t>Reus - Poney - Scofcna</t>
  </si>
  <si>
    <t>Atom - Flemmator - Marmotte - Sim - Freetartar</t>
  </si>
  <si>
    <t>Reus - Atom - Iracus - Scofcna - Sim - Freetartar</t>
  </si>
  <si>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Atom - Scofcna - l0ul0u - Marmotte - Sim - Freetartar - Francesco</t>
    </r>
  </si>
  <si>
    <r>
      <t>Reus - Poney - Iracus - Scofcna -</t>
    </r>
    <r>
      <rPr>
        <b/>
        <sz val="12"/>
        <color rgb="FFFF0000"/>
        <rFont val="Arial Narrow"/>
      </rPr>
      <t xml:space="preserve"> l0ul0u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 Sim - Francesco</t>
    </r>
  </si>
  <si>
    <t>Iracus - Sim - Francesco</t>
  </si>
  <si>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Forzasnl</t>
    </r>
  </si>
  <si>
    <r>
      <t xml:space="preserve">Iracus - </t>
    </r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Forzasnl</t>
    </r>
  </si>
  <si>
    <t>Poney - Misaki - Francesco - Forzasnl - Wazer</t>
  </si>
  <si>
    <t>l0ul0u - Wazer</t>
  </si>
  <si>
    <t>Coupes</t>
  </si>
  <si>
    <t>16ème CDL</t>
  </si>
  <si>
    <r>
      <rPr>
        <b/>
        <sz val="12"/>
        <color rgb="FFFF0000"/>
        <rFont val="Arial Narrow"/>
      </rPr>
      <t xml:space="preserve">Freetartar x4 </t>
    </r>
    <r>
      <rPr>
        <b/>
        <sz val="12"/>
        <rFont val="Arial Narrow"/>
      </rPr>
      <t>/ Seul</t>
    </r>
  </si>
  <si>
    <t>Freetartar x2 / Seul</t>
  </si>
  <si>
    <t>12ème Journée</t>
  </si>
  <si>
    <t>Paris - Lorient</t>
  </si>
  <si>
    <t>Rennes - Marseille</t>
  </si>
  <si>
    <t>Lyon - Guingamp</t>
  </si>
  <si>
    <t>Evian - Toulouse</t>
  </si>
  <si>
    <t>Reims - Bastia</t>
  </si>
  <si>
    <t>Ajaccio - Valenciennes</t>
  </si>
  <si>
    <t>Sochaux - St Etienne</t>
  </si>
  <si>
    <t>Nice - Bordeaux</t>
  </si>
  <si>
    <t>Montpellier - Nantes</t>
  </si>
  <si>
    <t>Lille - Monaco</t>
  </si>
  <si>
    <t>Reus - Sim</t>
  </si>
  <si>
    <t>Reus - Misaki - Sim</t>
  </si>
  <si>
    <t>l0ul0u - Ardennais</t>
  </si>
  <si>
    <t>Reus - Scofcna - Ardennais - Grobkreutz - Adrien</t>
  </si>
  <si>
    <t>Misaki - Sim - Adrien</t>
  </si>
  <si>
    <r>
      <t xml:space="preserve">Scofcna - Marmotte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Francesco</t>
    </r>
  </si>
  <si>
    <t>Flemmator - Sim - Francesco - Atom</t>
  </si>
  <si>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Forzasnl - Ardennais - Atom</t>
    </r>
  </si>
  <si>
    <t>Scofcna - Marmotte - Grobkreutz - Atom</t>
  </si>
  <si>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l0ul0u - Flemmator - Marmotte - Freetartar - Ardennais - Iracus - Francesco - Wazer - Atom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</t>
    </r>
  </si>
  <si>
    <t>Poney - Scofcna - Sim - Forzasnl - Adrien - Francesco - Dr Zoulou</t>
  </si>
  <si>
    <t>Misaki - Scofcna - Flemmator - Sim - Freetartar - Forzasnl - Ardennais - Grobkreutz - Iracus - Wazer - Atom - Dr Zoulou</t>
  </si>
  <si>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- Forzasnl - Grobkreutz - Adrien - Wazer - Dr Zoulou</t>
    </r>
  </si>
  <si>
    <t>Journée 12</t>
  </si>
  <si>
    <t>Shakhtar Donetsk - Bayer Leverkusen</t>
  </si>
  <si>
    <t>Real Sociedad - Manchester Utd</t>
  </si>
  <si>
    <t>Juventus - Real Madrid</t>
  </si>
  <si>
    <t>Paris - Anderlecht</t>
  </si>
  <si>
    <t xml:space="preserve">Man City - CSKA Moscow </t>
  </si>
  <si>
    <t>Zenit - Porto</t>
  </si>
  <si>
    <t>Chelsea - Schalke</t>
  </si>
  <si>
    <t>Borussia Dortmund - Arsenal</t>
  </si>
  <si>
    <t>Napoli - Marseille</t>
  </si>
  <si>
    <t>Ajax - Celtic</t>
  </si>
  <si>
    <t>5-2</t>
  </si>
  <si>
    <r>
      <rPr>
        <b/>
        <sz val="12"/>
        <color rgb="FFFF0000"/>
        <rFont val="Arial Narrow"/>
      </rPr>
      <t xml:space="preserve">Iracus x2 </t>
    </r>
    <r>
      <rPr>
        <sz val="12"/>
        <color theme="1"/>
        <rFont val="Arial Narrow"/>
      </rPr>
      <t>- Ardennais - Forzasnl - Francesco - Misaki - l0ul0u - Guica - Adrien</t>
    </r>
  </si>
  <si>
    <t>l0ul0u - Reus</t>
  </si>
  <si>
    <t>Iracus - Freetartar - Francesco - Misaki - l0ul0u - Flemmator - Grobkreutz</t>
  </si>
  <si>
    <t>Iracus - Misaki - Adrien - Flemmator - Grobkreutz</t>
  </si>
  <si>
    <t>Iracus - Ardennais - l0ul0u - Guica - Sim - Reus - Atom - Dr Zoulou - Grobkreutz</t>
  </si>
  <si>
    <t>Adrien - Wazer</t>
  </si>
  <si>
    <t>Iracus - Marmotte - Ardennais - Forzasnl - Francesco - Misaki - Scofcna - l0ul0u - Guica - Flemmator - Reus - Atom - Dr Zoulou - Grobkreutz - Wazer</t>
  </si>
  <si>
    <r>
      <rPr>
        <b/>
        <sz val="12"/>
        <color rgb="FFFF0000"/>
        <rFont val="Arial Narrow"/>
      </rPr>
      <t xml:space="preserve">Freetartar x2 </t>
    </r>
    <r>
      <rPr>
        <sz val="12"/>
        <color theme="1"/>
        <rFont val="Arial Narrow"/>
      </rPr>
      <t xml:space="preserve">- Adrien - </t>
    </r>
    <r>
      <rPr>
        <b/>
        <sz val="12"/>
        <color rgb="FFFF0000"/>
        <rFont val="Arial Narrow"/>
      </rPr>
      <t xml:space="preserve">Grobkreutz x2 </t>
    </r>
    <r>
      <rPr>
        <sz val="12"/>
        <color theme="1"/>
        <rFont val="Arial Narrow"/>
      </rPr>
      <t>- Wazer</t>
    </r>
  </si>
  <si>
    <t>Reus x2 / Seul</t>
  </si>
  <si>
    <t>13ème Journée</t>
  </si>
  <si>
    <t>Monaco - Evian</t>
  </si>
  <si>
    <t>Paris - Nice</t>
  </si>
  <si>
    <t>Bastia - Rennes</t>
  </si>
  <si>
    <t>Valenciennes - Montpellier</t>
  </si>
  <si>
    <t>Guingamp - Lille</t>
  </si>
  <si>
    <t>Toulouse - Ajaccio</t>
  </si>
  <si>
    <t>Lorient - Reims</t>
  </si>
  <si>
    <t>Bordeaux - Nantes</t>
  </si>
  <si>
    <t>Marseille - Sochaux</t>
  </si>
  <si>
    <t>St Etienne - Lyon</t>
  </si>
  <si>
    <t>Marmotte - l0ul0u</t>
  </si>
  <si>
    <t>Marmotte - Ardennais - Freetartar - Francesco - Misaki - Scofcna - l0ul0u - Guica - Sim - Flemmator - Reus - Atom - Dr Zoulou - Grobkreutz  Wazer - Poney</t>
  </si>
  <si>
    <r>
      <t xml:space="preserve">Iracus - Marmotte - Ardennais - Forzasnl - Misaki - Scofcna - l0ul0u - Guica - </t>
    </r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- Flemmator - Atom - Dr Zoulou - Wazer - </t>
    </r>
    <r>
      <rPr>
        <b/>
        <sz val="12"/>
        <color rgb="FFFF0000"/>
        <rFont val="Arial Narrow"/>
      </rPr>
      <t xml:space="preserve">Poney x2 </t>
    </r>
  </si>
  <si>
    <t>Francesco - Flemmator - Poney</t>
  </si>
  <si>
    <t>Reus - Francesco</t>
  </si>
  <si>
    <t>Forzasnl - Scofcna - l0ul0u - Francesco - Iracus</t>
  </si>
  <si>
    <t>Marmotte - Ardennais - l0ul0u - Reus - Freetartar</t>
  </si>
  <si>
    <t>Scofcna - Sim - Siliou</t>
  </si>
  <si>
    <r>
      <t xml:space="preserve">Misaki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Flemmator - Grobkreutz - Iracus - Adrien - Kikito - Siliou</t>
    </r>
  </si>
  <si>
    <t>Ardennais - Scofcna - Reus - Grobkreutz - Adrien - Siliou</t>
  </si>
  <si>
    <t>Marmotte - Ardennais - Forzasnl - l0ul0u - Flemmator - Reus - Iracus - Kikito - Atom</t>
  </si>
  <si>
    <t>Siliou - Atom</t>
  </si>
  <si>
    <t>Marmotte - Flemmator - Kikito - Atom</t>
  </si>
  <si>
    <r>
      <t xml:space="preserve">Forzasnl - Misaki - Scofcna - Flemmator - Grobkreutz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Iracus - Atom - Dr Zoulou</t>
    </r>
  </si>
  <si>
    <t>Flemmator - Dr Zoulou</t>
  </si>
  <si>
    <t>Ardennais - Forzasnl - Poney - Francesco - Iracus - Kikito - Siliou - Dr Zoulou</t>
  </si>
  <si>
    <t>Journée 13</t>
  </si>
  <si>
    <r>
      <t xml:space="preserve">Forzasnl - </t>
    </r>
    <r>
      <rPr>
        <b/>
        <sz val="12"/>
        <color rgb="FFFF0000"/>
        <rFont val="Arial Narrow"/>
      </rPr>
      <t>Freetartar x2</t>
    </r>
  </si>
  <si>
    <t>14ème Journée</t>
  </si>
  <si>
    <t>Ajaccio - Marseille</t>
  </si>
  <si>
    <t>Reims - Paris</t>
  </si>
  <si>
    <t>Rennes - Bordeaux</t>
  </si>
  <si>
    <t>Lyon - Valenciennes</t>
  </si>
  <si>
    <t>Montpellier - Guingamp</t>
  </si>
  <si>
    <t>Evian - Lorient</t>
  </si>
  <si>
    <t>Sochaux - Bastia</t>
  </si>
  <si>
    <t>Lille - Toulouse</t>
  </si>
  <si>
    <t>Nantes - Monaco</t>
  </si>
  <si>
    <t>Nice - Saint Etienne</t>
  </si>
  <si>
    <t>0-4</t>
  </si>
  <si>
    <r>
      <rPr>
        <b/>
        <sz val="12"/>
        <color rgb="FFFF0000"/>
        <rFont val="Arial Narrow"/>
      </rPr>
      <t xml:space="preserve">Iracus x2 </t>
    </r>
    <r>
      <rPr>
        <sz val="12"/>
        <color theme="1"/>
        <rFont val="Arial Narrow"/>
      </rPr>
      <t>- Kikito</t>
    </r>
  </si>
  <si>
    <t>Grobkreutz - Poney - Iracus - Francesco</t>
  </si>
  <si>
    <t>Forzasnl - Grobkreutz - Marmotte - Francesco</t>
  </si>
  <si>
    <r>
      <t xml:space="preserve">Forzasnl - Adrien - </t>
    </r>
    <r>
      <rPr>
        <b/>
        <sz val="12"/>
        <color rgb="FFFF0000"/>
        <rFont val="Arial Narrow"/>
      </rPr>
      <t xml:space="preserve">Freetartar x2 </t>
    </r>
    <r>
      <rPr>
        <sz val="12"/>
        <color theme="1"/>
        <rFont val="Arial Narrow"/>
      </rPr>
      <t>- Dr Zoulou</t>
    </r>
  </si>
  <si>
    <t>Sim - Poney - l0ul0u - Dr Zoulou</t>
  </si>
  <si>
    <t>Poney - Adrien - Kikito - l0ul0u - Guica - Wazer</t>
  </si>
  <si>
    <t>Sim - Scofcna - Iracus - Marmotte - Adrien - Flemmator - Atom - l0ul0u - Wazer</t>
  </si>
  <si>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- Guica - Wazer</t>
    </r>
  </si>
  <si>
    <t>Journée 14</t>
  </si>
  <si>
    <t>Sim - Poney - Scofcna - Marmotte - Adrien - Kikito - Freetartar - l0ul0u - Guica - Francesco - Wazer - Ardennais</t>
  </si>
  <si>
    <t>Poney - Misaki - Dr Zoulou - Ardennais</t>
  </si>
  <si>
    <r>
      <rPr>
        <b/>
        <sz val="12"/>
        <color rgb="FFFF0000"/>
        <rFont val="Arial Narrow"/>
      </rPr>
      <t>Forzasnl x2</t>
    </r>
    <r>
      <rPr>
        <sz val="12"/>
        <color theme="1"/>
        <rFont val="Arial Narrow"/>
      </rPr>
      <t xml:space="preserve"> - Grobkreutz - Poney -</t>
    </r>
    <r>
      <rPr>
        <b/>
        <sz val="12"/>
        <color rgb="FFFF0000"/>
        <rFont val="Arial Narrow"/>
      </rPr>
      <t xml:space="preserve"> Adrien x2</t>
    </r>
    <r>
      <rPr>
        <sz val="12"/>
        <color theme="1"/>
        <rFont val="Arial Narrow"/>
      </rPr>
      <t xml:space="preserve"> - Kikito - Freetartar - l0ul0u - Guica - Francesco - Ardennais</t>
    </r>
  </si>
  <si>
    <r>
      <t xml:space="preserve">Sim - Poney - Misaki - Iracus - Adrien - Flemmator - Freetartar - Atom - l0ul0u - Guica - Francesco - </t>
    </r>
    <r>
      <rPr>
        <b/>
        <sz val="12"/>
        <color rgb="FFFF0000"/>
        <rFont val="Arial Narrow"/>
      </rPr>
      <t>Dr Zoulou x2</t>
    </r>
    <r>
      <rPr>
        <sz val="12"/>
        <color theme="1"/>
        <rFont val="Arial Narrow"/>
      </rPr>
      <t xml:space="preserve"> - Wazer - Ardennais</t>
    </r>
  </si>
  <si>
    <r>
      <rPr>
        <b/>
        <sz val="12"/>
        <color rgb="FFFF0000"/>
        <rFont val="Arial Narrow"/>
      </rPr>
      <t>Guica x2</t>
    </r>
  </si>
  <si>
    <t>Zenit - Atletico Madrid</t>
  </si>
  <si>
    <t>Bale - Chelsea</t>
  </si>
  <si>
    <t>Arsenal - Marseille</t>
  </si>
  <si>
    <t>Borussia Dortmund - Napoli</t>
  </si>
  <si>
    <t>Celtic - Milan</t>
  </si>
  <si>
    <t>CSKA Moscou - Bayern Munich</t>
  </si>
  <si>
    <t>Leverkusen - Manchester Utd</t>
  </si>
  <si>
    <t>Shakhtar Donetsk - Real Sociedad</t>
  </si>
  <si>
    <t>Real Madrid - Galatasaray</t>
  </si>
  <si>
    <t>Paris - Olympiakos</t>
  </si>
  <si>
    <t>Grobkreutz - l0ul0u - Adrien</t>
  </si>
  <si>
    <t>Scofcna - Iracus - Guica</t>
  </si>
  <si>
    <t>Francesco - Iracus - Poney</t>
  </si>
  <si>
    <t>Grobkreutz - Iracus - Guica - Flemmator - Dr Zoulou - Poney</t>
  </si>
  <si>
    <t>l0ul0u - Freetartar - Iracus - Guica - Atom</t>
  </si>
  <si>
    <t xml:space="preserve">Forzasnl - Poney - Wazer </t>
  </si>
  <si>
    <t>Misaki - Marmotte - Grobkreutz - Forzasnl - Scofcna - Francesco - Adrien - Guica - Kikito - Flemmator - Dr Zoulou - Poney - Atom - Wazer</t>
  </si>
  <si>
    <t>Marmotte - Grobkreutz - l0ul0u - Iracus - Guica - Flemmator - Poney - Atom - Wazer - Ardennais</t>
  </si>
  <si>
    <r>
      <t xml:space="preserve">l0ul0u - Freetartar - Iracus - </t>
    </r>
    <r>
      <rPr>
        <b/>
        <sz val="12"/>
        <color rgb="FFFF0000"/>
        <rFont val="Arial Narrow"/>
      </rPr>
      <t xml:space="preserve">Ardennais x2 </t>
    </r>
  </si>
  <si>
    <r>
      <t>Misaki - Marmotte -</t>
    </r>
    <r>
      <rPr>
        <b/>
        <sz val="12"/>
        <color rgb="FFFF0000"/>
        <rFont val="Arial Narrow"/>
      </rPr>
      <t xml:space="preserve"> Scofcna x2</t>
    </r>
    <r>
      <rPr>
        <sz val="12"/>
        <color theme="1"/>
        <rFont val="Arial Narrow"/>
      </rPr>
      <t xml:space="preserve"> - Francesco - Freetartar - Iracus - Guica - Flemmator - Dr Zoulou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Atom - Wazer - Ardennais</t>
    </r>
  </si>
  <si>
    <t>Misaki - Marmotte - Grobkreutz - Forzasnl - Scofcna - Adrien - Flemmator - Dr Zoulou - Poney - Wazer - Ardennais</t>
  </si>
  <si>
    <t>Misaki - Marmotte - Freetartar - Adrien - Atom - Ardennais</t>
  </si>
  <si>
    <t>Misaki - Marmotte - Forzasnl - Freetartar - Adrien - Kikito - Flemmator - Poney - Wazer - Ardennais</t>
  </si>
  <si>
    <t>+ 4</t>
  </si>
  <si>
    <t>Marseille - Montpellier</t>
  </si>
  <si>
    <t>Monaco - Rennes</t>
  </si>
  <si>
    <t>Lorient - Nice</t>
  </si>
  <si>
    <t>Valenciennes - Lille</t>
  </si>
  <si>
    <t>Guingamp - Nantes</t>
  </si>
  <si>
    <t>Saint Etienne - Reims</t>
  </si>
  <si>
    <t>Toulouse - Sochaux</t>
  </si>
  <si>
    <t>Bordeaux - Ajaccio</t>
  </si>
  <si>
    <t>Bastia - Evian</t>
  </si>
  <si>
    <t>Paris - Lyon</t>
  </si>
  <si>
    <t>Misaki - Kikito</t>
  </si>
  <si>
    <t>Marmotte - Grobkreutz - l0ul0u - Kikito</t>
  </si>
  <si>
    <t>Misaki - Marmotte - Forzasnl - l0ul0u - Scofcna - Kikito - Flemmator - Sim</t>
  </si>
  <si>
    <t>Grobkreutz - l0ul0u - Scofcna - Poney - Adrien - Freetartar</t>
  </si>
  <si>
    <r>
      <t xml:space="preserve">l0ul0u - Scofcna - </t>
    </r>
    <r>
      <rPr>
        <b/>
        <sz val="12"/>
        <color rgb="FFFF0000"/>
        <rFont val="Arial Narrow"/>
      </rPr>
      <t xml:space="preserve">Guica x2 </t>
    </r>
    <r>
      <rPr>
        <sz val="12"/>
        <color theme="1"/>
        <rFont val="Arial Narrow"/>
      </rPr>
      <t>- Wazer</t>
    </r>
  </si>
  <si>
    <t>Grobkreutz - l0ul0u - Scofcna - Kikito - Adrien - Freetartar - Wazer</t>
  </si>
  <si>
    <t>15ème Journée</t>
  </si>
  <si>
    <t>Journée 15</t>
  </si>
  <si>
    <t>Sim x2 / Seul</t>
  </si>
  <si>
    <t>Guica x2 / Seul</t>
  </si>
  <si>
    <r>
      <rPr>
        <b/>
        <sz val="12"/>
        <color rgb="FFFF0000"/>
        <rFont val="Arial Narrow"/>
      </rPr>
      <t>Grobkreutz x2</t>
    </r>
    <r>
      <rPr>
        <sz val="12"/>
        <color theme="1"/>
        <rFont val="Arial Narrow"/>
      </rPr>
      <t xml:space="preserve"> - Forzasnl - Kikito - Flemmator - Atom - Guica - Ardennais</t>
    </r>
  </si>
  <si>
    <t>Forzasnl - Kikito - Flemmator - Poney - Iracus - Freetartar - Atom - Dr Zoulou - Ardennais</t>
  </si>
  <si>
    <r>
      <t xml:space="preserve">l0ul0u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Flemmator - Sim - Francesco - Freetartar - Ardennais</t>
    </r>
  </si>
  <si>
    <r>
      <t xml:space="preserve">Misaki - Marmotte - Forzasnl - l0ul0u - Flemmator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Iracus - Sim - Adrien - Francesco - Freetartar - Atom - Wazer - </t>
    </r>
    <r>
      <rPr>
        <b/>
        <sz val="12"/>
        <color rgb="FFFF0000"/>
        <rFont val="Arial Narrow"/>
      </rPr>
      <t xml:space="preserve">Ardennais x2 </t>
    </r>
  </si>
  <si>
    <t>Misaki - Marmotte - Grobkreutz - l0ul0u - Scofcna - Poney - Iracus - Sim - Francesco - Freetartar - Guica - Ardennais</t>
  </si>
  <si>
    <r>
      <t xml:space="preserve">Misaki - Marmotte - </t>
    </r>
    <r>
      <rPr>
        <b/>
        <sz val="12"/>
        <color rgb="FFFF0000"/>
        <rFont val="Arial Narrow"/>
      </rPr>
      <t>Flemmator x2</t>
    </r>
    <r>
      <rPr>
        <sz val="12"/>
        <color theme="1"/>
        <rFont val="Arial Narrow"/>
      </rPr>
      <t xml:space="preserve"> - Iracus - Atom - Guica - Wazer - Ardennais</t>
    </r>
  </si>
  <si>
    <r>
      <t xml:space="preserve">Misaki - Forzasnl - l0ul0u - Kikito - Poney - </t>
    </r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- Francesco - Freetartar - Atom - Guica - Ardennais</t>
    </r>
  </si>
  <si>
    <t>Misaki - Marmotte - Flemmator - Poney - Sim - Atom - Ardennais</t>
  </si>
  <si>
    <t>16ème Journée</t>
  </si>
  <si>
    <t>Nantes - Valenciennes</t>
  </si>
  <si>
    <t>Lille - Marseille</t>
  </si>
  <si>
    <t>Nice - Monaco</t>
  </si>
  <si>
    <t>Ajaccio - Bastia</t>
  </si>
  <si>
    <t>Montpellier - Lorient</t>
  </si>
  <si>
    <t>Guingamp - Bordeaux</t>
  </si>
  <si>
    <t>Sochaux - Reims</t>
  </si>
  <si>
    <t>Rennes - Saint Etienne</t>
  </si>
  <si>
    <t>Evian - Paris</t>
  </si>
  <si>
    <t>Lyon - Toulouse</t>
  </si>
  <si>
    <r>
      <t>Freetartar - Sim -</t>
    </r>
    <r>
      <rPr>
        <b/>
        <sz val="12"/>
        <color rgb="FFFF0000"/>
        <rFont val="Arial Narrow"/>
      </rPr>
      <t xml:space="preserve"> Marmotte x2</t>
    </r>
    <r>
      <rPr>
        <sz val="12"/>
        <color theme="1"/>
        <rFont val="Arial Narrow"/>
      </rPr>
      <t xml:space="preserve"> - Forzasnl</t>
    </r>
  </si>
  <si>
    <t>Discret</t>
  </si>
  <si>
    <t>Freetartar - Misaki</t>
  </si>
  <si>
    <t>Freetartar - Marmotte - Misaki</t>
  </si>
  <si>
    <t>Iracus - Poney</t>
  </si>
  <si>
    <t>Atom - Iracus - Flemmator</t>
  </si>
  <si>
    <t>Sim - Marmotte - Kikito</t>
  </si>
  <si>
    <t>Forzasnl - Discret - Misaki - Francesco - Kikito</t>
  </si>
  <si>
    <r>
      <t xml:space="preserve">Discret - </t>
    </r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Kikito</t>
    </r>
  </si>
  <si>
    <t>Freetartar - Atom - Scofcna - Misaki - Poney - l0ul0u - Flemmator - Kikito - Wazer</t>
  </si>
  <si>
    <t>Forzasnl - Discret - Poney - Ardennais</t>
  </si>
  <si>
    <r>
      <t xml:space="preserve">Sim - Atom - Grobkreutz - Iracus - Marmotte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Poney - l0ul0u - Adrien - Flemmator - Kikito - Dr Zoulou - Ardennais</t>
    </r>
  </si>
  <si>
    <t>Journée 16</t>
  </si>
  <si>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- Dr Zoulou - </t>
    </r>
    <r>
      <rPr>
        <b/>
        <sz val="12"/>
        <color rgb="FFFF0000"/>
        <rFont val="Arial Narrow"/>
      </rPr>
      <t xml:space="preserve">Wazer x2 </t>
    </r>
  </si>
  <si>
    <t>17ème Journée</t>
  </si>
  <si>
    <t>Marseille - Nantes</t>
  </si>
  <si>
    <t>Paris - Sochaux</t>
  </si>
  <si>
    <t>Valenciennes - Guingamp</t>
  </si>
  <si>
    <t>Saint Etienne - Evian</t>
  </si>
  <si>
    <t>Lorient - Rennes</t>
  </si>
  <si>
    <t>Reims - Nice</t>
  </si>
  <si>
    <t>Bordeaux - Lille</t>
  </si>
  <si>
    <t xml:space="preserve">Toulouse - Montpellier </t>
  </si>
  <si>
    <t>Bastia - Lyon</t>
  </si>
  <si>
    <t>Monaco - Ajaccio</t>
  </si>
  <si>
    <t>5-0</t>
  </si>
  <si>
    <t>REMIS</t>
  </si>
  <si>
    <t>Sim - Poney</t>
  </si>
  <si>
    <t>Ardennais - Sim - Scofcna - Misaki - Adrien</t>
  </si>
  <si>
    <t>Grobkreutz - Kikito - l0ul0u</t>
  </si>
  <si>
    <r>
      <rPr>
        <b/>
        <sz val="12"/>
        <color rgb="FFFF0000"/>
        <rFont val="Arial Narrow"/>
      </rPr>
      <t xml:space="preserve">Discret x2 </t>
    </r>
    <r>
      <rPr>
        <sz val="12"/>
        <color theme="1"/>
        <rFont val="Arial Narrow"/>
      </rPr>
      <t>- Guica</t>
    </r>
  </si>
  <si>
    <t>Marmotte - Discret - Flemmator - Iracus - l0ul0u - Atom</t>
  </si>
  <si>
    <t>Discret - Atom</t>
  </si>
  <si>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Marmotte - Discret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Misaki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Flemmator - Freetartar - Iracus - l0ul0u - Guica - Atom - Wazer</t>
    </r>
  </si>
  <si>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 Grobkreutz - Iracus - l0ul0u - Wazer</t>
    </r>
  </si>
  <si>
    <t>Sim - Marmotte - Scofcna - Flemmator - Freetartar - Atom - Wazer</t>
  </si>
  <si>
    <r>
      <t xml:space="preserve">Ardennais - Sim - Marmotte - Forzasnl - Scofcna - Misaki - Poney - Flemmator - Grobkreutz - Freetartar - Iracus - Adrien - l0ul0u - </t>
    </r>
    <r>
      <rPr>
        <b/>
        <sz val="12"/>
        <color rgb="FFFF0000"/>
        <rFont val="Arial Narrow"/>
      </rPr>
      <t xml:space="preserve">Guica x2 </t>
    </r>
    <r>
      <rPr>
        <sz val="12"/>
        <color theme="1"/>
        <rFont val="Arial Narrow"/>
      </rPr>
      <t>- Atom - Wazer</t>
    </r>
  </si>
  <si>
    <r>
      <rPr>
        <b/>
        <sz val="12"/>
        <color rgb="FFFF0000"/>
        <rFont val="Arial Narrow"/>
      </rPr>
      <t>Atom x4</t>
    </r>
    <r>
      <rPr>
        <b/>
        <sz val="12"/>
        <rFont val="Arial Narrow"/>
      </rPr>
      <t xml:space="preserve"> / Seul</t>
    </r>
  </si>
  <si>
    <t>Journée 17</t>
  </si>
  <si>
    <r>
      <t xml:space="preserve">Discret - Poney - </t>
    </r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Iracus x2</t>
    </r>
  </si>
  <si>
    <t>X X X X</t>
  </si>
  <si>
    <t>Real Sociedad - Bayer Leverkusen</t>
  </si>
  <si>
    <t>Manchester Utd - Shakhtar Donetsk</t>
  </si>
  <si>
    <t>Galatasaray - Juventus</t>
  </si>
  <si>
    <t>Benfica - Paris</t>
  </si>
  <si>
    <t>Bayern Munich - Manchester City</t>
  </si>
  <si>
    <t>Schalke 04 - Bale</t>
  </si>
  <si>
    <t>Napoli - Arsenal</t>
  </si>
  <si>
    <t>Atletico Madrid - Porto</t>
  </si>
  <si>
    <t>Barcelone - Celtic</t>
  </si>
  <si>
    <t>Milan - Ajax</t>
  </si>
  <si>
    <t>6-1</t>
  </si>
  <si>
    <t>Scofcna - Grobkreutz</t>
  </si>
  <si>
    <r>
      <t xml:space="preserve">Marmotte - Atom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Grobkreutz - Freetartar - l0ul0u</t>
    </r>
  </si>
  <si>
    <t>Marmotte - Flemmator - Scofcna - Kikito - Grobkreutz - Misaki - Sim</t>
  </si>
  <si>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Guica</t>
    </r>
  </si>
  <si>
    <t>Atom - Adrien</t>
  </si>
  <si>
    <t>Scofcna - Grobkreutz - Adrien</t>
  </si>
  <si>
    <t>Marmotte - Atom - Scofcna - Grobkreutz - Freetartar - l0ul0u - Wazer</t>
  </si>
  <si>
    <t>Poney - Iracus - Atom - Kikito - Freetartar - l0ul0u - Forzasnl - Wazer - Ardennais</t>
  </si>
  <si>
    <t>Flemmator - Poney - Kikito - Sim - Wazer - Ardennais</t>
  </si>
  <si>
    <t>Poney - Atom - Freetartar - l0ul0u - Guica - Adrien - Ardennais</t>
  </si>
  <si>
    <t>Marmotte - Flemmator - Poney - Iracus - Atom - Kikito - Freetartar - l0ul0u - Adrien - Forzasnl - Wazer - Ardennais</t>
  </si>
  <si>
    <t>18ème Journée</t>
  </si>
  <si>
    <t>Montpellier - Saint Etienne</t>
  </si>
  <si>
    <t>Rennes - Paris</t>
  </si>
  <si>
    <t>Guingamp - Monaco</t>
  </si>
  <si>
    <t>Nice - Sochaux</t>
  </si>
  <si>
    <t>Nantes - Toulouse</t>
  </si>
  <si>
    <t xml:space="preserve">Ajaccio - Lorient </t>
  </si>
  <si>
    <t xml:space="preserve">Evian - Reims </t>
  </si>
  <si>
    <t>Bordeaux - Valenciennes</t>
  </si>
  <si>
    <t>Lille - Bastia</t>
  </si>
  <si>
    <t>Lyon - Marseille</t>
  </si>
  <si>
    <t>Marmotte - Flemmator - Scofcna - Grobkreutz - l0ul0u - Forzasnl</t>
  </si>
  <si>
    <t>Adrien - Freetartar</t>
  </si>
  <si>
    <r>
      <rPr>
        <b/>
        <sz val="12"/>
        <color rgb="FFFF0000"/>
        <rFont val="Arial Narrow"/>
      </rPr>
      <t xml:space="preserve">Grobkreutz x2 </t>
    </r>
    <r>
      <rPr>
        <sz val="12"/>
        <color theme="1"/>
        <rFont val="Arial Narrow"/>
      </rPr>
      <t>- Guica</t>
    </r>
  </si>
  <si>
    <r>
      <t xml:space="preserve">Misaki - </t>
    </r>
    <r>
      <rPr>
        <b/>
        <sz val="12"/>
        <color rgb="FFFF0000"/>
        <rFont val="Arial Narrow"/>
      </rPr>
      <t xml:space="preserve">Iracus x2 </t>
    </r>
    <r>
      <rPr>
        <sz val="12"/>
        <color theme="1"/>
        <rFont val="Arial Narrow"/>
      </rPr>
      <t xml:space="preserve">- Freetartar - Guica - </t>
    </r>
    <r>
      <rPr>
        <b/>
        <sz val="12"/>
        <color rgb="FFFF0000"/>
        <rFont val="Arial Narrow"/>
      </rPr>
      <t>Wazer x2</t>
    </r>
  </si>
  <si>
    <t>Marmotte - Poney - Kikito - Grobkreutz - Misaki - Forzasnl - Adrien - Atom - Freetartar - Wazer</t>
  </si>
  <si>
    <t>Marmotte - Poney - Kikito - Grobkreutz - l0ul0u - Misaki - Sim - Wazer</t>
  </si>
  <si>
    <t>Francesco - Adrien - Wazer</t>
  </si>
  <si>
    <r>
      <t>Marmotte - Kikito -</t>
    </r>
    <r>
      <rPr>
        <b/>
        <sz val="12"/>
        <color rgb="FFFF0000"/>
        <rFont val="Arial Narrow"/>
      </rPr>
      <t xml:space="preserve"> l0ul0u x2</t>
    </r>
    <r>
      <rPr>
        <sz val="12"/>
        <color theme="1"/>
        <rFont val="Arial Narrow"/>
      </rPr>
      <t xml:space="preserve"> - Sim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</t>
    </r>
  </si>
  <si>
    <t>Marmotte - Poney - Scofcna - l0ul0u - Misaki - Sim - Iracus - Francesco - Freetartar - Guica - Wazer - Ardennais</t>
  </si>
  <si>
    <r>
      <t xml:space="preserve">Marmotte - Flemmator - </t>
    </r>
    <r>
      <rPr>
        <b/>
        <sz val="12"/>
        <color rgb="FFFF0000"/>
        <rFont val="Arial Narrow"/>
      </rPr>
      <t xml:space="preserve">Poney x2 </t>
    </r>
    <r>
      <rPr>
        <sz val="12"/>
        <color theme="1"/>
        <rFont val="Arial Narrow"/>
      </rPr>
      <t xml:space="preserve">- Scofcna - l0ul0u - Forzasnl - Iracus - Francesco - Atom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Wazer - Ardennais</t>
    </r>
  </si>
  <si>
    <t>Flemmator - Poney - Scofcna - Kikito - Grobkreutz - Francesco - Atom - Freetartar - Wazer - Ardennais</t>
  </si>
  <si>
    <t>Marmotte - Flemmator - Poney - Scofcna - Kikito - Grobkreutz - l0ul0u - Misaki - Sim - Iracus - Adrien - Freetartar - Wazer - Ardennais</t>
  </si>
  <si>
    <r>
      <t xml:space="preserve">Poney - </t>
    </r>
    <r>
      <rPr>
        <b/>
        <sz val="12"/>
        <color rgb="FFFF0000"/>
        <rFont val="Arial Narrow"/>
      </rPr>
      <t xml:space="preserve">Scofcna x2 </t>
    </r>
    <r>
      <rPr>
        <sz val="12"/>
        <color theme="1"/>
        <rFont val="Arial Narrow"/>
      </rPr>
      <t xml:space="preserve">- Francesco - </t>
    </r>
    <r>
      <rPr>
        <b/>
        <sz val="12"/>
        <color rgb="FFFF0000"/>
        <rFont val="Arial Narrow"/>
      </rPr>
      <t>Adrien x2</t>
    </r>
  </si>
  <si>
    <r>
      <t xml:space="preserve">Francesco - </t>
    </r>
    <r>
      <rPr>
        <b/>
        <sz val="12"/>
        <color rgb="FFFF0000"/>
        <rFont val="Arial Narrow"/>
      </rPr>
      <t>Freetartar x2</t>
    </r>
  </si>
  <si>
    <t>Journée 18</t>
  </si>
  <si>
    <t>19ème Journée</t>
  </si>
  <si>
    <t>Monaco - Valenciennes</t>
  </si>
  <si>
    <t>Saint Etienne - Nantes</t>
  </si>
  <si>
    <t xml:space="preserve">Nice - Evian </t>
  </si>
  <si>
    <t>Reims - Ajaccio</t>
  </si>
  <si>
    <t>Bastia - Montpellier</t>
  </si>
  <si>
    <t xml:space="preserve">Sochaux - Rennes </t>
  </si>
  <si>
    <t>Toulouse - Guingamp</t>
  </si>
  <si>
    <t>Marseille - Bordeaux</t>
  </si>
  <si>
    <t>Lorient - Lyon</t>
  </si>
  <si>
    <t xml:space="preserve">Paris - Lille </t>
  </si>
  <si>
    <t>Scofcna - Francesco - Marmotte</t>
  </si>
  <si>
    <t>Atom - Marmotte</t>
  </si>
  <si>
    <t>Grobkreutz - Adrien</t>
  </si>
  <si>
    <t>Scofcna - l0ul0u - Freetartar - Poney - Marmotte - Adrien - Guica</t>
  </si>
  <si>
    <t>Misaki - Grobkreutz - l0ul0u - Freetartar - Iracus - Marmotte - Adrien - Wazer</t>
  </si>
  <si>
    <r>
      <t xml:space="preserve">Francesco - </t>
    </r>
    <r>
      <rPr>
        <b/>
        <sz val="12"/>
        <color rgb="FFFF0000"/>
        <rFont val="Arial Narrow"/>
      </rPr>
      <t>Iracus x2</t>
    </r>
    <r>
      <rPr>
        <sz val="12"/>
        <color theme="1"/>
        <rFont val="Arial Narrow"/>
      </rPr>
      <t xml:space="preserve"> - Marmotte - Adrien - Wazer</t>
    </r>
  </si>
  <si>
    <t>Grobkreutz - Scofcna - l0ul0u - Francesco - Freetartar - Iracus - Poney - Forzasnl - Adrien - Wazer - Kikito</t>
  </si>
  <si>
    <r>
      <t>Misaki - Grobkreutz -</t>
    </r>
    <r>
      <rPr>
        <b/>
        <sz val="12"/>
        <color rgb="FFFF0000"/>
        <rFont val="Arial Narrow"/>
      </rPr>
      <t xml:space="preserve"> l0ul0u x2</t>
    </r>
    <r>
      <rPr>
        <sz val="12"/>
        <color theme="1"/>
        <rFont val="Arial Narrow"/>
      </rPr>
      <t xml:space="preserve"> - Guica - Wazer - Kikito</t>
    </r>
  </si>
  <si>
    <t>Grobkreutz - l0ul0u - Francesco - Adrien - Kikito</t>
  </si>
  <si>
    <r>
      <t xml:space="preserve">Grobkreutz - Iracus - Forzasnl - </t>
    </r>
    <r>
      <rPr>
        <b/>
        <sz val="12"/>
        <color rgb="FFFF0000"/>
        <rFont val="Arial Narrow"/>
      </rPr>
      <t>Guica x2</t>
    </r>
    <r>
      <rPr>
        <sz val="12"/>
        <color theme="1"/>
        <rFont val="Arial Narrow"/>
      </rPr>
      <t xml:space="preserve"> - Sim</t>
    </r>
  </si>
  <si>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Forzasnl x2</t>
    </r>
    <r>
      <rPr>
        <sz val="12"/>
        <color theme="1"/>
        <rFont val="Arial Narrow"/>
      </rPr>
      <t xml:space="preserve"> </t>
    </r>
  </si>
  <si>
    <t>Journée 19</t>
  </si>
  <si>
    <t>20ème Journée</t>
  </si>
  <si>
    <t>Montpellier - Monaco</t>
  </si>
  <si>
    <t>Ajaccio - Paris</t>
  </si>
  <si>
    <t>Rennes - Nice</t>
  </si>
  <si>
    <t xml:space="preserve">Valenciennes - Bastia </t>
  </si>
  <si>
    <t>Lyon - Sochaux</t>
  </si>
  <si>
    <t>Guingamp - Saint Etienne</t>
  </si>
  <si>
    <t>Bordeaux - Toulouse</t>
  </si>
  <si>
    <t>Evian - Marseille</t>
  </si>
  <si>
    <t>Lille - Reims</t>
  </si>
  <si>
    <t>Reus - Iracus - Francesco</t>
  </si>
  <si>
    <t>Marmotte - Poney - Francesco - Forzasnl</t>
  </si>
  <si>
    <r>
      <t xml:space="preserve">Sim - Grobkreutz - Poney - Reus - Iracus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Forzasnl - l0ul0u</t>
    </r>
  </si>
  <si>
    <t>Ardennais - Marmotte - Reus - Francesco - Forzasnl - Adrien</t>
  </si>
  <si>
    <t>Sim - Grobkreutz - l0ul0u - Flemmator</t>
  </si>
  <si>
    <r>
      <t xml:space="preserve">Ardennais - </t>
    </r>
    <r>
      <rPr>
        <b/>
        <sz val="12"/>
        <color rgb="FFFF0000"/>
        <rFont val="Arial Narrow"/>
      </rPr>
      <t xml:space="preserve">Marmotte x2 </t>
    </r>
    <r>
      <rPr>
        <sz val="12"/>
        <color theme="1"/>
        <rFont val="Arial Narrow"/>
      </rPr>
      <t>- Grobkreutz - Flemmator</t>
    </r>
  </si>
  <si>
    <r>
      <rPr>
        <b/>
        <sz val="12"/>
        <color rgb="FFFF0000"/>
        <rFont val="Arial Narrow"/>
      </rPr>
      <t>Sim x2</t>
    </r>
    <r>
      <rPr>
        <sz val="12"/>
        <color theme="1"/>
        <rFont val="Arial Narrow"/>
      </rPr>
      <t xml:space="preserve"> - Ardennais - Marmotte - Grobkreutz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Reus - Misaki - Freetartar - Iracus - Scofcna - Francesco - l0ul0u - Adrien - Flemmator - Wazer - Atom</t>
    </r>
  </si>
  <si>
    <t>Poney - Reus - Freetartar - Scofcna - Wazer - Atom</t>
  </si>
  <si>
    <r>
      <t>Ardennais - Reus - Freetartar - Iracus - Scofcna - l0ul0u - Adrien - Flemmator -</t>
    </r>
    <r>
      <rPr>
        <b/>
        <sz val="12"/>
        <color rgb="FFFF0000"/>
        <rFont val="Arial Narrow"/>
      </rPr>
      <t xml:space="preserve"> Atom x2</t>
    </r>
    <r>
      <rPr>
        <sz val="12"/>
        <color theme="1"/>
        <rFont val="Arial Narrow"/>
      </rPr>
      <t xml:space="preserve"> </t>
    </r>
  </si>
  <si>
    <t>Sim - Ardennais - Poney - Freetartar - l0ul0u - Wazer - Atom</t>
  </si>
  <si>
    <r>
      <t xml:space="preserve">Marmotte - Grobkreutz - Misaki - Iracus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</t>
    </r>
  </si>
  <si>
    <t>Journée 20</t>
  </si>
  <si>
    <t>Quarts de Finale</t>
  </si>
  <si>
    <t>21ème Journée</t>
  </si>
  <si>
    <t>St Etienne - Lille</t>
  </si>
  <si>
    <t>Marseille - Valenciennes</t>
  </si>
  <si>
    <t>Nice - Ajaccio</t>
  </si>
  <si>
    <t>Bastia - Bordeaux</t>
  </si>
  <si>
    <t>Lorient - Guingamp</t>
  </si>
  <si>
    <t xml:space="preserve">Rennes - Evian </t>
  </si>
  <si>
    <t xml:space="preserve">Reims - Lyon </t>
  </si>
  <si>
    <t>Toulouse - Monaco</t>
  </si>
  <si>
    <t>Paris - Nantes</t>
  </si>
  <si>
    <t>REPORTE</t>
  </si>
  <si>
    <t>Marmotte - Misaki - Scofcna - Flemmator - Ardennais</t>
  </si>
  <si>
    <t>Forzasnl - Iracus - Scofcna - Ardennais</t>
  </si>
  <si>
    <r>
      <t xml:space="preserve">Iracus - </t>
    </r>
    <r>
      <rPr>
        <b/>
        <sz val="12"/>
        <color rgb="FFFF0000"/>
        <rFont val="Arial Narrow"/>
      </rPr>
      <t>Scofcna x2</t>
    </r>
  </si>
  <si>
    <t>4-3</t>
  </si>
  <si>
    <t>Troyes - Evian</t>
  </si>
  <si>
    <t>Quarts CDL</t>
  </si>
  <si>
    <t>ENTREE</t>
  </si>
  <si>
    <t>Grobkreutz - Poney</t>
  </si>
  <si>
    <t>Scofcna - Poney - Ardennais - Guica</t>
  </si>
  <si>
    <t>Sim - Poney - Francesco - Guica</t>
  </si>
  <si>
    <t>Sim - Misaki - Scofcna - Freetartar - Flemmator - Ardennais - Adrien - Francesco - Atom</t>
  </si>
  <si>
    <t>Scofcna - Freetartar - Poney - l0ul0u - Francesco - Atom</t>
  </si>
  <si>
    <t>Sim - Marmotte - Freetartar - l0ul0u - Wazer</t>
  </si>
  <si>
    <t>Guica - Wazer</t>
  </si>
  <si>
    <t>Sim - Misaki - Freetartar - Poney - Ardennais - Adrien - Francesco - Atom - Wazer</t>
  </si>
  <si>
    <t>Sim - Grobkreutz - Misaki - Freetartar - Flemmator - l0ul0u - Adrien - Francesco - Atom - Wazer - Iracus</t>
  </si>
  <si>
    <t>Sim - Wazer - Iracus</t>
  </si>
  <si>
    <t>Scofcna - Iracus</t>
  </si>
  <si>
    <r>
      <t xml:space="preserve">Forzasnl - Sim - Grobkreutz - Marmotte - Misaki - Freetartar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Flemmator - Ardennais - l0ul0u - </t>
    </r>
    <r>
      <rPr>
        <b/>
        <sz val="12"/>
        <color rgb="FFFF0000"/>
        <rFont val="Arial Narrow"/>
      </rPr>
      <t>Francesco x2</t>
    </r>
    <r>
      <rPr>
        <sz val="12"/>
        <color theme="1"/>
        <rFont val="Arial Narrow"/>
      </rPr>
      <t xml:space="preserve"> - Wazer - Iracus</t>
    </r>
  </si>
  <si>
    <t>Journée 21</t>
  </si>
  <si>
    <r>
      <t xml:space="preserve">Marmotte - Scofcna - Atom - </t>
    </r>
    <r>
      <rPr>
        <b/>
        <sz val="12"/>
        <color rgb="FFFF0000"/>
        <rFont val="Arial Narrow"/>
      </rPr>
      <t xml:space="preserve">Wazer x2 </t>
    </r>
  </si>
  <si>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</t>
    </r>
  </si>
  <si>
    <r>
      <t xml:space="preserve">Forzasnl - Sim - Francesco - Grobkreutz - </t>
    </r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 Iracus - Scofcna - Freetartar - l0ul0u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Wazer</t>
    </r>
  </si>
  <si>
    <t>3,5</t>
  </si>
  <si>
    <t>3</t>
  </si>
  <si>
    <t>4</t>
  </si>
  <si>
    <t>5,5</t>
  </si>
  <si>
    <t>4,5</t>
  </si>
  <si>
    <t>6,5</t>
  </si>
  <si>
    <t>Ajaccio - Caen</t>
  </si>
  <si>
    <t>Lens - Bastia</t>
  </si>
  <si>
    <t>Angers - Sochaux</t>
  </si>
  <si>
    <t>Boulogne - Rennes</t>
  </si>
  <si>
    <t>Concarneau - Guingamp</t>
  </si>
  <si>
    <t>Marseille - Nice</t>
  </si>
  <si>
    <t>Yzeurienne - Lyon</t>
  </si>
  <si>
    <t>Moulins - Toulouse</t>
  </si>
  <si>
    <t>Paris - Montpellier</t>
  </si>
  <si>
    <t>Auxerre - Dijon</t>
  </si>
  <si>
    <t>4-5</t>
  </si>
  <si>
    <t>Marmotte - Grobkreutz - Atom</t>
  </si>
  <si>
    <t>Atom - l0ul0u</t>
  </si>
  <si>
    <t>Francesco - Misaki - Ardennais - Freetartar - Flemmator</t>
  </si>
  <si>
    <t>Poney - Scofcna - Sim</t>
  </si>
  <si>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</t>
    </r>
    <r>
      <rPr>
        <b/>
        <sz val="12"/>
        <color rgb="FFFF0000"/>
        <rFont val="Arial Narrow"/>
      </rPr>
      <t xml:space="preserve"> Misaki x2 </t>
    </r>
    <r>
      <rPr>
        <sz val="12"/>
        <color theme="1"/>
        <rFont val="Arial Narrow"/>
      </rPr>
      <t>- Scofcna -</t>
    </r>
    <r>
      <rPr>
        <b/>
        <sz val="12"/>
        <color rgb="FFFF0000"/>
        <rFont val="Arial Narrow"/>
      </rPr>
      <t xml:space="preserve"> Freetartar x2 </t>
    </r>
    <r>
      <rPr>
        <sz val="12"/>
        <color theme="1"/>
        <rFont val="Arial Narrow"/>
      </rPr>
      <t>- Adrien</t>
    </r>
  </si>
  <si>
    <t>Scofcna - Adrien</t>
  </si>
  <si>
    <r>
      <t xml:space="preserve">Marmotte - Grobkreutz - Poney - Francesco - Ardennais - Scofcna - Atom - Freetartar - </t>
    </r>
    <r>
      <rPr>
        <b/>
        <sz val="12"/>
        <color rgb="FFFF0000"/>
        <rFont val="Arial Narrow"/>
      </rPr>
      <t xml:space="preserve">l0ul0u x2 </t>
    </r>
    <r>
      <rPr>
        <sz val="12"/>
        <color theme="1"/>
        <rFont val="Arial Narrow"/>
      </rPr>
      <t>- Forzasnl - Flemmator - Adrien</t>
    </r>
  </si>
  <si>
    <r>
      <t xml:space="preserve">Marmotte - Grobkreutz - Francesco - Ardennais - </t>
    </r>
    <r>
      <rPr>
        <b/>
        <sz val="12"/>
        <color rgb="FFFF0000"/>
        <rFont val="Arial Narrow"/>
      </rPr>
      <t>Scofcna x2</t>
    </r>
    <r>
      <rPr>
        <sz val="12"/>
        <color theme="1"/>
        <rFont val="Arial Narrow"/>
      </rPr>
      <t xml:space="preserve"> - Atom - Freetartar - l0ul0u - Flemmator - Wazer</t>
    </r>
  </si>
  <si>
    <r>
      <t xml:space="preserve">Poney - Misaki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Scofcna - Freetartar - l0ul0u - Flemmator - Sim - Adrien - Guica - Wazer - Iracus</t>
    </r>
  </si>
  <si>
    <t>16ème CDF</t>
  </si>
  <si>
    <t>+ 8</t>
  </si>
  <si>
    <t>- 4</t>
  </si>
  <si>
    <t>22ème Journée</t>
  </si>
  <si>
    <t>Lille - Rennes</t>
  </si>
  <si>
    <t>Guingamp - Paris</t>
  </si>
  <si>
    <t>Ajaccio - Sochaux</t>
  </si>
  <si>
    <t>Montpellier - Nice</t>
  </si>
  <si>
    <t>Nantes - Reims</t>
  </si>
  <si>
    <t>Toulouse - Bastia</t>
  </si>
  <si>
    <t>Valenciennes - Lorient</t>
  </si>
  <si>
    <t>Lyon - Evian</t>
  </si>
  <si>
    <t>Bordeaux - St Etienne</t>
  </si>
  <si>
    <t>Monaco - Marseille</t>
  </si>
  <si>
    <t>Grobkreutz - Sim</t>
  </si>
  <si>
    <t>Poney - Iracus - Francesco</t>
  </si>
  <si>
    <t>Marmotte - Misaki - Ardennais - Scofcna - l0ul0u - Freetartar - Atom</t>
  </si>
  <si>
    <t>Misaki - Atom</t>
  </si>
  <si>
    <t>Forzasnl - Flemmator - Adrien - Freetartar - Guica</t>
  </si>
  <si>
    <t>Poney - Misaki - Forzasnl - Flemmator - Iracus - Freetartar - Atom - Guica</t>
  </si>
  <si>
    <t>Scofcna - Forzasnl - Sim - Adrien - Wazer</t>
  </si>
  <si>
    <t>Grobkreutz - Flemmator - Sim - l0ul0u - Freetartar - Wazer</t>
  </si>
  <si>
    <t>Marmotte - Grobkreutz - Poney - Ardennais - Scofcna - Forzasnl - Flemmator - Iracus - l0ul0u - Francesco - Freetartar - Wazer</t>
  </si>
  <si>
    <r>
      <rPr>
        <b/>
        <sz val="12"/>
        <color rgb="FFFF0000"/>
        <rFont val="Arial Narrow"/>
      </rPr>
      <t xml:space="preserve">Misaki x2 </t>
    </r>
    <r>
      <rPr>
        <sz val="12"/>
        <color theme="1"/>
        <rFont val="Arial Narrow"/>
      </rPr>
      <t xml:space="preserve">- </t>
    </r>
    <r>
      <rPr>
        <b/>
        <sz val="12"/>
        <color rgb="FFFF0000"/>
        <rFont val="Arial Narrow"/>
      </rPr>
      <t>Iracus x2</t>
    </r>
    <r>
      <rPr>
        <sz val="12"/>
        <color theme="1"/>
        <rFont val="Arial Narrow"/>
      </rPr>
      <t xml:space="preserve"> </t>
    </r>
  </si>
  <si>
    <t>Journée 22</t>
  </si>
  <si>
    <r>
      <t>Grobkreutz - Forzasnl -</t>
    </r>
    <r>
      <rPr>
        <b/>
        <sz val="12"/>
        <color rgb="FFFF0000"/>
        <rFont val="Arial Narrow"/>
      </rPr>
      <t xml:space="preserve"> Flemmator x2 </t>
    </r>
  </si>
  <si>
    <t>- 3</t>
  </si>
  <si>
    <t>23ème Journée</t>
  </si>
  <si>
    <t>Paris - Bordeaux</t>
  </si>
  <si>
    <t>Lorient - Monaco</t>
  </si>
  <si>
    <t>Saint Etienne - Valenciennes</t>
  </si>
  <si>
    <t>Reims - Montpellier</t>
  </si>
  <si>
    <t>Sochaux - Nantes</t>
  </si>
  <si>
    <t>Bastia - Guingamp</t>
  </si>
  <si>
    <t>Evian - Ajaccio</t>
  </si>
  <si>
    <t>Nice - Lille</t>
  </si>
  <si>
    <t>Rennes - Lyon</t>
  </si>
  <si>
    <t>Marseille - Toulouse</t>
  </si>
  <si>
    <t>2-4</t>
  </si>
  <si>
    <t>Grobkreutz - Iracus - Francesco</t>
  </si>
  <si>
    <t>Sim - Freetartar</t>
  </si>
  <si>
    <t>l0ul0u - Atom - Scofcna</t>
  </si>
  <si>
    <t>Francesco - Ardennais</t>
  </si>
  <si>
    <t>Iracus - Ardennais</t>
  </si>
  <si>
    <t>Sim - Misaki - Atom - Freetartar - Guica</t>
  </si>
  <si>
    <r>
      <t xml:space="preserve">Sim - Grobkreutz - Poney - </t>
    </r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- Forzasnl - Adrien - Marmotte</t>
    </r>
  </si>
  <si>
    <t>Grobkreutz - Misaki - Marmotte</t>
  </si>
  <si>
    <r>
      <t xml:space="preserve">Grobkreutz - Iracus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l0ul0u - Francesco - Scofcna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Flemmator - Marmotte - Wazer</t>
    </r>
  </si>
  <si>
    <t>Grobkreutz - Iracus - Poney - l0ul0u - Atom - Scofcna - Ardennais - Flemmator - Guica - Marmotte - Wazer</t>
  </si>
  <si>
    <r>
      <t xml:space="preserve">Poney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 xml:space="preserve">Freetartar x2 </t>
    </r>
    <r>
      <rPr>
        <sz val="12"/>
        <color theme="1"/>
        <rFont val="Arial Narrow"/>
      </rPr>
      <t>- Ardennais - Guica - Wazer</t>
    </r>
  </si>
  <si>
    <t>Sim - Grobkreutz - Poney - Atom - Freetartar - Scofcna - Forzasnl - Ardennais - Flemmator - Guica - Marmotte - Wazer</t>
  </si>
  <si>
    <t>Grobkreutz - Poney - Wazer</t>
  </si>
  <si>
    <r>
      <t xml:space="preserve">Sim - Misaki - Francesco - Atom - Forzasnl - Flemmator - </t>
    </r>
    <r>
      <rPr>
        <b/>
        <sz val="12"/>
        <color rgb="FFFF0000"/>
        <rFont val="Arial Narrow"/>
      </rPr>
      <t>Marmotte x2</t>
    </r>
    <r>
      <rPr>
        <sz val="12"/>
        <color theme="1"/>
        <rFont val="Arial Narrow"/>
      </rPr>
      <t xml:space="preserve"> - Wazer</t>
    </r>
  </si>
  <si>
    <r>
      <rPr>
        <b/>
        <sz val="12"/>
        <color rgb="FFFF0000"/>
        <rFont val="Arial Narrow"/>
      </rPr>
      <t>Flemmator x4</t>
    </r>
    <r>
      <rPr>
        <b/>
        <sz val="12"/>
        <rFont val="Arial Narrow"/>
      </rPr>
      <t xml:space="preserve"> / Seul</t>
    </r>
  </si>
  <si>
    <t>Journée 23</t>
  </si>
  <si>
    <t>+ 3</t>
  </si>
  <si>
    <t>Demies Finale</t>
  </si>
  <si>
    <t>Lyon - Troyes</t>
  </si>
  <si>
    <r>
      <t xml:space="preserve">Sim - Grobkreutz - </t>
    </r>
    <r>
      <rPr>
        <b/>
        <sz val="12"/>
        <color rgb="FFFF0000"/>
        <rFont val="Arial Narrow"/>
      </rPr>
      <t>Ardennais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Poney x2</t>
    </r>
    <r>
      <rPr>
        <sz val="12"/>
        <color theme="1"/>
        <rFont val="Arial Narrow"/>
      </rPr>
      <t xml:space="preserve"> - Iracus - l0ul0u - Marmotte - Wazer</t>
    </r>
  </si>
  <si>
    <r>
      <rPr>
        <b/>
        <sz val="12"/>
        <color rgb="FFFF0000"/>
        <rFont val="Arial Narrow"/>
      </rPr>
      <t>Wazer x4</t>
    </r>
    <r>
      <rPr>
        <b/>
        <sz val="12"/>
        <rFont val="Arial Narrow"/>
      </rPr>
      <t xml:space="preserve"> / Seul</t>
    </r>
  </si>
  <si>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Poney - </t>
    </r>
    <r>
      <rPr>
        <b/>
        <sz val="12"/>
        <color rgb="FFFF0000"/>
        <rFont val="Arial Narrow"/>
      </rPr>
      <t xml:space="preserve">Scofcna x2 </t>
    </r>
    <r>
      <rPr>
        <sz val="12"/>
        <color theme="1"/>
        <rFont val="Arial Narrow"/>
      </rPr>
      <t>-</t>
    </r>
    <r>
      <rPr>
        <b/>
        <sz val="12"/>
        <color rgb="FFFF0000"/>
        <rFont val="Arial Narrow"/>
      </rPr>
      <t xml:space="preserve"> l0ul0u x2 </t>
    </r>
    <r>
      <rPr>
        <sz val="12"/>
        <color theme="1"/>
        <rFont val="Arial Narrow"/>
      </rPr>
      <t xml:space="preserve">- Guica - </t>
    </r>
    <r>
      <rPr>
        <b/>
        <sz val="12"/>
        <color rgb="FFFF0000"/>
        <rFont val="Arial Narrow"/>
      </rPr>
      <t xml:space="preserve">Marmotte x2 </t>
    </r>
    <r>
      <rPr>
        <sz val="12"/>
        <color theme="1"/>
        <rFont val="Arial Narrow"/>
      </rPr>
      <t xml:space="preserve">- Ardennais - Atom - </t>
    </r>
    <r>
      <rPr>
        <b/>
        <sz val="12"/>
        <color rgb="FFFF0000"/>
        <rFont val="Arial Narrow"/>
      </rPr>
      <t>Freetartar x2</t>
    </r>
    <r>
      <rPr>
        <sz val="12"/>
        <color theme="1"/>
        <rFont val="Arial Narrow"/>
      </rPr>
      <t xml:space="preserve"> </t>
    </r>
  </si>
  <si>
    <t>Demies + Finales</t>
  </si>
  <si>
    <t>24ème Journée</t>
  </si>
  <si>
    <t>Toulouse - St Etienne</t>
  </si>
  <si>
    <t>Marseille - Bastia</t>
  </si>
  <si>
    <t>Lille - Sochaux</t>
  </si>
  <si>
    <t>Valenciennes - Nice</t>
  </si>
  <si>
    <t>Montpellier - Evian</t>
  </si>
  <si>
    <t>Guingamp - Reims</t>
  </si>
  <si>
    <t>Ajaccio - Rennes</t>
  </si>
  <si>
    <t>Nantes - Lyon</t>
  </si>
  <si>
    <t xml:space="preserve">Bordeaux - Lorient </t>
  </si>
  <si>
    <t xml:space="preserve">Monaco - Paris </t>
  </si>
  <si>
    <t>Scofcna - Marmotte</t>
  </si>
  <si>
    <t>Sim - Marmotte</t>
  </si>
  <si>
    <t>Ardennais - Forzasnl</t>
  </si>
  <si>
    <t>Grobkreutz - Ardennais - Misaki - Marmotte - Forzasnl</t>
  </si>
  <si>
    <r>
      <t xml:space="preserve">Freetartar - </t>
    </r>
    <r>
      <rPr>
        <b/>
        <sz val="12"/>
        <color rgb="FFFF0000"/>
        <rFont val="Arial Narrow"/>
      </rPr>
      <t>Adrien x2</t>
    </r>
    <r>
      <rPr>
        <sz val="12"/>
        <color theme="1"/>
        <rFont val="Arial Narrow"/>
      </rPr>
      <t xml:space="preserve"> - Guica</t>
    </r>
  </si>
  <si>
    <r>
      <t>Grobkreutz -</t>
    </r>
    <r>
      <rPr>
        <b/>
        <sz val="12"/>
        <color rgb="FFFF0000"/>
        <rFont val="Arial Narrow"/>
      </rPr>
      <t xml:space="preserve"> Ardennais x2</t>
    </r>
    <r>
      <rPr>
        <sz val="12"/>
        <color theme="1"/>
        <rFont val="Arial Narrow"/>
      </rPr>
      <t xml:space="preserve"> - Poney - Scofcna - Freetartar - Iracus - Guica - Flemmator - Atom</t>
    </r>
  </si>
  <si>
    <t>l0ul0u - Iracus - Adrien - Flemmator - Atom</t>
  </si>
  <si>
    <t>Sim - Poney - Adrien - Guica - Flemmator - Atom - Wazer</t>
  </si>
  <si>
    <t>Sim - Grobkreutz - Ardennais - Misaki - Freetartar - Wazer</t>
  </si>
  <si>
    <r>
      <t xml:space="preserve">Sim - Scofcna - l0ul0u - Marmotte - </t>
    </r>
    <r>
      <rPr>
        <b/>
        <sz val="12"/>
        <color rgb="FFFF0000"/>
        <rFont val="Arial Narrow"/>
      </rPr>
      <t>Iracus x2</t>
    </r>
    <r>
      <rPr>
        <sz val="12"/>
        <color theme="1"/>
        <rFont val="Arial Narrow"/>
      </rPr>
      <t xml:space="preserve"> - Adrien -</t>
    </r>
    <r>
      <rPr>
        <b/>
        <sz val="12"/>
        <color rgb="FFFF0000"/>
        <rFont val="Arial Narrow"/>
      </rPr>
      <t xml:space="preserve"> Flemmator x2</t>
    </r>
    <r>
      <rPr>
        <sz val="12"/>
        <color theme="1"/>
        <rFont val="Arial Narrow"/>
      </rPr>
      <t xml:space="preserve"> - </t>
    </r>
    <r>
      <rPr>
        <b/>
        <sz val="12"/>
        <color rgb="FFFF0000"/>
        <rFont val="Arial Narrow"/>
      </rPr>
      <t>Atom x2</t>
    </r>
    <r>
      <rPr>
        <sz val="12"/>
        <color theme="1"/>
        <rFont val="Arial Narrow"/>
      </rPr>
      <t xml:space="preserve"> </t>
    </r>
  </si>
  <si>
    <t>Journée 24</t>
  </si>
  <si>
    <t>8ème de Finale</t>
  </si>
  <si>
    <t>Cannes - Montpellier</t>
  </si>
  <si>
    <t xml:space="preserve">Angers - Bastia </t>
  </si>
  <si>
    <t>Lille - Caen</t>
  </si>
  <si>
    <t>Monticello - Guingamp</t>
  </si>
  <si>
    <t xml:space="preserve">Auxerre - Rennes </t>
  </si>
  <si>
    <t xml:space="preserve">Moulins - Sete </t>
  </si>
  <si>
    <t xml:space="preserve">Nice - Monaco </t>
  </si>
  <si>
    <t xml:space="preserve">Lyon - Lens </t>
  </si>
  <si>
    <t>Kikito - Iracus - Adrien</t>
  </si>
  <si>
    <t>SIM 0 pointé</t>
  </si>
  <si>
    <t>Poney - Kikito - Iracus - Misaki - Freetartar - Atom - l0ul0u</t>
  </si>
  <si>
    <r>
      <rPr>
        <b/>
        <sz val="12"/>
        <color rgb="FFFF0000"/>
        <rFont val="Arial Narrow"/>
      </rPr>
      <t>Misaki x2</t>
    </r>
    <r>
      <rPr>
        <sz val="12"/>
        <color theme="1"/>
        <rFont val="Arial Narrow"/>
      </rPr>
      <t xml:space="preserve"> - Adrien - l0ul0u</t>
    </r>
  </si>
  <si>
    <t>Iracus - Scofcna - Wazer</t>
  </si>
  <si>
    <t>Marmotte - Kikito - Iracus - Misaki - Adrien - Scofcna - Ardennais</t>
  </si>
  <si>
    <t>Scofcna x2 / Seul</t>
  </si>
  <si>
    <t>8ème CDF</t>
  </si>
  <si>
    <r>
      <t xml:space="preserve">Poney - Kikito - Forzasnl - Freetartar - Scofcna - </t>
    </r>
    <r>
      <rPr>
        <b/>
        <sz val="12"/>
        <color rgb="FFFF0000"/>
        <rFont val="Arial Narrow"/>
      </rPr>
      <t>l0ul0u x2</t>
    </r>
    <r>
      <rPr>
        <sz val="12"/>
        <color theme="1"/>
        <rFont val="Arial Narrow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</si>
</sst>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6" x14ac:knownFonts="1">
    <font>
      <sz val="12"/>
      <color theme="1"/>
      <name val="Calibri"/>
      <family val="2"/>
      <scheme val="minor"/>
    </font>
    <font>
      <b/>
      <sz val="14"/>
      <color theme="1"/>
      <name val="Arial Narrow"/>
    </font>
    <font>
      <b/>
      <sz val="14"/>
      <name val="Arial Narrow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Arial Narrow"/>
    </font>
    <font>
      <sz val="12"/>
      <color rgb="FF000000"/>
      <name val="Arial Narrow"/>
    </font>
    <font>
      <b/>
      <sz val="12"/>
      <color theme="1"/>
      <name val="Arial Narrow"/>
    </font>
    <font>
      <b/>
      <sz val="12"/>
      <color rgb="FFFF0000"/>
      <name val="Arial Narrow"/>
    </font>
    <font>
      <b/>
      <sz val="14"/>
      <color rgb="FFFF0000"/>
      <name val="Arial Narrow"/>
    </font>
    <font>
      <b/>
      <sz val="16"/>
      <name val="Arial Narrow"/>
    </font>
    <font>
      <b/>
      <sz val="16"/>
      <color theme="1"/>
      <name val="Arial Narrow"/>
    </font>
    <font>
      <sz val="12"/>
      <name val="Arial Narrow"/>
    </font>
    <font>
      <b/>
      <sz val="12"/>
      <name val="Arial Narrow"/>
    </font>
    <font>
      <u/>
      <sz val="12"/>
      <color rgb="FF000000"/>
      <name val="Arial"/>
    </font>
    <font>
      <sz val="14"/>
      <name val="Arial Narrow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53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99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6" borderId="0" xfId="0" applyFont="1" applyFill="1" applyAlignment="1">
      <alignment horizontal="center" vertical="center"/>
    </xf>
    <xf numFmtId="0" fontId="8" fillId="5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5" borderId="0" xfId="0" applyFont="1" applyFill="1" applyAlignment="1">
      <alignment horizontal="center" vertical="center"/>
    </xf>
    <xf numFmtId="49" fontId="5" fillId="7" borderId="0" xfId="0" applyNumberFormat="1" applyFont="1" applyFill="1" applyAlignment="1">
      <alignment horizontal="center" vertical="center"/>
    </xf>
    <xf numFmtId="49" fontId="5" fillId="8" borderId="0" xfId="0" applyNumberFormat="1" applyFont="1" applyFill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2" fillId="7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4" fillId="0" borderId="0" xfId="0" applyFont="1"/>
    <xf numFmtId="164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top" wrapText="1"/>
    </xf>
    <xf numFmtId="0" fontId="7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2" fillId="8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8" fillId="6" borderId="0" xfId="0" applyFont="1" applyFill="1" applyAlignment="1">
      <alignment horizontal="center" vertical="center"/>
    </xf>
    <xf numFmtId="0" fontId="5" fillId="8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5" fillId="0" borderId="0" xfId="0" applyFont="1" applyAlignment="1">
      <alignment wrapText="1"/>
    </xf>
    <xf numFmtId="0" fontId="5" fillId="0" borderId="0" xfId="0" applyFont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0" fillId="4" borderId="0" xfId="0" applyFont="1" applyFill="1" applyAlignment="1">
      <alignment horizontal="center" vertical="center"/>
    </xf>
  </cellXfs>
  <cellStyles count="253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" xfId="11" builtinId="8" hidden="1"/>
    <cellStyle name="Lien hypertexte" xfId="13" builtinId="8" hidden="1"/>
    <cellStyle name="Lien hypertexte" xfId="15" builtinId="8" hidden="1"/>
    <cellStyle name="Lien hypertexte" xfId="17" builtinId="8" hidden="1"/>
    <cellStyle name="Lien hypertexte" xfId="19" builtinId="8" hidden="1"/>
    <cellStyle name="Lien hypertexte" xfId="21" builtinId="8" hidden="1"/>
    <cellStyle name="Lien hypertexte" xfId="23" builtinId="8" hidden="1"/>
    <cellStyle name="Lien hypertexte" xfId="25" builtinId="8" hidden="1"/>
    <cellStyle name="Lien hypertexte" xfId="27" builtinId="8" hidden="1"/>
    <cellStyle name="Lien hypertexte" xfId="29" builtinId="8" hidden="1"/>
    <cellStyle name="Lien hypertexte" xfId="31" builtinId="8" hidden="1"/>
    <cellStyle name="Lien hypertexte" xfId="33" builtinId="8" hidden="1"/>
    <cellStyle name="Lien hypertexte" xfId="35" builtinId="8" hidden="1"/>
    <cellStyle name="Lien hypertexte" xfId="37" builtinId="8" hidden="1"/>
    <cellStyle name="Lien hypertexte" xfId="39" builtinId="8" hidden="1"/>
    <cellStyle name="Lien hypertexte" xfId="41" builtinId="8" hidden="1"/>
    <cellStyle name="Lien hypertexte" xfId="43" builtinId="8" hidden="1"/>
    <cellStyle name="Lien hypertexte" xfId="45" builtinId="8" hidden="1"/>
    <cellStyle name="Lien hypertexte" xfId="47" builtinId="8" hidden="1"/>
    <cellStyle name="Lien hypertexte" xfId="49" builtinId="8" hidden="1"/>
    <cellStyle name="Lien hypertexte" xfId="51" builtinId="8" hidden="1"/>
    <cellStyle name="Lien hypertexte" xfId="53" builtinId="8" hidden="1"/>
    <cellStyle name="Lien hypertexte" xfId="55" builtinId="8" hidden="1"/>
    <cellStyle name="Lien hypertexte" xfId="57" builtinId="8" hidden="1"/>
    <cellStyle name="Lien hypertexte" xfId="59" builtinId="8" hidden="1"/>
    <cellStyle name="Lien hypertexte" xfId="61" builtinId="8" hidden="1"/>
    <cellStyle name="Lien hypertexte" xfId="63" builtinId="8" hidden="1"/>
    <cellStyle name="Lien hypertexte" xfId="65" builtinId="8" hidden="1"/>
    <cellStyle name="Lien hypertexte" xfId="67" builtinId="8" hidden="1"/>
    <cellStyle name="Lien hypertexte" xfId="69" builtinId="8" hidden="1"/>
    <cellStyle name="Lien hypertexte" xfId="71" builtinId="8" hidden="1"/>
    <cellStyle name="Lien hypertexte" xfId="73" builtinId="8" hidden="1"/>
    <cellStyle name="Lien hypertexte" xfId="75" builtinId="8" hidden="1"/>
    <cellStyle name="Lien hypertexte" xfId="77" builtinId="8" hidden="1"/>
    <cellStyle name="Lien hypertexte" xfId="79" builtinId="8" hidden="1"/>
    <cellStyle name="Lien hypertexte" xfId="81" builtinId="8" hidden="1"/>
    <cellStyle name="Lien hypertexte" xfId="83" builtinId="8" hidden="1"/>
    <cellStyle name="Lien hypertexte" xfId="85" builtinId="8" hidden="1"/>
    <cellStyle name="Lien hypertexte" xfId="87" builtinId="8" hidden="1"/>
    <cellStyle name="Lien hypertexte" xfId="89" builtinId="8" hidden="1"/>
    <cellStyle name="Lien hypertexte" xfId="91" builtinId="8" hidden="1"/>
    <cellStyle name="Lien hypertexte" xfId="93" builtinId="8" hidden="1"/>
    <cellStyle name="Lien hypertexte" xfId="95" builtinId="8" hidden="1"/>
    <cellStyle name="Lien hypertexte" xfId="97" builtinId="8" hidden="1"/>
    <cellStyle name="Lien hypertexte" xfId="99" builtinId="8" hidden="1"/>
    <cellStyle name="Lien hypertexte" xfId="101" builtinId="8" hidden="1"/>
    <cellStyle name="Lien hypertexte" xfId="103" builtinId="8" hidden="1"/>
    <cellStyle name="Lien hypertexte" xfId="105" builtinId="8" hidden="1"/>
    <cellStyle name="Lien hypertexte" xfId="107" builtinId="8" hidden="1"/>
    <cellStyle name="Lien hypertexte" xfId="109" builtinId="8" hidden="1"/>
    <cellStyle name="Lien hypertexte" xfId="111" builtinId="8" hidden="1"/>
    <cellStyle name="Lien hypertexte" xfId="113" builtinId="8" hidden="1"/>
    <cellStyle name="Lien hypertexte" xfId="115" builtinId="8" hidden="1"/>
    <cellStyle name="Lien hypertexte" xfId="117" builtinId="8" hidden="1"/>
    <cellStyle name="Lien hypertexte" xfId="119" builtinId="8" hidden="1"/>
    <cellStyle name="Lien hypertexte" xfId="121" builtinId="8" hidden="1"/>
    <cellStyle name="Lien hypertexte" xfId="123" builtinId="8" hidden="1"/>
    <cellStyle name="Lien hypertexte" xfId="125" builtinId="8" hidden="1"/>
    <cellStyle name="Lien hypertexte" xfId="127" builtinId="8" hidden="1"/>
    <cellStyle name="Lien hypertexte" xfId="129" builtinId="8" hidden="1"/>
    <cellStyle name="Lien hypertexte" xfId="131" builtinId="8" hidden="1"/>
    <cellStyle name="Lien hypertexte" xfId="133" builtinId="8" hidden="1"/>
    <cellStyle name="Lien hypertexte" xfId="135" builtinId="8" hidden="1"/>
    <cellStyle name="Lien hypertexte" xfId="137" builtinId="8" hidden="1"/>
    <cellStyle name="Lien hypertexte" xfId="139" builtinId="8" hidden="1"/>
    <cellStyle name="Lien hypertexte" xfId="141" builtinId="8" hidden="1"/>
    <cellStyle name="Lien hypertexte" xfId="143" builtinId="8" hidden="1"/>
    <cellStyle name="Lien hypertexte" xfId="145" builtinId="8" hidden="1"/>
    <cellStyle name="Lien hypertexte" xfId="147" builtinId="8" hidden="1"/>
    <cellStyle name="Lien hypertexte" xfId="149" builtinId="8" hidden="1"/>
    <cellStyle name="Lien hypertexte" xfId="151" builtinId="8" hidden="1"/>
    <cellStyle name="Lien hypertexte" xfId="153" builtinId="8" hidden="1"/>
    <cellStyle name="Lien hypertexte" xfId="155" builtinId="8" hidden="1"/>
    <cellStyle name="Lien hypertexte" xfId="157" builtinId="8" hidden="1"/>
    <cellStyle name="Lien hypertexte" xfId="159" builtinId="8" hidden="1"/>
    <cellStyle name="Lien hypertexte" xfId="161" builtinId="8" hidden="1"/>
    <cellStyle name="Lien hypertexte" xfId="163" builtinId="8" hidden="1"/>
    <cellStyle name="Lien hypertexte" xfId="165" builtinId="8" hidden="1"/>
    <cellStyle name="Lien hypertexte" xfId="167" builtinId="8" hidden="1"/>
    <cellStyle name="Lien hypertexte" xfId="169" builtinId="8" hidden="1"/>
    <cellStyle name="Lien hypertexte" xfId="171" builtinId="8" hidden="1"/>
    <cellStyle name="Lien hypertexte" xfId="173" builtinId="8" hidden="1"/>
    <cellStyle name="Lien hypertexte" xfId="175" builtinId="8" hidden="1"/>
    <cellStyle name="Lien hypertexte" xfId="177" builtinId="8" hidden="1"/>
    <cellStyle name="Lien hypertexte" xfId="179" builtinId="8" hidden="1"/>
    <cellStyle name="Lien hypertexte" xfId="181" builtinId="8" hidden="1"/>
    <cellStyle name="Lien hypertexte" xfId="183" builtinId="8" hidden="1"/>
    <cellStyle name="Lien hypertexte" xfId="185" builtinId="8" hidden="1"/>
    <cellStyle name="Lien hypertexte" xfId="187" builtinId="8" hidden="1"/>
    <cellStyle name="Lien hypertexte" xfId="189" builtinId="8" hidden="1"/>
    <cellStyle name="Lien hypertexte" xfId="191" builtinId="8" hidden="1"/>
    <cellStyle name="Lien hypertexte" xfId="193" builtinId="8" hidden="1"/>
    <cellStyle name="Lien hypertexte" xfId="195" builtinId="8" hidden="1"/>
    <cellStyle name="Lien hypertexte" xfId="197" builtinId="8" hidden="1"/>
    <cellStyle name="Lien hypertexte" xfId="199" builtinId="8" hidden="1"/>
    <cellStyle name="Lien hypertexte" xfId="201" builtinId="8" hidden="1"/>
    <cellStyle name="Lien hypertexte" xfId="203" builtinId="8" hidden="1"/>
    <cellStyle name="Lien hypertexte" xfId="205" builtinId="8" hidden="1"/>
    <cellStyle name="Lien hypertexte" xfId="207" builtinId="8" hidden="1"/>
    <cellStyle name="Lien hypertexte" xfId="209" builtinId="8" hidden="1"/>
    <cellStyle name="Lien hypertexte" xfId="211" builtinId="8" hidden="1"/>
    <cellStyle name="Lien hypertexte" xfId="213" builtinId="8" hidden="1"/>
    <cellStyle name="Lien hypertexte" xfId="215" builtinId="8" hidden="1"/>
    <cellStyle name="Lien hypertexte" xfId="217" builtinId="8" hidden="1"/>
    <cellStyle name="Lien hypertexte" xfId="219" builtinId="8" hidden="1"/>
    <cellStyle name="Lien hypertexte" xfId="221" builtinId="8" hidden="1"/>
    <cellStyle name="Lien hypertexte" xfId="223" builtinId="8" hidden="1"/>
    <cellStyle name="Lien hypertexte" xfId="225" builtinId="8" hidden="1"/>
    <cellStyle name="Lien hypertexte" xfId="227" builtinId="8" hidden="1"/>
    <cellStyle name="Lien hypertexte" xfId="229" builtinId="8" hidden="1"/>
    <cellStyle name="Lien hypertexte" xfId="231" builtinId="8" hidden="1"/>
    <cellStyle name="Lien hypertexte" xfId="233" builtinId="8" hidden="1"/>
    <cellStyle name="Lien hypertexte" xfId="235" builtinId="8" hidden="1"/>
    <cellStyle name="Lien hypertexte" xfId="237" builtinId="8" hidden="1"/>
    <cellStyle name="Lien hypertexte" xfId="239" builtinId="8" hidden="1"/>
    <cellStyle name="Lien hypertexte" xfId="241" builtinId="8" hidden="1"/>
    <cellStyle name="Lien hypertexte" xfId="243" builtinId="8" hidden="1"/>
    <cellStyle name="Lien hypertexte" xfId="245" builtinId="8" hidden="1"/>
    <cellStyle name="Lien hypertexte" xfId="247" builtinId="8" hidden="1"/>
    <cellStyle name="Lien hypertexte" xfId="249" builtinId="8" hidden="1"/>
    <cellStyle name="Lien hypertexte" xfId="251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Lien hypertexte visité" xfId="12" builtinId="9" hidden="1"/>
    <cellStyle name="Lien hypertexte visité" xfId="14" builtinId="9" hidden="1"/>
    <cellStyle name="Lien hypertexte visité" xfId="16" builtinId="9" hidden="1"/>
    <cellStyle name="Lien hypertexte visité" xfId="18" builtinId="9" hidden="1"/>
    <cellStyle name="Lien hypertexte visité" xfId="20" builtinId="9" hidden="1"/>
    <cellStyle name="Lien hypertexte visité" xfId="22" builtinId="9" hidden="1"/>
    <cellStyle name="Lien hypertexte visité" xfId="24" builtinId="9" hidden="1"/>
    <cellStyle name="Lien hypertexte visité" xfId="26" builtinId="9" hidden="1"/>
    <cellStyle name="Lien hypertexte visité" xfId="28" builtinId="9" hidden="1"/>
    <cellStyle name="Lien hypertexte visité" xfId="30" builtinId="9" hidden="1"/>
    <cellStyle name="Lien hypertexte visité" xfId="32" builtinId="9" hidden="1"/>
    <cellStyle name="Lien hypertexte visité" xfId="34" builtinId="9" hidden="1"/>
    <cellStyle name="Lien hypertexte visité" xfId="36" builtinId="9" hidden="1"/>
    <cellStyle name="Lien hypertexte visité" xfId="38" builtinId="9" hidden="1"/>
    <cellStyle name="Lien hypertexte visité" xfId="40" builtinId="9" hidden="1"/>
    <cellStyle name="Lien hypertexte visité" xfId="42" builtinId="9" hidden="1"/>
    <cellStyle name="Lien hypertexte visité" xfId="44" builtinId="9" hidden="1"/>
    <cellStyle name="Lien hypertexte visité" xfId="46" builtinId="9" hidden="1"/>
    <cellStyle name="Lien hypertexte visité" xfId="48" builtinId="9" hidden="1"/>
    <cellStyle name="Lien hypertexte visité" xfId="50" builtinId="9" hidden="1"/>
    <cellStyle name="Lien hypertexte visité" xfId="52" builtinId="9" hidden="1"/>
    <cellStyle name="Lien hypertexte visité" xfId="54" builtinId="9" hidden="1"/>
    <cellStyle name="Lien hypertexte visité" xfId="56" builtinId="9" hidden="1"/>
    <cellStyle name="Lien hypertexte visité" xfId="58" builtinId="9" hidden="1"/>
    <cellStyle name="Lien hypertexte visité" xfId="60" builtinId="9" hidden="1"/>
    <cellStyle name="Lien hypertexte visité" xfId="62" builtinId="9" hidden="1"/>
    <cellStyle name="Lien hypertexte visité" xfId="64" builtinId="9" hidden="1"/>
    <cellStyle name="Lien hypertexte visité" xfId="66" builtinId="9" hidden="1"/>
    <cellStyle name="Lien hypertexte visité" xfId="68" builtinId="9" hidden="1"/>
    <cellStyle name="Lien hypertexte visité" xfId="70" builtinId="9" hidden="1"/>
    <cellStyle name="Lien hypertexte visité" xfId="72" builtinId="9" hidden="1"/>
    <cellStyle name="Lien hypertexte visité" xfId="74" builtinId="9" hidden="1"/>
    <cellStyle name="Lien hypertexte visité" xfId="76" builtinId="9" hidden="1"/>
    <cellStyle name="Lien hypertexte visité" xfId="78" builtinId="9" hidden="1"/>
    <cellStyle name="Lien hypertexte visité" xfId="80" builtinId="9" hidden="1"/>
    <cellStyle name="Lien hypertexte visité" xfId="82" builtinId="9" hidden="1"/>
    <cellStyle name="Lien hypertexte visité" xfId="84" builtinId="9" hidden="1"/>
    <cellStyle name="Lien hypertexte visité" xfId="86" builtinId="9" hidden="1"/>
    <cellStyle name="Lien hypertexte visité" xfId="88" builtinId="9" hidden="1"/>
    <cellStyle name="Lien hypertexte visité" xfId="90" builtinId="9" hidden="1"/>
    <cellStyle name="Lien hypertexte visité" xfId="92" builtinId="9" hidden="1"/>
    <cellStyle name="Lien hypertexte visité" xfId="94" builtinId="9" hidden="1"/>
    <cellStyle name="Lien hypertexte visité" xfId="96" builtinId="9" hidden="1"/>
    <cellStyle name="Lien hypertexte visité" xfId="98" builtinId="9" hidden="1"/>
    <cellStyle name="Lien hypertexte visité" xfId="100" builtinId="9" hidden="1"/>
    <cellStyle name="Lien hypertexte visité" xfId="102" builtinId="9" hidden="1"/>
    <cellStyle name="Lien hypertexte visité" xfId="104" builtinId="9" hidden="1"/>
    <cellStyle name="Lien hypertexte visité" xfId="106" builtinId="9" hidden="1"/>
    <cellStyle name="Lien hypertexte visité" xfId="108" builtinId="9" hidden="1"/>
    <cellStyle name="Lien hypertexte visité" xfId="110" builtinId="9" hidden="1"/>
    <cellStyle name="Lien hypertexte visité" xfId="112" builtinId="9" hidden="1"/>
    <cellStyle name="Lien hypertexte visité" xfId="114" builtinId="9" hidden="1"/>
    <cellStyle name="Lien hypertexte visité" xfId="116" builtinId="9" hidden="1"/>
    <cellStyle name="Lien hypertexte visité" xfId="118" builtinId="9" hidden="1"/>
    <cellStyle name="Lien hypertexte visité" xfId="120" builtinId="9" hidden="1"/>
    <cellStyle name="Lien hypertexte visité" xfId="122" builtinId="9" hidden="1"/>
    <cellStyle name="Lien hypertexte visité" xfId="124" builtinId="9" hidden="1"/>
    <cellStyle name="Lien hypertexte visité" xfId="126" builtinId="9" hidden="1"/>
    <cellStyle name="Lien hypertexte visité" xfId="128" builtinId="9" hidden="1"/>
    <cellStyle name="Lien hypertexte visité" xfId="130" builtinId="9" hidden="1"/>
    <cellStyle name="Lien hypertexte visité" xfId="132" builtinId="9" hidden="1"/>
    <cellStyle name="Lien hypertexte visité" xfId="134" builtinId="9" hidden="1"/>
    <cellStyle name="Lien hypertexte visité" xfId="136" builtinId="9" hidden="1"/>
    <cellStyle name="Lien hypertexte visité" xfId="138" builtinId="9" hidden="1"/>
    <cellStyle name="Lien hypertexte visité" xfId="140" builtinId="9" hidden="1"/>
    <cellStyle name="Lien hypertexte visité" xfId="142" builtinId="9" hidden="1"/>
    <cellStyle name="Lien hypertexte visité" xfId="144" builtinId="9" hidden="1"/>
    <cellStyle name="Lien hypertexte visité" xfId="146" builtinId="9" hidden="1"/>
    <cellStyle name="Lien hypertexte visité" xfId="148" builtinId="9" hidden="1"/>
    <cellStyle name="Lien hypertexte visité" xfId="150" builtinId="9" hidden="1"/>
    <cellStyle name="Lien hypertexte visité" xfId="152" builtinId="9" hidden="1"/>
    <cellStyle name="Lien hypertexte visité" xfId="154" builtinId="9" hidden="1"/>
    <cellStyle name="Lien hypertexte visité" xfId="156" builtinId="9" hidden="1"/>
    <cellStyle name="Lien hypertexte visité" xfId="158" builtinId="9" hidden="1"/>
    <cellStyle name="Lien hypertexte visité" xfId="160" builtinId="9" hidden="1"/>
    <cellStyle name="Lien hypertexte visité" xfId="162" builtinId="9" hidden="1"/>
    <cellStyle name="Lien hypertexte visité" xfId="164" builtinId="9" hidden="1"/>
    <cellStyle name="Lien hypertexte visité" xfId="166" builtinId="9" hidden="1"/>
    <cellStyle name="Lien hypertexte visité" xfId="168" builtinId="9" hidden="1"/>
    <cellStyle name="Lien hypertexte visité" xfId="170" builtinId="9" hidden="1"/>
    <cellStyle name="Lien hypertexte visité" xfId="172" builtinId="9" hidden="1"/>
    <cellStyle name="Lien hypertexte visité" xfId="174" builtinId="9" hidden="1"/>
    <cellStyle name="Lien hypertexte visité" xfId="176" builtinId="9" hidden="1"/>
    <cellStyle name="Lien hypertexte visité" xfId="178" builtinId="9" hidden="1"/>
    <cellStyle name="Lien hypertexte visité" xfId="180" builtinId="9" hidden="1"/>
    <cellStyle name="Lien hypertexte visité" xfId="182" builtinId="9" hidden="1"/>
    <cellStyle name="Lien hypertexte visité" xfId="184" builtinId="9" hidden="1"/>
    <cellStyle name="Lien hypertexte visité" xfId="186" builtinId="9" hidden="1"/>
    <cellStyle name="Lien hypertexte visité" xfId="188" builtinId="9" hidden="1"/>
    <cellStyle name="Lien hypertexte visité" xfId="190" builtinId="9" hidden="1"/>
    <cellStyle name="Lien hypertexte visité" xfId="192" builtinId="9" hidden="1"/>
    <cellStyle name="Lien hypertexte visité" xfId="194" builtinId="9" hidden="1"/>
    <cellStyle name="Lien hypertexte visité" xfId="196" builtinId="9" hidden="1"/>
    <cellStyle name="Lien hypertexte visité" xfId="198" builtinId="9" hidden="1"/>
    <cellStyle name="Lien hypertexte visité" xfId="200" builtinId="9" hidden="1"/>
    <cellStyle name="Lien hypertexte visité" xfId="202" builtinId="9" hidden="1"/>
    <cellStyle name="Lien hypertexte visité" xfId="204" builtinId="9" hidden="1"/>
    <cellStyle name="Lien hypertexte visité" xfId="206" builtinId="9" hidden="1"/>
    <cellStyle name="Lien hypertexte visité" xfId="208" builtinId="9" hidden="1"/>
    <cellStyle name="Lien hypertexte visité" xfId="210" builtinId="9" hidden="1"/>
    <cellStyle name="Lien hypertexte visité" xfId="212" builtinId="9" hidden="1"/>
    <cellStyle name="Lien hypertexte visité" xfId="214" builtinId="9" hidden="1"/>
    <cellStyle name="Lien hypertexte visité" xfId="216" builtinId="9" hidden="1"/>
    <cellStyle name="Lien hypertexte visité" xfId="218" builtinId="9" hidden="1"/>
    <cellStyle name="Lien hypertexte visité" xfId="220" builtinId="9" hidden="1"/>
    <cellStyle name="Lien hypertexte visité" xfId="222" builtinId="9" hidden="1"/>
    <cellStyle name="Lien hypertexte visité" xfId="224" builtinId="9" hidden="1"/>
    <cellStyle name="Lien hypertexte visité" xfId="226" builtinId="9" hidden="1"/>
    <cellStyle name="Lien hypertexte visité" xfId="228" builtinId="9" hidden="1"/>
    <cellStyle name="Lien hypertexte visité" xfId="230" builtinId="9" hidden="1"/>
    <cellStyle name="Lien hypertexte visité" xfId="232" builtinId="9" hidden="1"/>
    <cellStyle name="Lien hypertexte visité" xfId="234" builtinId="9" hidden="1"/>
    <cellStyle name="Lien hypertexte visité" xfId="236" builtinId="9" hidden="1"/>
    <cellStyle name="Lien hypertexte visité" xfId="238" builtinId="9" hidden="1"/>
    <cellStyle name="Lien hypertexte visité" xfId="240" builtinId="9" hidden="1"/>
    <cellStyle name="Lien hypertexte visité" xfId="242" builtinId="9" hidden="1"/>
    <cellStyle name="Lien hypertexte visité" xfId="244" builtinId="9" hidden="1"/>
    <cellStyle name="Lien hypertexte visité" xfId="246" builtinId="9" hidden="1"/>
    <cellStyle name="Lien hypertexte visité" xfId="248" builtinId="9" hidden="1"/>
    <cellStyle name="Lien hypertexte visité" xfId="250" builtinId="9" hidden="1"/>
    <cellStyle name="Lien hypertexte visité" xfId="252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59"/>
  <sheetViews>
    <sheetView topLeftCell="A346" workbookViewId="0">
      <selection activeCell="I369" sqref="I369"/>
    </sheetView>
  </sheetViews>
  <sheetFormatPr baseColWidth="10" defaultRowHeight="15" x14ac:dyDescent="0"/>
  <cols>
    <col min="1" max="1" width="7.1640625" style="4" customWidth="1"/>
    <col min="2" max="3" width="14.1640625" style="4" customWidth="1"/>
    <col min="4" max="5" width="5.1640625" style="4" customWidth="1"/>
    <col min="6" max="6" width="5.1640625" style="4" bestFit="1" customWidth="1"/>
    <col min="7" max="7" width="8.83203125" style="6" bestFit="1" customWidth="1"/>
    <col min="8" max="8" width="37.83203125" style="4" customWidth="1"/>
    <col min="9" max="9" width="23.6640625" style="4" customWidth="1"/>
    <col min="10" max="16384" width="10.83203125" style="4"/>
  </cols>
  <sheetData>
    <row r="1" spans="1:12" ht="17">
      <c r="D1" s="1">
        <v>1</v>
      </c>
      <c r="E1" s="1" t="s">
        <v>0</v>
      </c>
      <c r="F1" s="1">
        <v>2</v>
      </c>
      <c r="G1" s="5" t="s">
        <v>1</v>
      </c>
      <c r="H1" s="1" t="s">
        <v>2</v>
      </c>
      <c r="I1" s="1" t="s">
        <v>3</v>
      </c>
    </row>
    <row r="2" spans="1:12" s="18" customFormat="1" ht="17">
      <c r="D2" s="1"/>
      <c r="E2" s="1"/>
      <c r="F2" s="1"/>
      <c r="G2" s="5"/>
      <c r="H2" s="1"/>
      <c r="I2" s="1"/>
    </row>
    <row r="3" spans="1:12" ht="34" customHeight="1">
      <c r="B3" s="93" t="s">
        <v>4</v>
      </c>
      <c r="C3" s="93"/>
      <c r="D3" s="93"/>
      <c r="E3" s="93"/>
      <c r="F3" s="93"/>
      <c r="G3" s="93"/>
      <c r="H3" s="93"/>
      <c r="I3" s="93"/>
    </row>
    <row r="4" spans="1:12" ht="17">
      <c r="A4" s="21"/>
      <c r="B4" s="95" t="s">
        <v>15</v>
      </c>
      <c r="C4" s="95"/>
      <c r="D4" s="4">
        <v>4.5</v>
      </c>
      <c r="E4" s="7">
        <v>3.5</v>
      </c>
      <c r="F4" s="4">
        <v>2</v>
      </c>
      <c r="G4" s="6" t="s">
        <v>16</v>
      </c>
      <c r="H4" s="8"/>
      <c r="I4" s="9" t="s">
        <v>26</v>
      </c>
    </row>
    <row r="5" spans="1:12">
      <c r="B5" s="92"/>
      <c r="C5" s="92"/>
      <c r="H5" s="8"/>
      <c r="I5" s="8"/>
    </row>
    <row r="6" spans="1:12" ht="45">
      <c r="B6" s="95" t="s">
        <v>17</v>
      </c>
      <c r="C6" s="95"/>
      <c r="D6" s="7">
        <v>2</v>
      </c>
      <c r="E6" s="4">
        <v>3.5</v>
      </c>
      <c r="F6" s="4">
        <v>4.5</v>
      </c>
      <c r="G6" s="6" t="s">
        <v>44</v>
      </c>
      <c r="H6" s="8" t="s">
        <v>37</v>
      </c>
      <c r="I6" s="8" t="s">
        <v>32</v>
      </c>
    </row>
    <row r="7" spans="1:12" ht="30">
      <c r="B7" s="95" t="s">
        <v>18</v>
      </c>
      <c r="C7" s="95"/>
      <c r="D7" s="7">
        <v>2.5</v>
      </c>
      <c r="E7" s="4">
        <v>3.5</v>
      </c>
      <c r="F7" s="4">
        <v>3</v>
      </c>
      <c r="G7" s="6" t="s">
        <v>45</v>
      </c>
      <c r="H7" s="8" t="s">
        <v>41</v>
      </c>
      <c r="I7" s="8" t="s">
        <v>33</v>
      </c>
    </row>
    <row r="8" spans="1:12" ht="45">
      <c r="B8" s="95" t="s">
        <v>19</v>
      </c>
      <c r="C8" s="95"/>
      <c r="D8" s="7">
        <v>2</v>
      </c>
      <c r="E8" s="4">
        <v>3.5</v>
      </c>
      <c r="F8" s="4">
        <v>5.5</v>
      </c>
      <c r="G8" s="6" t="s">
        <v>46</v>
      </c>
      <c r="H8" s="8" t="s">
        <v>42</v>
      </c>
      <c r="I8" s="8" t="s">
        <v>34</v>
      </c>
      <c r="L8" s="19"/>
    </row>
    <row r="9" spans="1:12" ht="45">
      <c r="B9" s="95" t="s">
        <v>20</v>
      </c>
      <c r="C9" s="95"/>
      <c r="D9" s="7">
        <v>2.5</v>
      </c>
      <c r="E9" s="4">
        <v>3.5</v>
      </c>
      <c r="F9" s="4">
        <v>5</v>
      </c>
      <c r="G9" s="6" t="s">
        <v>47</v>
      </c>
      <c r="H9" s="8" t="s">
        <v>38</v>
      </c>
      <c r="I9" s="8"/>
    </row>
    <row r="10" spans="1:12" ht="45">
      <c r="B10" s="95" t="s">
        <v>24</v>
      </c>
      <c r="C10" s="95"/>
      <c r="D10" s="7">
        <v>2</v>
      </c>
      <c r="E10" s="4">
        <v>3.5</v>
      </c>
      <c r="F10" s="4">
        <v>5</v>
      </c>
      <c r="G10" s="6" t="s">
        <v>48</v>
      </c>
      <c r="H10" s="8" t="s">
        <v>39</v>
      </c>
      <c r="I10" s="8"/>
    </row>
    <row r="11" spans="1:12" ht="30">
      <c r="B11" s="95" t="s">
        <v>21</v>
      </c>
      <c r="C11" s="95"/>
      <c r="D11" s="4">
        <v>2</v>
      </c>
      <c r="E11" s="7">
        <v>3</v>
      </c>
      <c r="F11" s="4">
        <v>3.5</v>
      </c>
      <c r="G11" s="6" t="s">
        <v>16</v>
      </c>
      <c r="H11" s="8" t="s">
        <v>40</v>
      </c>
      <c r="I11" s="8" t="s">
        <v>36</v>
      </c>
    </row>
    <row r="12" spans="1:12" ht="30">
      <c r="B12" s="95" t="s">
        <v>22</v>
      </c>
      <c r="C12" s="95"/>
      <c r="D12" s="4">
        <v>3</v>
      </c>
      <c r="E12" s="4">
        <v>3.5</v>
      </c>
      <c r="F12" s="7">
        <v>2.5</v>
      </c>
      <c r="G12" s="6" t="s">
        <v>49</v>
      </c>
      <c r="H12" s="8" t="s">
        <v>35</v>
      </c>
      <c r="I12" s="8" t="s">
        <v>43</v>
      </c>
    </row>
    <row r="13" spans="1:12">
      <c r="B13" s="95"/>
      <c r="C13" s="95"/>
      <c r="H13" s="8"/>
      <c r="I13" s="8"/>
    </row>
    <row r="14" spans="1:12" ht="45">
      <c r="B14" s="95" t="s">
        <v>23</v>
      </c>
      <c r="C14" s="95"/>
      <c r="D14" s="4">
        <v>3</v>
      </c>
      <c r="E14" s="4">
        <v>3.5</v>
      </c>
      <c r="F14" s="7">
        <v>2.5</v>
      </c>
      <c r="G14" s="6" t="s">
        <v>72</v>
      </c>
      <c r="H14" s="8" t="s">
        <v>74</v>
      </c>
      <c r="I14" s="8" t="s">
        <v>73</v>
      </c>
    </row>
    <row r="15" spans="1:12" ht="45">
      <c r="B15" s="95" t="s">
        <v>25</v>
      </c>
      <c r="C15" s="95"/>
      <c r="D15" s="4">
        <v>3.5</v>
      </c>
      <c r="E15" s="4">
        <v>3</v>
      </c>
      <c r="F15" s="7">
        <v>2.5</v>
      </c>
      <c r="G15" s="6" t="s">
        <v>75</v>
      </c>
      <c r="H15" s="8" t="s">
        <v>76</v>
      </c>
      <c r="I15" s="9" t="s">
        <v>77</v>
      </c>
    </row>
    <row r="18" spans="2:9" ht="34" customHeight="1">
      <c r="B18" s="93" t="s">
        <v>81</v>
      </c>
      <c r="C18" s="93"/>
      <c r="D18" s="93"/>
      <c r="E18" s="93"/>
      <c r="F18" s="93"/>
      <c r="G18" s="93"/>
      <c r="H18" s="93"/>
      <c r="I18" s="93"/>
    </row>
    <row r="19" spans="2:9" ht="45">
      <c r="B19" s="92" t="s">
        <v>82</v>
      </c>
      <c r="C19" s="92"/>
      <c r="D19" s="4">
        <v>4</v>
      </c>
      <c r="E19" s="4">
        <v>3.5</v>
      </c>
      <c r="F19" s="7">
        <v>2</v>
      </c>
      <c r="G19" s="6" t="s">
        <v>75</v>
      </c>
      <c r="H19" s="8" t="s">
        <v>99</v>
      </c>
      <c r="I19" s="8" t="s">
        <v>96</v>
      </c>
    </row>
    <row r="20" spans="2:9">
      <c r="B20" s="92"/>
      <c r="C20" s="92"/>
      <c r="H20" s="8"/>
      <c r="I20" s="8"/>
    </row>
    <row r="21" spans="2:9">
      <c r="B21" s="92" t="s">
        <v>83</v>
      </c>
      <c r="C21" s="92"/>
      <c r="D21" s="7">
        <v>2.5</v>
      </c>
      <c r="E21" s="4">
        <v>3</v>
      </c>
      <c r="F21" s="4">
        <v>3.5</v>
      </c>
      <c r="G21" s="6" t="s">
        <v>46</v>
      </c>
      <c r="H21" s="8" t="s">
        <v>93</v>
      </c>
      <c r="I21" s="9" t="s">
        <v>110</v>
      </c>
    </row>
    <row r="22" spans="2:9">
      <c r="B22" s="92" t="s">
        <v>84</v>
      </c>
      <c r="C22" s="92"/>
      <c r="D22" s="4">
        <v>1.5</v>
      </c>
      <c r="E22" s="7">
        <v>7</v>
      </c>
      <c r="F22" s="4">
        <v>21</v>
      </c>
      <c r="G22" s="6" t="s">
        <v>16</v>
      </c>
      <c r="H22" s="8"/>
      <c r="I22" s="8" t="s">
        <v>97</v>
      </c>
    </row>
    <row r="23" spans="2:9">
      <c r="B23" s="92" t="s">
        <v>85</v>
      </c>
      <c r="C23" s="92"/>
      <c r="D23" s="7">
        <v>4</v>
      </c>
      <c r="E23" s="4">
        <v>3.5</v>
      </c>
      <c r="F23" s="4">
        <v>2.5</v>
      </c>
      <c r="G23" s="6" t="s">
        <v>46</v>
      </c>
      <c r="H23" s="8" t="s">
        <v>94</v>
      </c>
      <c r="I23" s="8" t="s">
        <v>100</v>
      </c>
    </row>
    <row r="24" spans="2:9" ht="75">
      <c r="B24" s="92" t="s">
        <v>86</v>
      </c>
      <c r="C24" s="92"/>
      <c r="D24" s="7">
        <v>1.5</v>
      </c>
      <c r="E24" s="4">
        <v>4</v>
      </c>
      <c r="F24" s="4">
        <v>6.5</v>
      </c>
      <c r="G24" s="6" t="s">
        <v>92</v>
      </c>
      <c r="H24" s="8" t="s">
        <v>102</v>
      </c>
      <c r="I24" s="8"/>
    </row>
    <row r="25" spans="2:9" ht="45">
      <c r="B25" s="92" t="s">
        <v>87</v>
      </c>
      <c r="C25" s="92"/>
      <c r="D25" s="7">
        <v>1.5</v>
      </c>
      <c r="E25" s="4">
        <v>4.5</v>
      </c>
      <c r="F25" s="4">
        <v>9.5</v>
      </c>
      <c r="G25" s="6" t="s">
        <v>45</v>
      </c>
      <c r="H25" s="8" t="s">
        <v>103</v>
      </c>
      <c r="I25" s="8" t="s">
        <v>104</v>
      </c>
    </row>
    <row r="26" spans="2:9" ht="30">
      <c r="B26" s="92" t="s">
        <v>88</v>
      </c>
      <c r="C26" s="92"/>
      <c r="D26" s="7">
        <v>2</v>
      </c>
      <c r="E26" s="4">
        <v>3.5</v>
      </c>
      <c r="F26" s="4">
        <v>4</v>
      </c>
      <c r="G26" s="6" t="s">
        <v>46</v>
      </c>
      <c r="H26" s="8" t="s">
        <v>101</v>
      </c>
      <c r="I26" s="8" t="s">
        <v>105</v>
      </c>
    </row>
    <row r="27" spans="2:9" ht="60">
      <c r="B27" s="92" t="s">
        <v>89</v>
      </c>
      <c r="C27" s="92"/>
      <c r="D27" s="4">
        <v>2.5</v>
      </c>
      <c r="E27" s="7">
        <v>3</v>
      </c>
      <c r="F27" s="4">
        <v>3.5</v>
      </c>
      <c r="G27" s="6" t="s">
        <v>16</v>
      </c>
      <c r="H27" s="8" t="s">
        <v>106</v>
      </c>
      <c r="I27" s="8" t="s">
        <v>95</v>
      </c>
    </row>
    <row r="28" spans="2:9" ht="30">
      <c r="B28" s="92" t="s">
        <v>90</v>
      </c>
      <c r="C28" s="92"/>
      <c r="D28" s="7">
        <v>2.5</v>
      </c>
      <c r="E28" s="4">
        <v>3</v>
      </c>
      <c r="F28" s="4">
        <v>3.5</v>
      </c>
      <c r="G28" s="6" t="s">
        <v>45</v>
      </c>
      <c r="H28" s="8" t="s">
        <v>98</v>
      </c>
      <c r="I28" s="8" t="s">
        <v>112</v>
      </c>
    </row>
    <row r="29" spans="2:9" ht="60">
      <c r="B29" s="92" t="s">
        <v>91</v>
      </c>
      <c r="C29" s="92"/>
      <c r="D29" s="7">
        <v>1.5</v>
      </c>
      <c r="E29" s="4">
        <v>4</v>
      </c>
      <c r="F29" s="4">
        <v>9</v>
      </c>
      <c r="G29" s="6" t="s">
        <v>44</v>
      </c>
      <c r="H29" s="8" t="s">
        <v>107</v>
      </c>
      <c r="I29" s="9" t="s">
        <v>113</v>
      </c>
    </row>
    <row r="32" spans="2:9" ht="34" customHeight="1">
      <c r="B32" s="93" t="s">
        <v>117</v>
      </c>
      <c r="C32" s="93"/>
      <c r="D32" s="93"/>
      <c r="E32" s="93"/>
      <c r="F32" s="93"/>
      <c r="G32" s="93"/>
      <c r="H32" s="93"/>
      <c r="I32" s="93"/>
    </row>
    <row r="33" spans="2:9">
      <c r="B33" s="92" t="s">
        <v>118</v>
      </c>
      <c r="C33" s="92"/>
      <c r="D33" s="4">
        <v>1.5</v>
      </c>
      <c r="E33" s="7">
        <v>4.5</v>
      </c>
      <c r="F33" s="4">
        <v>10</v>
      </c>
      <c r="G33" s="6" t="s">
        <v>128</v>
      </c>
      <c r="H33" s="8" t="s">
        <v>140</v>
      </c>
      <c r="I33" s="8"/>
    </row>
    <row r="34" spans="2:9">
      <c r="B34" s="92"/>
      <c r="C34" s="92"/>
      <c r="H34" s="8"/>
      <c r="I34" s="8"/>
    </row>
    <row r="35" spans="2:9" ht="45">
      <c r="B35" s="92" t="s">
        <v>119</v>
      </c>
      <c r="C35" s="92"/>
      <c r="D35" s="4">
        <v>3.5</v>
      </c>
      <c r="E35" s="4">
        <v>3</v>
      </c>
      <c r="F35" s="7">
        <v>2.5</v>
      </c>
      <c r="G35" s="6" t="s">
        <v>72</v>
      </c>
      <c r="H35" s="8" t="s">
        <v>141</v>
      </c>
      <c r="I35" s="8" t="s">
        <v>132</v>
      </c>
    </row>
    <row r="36" spans="2:9" ht="45">
      <c r="B36" s="92" t="s">
        <v>120</v>
      </c>
      <c r="C36" s="92"/>
      <c r="D36" s="7">
        <v>2</v>
      </c>
      <c r="E36" s="4">
        <v>3.5</v>
      </c>
      <c r="F36" s="4">
        <v>5.5</v>
      </c>
      <c r="G36" s="6" t="s">
        <v>46</v>
      </c>
      <c r="H36" s="8" t="s">
        <v>136</v>
      </c>
      <c r="I36" s="8" t="s">
        <v>133</v>
      </c>
    </row>
    <row r="37" spans="2:9">
      <c r="B37" s="92" t="s">
        <v>121</v>
      </c>
      <c r="C37" s="92"/>
      <c r="D37" s="4">
        <v>1.5</v>
      </c>
      <c r="E37" s="4">
        <v>4</v>
      </c>
      <c r="F37" s="7">
        <v>7.5</v>
      </c>
      <c r="G37" s="6" t="s">
        <v>72</v>
      </c>
      <c r="H37" s="8"/>
      <c r="I37" s="9" t="s">
        <v>142</v>
      </c>
    </row>
    <row r="38" spans="2:9" ht="30">
      <c r="B38" s="92" t="s">
        <v>122</v>
      </c>
      <c r="C38" s="92"/>
      <c r="D38" s="7">
        <v>2</v>
      </c>
      <c r="E38" s="4">
        <v>3.5</v>
      </c>
      <c r="F38" s="4">
        <v>5.5</v>
      </c>
      <c r="G38" s="6" t="s">
        <v>44</v>
      </c>
      <c r="H38" s="8" t="s">
        <v>134</v>
      </c>
      <c r="I38" s="8" t="s">
        <v>138</v>
      </c>
    </row>
    <row r="39" spans="2:9" ht="45">
      <c r="B39" s="92" t="s">
        <v>123</v>
      </c>
      <c r="C39" s="92"/>
      <c r="D39" s="4">
        <v>2.5</v>
      </c>
      <c r="E39" s="4">
        <v>3.5</v>
      </c>
      <c r="F39" s="7">
        <v>3</v>
      </c>
      <c r="G39" s="6" t="s">
        <v>129</v>
      </c>
      <c r="H39" s="8" t="s">
        <v>135</v>
      </c>
      <c r="I39" s="8" t="s">
        <v>137</v>
      </c>
    </row>
    <row r="40" spans="2:9" ht="30">
      <c r="B40" s="92" t="s">
        <v>124</v>
      </c>
      <c r="C40" s="92"/>
      <c r="D40" s="7">
        <v>2.5</v>
      </c>
      <c r="E40" s="4">
        <v>3.5</v>
      </c>
      <c r="F40" s="4">
        <v>3</v>
      </c>
      <c r="G40" s="6" t="s">
        <v>45</v>
      </c>
      <c r="H40" s="8" t="s">
        <v>143</v>
      </c>
      <c r="I40" s="9" t="s">
        <v>144</v>
      </c>
    </row>
    <row r="41" spans="2:9">
      <c r="H41" s="8"/>
      <c r="I41" s="8"/>
    </row>
    <row r="42" spans="2:9">
      <c r="B42" s="92" t="s">
        <v>125</v>
      </c>
      <c r="C42" s="92"/>
      <c r="D42" s="7">
        <v>2</v>
      </c>
      <c r="E42" s="4">
        <v>3.5</v>
      </c>
      <c r="F42" s="4">
        <v>4</v>
      </c>
      <c r="G42" s="6" t="s">
        <v>44</v>
      </c>
      <c r="H42" s="8" t="s">
        <v>139</v>
      </c>
      <c r="I42" s="9" t="s">
        <v>145</v>
      </c>
    </row>
    <row r="43" spans="2:9">
      <c r="B43" s="92" t="s">
        <v>126</v>
      </c>
      <c r="C43" s="92"/>
      <c r="D43" s="4">
        <v>2.5</v>
      </c>
      <c r="E43" s="7">
        <v>3.5</v>
      </c>
      <c r="F43" s="4">
        <v>3</v>
      </c>
      <c r="G43" s="6" t="s">
        <v>128</v>
      </c>
      <c r="H43" s="8" t="s">
        <v>146</v>
      </c>
      <c r="I43" s="8" t="s">
        <v>147</v>
      </c>
    </row>
    <row r="44" spans="2:9" ht="60">
      <c r="B44" s="92" t="s">
        <v>127</v>
      </c>
      <c r="C44" s="92"/>
      <c r="D44" s="4">
        <v>7</v>
      </c>
      <c r="E44" s="4">
        <v>4</v>
      </c>
      <c r="F44" s="7">
        <v>1.5</v>
      </c>
      <c r="G44" s="6" t="s">
        <v>129</v>
      </c>
      <c r="H44" s="8" t="s">
        <v>149</v>
      </c>
      <c r="I44" s="8" t="s">
        <v>148</v>
      </c>
    </row>
    <row r="45" spans="2:9">
      <c r="H45" s="19"/>
      <c r="I45" s="19"/>
    </row>
    <row r="47" spans="2:9" ht="34" customHeight="1">
      <c r="B47" s="93" t="s">
        <v>152</v>
      </c>
      <c r="C47" s="93"/>
      <c r="D47" s="93"/>
      <c r="E47" s="93"/>
      <c r="F47" s="93"/>
      <c r="G47" s="93"/>
      <c r="H47" s="93"/>
      <c r="I47" s="93"/>
    </row>
    <row r="48" spans="2:9">
      <c r="B48" s="95" t="s">
        <v>153</v>
      </c>
      <c r="C48" s="95"/>
      <c r="D48" s="7">
        <v>4</v>
      </c>
      <c r="E48" s="28">
        <v>3.5</v>
      </c>
      <c r="F48" s="28">
        <v>2.5</v>
      </c>
      <c r="G48" s="6" t="s">
        <v>46</v>
      </c>
      <c r="H48" s="8" t="s">
        <v>62</v>
      </c>
      <c r="I48" s="8" t="s">
        <v>172</v>
      </c>
    </row>
    <row r="49" spans="2:9" ht="60">
      <c r="B49" s="95" t="s">
        <v>154</v>
      </c>
      <c r="C49" s="95"/>
      <c r="D49" s="7">
        <v>1.5</v>
      </c>
      <c r="E49" s="28">
        <v>7.5</v>
      </c>
      <c r="F49" s="28">
        <v>23</v>
      </c>
      <c r="G49" s="6" t="s">
        <v>45</v>
      </c>
      <c r="H49" s="8" t="s">
        <v>179</v>
      </c>
      <c r="I49" s="8" t="s">
        <v>169</v>
      </c>
    </row>
    <row r="50" spans="2:9" ht="30">
      <c r="B50" s="95" t="s">
        <v>155</v>
      </c>
      <c r="C50" s="95"/>
      <c r="D50" s="7">
        <v>2.5</v>
      </c>
      <c r="E50" s="28">
        <v>3</v>
      </c>
      <c r="F50" s="28">
        <v>3.5</v>
      </c>
      <c r="G50" s="6" t="s">
        <v>46</v>
      </c>
      <c r="H50" s="8" t="s">
        <v>181</v>
      </c>
      <c r="I50" s="8" t="s">
        <v>182</v>
      </c>
    </row>
    <row r="51" spans="2:9" ht="45">
      <c r="B51" s="95" t="s">
        <v>156</v>
      </c>
      <c r="C51" s="95"/>
      <c r="D51" s="7">
        <v>2</v>
      </c>
      <c r="E51" s="28">
        <v>3.5</v>
      </c>
      <c r="F51" s="28">
        <v>4</v>
      </c>
      <c r="G51" s="6" t="s">
        <v>44</v>
      </c>
      <c r="H51" s="8" t="s">
        <v>174</v>
      </c>
      <c r="I51" s="8" t="s">
        <v>167</v>
      </c>
    </row>
    <row r="52" spans="2:9" ht="30">
      <c r="B52" s="95" t="s">
        <v>157</v>
      </c>
      <c r="C52" s="95"/>
      <c r="D52" s="28">
        <v>2.5</v>
      </c>
      <c r="E52" s="7">
        <v>3</v>
      </c>
      <c r="F52" s="28">
        <v>3.5</v>
      </c>
      <c r="G52" s="6" t="s">
        <v>128</v>
      </c>
      <c r="H52" s="8" t="s">
        <v>175</v>
      </c>
      <c r="I52" s="8" t="s">
        <v>171</v>
      </c>
    </row>
    <row r="53" spans="2:9" ht="30">
      <c r="B53" s="95" t="s">
        <v>158</v>
      </c>
      <c r="C53" s="95"/>
      <c r="D53" s="28">
        <v>3</v>
      </c>
      <c r="E53" s="7">
        <v>3.5</v>
      </c>
      <c r="F53" s="28">
        <v>2.5</v>
      </c>
      <c r="G53" s="6" t="s">
        <v>128</v>
      </c>
      <c r="H53" s="8" t="s">
        <v>176</v>
      </c>
      <c r="I53" s="8" t="s">
        <v>166</v>
      </c>
    </row>
    <row r="54" spans="2:9" ht="30">
      <c r="B54" s="95" t="s">
        <v>159</v>
      </c>
      <c r="C54" s="95"/>
      <c r="D54" s="28">
        <v>2.5</v>
      </c>
      <c r="E54" s="7">
        <v>3</v>
      </c>
      <c r="F54" s="28">
        <v>3.5</v>
      </c>
      <c r="G54" s="6" t="s">
        <v>128</v>
      </c>
      <c r="H54" s="8" t="s">
        <v>170</v>
      </c>
      <c r="I54" s="8" t="s">
        <v>177</v>
      </c>
    </row>
    <row r="55" spans="2:9">
      <c r="B55" s="95"/>
      <c r="C55" s="95"/>
      <c r="D55" s="28"/>
      <c r="E55" s="28"/>
      <c r="F55" s="28"/>
      <c r="H55" s="8"/>
      <c r="I55" s="8"/>
    </row>
    <row r="56" spans="2:9" ht="30">
      <c r="B56" s="95" t="s">
        <v>160</v>
      </c>
      <c r="C56" s="95"/>
      <c r="D56" s="7">
        <v>2</v>
      </c>
      <c r="E56" s="28">
        <v>3.5</v>
      </c>
      <c r="F56" s="28">
        <v>4</v>
      </c>
      <c r="G56" s="6" t="s">
        <v>46</v>
      </c>
      <c r="H56" s="8" t="s">
        <v>183</v>
      </c>
      <c r="I56" s="8" t="s">
        <v>165</v>
      </c>
    </row>
    <row r="57" spans="2:9" ht="45">
      <c r="B57" s="95" t="s">
        <v>161</v>
      </c>
      <c r="C57" s="95"/>
      <c r="D57" s="28">
        <v>2</v>
      </c>
      <c r="E57" s="7">
        <v>3</v>
      </c>
      <c r="F57" s="28">
        <v>3.5</v>
      </c>
      <c r="G57" s="6" t="s">
        <v>163</v>
      </c>
      <c r="H57" s="8" t="s">
        <v>184</v>
      </c>
      <c r="I57" s="8" t="s">
        <v>168</v>
      </c>
    </row>
    <row r="58" spans="2:9" ht="30">
      <c r="B58" s="95" t="s">
        <v>162</v>
      </c>
      <c r="C58" s="95"/>
      <c r="D58" s="28">
        <v>2.5</v>
      </c>
      <c r="E58" s="28">
        <v>3.5</v>
      </c>
      <c r="F58" s="7">
        <v>3</v>
      </c>
      <c r="G58" s="6" t="s">
        <v>129</v>
      </c>
      <c r="H58" s="8" t="s">
        <v>178</v>
      </c>
      <c r="I58" s="8" t="s">
        <v>173</v>
      </c>
    </row>
    <row r="59" spans="2:9">
      <c r="C59" s="28"/>
      <c r="D59" s="28"/>
      <c r="E59" s="28"/>
      <c r="F59" s="28"/>
      <c r="H59" s="8"/>
      <c r="I59" s="8"/>
    </row>
    <row r="60" spans="2:9">
      <c r="B60" s="28"/>
      <c r="C60" s="28"/>
      <c r="D60" s="28"/>
      <c r="E60" s="28"/>
      <c r="F60" s="28"/>
      <c r="H60" s="28"/>
      <c r="I60" s="28"/>
    </row>
    <row r="61" spans="2:9" ht="34" customHeight="1">
      <c r="B61" s="93" t="s">
        <v>187</v>
      </c>
      <c r="C61" s="93"/>
      <c r="D61" s="93"/>
      <c r="E61" s="93"/>
      <c r="F61" s="93"/>
      <c r="G61" s="93"/>
      <c r="H61" s="93"/>
      <c r="I61" s="93"/>
    </row>
    <row r="62" spans="2:9" ht="45">
      <c r="B62" s="95" t="s">
        <v>188</v>
      </c>
      <c r="C62" s="95"/>
      <c r="D62" s="29">
        <v>4.5</v>
      </c>
      <c r="E62" s="29">
        <v>3.5</v>
      </c>
      <c r="F62" s="7">
        <v>2</v>
      </c>
      <c r="G62" s="6" t="s">
        <v>49</v>
      </c>
      <c r="H62" s="8" t="s">
        <v>207</v>
      </c>
      <c r="I62" s="8" t="s">
        <v>203</v>
      </c>
    </row>
    <row r="63" spans="2:9">
      <c r="B63" s="96"/>
      <c r="C63" s="96"/>
      <c r="D63" s="29"/>
      <c r="E63" s="29"/>
      <c r="F63" s="29"/>
      <c r="H63" s="8"/>
      <c r="I63" s="8"/>
    </row>
    <row r="64" spans="2:9" ht="45">
      <c r="B64" s="95" t="s">
        <v>189</v>
      </c>
      <c r="C64" s="95"/>
      <c r="D64" s="29">
        <v>3</v>
      </c>
      <c r="E64" s="7">
        <v>3.5</v>
      </c>
      <c r="F64" s="29">
        <v>2.5</v>
      </c>
      <c r="G64" s="6" t="s">
        <v>16</v>
      </c>
      <c r="H64" s="8" t="s">
        <v>201</v>
      </c>
      <c r="I64" s="8" t="s">
        <v>202</v>
      </c>
    </row>
    <row r="65" spans="2:9" ht="30">
      <c r="B65" s="95" t="s">
        <v>190</v>
      </c>
      <c r="C65" s="95"/>
      <c r="D65" s="29">
        <v>2</v>
      </c>
      <c r="E65" s="7">
        <v>3.5</v>
      </c>
      <c r="F65" s="29">
        <v>4</v>
      </c>
      <c r="G65" s="6" t="s">
        <v>16</v>
      </c>
      <c r="H65" s="8" t="s">
        <v>209</v>
      </c>
      <c r="I65" s="8" t="s">
        <v>200</v>
      </c>
    </row>
    <row r="66" spans="2:9">
      <c r="B66" s="95" t="s">
        <v>191</v>
      </c>
      <c r="C66" s="95"/>
      <c r="D66" s="29">
        <v>2.5</v>
      </c>
      <c r="E66" s="29">
        <v>3</v>
      </c>
      <c r="F66" s="7">
        <v>3.5</v>
      </c>
      <c r="G66" s="6" t="s">
        <v>198</v>
      </c>
      <c r="H66" s="8" t="s">
        <v>210</v>
      </c>
      <c r="I66" s="8"/>
    </row>
    <row r="67" spans="2:9">
      <c r="B67" s="95" t="s">
        <v>192</v>
      </c>
      <c r="C67" s="95"/>
      <c r="D67" s="29">
        <v>2</v>
      </c>
      <c r="E67" s="7">
        <v>3.5</v>
      </c>
      <c r="F67" s="29">
        <v>5.5</v>
      </c>
      <c r="G67" s="6" t="s">
        <v>128</v>
      </c>
      <c r="H67" s="8" t="s">
        <v>213</v>
      </c>
      <c r="I67" s="8" t="s">
        <v>204</v>
      </c>
    </row>
    <row r="68" spans="2:9" ht="45">
      <c r="B68" s="95" t="s">
        <v>193</v>
      </c>
      <c r="C68" s="95"/>
      <c r="D68" s="7">
        <v>2</v>
      </c>
      <c r="E68" s="29">
        <v>3.5</v>
      </c>
      <c r="F68" s="29">
        <v>4.5</v>
      </c>
      <c r="G68" s="6" t="s">
        <v>44</v>
      </c>
      <c r="H68" s="8" t="s">
        <v>211</v>
      </c>
      <c r="I68" s="8" t="s">
        <v>205</v>
      </c>
    </row>
    <row r="69" spans="2:9" ht="45">
      <c r="B69" s="95" t="s">
        <v>194</v>
      </c>
      <c r="C69" s="95"/>
      <c r="D69" s="29">
        <v>3.5</v>
      </c>
      <c r="E69" s="29">
        <v>3</v>
      </c>
      <c r="F69" s="7">
        <v>2.5</v>
      </c>
      <c r="G69" s="6" t="s">
        <v>75</v>
      </c>
      <c r="H69" s="8" t="s">
        <v>208</v>
      </c>
      <c r="I69" s="8"/>
    </row>
    <row r="70" spans="2:9">
      <c r="B70" s="92"/>
      <c r="C70" s="92"/>
      <c r="D70" s="29"/>
      <c r="E70" s="29"/>
      <c r="F70" s="29"/>
      <c r="H70" s="8"/>
      <c r="I70" s="8"/>
    </row>
    <row r="71" spans="2:9" ht="75">
      <c r="B71" s="95" t="s">
        <v>195</v>
      </c>
      <c r="C71" s="95"/>
      <c r="D71" s="7">
        <v>1.5</v>
      </c>
      <c r="E71" s="29">
        <v>4.5</v>
      </c>
      <c r="F71" s="29">
        <v>10</v>
      </c>
      <c r="G71" s="6" t="s">
        <v>44</v>
      </c>
      <c r="H71" s="8" t="s">
        <v>206</v>
      </c>
      <c r="I71" s="8"/>
    </row>
    <row r="72" spans="2:9">
      <c r="B72" s="95" t="s">
        <v>196</v>
      </c>
      <c r="C72" s="95"/>
      <c r="D72" s="29">
        <v>1.5</v>
      </c>
      <c r="E72" s="29">
        <v>3.5</v>
      </c>
      <c r="F72" s="7">
        <v>6</v>
      </c>
      <c r="G72" s="6" t="s">
        <v>49</v>
      </c>
      <c r="H72" s="8" t="s">
        <v>212</v>
      </c>
      <c r="I72" s="8"/>
    </row>
    <row r="73" spans="2:9">
      <c r="B73" s="95" t="s">
        <v>197</v>
      </c>
      <c r="C73" s="95"/>
      <c r="D73" s="29">
        <v>2</v>
      </c>
      <c r="E73" s="7">
        <v>3.5</v>
      </c>
      <c r="F73" s="29">
        <v>5</v>
      </c>
      <c r="G73" s="6" t="s">
        <v>128</v>
      </c>
      <c r="H73" s="8" t="s">
        <v>199</v>
      </c>
      <c r="I73" s="8"/>
    </row>
    <row r="74" spans="2:9">
      <c r="B74" s="29"/>
      <c r="C74" s="29"/>
      <c r="D74" s="29"/>
      <c r="E74" s="29"/>
      <c r="F74" s="29"/>
    </row>
    <row r="76" spans="2:9" ht="35" customHeight="1">
      <c r="B76" s="93" t="s">
        <v>271</v>
      </c>
      <c r="C76" s="93"/>
      <c r="D76" s="93"/>
      <c r="E76" s="93"/>
      <c r="F76" s="93"/>
      <c r="G76" s="93"/>
      <c r="H76" s="93"/>
      <c r="I76" s="93"/>
    </row>
    <row r="77" spans="2:9" s="33" customFormat="1">
      <c r="B77" s="92" t="s">
        <v>242</v>
      </c>
      <c r="C77" s="92"/>
      <c r="D77" s="33">
        <v>2</v>
      </c>
      <c r="E77" s="33">
        <v>3.5</v>
      </c>
      <c r="F77" s="7">
        <v>5</v>
      </c>
      <c r="G77" s="6" t="s">
        <v>129</v>
      </c>
      <c r="H77" s="8" t="s">
        <v>269</v>
      </c>
      <c r="I77" s="8"/>
    </row>
    <row r="78" spans="2:9" s="33" customFormat="1">
      <c r="B78" s="92"/>
      <c r="C78" s="92"/>
      <c r="G78" s="6"/>
      <c r="H78" s="8"/>
      <c r="I78" s="8"/>
    </row>
    <row r="79" spans="2:9" s="33" customFormat="1" ht="30">
      <c r="B79" s="92" t="s">
        <v>243</v>
      </c>
      <c r="C79" s="92"/>
      <c r="D79" s="33">
        <v>3.5</v>
      </c>
      <c r="E79" s="7">
        <v>3</v>
      </c>
      <c r="F79" s="33">
        <v>2.5</v>
      </c>
      <c r="G79" s="6" t="s">
        <v>128</v>
      </c>
      <c r="H79" s="8" t="s">
        <v>263</v>
      </c>
      <c r="I79" s="8" t="s">
        <v>255</v>
      </c>
    </row>
    <row r="80" spans="2:9" s="33" customFormat="1" ht="30">
      <c r="B80" s="92" t="s">
        <v>244</v>
      </c>
      <c r="C80" s="92"/>
      <c r="D80" s="33">
        <v>2.5</v>
      </c>
      <c r="E80" s="7">
        <v>3</v>
      </c>
      <c r="F80" s="33">
        <v>3.5</v>
      </c>
      <c r="G80" s="6" t="s">
        <v>163</v>
      </c>
      <c r="H80" s="8" t="s">
        <v>260</v>
      </c>
      <c r="I80" s="8" t="s">
        <v>256</v>
      </c>
    </row>
    <row r="81" spans="2:9" s="33" customFormat="1" ht="45">
      <c r="B81" s="92" t="s">
        <v>245</v>
      </c>
      <c r="C81" s="92"/>
      <c r="D81" s="33">
        <v>2.5</v>
      </c>
      <c r="E81" s="7">
        <v>3</v>
      </c>
      <c r="F81" s="33">
        <v>3.5</v>
      </c>
      <c r="G81" s="6" t="s">
        <v>16</v>
      </c>
      <c r="H81" s="8" t="s">
        <v>253</v>
      </c>
      <c r="I81" s="8" t="s">
        <v>257</v>
      </c>
    </row>
    <row r="82" spans="2:9" s="33" customFormat="1" ht="30">
      <c r="B82" s="92" t="s">
        <v>246</v>
      </c>
      <c r="C82" s="92"/>
      <c r="D82" s="33">
        <v>3.5</v>
      </c>
      <c r="E82" s="33">
        <v>3</v>
      </c>
      <c r="F82" s="7">
        <v>2.5</v>
      </c>
      <c r="G82" s="6" t="s">
        <v>49</v>
      </c>
      <c r="H82" s="8" t="s">
        <v>258</v>
      </c>
      <c r="I82" s="8" t="s">
        <v>254</v>
      </c>
    </row>
    <row r="83" spans="2:9" s="33" customFormat="1" ht="45">
      <c r="B83" s="92" t="s">
        <v>247</v>
      </c>
      <c r="C83" s="92"/>
      <c r="D83" s="7">
        <v>2</v>
      </c>
      <c r="E83" s="33">
        <v>3.5</v>
      </c>
      <c r="F83" s="33">
        <v>5.5</v>
      </c>
      <c r="G83" s="6" t="s">
        <v>45</v>
      </c>
      <c r="H83" s="8" t="s">
        <v>264</v>
      </c>
      <c r="I83" s="8" t="s">
        <v>259</v>
      </c>
    </row>
    <row r="84" spans="2:9" s="33" customFormat="1">
      <c r="B84" s="92"/>
      <c r="C84" s="92"/>
      <c r="G84" s="6"/>
      <c r="H84" s="8"/>
      <c r="I84" s="8"/>
    </row>
    <row r="85" spans="2:9" ht="45">
      <c r="B85" s="92" t="s">
        <v>248</v>
      </c>
      <c r="C85" s="92"/>
      <c r="D85" s="39">
        <v>2.5</v>
      </c>
      <c r="E85" s="7">
        <v>3.5</v>
      </c>
      <c r="F85" s="39">
        <v>3</v>
      </c>
      <c r="G85" s="40" t="s">
        <v>252</v>
      </c>
      <c r="H85" s="8" t="s">
        <v>265</v>
      </c>
      <c r="I85" s="8"/>
    </row>
    <row r="86" spans="2:9" s="33" customFormat="1" ht="45">
      <c r="B86" s="92" t="s">
        <v>249</v>
      </c>
      <c r="C86" s="92"/>
      <c r="D86" s="7">
        <v>1.5</v>
      </c>
      <c r="E86" s="33">
        <v>3.5</v>
      </c>
      <c r="F86" s="33">
        <v>6</v>
      </c>
      <c r="G86" s="6" t="s">
        <v>225</v>
      </c>
      <c r="H86" s="8" t="s">
        <v>261</v>
      </c>
      <c r="I86" s="9" t="s">
        <v>268</v>
      </c>
    </row>
    <row r="87" spans="2:9" s="33" customFormat="1" ht="60">
      <c r="B87" s="92" t="s">
        <v>250</v>
      </c>
      <c r="C87" s="92"/>
      <c r="D87" s="7">
        <v>2</v>
      </c>
      <c r="E87" s="33">
        <v>3.5</v>
      </c>
      <c r="F87" s="33">
        <v>5</v>
      </c>
      <c r="G87" s="6" t="s">
        <v>48</v>
      </c>
      <c r="H87" s="8" t="s">
        <v>266</v>
      </c>
      <c r="I87" s="8"/>
    </row>
    <row r="88" spans="2:9" s="33" customFormat="1" ht="30">
      <c r="B88" s="92" t="s">
        <v>251</v>
      </c>
      <c r="C88" s="92"/>
      <c r="D88" s="33">
        <v>2</v>
      </c>
      <c r="E88" s="7">
        <v>3.5</v>
      </c>
      <c r="F88" s="33">
        <v>4.5</v>
      </c>
      <c r="G88" s="6" t="s">
        <v>16</v>
      </c>
      <c r="H88" s="8" t="s">
        <v>262</v>
      </c>
      <c r="I88" s="8" t="s">
        <v>267</v>
      </c>
    </row>
    <row r="89" spans="2:9" s="33" customFormat="1">
      <c r="G89" s="6"/>
    </row>
    <row r="90" spans="2:9" s="33" customFormat="1">
      <c r="G90" s="6"/>
    </row>
    <row r="91" spans="2:9" s="33" customFormat="1" ht="35" customHeight="1">
      <c r="B91" s="93" t="s">
        <v>295</v>
      </c>
      <c r="C91" s="93"/>
      <c r="D91" s="93"/>
      <c r="E91" s="93"/>
      <c r="F91" s="93"/>
      <c r="G91" s="93"/>
      <c r="H91" s="93"/>
      <c r="I91" s="93"/>
    </row>
    <row r="92" spans="2:9" s="33" customFormat="1" ht="45">
      <c r="B92" s="92" t="s">
        <v>272</v>
      </c>
      <c r="C92" s="92"/>
      <c r="D92" s="7">
        <v>1.5</v>
      </c>
      <c r="E92" s="33">
        <v>4</v>
      </c>
      <c r="F92" s="33">
        <v>6.5</v>
      </c>
      <c r="G92" s="6" t="s">
        <v>47</v>
      </c>
      <c r="H92" s="44" t="s">
        <v>284</v>
      </c>
      <c r="I92" s="44"/>
    </row>
    <row r="93" spans="2:9">
      <c r="B93" s="92" t="s">
        <v>273</v>
      </c>
      <c r="C93" s="92"/>
      <c r="D93" s="7">
        <v>2.5</v>
      </c>
      <c r="E93" s="4">
        <v>3.5</v>
      </c>
      <c r="F93" s="4">
        <v>4</v>
      </c>
      <c r="G93" s="6" t="s">
        <v>46</v>
      </c>
      <c r="H93" s="44" t="s">
        <v>283</v>
      </c>
      <c r="I93" s="44" t="s">
        <v>285</v>
      </c>
    </row>
    <row r="94" spans="2:9">
      <c r="B94" s="92"/>
      <c r="C94" s="92"/>
      <c r="H94" s="44"/>
      <c r="I94" s="44"/>
    </row>
    <row r="95" spans="2:9" ht="45">
      <c r="B95" s="92" t="s">
        <v>274</v>
      </c>
      <c r="C95" s="92"/>
      <c r="D95" s="7">
        <v>2</v>
      </c>
      <c r="E95" s="4">
        <v>3.5</v>
      </c>
      <c r="F95" s="4">
        <v>4.5</v>
      </c>
      <c r="G95" s="6" t="s">
        <v>282</v>
      </c>
      <c r="H95" s="44" t="s">
        <v>286</v>
      </c>
      <c r="I95" s="44"/>
    </row>
    <row r="96" spans="2:9">
      <c r="B96" s="92" t="s">
        <v>275</v>
      </c>
      <c r="C96" s="92"/>
      <c r="D96" s="7">
        <v>2.5</v>
      </c>
      <c r="E96" s="4">
        <v>3.5</v>
      </c>
      <c r="F96" s="4">
        <v>4</v>
      </c>
      <c r="G96" s="6" t="s">
        <v>45</v>
      </c>
      <c r="H96" s="46" t="s">
        <v>268</v>
      </c>
      <c r="I96" s="44"/>
    </row>
    <row r="97" spans="2:9" ht="30">
      <c r="B97" s="92" t="s">
        <v>276</v>
      </c>
      <c r="C97" s="92"/>
      <c r="D97" s="7">
        <v>2</v>
      </c>
      <c r="E97" s="4">
        <v>3.5</v>
      </c>
      <c r="F97" s="4">
        <v>4.5</v>
      </c>
      <c r="G97" s="6" t="s">
        <v>44</v>
      </c>
      <c r="H97" s="44" t="s">
        <v>289</v>
      </c>
      <c r="I97" s="46" t="s">
        <v>26</v>
      </c>
    </row>
    <row r="98" spans="2:9" ht="45">
      <c r="B98" s="92" t="s">
        <v>277</v>
      </c>
      <c r="C98" s="92"/>
      <c r="D98" s="4">
        <v>2</v>
      </c>
      <c r="E98" s="7">
        <v>4</v>
      </c>
      <c r="F98" s="4">
        <v>6</v>
      </c>
      <c r="G98" s="6" t="s">
        <v>128</v>
      </c>
      <c r="H98" s="44" t="s">
        <v>287</v>
      </c>
      <c r="I98" s="44" t="s">
        <v>293</v>
      </c>
    </row>
    <row r="99" spans="2:9">
      <c r="B99" s="92" t="s">
        <v>278</v>
      </c>
      <c r="C99" s="92"/>
      <c r="D99" s="7">
        <v>4</v>
      </c>
      <c r="E99" s="4">
        <v>3.5</v>
      </c>
      <c r="F99" s="4">
        <v>2</v>
      </c>
      <c r="G99" s="6" t="s">
        <v>46</v>
      </c>
      <c r="H99" s="46" t="s">
        <v>291</v>
      </c>
      <c r="I99" s="44"/>
    </row>
    <row r="100" spans="2:9" ht="60">
      <c r="B100" s="92" t="s">
        <v>279</v>
      </c>
      <c r="C100" s="92"/>
      <c r="D100" s="43">
        <v>10.5</v>
      </c>
      <c r="E100" s="4">
        <v>4.5</v>
      </c>
      <c r="F100" s="7">
        <v>1.5</v>
      </c>
      <c r="G100" s="6" t="s">
        <v>72</v>
      </c>
      <c r="H100" s="44" t="s">
        <v>288</v>
      </c>
      <c r="I100" s="44"/>
    </row>
    <row r="101" spans="2:9" ht="60" customHeight="1">
      <c r="B101" s="92" t="s">
        <v>280</v>
      </c>
      <c r="C101" s="92"/>
      <c r="D101" s="7">
        <v>1.5</v>
      </c>
      <c r="E101" s="4">
        <v>5.5</v>
      </c>
      <c r="F101" s="4">
        <v>16</v>
      </c>
      <c r="G101" s="6" t="s">
        <v>47</v>
      </c>
      <c r="H101" s="45" t="s">
        <v>290</v>
      </c>
      <c r="I101" s="44"/>
    </row>
    <row r="102" spans="2:9">
      <c r="B102" s="92"/>
      <c r="C102" s="92"/>
      <c r="H102" s="44"/>
      <c r="I102" s="44"/>
    </row>
    <row r="103" spans="2:9" ht="30">
      <c r="B103" s="92" t="s">
        <v>281</v>
      </c>
      <c r="C103" s="92"/>
      <c r="D103" s="4">
        <v>2</v>
      </c>
      <c r="E103" s="7">
        <v>3</v>
      </c>
      <c r="F103" s="4">
        <v>4</v>
      </c>
      <c r="G103" s="6" t="s">
        <v>128</v>
      </c>
      <c r="H103" s="44" t="s">
        <v>294</v>
      </c>
      <c r="I103" s="44"/>
    </row>
    <row r="104" spans="2:9">
      <c r="B104" s="42"/>
      <c r="H104" s="35"/>
      <c r="I104" s="35"/>
    </row>
    <row r="105" spans="2:9">
      <c r="H105" s="35"/>
      <c r="I105" s="35"/>
    </row>
    <row r="106" spans="2:9" ht="35" customHeight="1">
      <c r="B106" s="93" t="s">
        <v>296</v>
      </c>
      <c r="C106" s="93"/>
      <c r="D106" s="93"/>
      <c r="E106" s="93"/>
      <c r="F106" s="93"/>
      <c r="G106" s="93"/>
      <c r="H106" s="93"/>
      <c r="I106" s="93"/>
    </row>
    <row r="107" spans="2:9" ht="45">
      <c r="B107" s="92" t="s">
        <v>297</v>
      </c>
      <c r="C107" s="92"/>
      <c r="D107" s="4">
        <v>3</v>
      </c>
      <c r="E107" s="4">
        <v>3.5</v>
      </c>
      <c r="F107" s="7">
        <v>2.5</v>
      </c>
      <c r="G107" s="6" t="s">
        <v>49</v>
      </c>
      <c r="H107" s="8" t="s">
        <v>321</v>
      </c>
      <c r="I107" s="9" t="s">
        <v>291</v>
      </c>
    </row>
    <row r="108" spans="2:9" ht="30">
      <c r="B108" s="92" t="s">
        <v>298</v>
      </c>
      <c r="C108" s="92"/>
      <c r="D108" s="7">
        <v>1.5</v>
      </c>
      <c r="E108" s="4">
        <v>5.5</v>
      </c>
      <c r="F108" s="4">
        <v>15</v>
      </c>
      <c r="G108" s="6" t="s">
        <v>45</v>
      </c>
      <c r="H108" s="8" t="s">
        <v>315</v>
      </c>
      <c r="I108" s="8" t="s">
        <v>311</v>
      </c>
    </row>
    <row r="109" spans="2:9" ht="45">
      <c r="B109" s="92" t="s">
        <v>299</v>
      </c>
      <c r="C109" s="92"/>
      <c r="D109" s="7">
        <v>1.5</v>
      </c>
      <c r="E109" s="4">
        <v>3.5</v>
      </c>
      <c r="F109" s="4">
        <v>5.5</v>
      </c>
      <c r="G109" s="6" t="s">
        <v>44</v>
      </c>
      <c r="H109" s="8" t="s">
        <v>316</v>
      </c>
      <c r="I109" s="8" t="s">
        <v>307</v>
      </c>
    </row>
    <row r="110" spans="2:9" ht="30">
      <c r="B110" s="92" t="s">
        <v>300</v>
      </c>
      <c r="C110" s="92"/>
      <c r="D110" s="4">
        <v>1.5</v>
      </c>
      <c r="E110" s="7">
        <v>4</v>
      </c>
      <c r="F110" s="4">
        <v>6.5</v>
      </c>
      <c r="G110" s="6" t="s">
        <v>163</v>
      </c>
      <c r="H110" s="8" t="s">
        <v>320</v>
      </c>
      <c r="I110" s="8"/>
    </row>
    <row r="111" spans="2:9" ht="30">
      <c r="B111" s="92" t="s">
        <v>301</v>
      </c>
      <c r="C111" s="92"/>
      <c r="D111" s="4">
        <v>2</v>
      </c>
      <c r="E111" s="7">
        <v>3.5</v>
      </c>
      <c r="F111" s="4">
        <v>4</v>
      </c>
      <c r="G111" s="6" t="s">
        <v>128</v>
      </c>
      <c r="H111" s="8" t="s">
        <v>314</v>
      </c>
      <c r="I111" s="8" t="s">
        <v>309</v>
      </c>
    </row>
    <row r="112" spans="2:9" ht="45">
      <c r="B112" s="92" t="s">
        <v>302</v>
      </c>
      <c r="C112" s="92"/>
      <c r="D112" s="4">
        <v>2.5</v>
      </c>
      <c r="E112" s="7">
        <v>3.5</v>
      </c>
      <c r="F112" s="4">
        <v>3</v>
      </c>
      <c r="G112" s="6" t="s">
        <v>16</v>
      </c>
      <c r="H112" s="8" t="s">
        <v>310</v>
      </c>
      <c r="I112" s="8" t="s">
        <v>312</v>
      </c>
    </row>
    <row r="113" spans="2:9" ht="30">
      <c r="B113" s="92" t="s">
        <v>303</v>
      </c>
      <c r="C113" s="92"/>
      <c r="D113" s="7">
        <v>2</v>
      </c>
      <c r="E113" s="4">
        <v>3</v>
      </c>
      <c r="F113" s="4">
        <v>3.5</v>
      </c>
      <c r="G113" s="6" t="s">
        <v>45</v>
      </c>
      <c r="H113" s="8" t="s">
        <v>317</v>
      </c>
      <c r="I113" s="8"/>
    </row>
    <row r="114" spans="2:9">
      <c r="B114" s="92"/>
      <c r="C114" s="92"/>
      <c r="H114" s="8"/>
      <c r="I114" s="8"/>
    </row>
    <row r="115" spans="2:9">
      <c r="B115" s="92" t="s">
        <v>304</v>
      </c>
      <c r="C115" s="92"/>
      <c r="D115" s="4">
        <v>2</v>
      </c>
      <c r="E115" s="4">
        <v>3.5</v>
      </c>
      <c r="F115" s="7">
        <v>4</v>
      </c>
      <c r="G115" s="6" t="s">
        <v>75</v>
      </c>
      <c r="H115" s="8" t="s">
        <v>319</v>
      </c>
      <c r="I115" s="8"/>
    </row>
    <row r="116" spans="2:9" ht="30">
      <c r="B116" s="92" t="s">
        <v>305</v>
      </c>
      <c r="C116" s="92"/>
      <c r="D116" s="4">
        <v>3</v>
      </c>
      <c r="E116" s="7">
        <v>3.5</v>
      </c>
      <c r="F116" s="4">
        <v>2.5</v>
      </c>
      <c r="G116" s="6" t="s">
        <v>16</v>
      </c>
      <c r="H116" s="8" t="s">
        <v>313</v>
      </c>
      <c r="I116" s="8" t="s">
        <v>318</v>
      </c>
    </row>
    <row r="117" spans="2:9">
      <c r="B117" s="92" t="s">
        <v>306</v>
      </c>
      <c r="C117" s="92"/>
      <c r="D117" s="4">
        <v>4.5</v>
      </c>
      <c r="E117" s="7">
        <v>3.5</v>
      </c>
      <c r="F117" s="4">
        <v>1.5</v>
      </c>
      <c r="G117" s="6" t="s">
        <v>16</v>
      </c>
      <c r="H117" s="8" t="s">
        <v>308</v>
      </c>
      <c r="I117" s="8"/>
    </row>
    <row r="118" spans="2:9">
      <c r="H118" s="19"/>
      <c r="I118" s="19"/>
    </row>
    <row r="120" spans="2:9" ht="35" customHeight="1">
      <c r="B120" s="93" t="s">
        <v>350</v>
      </c>
      <c r="C120" s="93"/>
      <c r="D120" s="93"/>
      <c r="E120" s="93"/>
      <c r="F120" s="93"/>
      <c r="G120" s="93"/>
      <c r="H120" s="93"/>
      <c r="I120" s="93"/>
    </row>
    <row r="121" spans="2:9" ht="45">
      <c r="B121" s="92" t="s">
        <v>351</v>
      </c>
      <c r="C121" s="92"/>
      <c r="D121" s="7">
        <v>2.5</v>
      </c>
      <c r="E121" s="4">
        <v>3.5</v>
      </c>
      <c r="F121" s="4">
        <v>3</v>
      </c>
      <c r="G121" s="6" t="s">
        <v>92</v>
      </c>
      <c r="H121" s="8" t="s">
        <v>374</v>
      </c>
      <c r="I121" s="8"/>
    </row>
    <row r="122" spans="2:9">
      <c r="B122" s="94"/>
      <c r="C122" s="94"/>
      <c r="H122" s="8"/>
      <c r="I122" s="8"/>
    </row>
    <row r="123" spans="2:9" ht="45">
      <c r="B123" s="92" t="s">
        <v>352</v>
      </c>
      <c r="C123" s="92"/>
      <c r="D123" s="7">
        <v>1.5</v>
      </c>
      <c r="E123" s="4">
        <v>4</v>
      </c>
      <c r="F123" s="4">
        <v>7.5</v>
      </c>
      <c r="G123" s="6" t="s">
        <v>46</v>
      </c>
      <c r="H123" s="8" t="s">
        <v>369</v>
      </c>
      <c r="I123" s="8" t="s">
        <v>366</v>
      </c>
    </row>
    <row r="124" spans="2:9" ht="30">
      <c r="B124" s="92" t="s">
        <v>353</v>
      </c>
      <c r="C124" s="92"/>
      <c r="D124" s="4">
        <v>2.5</v>
      </c>
      <c r="E124" s="7">
        <v>3</v>
      </c>
      <c r="F124" s="4">
        <v>3.5</v>
      </c>
      <c r="G124" s="6" t="s">
        <v>16</v>
      </c>
      <c r="H124" s="8" t="s">
        <v>362</v>
      </c>
      <c r="I124" s="8" t="s">
        <v>364</v>
      </c>
    </row>
    <row r="125" spans="2:9" ht="30">
      <c r="B125" s="92" t="s">
        <v>354</v>
      </c>
      <c r="C125" s="92"/>
      <c r="D125" s="7">
        <v>2</v>
      </c>
      <c r="E125" s="4">
        <v>3.5</v>
      </c>
      <c r="F125" s="4">
        <v>4.5</v>
      </c>
      <c r="G125" s="6" t="s">
        <v>44</v>
      </c>
      <c r="H125" s="8" t="s">
        <v>367</v>
      </c>
      <c r="I125" s="8" t="s">
        <v>361</v>
      </c>
    </row>
    <row r="126" spans="2:9" ht="30">
      <c r="B126" s="92" t="s">
        <v>355</v>
      </c>
      <c r="C126" s="92"/>
      <c r="D126" s="7">
        <v>2.5</v>
      </c>
      <c r="E126" s="4">
        <v>3</v>
      </c>
      <c r="F126" s="4">
        <v>3.5</v>
      </c>
      <c r="G126" s="6" t="s">
        <v>45</v>
      </c>
      <c r="H126" s="8" t="s">
        <v>370</v>
      </c>
      <c r="I126" s="9" t="s">
        <v>110</v>
      </c>
    </row>
    <row r="127" spans="2:9" ht="45">
      <c r="B127" s="92" t="s">
        <v>356</v>
      </c>
      <c r="C127" s="92"/>
      <c r="D127" s="7">
        <v>2</v>
      </c>
      <c r="E127" s="4">
        <v>3.5</v>
      </c>
      <c r="F127" s="4">
        <v>5</v>
      </c>
      <c r="G127" s="6" t="s">
        <v>47</v>
      </c>
      <c r="H127" s="8" t="s">
        <v>371</v>
      </c>
      <c r="I127" s="8"/>
    </row>
    <row r="128" spans="2:9" ht="45">
      <c r="B128" s="92" t="s">
        <v>357</v>
      </c>
      <c r="C128" s="92"/>
      <c r="D128" s="7">
        <v>1.5</v>
      </c>
      <c r="E128" s="4">
        <v>5</v>
      </c>
      <c r="F128" s="4">
        <v>13</v>
      </c>
      <c r="G128" s="6" t="s">
        <v>47</v>
      </c>
      <c r="H128" s="8" t="s">
        <v>372</v>
      </c>
      <c r="I128" s="9" t="s">
        <v>375</v>
      </c>
    </row>
    <row r="129" spans="2:9">
      <c r="B129" s="92"/>
      <c r="C129" s="92"/>
      <c r="H129" s="8"/>
      <c r="I129" s="8"/>
    </row>
    <row r="130" spans="2:9">
      <c r="B130" s="92" t="s">
        <v>358</v>
      </c>
      <c r="C130" s="92"/>
      <c r="D130" s="7">
        <v>2.5</v>
      </c>
      <c r="E130" s="4">
        <v>3</v>
      </c>
      <c r="F130" s="4">
        <v>3.5</v>
      </c>
      <c r="G130" s="6" t="s">
        <v>282</v>
      </c>
      <c r="H130" s="8" t="s">
        <v>365</v>
      </c>
      <c r="I130" s="8"/>
    </row>
    <row r="131" spans="2:9" ht="30">
      <c r="B131" s="92" t="s">
        <v>359</v>
      </c>
      <c r="C131" s="92"/>
      <c r="D131" s="7">
        <v>1.5</v>
      </c>
      <c r="E131" s="4">
        <v>3.5</v>
      </c>
      <c r="F131" s="4">
        <v>8</v>
      </c>
      <c r="G131" s="6" t="s">
        <v>92</v>
      </c>
      <c r="H131" s="8" t="s">
        <v>363</v>
      </c>
      <c r="I131" s="8"/>
    </row>
    <row r="132" spans="2:9" ht="30">
      <c r="B132" s="92" t="s">
        <v>360</v>
      </c>
      <c r="C132" s="92"/>
      <c r="D132" s="4">
        <v>4</v>
      </c>
      <c r="E132" s="4">
        <v>3.5</v>
      </c>
      <c r="F132" s="7">
        <v>2</v>
      </c>
      <c r="G132" s="6" t="s">
        <v>129</v>
      </c>
      <c r="H132" s="8" t="s">
        <v>373</v>
      </c>
      <c r="I132" s="8" t="s">
        <v>368</v>
      </c>
    </row>
    <row r="135" spans="2:9" ht="35" customHeight="1">
      <c r="B135" s="93" t="s">
        <v>405</v>
      </c>
      <c r="C135" s="93"/>
      <c r="D135" s="93"/>
      <c r="E135" s="93"/>
      <c r="F135" s="93"/>
      <c r="G135" s="93"/>
      <c r="H135" s="93"/>
      <c r="I135" s="93"/>
    </row>
    <row r="136" spans="2:9">
      <c r="B136" s="95" t="s">
        <v>377</v>
      </c>
      <c r="C136" s="95"/>
      <c r="D136" s="7">
        <v>3</v>
      </c>
      <c r="E136" s="52">
        <v>3.5</v>
      </c>
      <c r="F136" s="52">
        <v>2.5</v>
      </c>
      <c r="G136" s="6" t="s">
        <v>44</v>
      </c>
      <c r="H136" s="8" t="s">
        <v>391</v>
      </c>
      <c r="I136" s="8" t="s">
        <v>396</v>
      </c>
    </row>
    <row r="137" spans="2:9" ht="30">
      <c r="B137" s="95" t="s">
        <v>378</v>
      </c>
      <c r="C137" s="95"/>
      <c r="D137" s="52">
        <v>2.5</v>
      </c>
      <c r="E137" s="52">
        <v>3.5</v>
      </c>
      <c r="F137" s="22">
        <v>3</v>
      </c>
      <c r="G137" s="6" t="s">
        <v>129</v>
      </c>
      <c r="H137" s="8" t="s">
        <v>389</v>
      </c>
      <c r="I137" s="8" t="s">
        <v>397</v>
      </c>
    </row>
    <row r="138" spans="2:9">
      <c r="B138" s="92"/>
      <c r="C138" s="92"/>
      <c r="D138" s="52"/>
      <c r="E138" s="52"/>
      <c r="F138" s="52"/>
      <c r="H138" s="8"/>
      <c r="I138" s="8"/>
    </row>
    <row r="139" spans="2:9" ht="45">
      <c r="B139" s="95" t="s">
        <v>379</v>
      </c>
      <c r="C139" s="95"/>
      <c r="D139" s="7">
        <v>1.5</v>
      </c>
      <c r="E139" s="52">
        <v>7</v>
      </c>
      <c r="F139" s="52">
        <v>23.5</v>
      </c>
      <c r="G139" s="6" t="s">
        <v>48</v>
      </c>
      <c r="H139" s="8" t="s">
        <v>394</v>
      </c>
      <c r="I139" s="8"/>
    </row>
    <row r="140" spans="2:9" ht="30">
      <c r="B140" s="95" t="s">
        <v>380</v>
      </c>
      <c r="C140" s="95"/>
      <c r="D140" s="52">
        <v>2.5</v>
      </c>
      <c r="E140" s="52">
        <v>3.5</v>
      </c>
      <c r="F140" s="7">
        <v>3</v>
      </c>
      <c r="G140" s="6" t="s">
        <v>129</v>
      </c>
      <c r="H140" s="8" t="s">
        <v>392</v>
      </c>
      <c r="I140" s="8" t="s">
        <v>398</v>
      </c>
    </row>
    <row r="141" spans="2:9">
      <c r="B141" s="95" t="s">
        <v>381</v>
      </c>
      <c r="C141" s="95"/>
      <c r="D141" s="52">
        <v>2</v>
      </c>
      <c r="E141" s="7">
        <v>3.5</v>
      </c>
      <c r="F141" s="52">
        <v>5.5</v>
      </c>
      <c r="G141" s="6" t="s">
        <v>163</v>
      </c>
      <c r="H141" s="8" t="s">
        <v>399</v>
      </c>
      <c r="I141" s="8" t="s">
        <v>403</v>
      </c>
    </row>
    <row r="142" spans="2:9">
      <c r="B142" s="95" t="s">
        <v>382</v>
      </c>
      <c r="C142" s="95"/>
      <c r="D142" s="52">
        <v>3</v>
      </c>
      <c r="E142" s="52">
        <v>3.5</v>
      </c>
      <c r="F142" s="7">
        <v>2.5</v>
      </c>
      <c r="G142" s="6" t="s">
        <v>72</v>
      </c>
      <c r="H142" s="8" t="s">
        <v>393</v>
      </c>
      <c r="I142" s="8" t="s">
        <v>400</v>
      </c>
    </row>
    <row r="143" spans="2:9" ht="30">
      <c r="B143" s="95" t="s">
        <v>383</v>
      </c>
      <c r="C143" s="95"/>
      <c r="D143" s="52">
        <v>3</v>
      </c>
      <c r="E143" s="52">
        <v>3.5</v>
      </c>
      <c r="F143" s="7">
        <v>2.5</v>
      </c>
      <c r="G143" s="6" t="s">
        <v>72</v>
      </c>
      <c r="H143" s="8" t="s">
        <v>402</v>
      </c>
      <c r="I143" s="8" t="s">
        <v>390</v>
      </c>
    </row>
    <row r="144" spans="2:9">
      <c r="B144" s="92"/>
      <c r="C144" s="92"/>
      <c r="D144" s="52"/>
      <c r="E144" s="52"/>
      <c r="F144" s="52"/>
      <c r="H144" s="8"/>
      <c r="I144" s="8"/>
    </row>
    <row r="145" spans="2:9">
      <c r="B145" s="95" t="s">
        <v>384</v>
      </c>
      <c r="C145" s="95"/>
      <c r="D145" s="52">
        <v>8.5</v>
      </c>
      <c r="E145" s="7">
        <v>4.5</v>
      </c>
      <c r="F145" s="52">
        <v>1.5</v>
      </c>
      <c r="G145" s="6" t="s">
        <v>163</v>
      </c>
      <c r="H145" s="9" t="s">
        <v>406</v>
      </c>
      <c r="I145" s="8"/>
    </row>
    <row r="146" spans="2:9" ht="45">
      <c r="B146" s="95" t="s">
        <v>385</v>
      </c>
      <c r="C146" s="95"/>
      <c r="D146" s="7">
        <v>1.5</v>
      </c>
      <c r="E146" s="52">
        <v>3.5</v>
      </c>
      <c r="F146" s="52">
        <v>6</v>
      </c>
      <c r="G146" s="6" t="s">
        <v>387</v>
      </c>
      <c r="H146" s="8" t="s">
        <v>401</v>
      </c>
      <c r="I146" s="8"/>
    </row>
    <row r="147" spans="2:9" ht="30">
      <c r="B147" s="95" t="s">
        <v>386</v>
      </c>
      <c r="C147" s="95"/>
      <c r="D147" s="52">
        <v>2</v>
      </c>
      <c r="E147" s="7">
        <v>3.5</v>
      </c>
      <c r="F147" s="52">
        <v>4</v>
      </c>
      <c r="G147" s="6" t="s">
        <v>16</v>
      </c>
      <c r="H147" s="8" t="s">
        <v>395</v>
      </c>
      <c r="I147" s="8" t="s">
        <v>388</v>
      </c>
    </row>
    <row r="148" spans="2:9">
      <c r="H148" s="19"/>
      <c r="I148" s="19"/>
    </row>
    <row r="150" spans="2:9" ht="35" customHeight="1">
      <c r="B150" s="93" t="s">
        <v>433</v>
      </c>
      <c r="C150" s="93"/>
      <c r="D150" s="93"/>
      <c r="E150" s="93"/>
      <c r="F150" s="93"/>
      <c r="G150" s="93"/>
      <c r="H150" s="93"/>
      <c r="I150" s="93"/>
    </row>
    <row r="151" spans="2:9">
      <c r="B151" s="95" t="s">
        <v>434</v>
      </c>
      <c r="C151" s="95"/>
      <c r="D151" s="4">
        <v>2.5</v>
      </c>
      <c r="E151" s="4">
        <v>3.5</v>
      </c>
      <c r="F151" s="7">
        <v>3</v>
      </c>
      <c r="G151" s="6" t="s">
        <v>72</v>
      </c>
      <c r="H151" s="8" t="s">
        <v>451</v>
      </c>
      <c r="I151" s="8" t="s">
        <v>455</v>
      </c>
    </row>
    <row r="152" spans="2:9">
      <c r="B152" s="95"/>
      <c r="C152" s="95"/>
      <c r="H152" s="8"/>
      <c r="I152" s="8"/>
    </row>
    <row r="153" spans="2:9">
      <c r="B153" s="95" t="s">
        <v>435</v>
      </c>
      <c r="C153" s="95"/>
      <c r="D153" s="4">
        <v>1.5</v>
      </c>
      <c r="E153" s="4">
        <v>4</v>
      </c>
      <c r="F153" s="7">
        <v>6.5</v>
      </c>
      <c r="G153" s="6" t="s">
        <v>198</v>
      </c>
      <c r="H153" s="8" t="s">
        <v>452</v>
      </c>
      <c r="I153" s="8"/>
    </row>
    <row r="154" spans="2:9" ht="45">
      <c r="B154" s="95" t="s">
        <v>436</v>
      </c>
      <c r="C154" s="95"/>
      <c r="D154" s="7">
        <v>2</v>
      </c>
      <c r="E154" s="4">
        <v>3.5</v>
      </c>
      <c r="F154" s="4">
        <v>5</v>
      </c>
      <c r="G154" s="6" t="s">
        <v>46</v>
      </c>
      <c r="H154" s="8" t="s">
        <v>456</v>
      </c>
      <c r="I154" s="8" t="s">
        <v>446</v>
      </c>
    </row>
    <row r="155" spans="2:9">
      <c r="B155" s="95" t="s">
        <v>437</v>
      </c>
      <c r="C155" s="95"/>
      <c r="D155" s="4">
        <v>2</v>
      </c>
      <c r="E155" s="4">
        <v>3</v>
      </c>
      <c r="F155" s="7">
        <v>3.5</v>
      </c>
      <c r="G155" s="6" t="s">
        <v>72</v>
      </c>
      <c r="H155" s="8" t="s">
        <v>60</v>
      </c>
      <c r="I155" s="8" t="s">
        <v>458</v>
      </c>
    </row>
    <row r="156" spans="2:9">
      <c r="B156" s="95" t="s">
        <v>438</v>
      </c>
      <c r="C156" s="95"/>
      <c r="D156" s="4">
        <v>2</v>
      </c>
      <c r="E156" s="4">
        <v>3.5</v>
      </c>
      <c r="F156" s="7">
        <v>4</v>
      </c>
      <c r="G156" s="6" t="s">
        <v>417</v>
      </c>
      <c r="H156" s="8"/>
      <c r="I156" s="8"/>
    </row>
    <row r="157" spans="2:9">
      <c r="B157" s="95" t="s">
        <v>439</v>
      </c>
      <c r="C157" s="95"/>
      <c r="D157" s="7">
        <v>2.5</v>
      </c>
      <c r="E157" s="4">
        <v>3.5</v>
      </c>
      <c r="F157" s="4">
        <v>3</v>
      </c>
      <c r="G157" s="6" t="s">
        <v>44</v>
      </c>
      <c r="H157" s="8" t="s">
        <v>448</v>
      </c>
      <c r="I157" s="8" t="s">
        <v>444</v>
      </c>
    </row>
    <row r="158" spans="2:9" ht="30">
      <c r="B158" s="95" t="s">
        <v>440</v>
      </c>
      <c r="C158" s="95"/>
      <c r="D158" s="7">
        <v>2</v>
      </c>
      <c r="E158" s="4">
        <v>3.5</v>
      </c>
      <c r="F158" s="4">
        <v>5</v>
      </c>
      <c r="G158" s="6" t="s">
        <v>46</v>
      </c>
      <c r="H158" s="8" t="s">
        <v>449</v>
      </c>
      <c r="I158" s="8" t="s">
        <v>457</v>
      </c>
    </row>
    <row r="159" spans="2:9">
      <c r="B159" s="95"/>
      <c r="C159" s="95"/>
      <c r="H159" s="8"/>
      <c r="I159" s="8"/>
    </row>
    <row r="160" spans="2:9">
      <c r="B160" s="95" t="s">
        <v>441</v>
      </c>
      <c r="C160" s="95"/>
      <c r="D160" s="7">
        <v>2</v>
      </c>
      <c r="E160" s="4">
        <v>3.5</v>
      </c>
      <c r="F160" s="4">
        <v>4</v>
      </c>
      <c r="G160" s="6" t="s">
        <v>45</v>
      </c>
      <c r="H160" s="8" t="s">
        <v>453</v>
      </c>
      <c r="I160" s="8" t="s">
        <v>447</v>
      </c>
    </row>
    <row r="161" spans="2:9" ht="45">
      <c r="B161" s="95" t="s">
        <v>442</v>
      </c>
      <c r="C161" s="95"/>
      <c r="D161" s="7">
        <v>1.5</v>
      </c>
      <c r="E161" s="4">
        <v>4</v>
      </c>
      <c r="F161" s="4">
        <v>8.5</v>
      </c>
      <c r="G161" s="6" t="s">
        <v>46</v>
      </c>
      <c r="H161" s="8" t="s">
        <v>450</v>
      </c>
      <c r="I161" s="8" t="s">
        <v>454</v>
      </c>
    </row>
    <row r="162" spans="2:9">
      <c r="B162" s="95" t="s">
        <v>443</v>
      </c>
      <c r="C162" s="95"/>
      <c r="D162" s="4">
        <v>4.5</v>
      </c>
      <c r="E162" s="7">
        <v>3.5</v>
      </c>
      <c r="F162" s="4">
        <v>2</v>
      </c>
      <c r="G162" s="6" t="s">
        <v>163</v>
      </c>
      <c r="H162" s="8" t="s">
        <v>445</v>
      </c>
      <c r="I162" s="9" t="s">
        <v>459</v>
      </c>
    </row>
    <row r="163" spans="2:9">
      <c r="C163" s="55"/>
    </row>
    <row r="164" spans="2:9">
      <c r="C164" s="55"/>
    </row>
    <row r="165" spans="2:9" ht="34" customHeight="1">
      <c r="B165" s="93" t="s">
        <v>485</v>
      </c>
      <c r="C165" s="93"/>
      <c r="D165" s="93"/>
      <c r="E165" s="93"/>
      <c r="F165" s="93"/>
      <c r="G165" s="93"/>
      <c r="H165" s="93"/>
      <c r="I165" s="93"/>
    </row>
    <row r="166" spans="2:9" ht="45">
      <c r="B166" s="95" t="s">
        <v>486</v>
      </c>
      <c r="C166" s="95"/>
      <c r="D166" s="7">
        <v>1.5</v>
      </c>
      <c r="E166" s="4">
        <v>6.5</v>
      </c>
      <c r="F166" s="4">
        <v>18</v>
      </c>
      <c r="G166" s="6" t="s">
        <v>48</v>
      </c>
      <c r="H166" s="8" t="s">
        <v>505</v>
      </c>
      <c r="I166" s="8" t="s">
        <v>496</v>
      </c>
    </row>
    <row r="167" spans="2:9">
      <c r="B167" s="95"/>
      <c r="C167" s="95"/>
      <c r="H167" s="8"/>
      <c r="I167" s="8"/>
    </row>
    <row r="168" spans="2:9" ht="30">
      <c r="B168" s="95" t="s">
        <v>487</v>
      </c>
      <c r="C168" s="95"/>
      <c r="D168" s="4">
        <v>3</v>
      </c>
      <c r="E168" s="7">
        <v>3.5</v>
      </c>
      <c r="F168" s="4">
        <v>2.5</v>
      </c>
      <c r="G168" s="6" t="s">
        <v>16</v>
      </c>
      <c r="H168" s="8" t="s">
        <v>502</v>
      </c>
      <c r="I168" s="8" t="s">
        <v>499</v>
      </c>
    </row>
    <row r="169" spans="2:9" ht="30">
      <c r="B169" s="95" t="s">
        <v>488</v>
      </c>
      <c r="C169" s="95"/>
      <c r="D169" s="7">
        <v>2</v>
      </c>
      <c r="E169" s="4">
        <v>3.5</v>
      </c>
      <c r="F169" s="4">
        <v>4.5</v>
      </c>
      <c r="G169" s="6" t="s">
        <v>45</v>
      </c>
      <c r="H169" s="8" t="s">
        <v>506</v>
      </c>
      <c r="I169" s="8" t="s">
        <v>498</v>
      </c>
    </row>
    <row r="170" spans="2:9">
      <c r="B170" s="95" t="s">
        <v>489</v>
      </c>
      <c r="C170" s="95"/>
      <c r="D170" s="7">
        <v>2.5</v>
      </c>
      <c r="E170" s="4">
        <v>3.5</v>
      </c>
      <c r="F170" s="4">
        <v>3</v>
      </c>
      <c r="G170" s="6" t="s">
        <v>46</v>
      </c>
      <c r="H170" s="8" t="s">
        <v>501</v>
      </c>
      <c r="I170" s="8" t="s">
        <v>500</v>
      </c>
    </row>
    <row r="171" spans="2:9" ht="45">
      <c r="B171" s="95" t="s">
        <v>490</v>
      </c>
      <c r="C171" s="95"/>
      <c r="D171" s="7">
        <v>2.5</v>
      </c>
      <c r="E171" s="4">
        <v>3</v>
      </c>
      <c r="F171" s="4">
        <v>3.5</v>
      </c>
      <c r="G171" s="6" t="s">
        <v>226</v>
      </c>
      <c r="H171" s="8" t="s">
        <v>507</v>
      </c>
      <c r="I171" s="8"/>
    </row>
    <row r="172" spans="2:9">
      <c r="B172" s="95" t="s">
        <v>491</v>
      </c>
      <c r="C172" s="95"/>
      <c r="D172" s="4">
        <v>2.5</v>
      </c>
      <c r="E172" s="4">
        <v>3</v>
      </c>
      <c r="F172" s="7">
        <v>3.5</v>
      </c>
      <c r="G172" s="6" t="s">
        <v>75</v>
      </c>
      <c r="H172" s="9" t="s">
        <v>484</v>
      </c>
      <c r="I172" s="8"/>
    </row>
    <row r="173" spans="2:9">
      <c r="B173" s="95" t="s">
        <v>492</v>
      </c>
      <c r="C173" s="95"/>
      <c r="D173" s="4">
        <v>4</v>
      </c>
      <c r="E173" s="7">
        <v>3.5</v>
      </c>
      <c r="F173" s="4">
        <v>2</v>
      </c>
      <c r="G173" s="6" t="s">
        <v>128</v>
      </c>
      <c r="H173" s="8" t="s">
        <v>503</v>
      </c>
      <c r="I173" s="9" t="s">
        <v>406</v>
      </c>
    </row>
    <row r="174" spans="2:9">
      <c r="B174" s="95"/>
      <c r="C174" s="95"/>
      <c r="H174" s="8"/>
      <c r="I174" s="8"/>
    </row>
    <row r="175" spans="2:9">
      <c r="B175" s="95" t="s">
        <v>493</v>
      </c>
      <c r="C175" s="95"/>
      <c r="D175" s="4">
        <v>2</v>
      </c>
      <c r="E175" s="4">
        <v>3</v>
      </c>
      <c r="F175" s="7">
        <v>3.5</v>
      </c>
      <c r="G175" s="6" t="s">
        <v>129</v>
      </c>
      <c r="H175" s="8"/>
      <c r="I175" s="8"/>
    </row>
    <row r="176" spans="2:9" ht="45">
      <c r="B176" s="95" t="s">
        <v>494</v>
      </c>
      <c r="C176" s="95"/>
      <c r="D176" s="4">
        <v>2.5</v>
      </c>
      <c r="E176" s="7">
        <v>3</v>
      </c>
      <c r="F176" s="4">
        <v>3.5</v>
      </c>
      <c r="G176" s="6" t="s">
        <v>16</v>
      </c>
      <c r="H176" s="8" t="s">
        <v>78</v>
      </c>
      <c r="I176" s="8" t="s">
        <v>508</v>
      </c>
    </row>
    <row r="177" spans="2:9">
      <c r="B177" s="95" t="s">
        <v>495</v>
      </c>
      <c r="C177" s="95"/>
      <c r="D177" s="7">
        <v>3.5</v>
      </c>
      <c r="E177" s="4">
        <v>3</v>
      </c>
      <c r="F177" s="4">
        <v>2.5</v>
      </c>
      <c r="G177" s="6" t="s">
        <v>44</v>
      </c>
      <c r="H177" s="8" t="s">
        <v>504</v>
      </c>
      <c r="I177" s="8" t="s">
        <v>497</v>
      </c>
    </row>
    <row r="180" spans="2:9" ht="35" customHeight="1">
      <c r="B180" s="93" t="s">
        <v>530</v>
      </c>
      <c r="C180" s="93"/>
      <c r="D180" s="93"/>
      <c r="E180" s="93"/>
      <c r="F180" s="93"/>
      <c r="G180" s="93"/>
      <c r="H180" s="93"/>
      <c r="I180" s="93"/>
    </row>
    <row r="181" spans="2:9">
      <c r="B181" s="95" t="s">
        <v>531</v>
      </c>
      <c r="C181" s="95"/>
      <c r="D181" s="4">
        <v>1.5</v>
      </c>
      <c r="E181" s="7">
        <v>6</v>
      </c>
      <c r="F181" s="4">
        <v>15</v>
      </c>
      <c r="G181" s="6" t="s">
        <v>16</v>
      </c>
      <c r="H181" s="8" t="s">
        <v>27</v>
      </c>
      <c r="I181" s="9" t="s">
        <v>406</v>
      </c>
    </row>
    <row r="182" spans="2:9">
      <c r="B182" s="95"/>
      <c r="C182" s="95"/>
      <c r="H182" s="8"/>
      <c r="I182" s="8"/>
    </row>
    <row r="183" spans="2:9" ht="45">
      <c r="B183" s="95" t="s">
        <v>532</v>
      </c>
      <c r="C183" s="95"/>
      <c r="D183" s="7">
        <v>1.5</v>
      </c>
      <c r="E183" s="62">
        <v>6</v>
      </c>
      <c r="F183" s="4">
        <v>15</v>
      </c>
      <c r="G183" s="6" t="s">
        <v>225</v>
      </c>
      <c r="H183" s="8" t="s">
        <v>554</v>
      </c>
      <c r="I183" s="8" t="s">
        <v>547</v>
      </c>
    </row>
    <row r="184" spans="2:9" ht="30">
      <c r="B184" s="95" t="s">
        <v>533</v>
      </c>
      <c r="C184" s="95"/>
      <c r="D184" s="7">
        <v>2.5</v>
      </c>
      <c r="E184" s="4">
        <v>3</v>
      </c>
      <c r="F184" s="4">
        <v>3.5</v>
      </c>
      <c r="G184" s="6" t="s">
        <v>44</v>
      </c>
      <c r="H184" s="8" t="s">
        <v>551</v>
      </c>
      <c r="I184" s="8" t="s">
        <v>548</v>
      </c>
    </row>
    <row r="185" spans="2:9" ht="45">
      <c r="B185" s="95" t="s">
        <v>534</v>
      </c>
      <c r="C185" s="95"/>
      <c r="D185" s="4">
        <v>3</v>
      </c>
      <c r="E185" s="7">
        <v>3.5</v>
      </c>
      <c r="F185" s="4">
        <v>2.5</v>
      </c>
      <c r="G185" s="6" t="s">
        <v>16</v>
      </c>
      <c r="H185" s="8"/>
      <c r="I185" s="8" t="s">
        <v>549</v>
      </c>
    </row>
    <row r="186" spans="2:9">
      <c r="B186" s="95" t="s">
        <v>535</v>
      </c>
      <c r="C186" s="95"/>
      <c r="D186" s="4">
        <v>3</v>
      </c>
      <c r="E186" s="7">
        <v>3.5</v>
      </c>
      <c r="F186" s="4">
        <v>2.5</v>
      </c>
      <c r="G186" s="6" t="s">
        <v>128</v>
      </c>
      <c r="H186" s="8" t="s">
        <v>545</v>
      </c>
      <c r="I186" s="8" t="s">
        <v>552</v>
      </c>
    </row>
    <row r="187" spans="2:9" ht="30">
      <c r="B187" s="95" t="s">
        <v>536</v>
      </c>
      <c r="C187" s="95"/>
      <c r="D187" s="4">
        <v>1.5</v>
      </c>
      <c r="E187" s="7">
        <v>4</v>
      </c>
      <c r="F187" s="4">
        <v>6</v>
      </c>
      <c r="G187" s="6" t="s">
        <v>16</v>
      </c>
      <c r="H187" s="8" t="s">
        <v>555</v>
      </c>
      <c r="I187" s="8" t="s">
        <v>546</v>
      </c>
    </row>
    <row r="188" spans="2:9" ht="30">
      <c r="B188" s="95" t="s">
        <v>537</v>
      </c>
      <c r="C188" s="95"/>
      <c r="D188" s="4">
        <v>2</v>
      </c>
      <c r="E188" s="7">
        <v>3.5</v>
      </c>
      <c r="F188" s="4">
        <v>5</v>
      </c>
      <c r="G188" s="6" t="s">
        <v>128</v>
      </c>
      <c r="H188" s="8" t="s">
        <v>550</v>
      </c>
      <c r="I188" s="8"/>
    </row>
    <row r="189" spans="2:9">
      <c r="B189" s="95"/>
      <c r="C189" s="95"/>
      <c r="H189" s="8"/>
      <c r="I189" s="8"/>
    </row>
    <row r="190" spans="2:9">
      <c r="B190" s="95" t="s">
        <v>538</v>
      </c>
      <c r="C190" s="95"/>
      <c r="D190" s="4">
        <v>2</v>
      </c>
      <c r="E190" s="4">
        <v>3</v>
      </c>
      <c r="F190" s="7">
        <v>3.5</v>
      </c>
      <c r="G190" s="6" t="s">
        <v>333</v>
      </c>
      <c r="H190" s="8" t="s">
        <v>553</v>
      </c>
      <c r="I190" s="8"/>
    </row>
    <row r="191" spans="2:9" ht="30">
      <c r="B191" s="95" t="s">
        <v>539</v>
      </c>
      <c r="C191" s="95"/>
      <c r="D191" s="7">
        <v>1.5</v>
      </c>
      <c r="E191" s="4">
        <v>4.5</v>
      </c>
      <c r="F191" s="4">
        <v>8</v>
      </c>
      <c r="G191" s="6" t="s">
        <v>46</v>
      </c>
      <c r="H191" s="8" t="s">
        <v>556</v>
      </c>
      <c r="I191" s="8" t="s">
        <v>541</v>
      </c>
    </row>
    <row r="192" spans="2:9">
      <c r="B192" s="95" t="s">
        <v>540</v>
      </c>
      <c r="C192" s="95"/>
      <c r="D192" s="4">
        <v>2</v>
      </c>
      <c r="E192" s="4">
        <v>3.5</v>
      </c>
      <c r="F192" s="7">
        <v>4</v>
      </c>
      <c r="G192" s="6" t="s">
        <v>129</v>
      </c>
      <c r="H192" s="8" t="s">
        <v>558</v>
      </c>
      <c r="I192" s="9" t="s">
        <v>406</v>
      </c>
    </row>
    <row r="195" spans="2:9" ht="35" customHeight="1">
      <c r="B195" s="93" t="s">
        <v>559</v>
      </c>
      <c r="C195" s="93"/>
      <c r="D195" s="93"/>
      <c r="E195" s="93"/>
      <c r="F195" s="93"/>
      <c r="G195" s="93"/>
      <c r="H195" s="93"/>
      <c r="I195" s="93"/>
    </row>
    <row r="196" spans="2:9" ht="45">
      <c r="B196" s="92" t="s">
        <v>560</v>
      </c>
      <c r="C196" s="92"/>
      <c r="D196" s="4">
        <v>4</v>
      </c>
      <c r="E196" s="4">
        <v>3.5</v>
      </c>
      <c r="F196" s="7">
        <v>2</v>
      </c>
      <c r="G196" s="6" t="s">
        <v>75</v>
      </c>
      <c r="H196" s="8" t="s">
        <v>580</v>
      </c>
      <c r="I196" s="8"/>
    </row>
    <row r="197" spans="2:9">
      <c r="B197" s="94"/>
      <c r="C197" s="94"/>
      <c r="H197" s="8"/>
      <c r="I197" s="8"/>
    </row>
    <row r="198" spans="2:9" ht="45">
      <c r="B198" s="92" t="s">
        <v>561</v>
      </c>
      <c r="C198" s="92"/>
      <c r="D198" s="4">
        <v>8.5</v>
      </c>
      <c r="E198" s="4">
        <v>4.5</v>
      </c>
      <c r="F198" s="7">
        <v>1.5</v>
      </c>
      <c r="G198" s="6" t="s">
        <v>333</v>
      </c>
      <c r="H198" s="8" t="s">
        <v>583</v>
      </c>
      <c r="I198" s="8"/>
    </row>
    <row r="199" spans="2:9" ht="30">
      <c r="B199" s="92" t="s">
        <v>562</v>
      </c>
      <c r="C199" s="92"/>
      <c r="D199" s="4">
        <v>2.5</v>
      </c>
      <c r="E199" s="7">
        <v>3</v>
      </c>
      <c r="F199" s="4">
        <v>3.5</v>
      </c>
      <c r="G199" s="6" t="s">
        <v>16</v>
      </c>
      <c r="H199" s="8" t="s">
        <v>574</v>
      </c>
      <c r="I199" s="8" t="s">
        <v>572</v>
      </c>
    </row>
    <row r="200" spans="2:9">
      <c r="B200" s="92" t="s">
        <v>563</v>
      </c>
      <c r="C200" s="92"/>
      <c r="D200" s="4">
        <v>1.5</v>
      </c>
      <c r="E200" s="7">
        <v>4</v>
      </c>
      <c r="F200" s="4">
        <v>6.5</v>
      </c>
      <c r="G200" s="6" t="s">
        <v>16</v>
      </c>
      <c r="H200" s="8" t="s">
        <v>584</v>
      </c>
      <c r="I200" s="8" t="s">
        <v>571</v>
      </c>
    </row>
    <row r="201" spans="2:9" ht="30">
      <c r="B201" s="92" t="s">
        <v>564</v>
      </c>
      <c r="C201" s="92"/>
      <c r="D201" s="4">
        <v>2</v>
      </c>
      <c r="E201" s="7">
        <v>3.5</v>
      </c>
      <c r="F201" s="4">
        <v>4.5</v>
      </c>
      <c r="G201" s="6" t="s">
        <v>16</v>
      </c>
      <c r="H201" s="8" t="s">
        <v>575</v>
      </c>
      <c r="I201" s="8" t="s">
        <v>573</v>
      </c>
    </row>
    <row r="202" spans="2:9">
      <c r="B202" s="92" t="s">
        <v>565</v>
      </c>
      <c r="C202" s="92"/>
      <c r="D202" s="4">
        <v>2.5</v>
      </c>
      <c r="E202" s="4">
        <v>3</v>
      </c>
      <c r="F202" s="7">
        <v>3.5</v>
      </c>
      <c r="G202" s="6" t="s">
        <v>570</v>
      </c>
      <c r="H202" s="8" t="s">
        <v>444</v>
      </c>
      <c r="I202" s="8"/>
    </row>
    <row r="203" spans="2:9" ht="30">
      <c r="B203" s="92" t="s">
        <v>566</v>
      </c>
      <c r="C203" s="92"/>
      <c r="D203" s="4">
        <v>2.5</v>
      </c>
      <c r="E203" s="7">
        <v>3</v>
      </c>
      <c r="F203" s="4">
        <v>3.5</v>
      </c>
      <c r="G203" s="6" t="s">
        <v>16</v>
      </c>
      <c r="H203" s="8" t="s">
        <v>555</v>
      </c>
      <c r="I203" s="8" t="s">
        <v>576</v>
      </c>
    </row>
    <row r="204" spans="2:9">
      <c r="B204" s="92"/>
      <c r="C204" s="92"/>
      <c r="H204" s="8"/>
      <c r="I204" s="8"/>
    </row>
    <row r="205" spans="2:9" ht="30">
      <c r="B205" s="92" t="s">
        <v>567</v>
      </c>
      <c r="C205" s="92"/>
      <c r="D205" s="7">
        <v>1.5</v>
      </c>
      <c r="E205" s="4">
        <v>4</v>
      </c>
      <c r="F205" s="4">
        <v>6.5</v>
      </c>
      <c r="G205" s="6" t="s">
        <v>44</v>
      </c>
      <c r="H205" s="8" t="s">
        <v>577</v>
      </c>
      <c r="I205" s="8" t="s">
        <v>581</v>
      </c>
    </row>
    <row r="206" spans="2:9">
      <c r="B206" s="92" t="s">
        <v>569</v>
      </c>
      <c r="C206" s="92"/>
      <c r="D206" s="4">
        <v>2.5</v>
      </c>
      <c r="E206" s="4">
        <v>3.5</v>
      </c>
      <c r="F206" s="7">
        <v>3</v>
      </c>
      <c r="G206" s="6" t="s">
        <v>72</v>
      </c>
      <c r="H206" s="8" t="s">
        <v>578</v>
      </c>
      <c r="I206" s="9" t="s">
        <v>348</v>
      </c>
    </row>
    <row r="207" spans="2:9" ht="45">
      <c r="B207" s="92" t="s">
        <v>568</v>
      </c>
      <c r="C207" s="92"/>
      <c r="D207" s="4">
        <v>3.5</v>
      </c>
      <c r="E207" s="4">
        <v>3</v>
      </c>
      <c r="F207" s="7">
        <v>2.5</v>
      </c>
      <c r="G207" s="6" t="s">
        <v>72</v>
      </c>
      <c r="H207" s="8" t="s">
        <v>582</v>
      </c>
      <c r="I207" s="9" t="s">
        <v>77</v>
      </c>
    </row>
    <row r="210" spans="2:9" ht="35" customHeight="1">
      <c r="B210" s="93" t="s">
        <v>625</v>
      </c>
      <c r="C210" s="93"/>
      <c r="D210" s="93"/>
      <c r="E210" s="93"/>
      <c r="F210" s="93"/>
      <c r="G210" s="93"/>
      <c r="H210" s="93"/>
      <c r="I210" s="93"/>
    </row>
    <row r="211" spans="2:9" ht="30">
      <c r="B211" s="92" t="s">
        <v>609</v>
      </c>
      <c r="C211" s="92"/>
      <c r="D211" s="7">
        <v>2</v>
      </c>
      <c r="E211" s="4">
        <v>3.5</v>
      </c>
      <c r="F211" s="4">
        <v>5</v>
      </c>
      <c r="G211" s="6" t="s">
        <v>45</v>
      </c>
      <c r="H211" s="8" t="s">
        <v>631</v>
      </c>
      <c r="I211" s="8" t="s">
        <v>619</v>
      </c>
    </row>
    <row r="212" spans="2:9">
      <c r="B212" s="92"/>
      <c r="C212" s="92"/>
      <c r="H212" s="8"/>
      <c r="I212" s="8"/>
    </row>
    <row r="213" spans="2:9" ht="30">
      <c r="B213" s="92" t="s">
        <v>610</v>
      </c>
      <c r="C213" s="92"/>
      <c r="D213" s="7">
        <v>1.5</v>
      </c>
      <c r="E213" s="4">
        <v>4.5</v>
      </c>
      <c r="F213" s="4">
        <v>7.5</v>
      </c>
      <c r="G213" s="6" t="s">
        <v>45</v>
      </c>
      <c r="H213" s="8" t="s">
        <v>630</v>
      </c>
      <c r="I213" s="8" t="s">
        <v>623</v>
      </c>
    </row>
    <row r="214" spans="2:9" ht="30">
      <c r="B214" s="92" t="s">
        <v>611</v>
      </c>
      <c r="C214" s="92"/>
      <c r="D214" s="7">
        <v>2.5</v>
      </c>
      <c r="E214" s="4">
        <v>3</v>
      </c>
      <c r="F214" s="4">
        <v>3.5</v>
      </c>
      <c r="G214" s="6" t="s">
        <v>47</v>
      </c>
      <c r="H214" s="8" t="s">
        <v>621</v>
      </c>
    </row>
    <row r="215" spans="2:9" ht="30">
      <c r="B215" s="92" t="s">
        <v>612</v>
      </c>
      <c r="C215" s="92"/>
      <c r="D215" s="4">
        <v>4</v>
      </c>
      <c r="E215" s="4">
        <v>3.5</v>
      </c>
      <c r="F215" s="7">
        <v>2</v>
      </c>
      <c r="G215" s="6" t="s">
        <v>72</v>
      </c>
      <c r="H215" s="8" t="s">
        <v>634</v>
      </c>
      <c r="I215" s="8" t="s">
        <v>622</v>
      </c>
    </row>
    <row r="216" spans="2:9">
      <c r="B216" s="92" t="s">
        <v>613</v>
      </c>
      <c r="C216" s="92"/>
      <c r="D216" s="7">
        <v>2.5</v>
      </c>
      <c r="E216" s="4">
        <v>3.5</v>
      </c>
      <c r="F216" s="4">
        <v>3</v>
      </c>
      <c r="G216" s="6" t="s">
        <v>44</v>
      </c>
      <c r="H216" s="8" t="s">
        <v>620</v>
      </c>
      <c r="I216" s="9" t="s">
        <v>627</v>
      </c>
    </row>
    <row r="217" spans="2:9" ht="45">
      <c r="B217" s="92" t="s">
        <v>614</v>
      </c>
      <c r="C217" s="92"/>
      <c r="D217" s="7">
        <v>1.5</v>
      </c>
      <c r="E217" s="4">
        <v>3.5</v>
      </c>
      <c r="F217" s="4">
        <v>5.5</v>
      </c>
      <c r="G217" s="6" t="s">
        <v>48</v>
      </c>
      <c r="H217" s="8" t="s">
        <v>635</v>
      </c>
      <c r="I217" s="8"/>
    </row>
    <row r="218" spans="2:9" ht="30">
      <c r="B218" s="92" t="s">
        <v>615</v>
      </c>
      <c r="C218" s="92"/>
      <c r="D218" s="7">
        <v>1.5</v>
      </c>
      <c r="E218" s="4">
        <v>3.5</v>
      </c>
      <c r="F218" s="4">
        <v>6</v>
      </c>
      <c r="G218" s="6" t="s">
        <v>282</v>
      </c>
      <c r="H218" s="8" t="s">
        <v>629</v>
      </c>
      <c r="I218" s="8"/>
    </row>
    <row r="219" spans="2:9">
      <c r="B219" s="92"/>
      <c r="C219" s="92"/>
      <c r="H219" s="8"/>
      <c r="I219" s="8"/>
    </row>
    <row r="220" spans="2:9" ht="45">
      <c r="B220" s="92" t="s">
        <v>616</v>
      </c>
      <c r="C220" s="92"/>
      <c r="D220" s="7">
        <v>1.5</v>
      </c>
      <c r="E220" s="4">
        <v>4</v>
      </c>
      <c r="F220" s="4">
        <v>7.5</v>
      </c>
      <c r="G220" s="6" t="s">
        <v>48</v>
      </c>
      <c r="H220" s="8" t="s">
        <v>633</v>
      </c>
      <c r="I220" s="8"/>
    </row>
    <row r="221" spans="2:9" ht="45">
      <c r="B221" s="92" t="s">
        <v>617</v>
      </c>
      <c r="C221" s="92"/>
      <c r="D221" s="7">
        <v>2</v>
      </c>
      <c r="E221" s="4">
        <v>3.5</v>
      </c>
      <c r="F221" s="4">
        <v>4</v>
      </c>
      <c r="G221" s="6" t="s">
        <v>45</v>
      </c>
      <c r="H221" s="8" t="s">
        <v>636</v>
      </c>
      <c r="I221" s="8" t="s">
        <v>624</v>
      </c>
    </row>
    <row r="222" spans="2:9" ht="45">
      <c r="B222" s="92" t="s">
        <v>618</v>
      </c>
      <c r="C222" s="92"/>
      <c r="D222" s="7">
        <v>1.5</v>
      </c>
      <c r="E222" s="4">
        <v>5.5</v>
      </c>
      <c r="F222" s="4">
        <v>10</v>
      </c>
      <c r="G222" s="6" t="s">
        <v>48</v>
      </c>
      <c r="H222" s="8" t="s">
        <v>632</v>
      </c>
      <c r="I222" s="9" t="s">
        <v>628</v>
      </c>
    </row>
    <row r="225" spans="2:9" ht="35" customHeight="1">
      <c r="B225" s="93" t="s">
        <v>637</v>
      </c>
      <c r="C225" s="93"/>
      <c r="D225" s="93"/>
      <c r="E225" s="93"/>
      <c r="F225" s="93"/>
      <c r="G225" s="93"/>
      <c r="H225" s="93"/>
      <c r="I225" s="93"/>
    </row>
    <row r="226" spans="2:9" ht="45">
      <c r="B226" s="92" t="s">
        <v>638</v>
      </c>
      <c r="C226" s="92"/>
      <c r="D226" s="7">
        <v>2</v>
      </c>
      <c r="E226" s="4">
        <v>3.5</v>
      </c>
      <c r="F226" s="4">
        <v>6</v>
      </c>
      <c r="G226" s="6" t="s">
        <v>46</v>
      </c>
      <c r="H226" s="8" t="s">
        <v>659</v>
      </c>
      <c r="I226" s="8" t="s">
        <v>650</v>
      </c>
    </row>
    <row r="227" spans="2:9">
      <c r="B227" s="92" t="s">
        <v>639</v>
      </c>
      <c r="C227" s="92"/>
      <c r="D227" s="7">
        <v>2</v>
      </c>
      <c r="E227" s="4">
        <v>3.5</v>
      </c>
      <c r="F227" s="4">
        <v>4.5</v>
      </c>
      <c r="G227" s="6" t="s">
        <v>44</v>
      </c>
      <c r="H227" s="8" t="s">
        <v>651</v>
      </c>
      <c r="I227" s="8" t="s">
        <v>653</v>
      </c>
    </row>
    <row r="228" spans="2:9" ht="30">
      <c r="B228" s="92" t="s">
        <v>640</v>
      </c>
      <c r="C228" s="92"/>
      <c r="D228" s="4">
        <v>5</v>
      </c>
      <c r="E228" s="4">
        <v>3.5</v>
      </c>
      <c r="F228" s="7">
        <v>2</v>
      </c>
      <c r="G228" s="6" t="s">
        <v>333</v>
      </c>
      <c r="H228" s="8" t="s">
        <v>657</v>
      </c>
      <c r="I228" s="8"/>
    </row>
    <row r="229" spans="2:9">
      <c r="B229" s="92"/>
      <c r="C229" s="92"/>
      <c r="H229" s="8"/>
      <c r="I229" s="8"/>
    </row>
    <row r="230" spans="2:9">
      <c r="B230" s="92" t="s">
        <v>641</v>
      </c>
      <c r="C230" s="92"/>
      <c r="D230" s="4">
        <v>4</v>
      </c>
      <c r="E230" s="7">
        <v>3.5</v>
      </c>
      <c r="F230" s="4">
        <v>2.5</v>
      </c>
      <c r="G230" s="6" t="s">
        <v>16</v>
      </c>
      <c r="H230" s="8" t="s">
        <v>27</v>
      </c>
      <c r="I230" s="9" t="s">
        <v>459</v>
      </c>
    </row>
    <row r="231" spans="2:9">
      <c r="B231" s="92" t="s">
        <v>642</v>
      </c>
      <c r="C231" s="92"/>
      <c r="D231" s="4">
        <v>2</v>
      </c>
      <c r="E231" s="4">
        <v>3.5</v>
      </c>
      <c r="F231" s="7">
        <v>4.5</v>
      </c>
      <c r="G231" s="6" t="s">
        <v>49</v>
      </c>
      <c r="H231" s="8" t="s">
        <v>648</v>
      </c>
      <c r="I231" s="9" t="s">
        <v>459</v>
      </c>
    </row>
    <row r="232" spans="2:9" ht="30">
      <c r="B232" s="92" t="s">
        <v>643</v>
      </c>
      <c r="C232" s="92"/>
      <c r="D232" s="4">
        <v>2.5</v>
      </c>
      <c r="E232" s="4">
        <v>3</v>
      </c>
      <c r="F232" s="7">
        <v>3.5</v>
      </c>
      <c r="G232" s="6" t="s">
        <v>72</v>
      </c>
      <c r="H232" s="8" t="s">
        <v>661</v>
      </c>
      <c r="I232" s="8" t="s">
        <v>658</v>
      </c>
    </row>
    <row r="233" spans="2:9">
      <c r="B233" s="92" t="s">
        <v>644</v>
      </c>
      <c r="C233" s="92"/>
      <c r="D233" s="4">
        <v>2.5</v>
      </c>
      <c r="E233" s="4">
        <v>3</v>
      </c>
      <c r="F233" s="7">
        <v>3.5</v>
      </c>
      <c r="G233" s="6" t="s">
        <v>49</v>
      </c>
      <c r="H233" s="8" t="s">
        <v>654</v>
      </c>
      <c r="I233" s="8"/>
    </row>
    <row r="234" spans="2:9">
      <c r="B234" s="92" t="s">
        <v>645</v>
      </c>
      <c r="C234" s="92"/>
      <c r="D234" s="7">
        <v>3</v>
      </c>
      <c r="E234" s="4">
        <v>3.5</v>
      </c>
      <c r="F234" s="4">
        <v>2.5</v>
      </c>
      <c r="G234" s="6" t="s">
        <v>225</v>
      </c>
      <c r="H234" s="8" t="s">
        <v>655</v>
      </c>
      <c r="I234" s="8"/>
    </row>
    <row r="235" spans="2:9">
      <c r="B235" s="92" t="s">
        <v>646</v>
      </c>
      <c r="C235" s="92"/>
      <c r="D235" s="7">
        <v>10.5</v>
      </c>
      <c r="E235" s="4">
        <v>5</v>
      </c>
      <c r="F235" s="4">
        <v>1.5</v>
      </c>
      <c r="G235" s="6" t="s">
        <v>45</v>
      </c>
      <c r="H235" s="9" t="s">
        <v>291</v>
      </c>
      <c r="I235" s="8"/>
    </row>
    <row r="236" spans="2:9">
      <c r="B236" s="92"/>
      <c r="C236" s="92"/>
      <c r="H236" s="8"/>
      <c r="I236" s="8"/>
    </row>
    <row r="237" spans="2:9" ht="30">
      <c r="B237" s="92" t="s">
        <v>647</v>
      </c>
      <c r="C237" s="92"/>
      <c r="D237" s="4">
        <v>2</v>
      </c>
      <c r="E237" s="7">
        <v>3.5</v>
      </c>
      <c r="F237" s="4">
        <v>5</v>
      </c>
      <c r="G237" s="6" t="s">
        <v>16</v>
      </c>
      <c r="H237" s="8" t="s">
        <v>652</v>
      </c>
      <c r="I237" s="8" t="s">
        <v>656</v>
      </c>
    </row>
    <row r="240" spans="2:9" ht="35" customHeight="1">
      <c r="B240" s="93" t="s">
        <v>662</v>
      </c>
      <c r="C240" s="93"/>
      <c r="D240" s="93"/>
      <c r="E240" s="93"/>
      <c r="F240" s="93"/>
      <c r="G240" s="93"/>
      <c r="H240" s="93"/>
      <c r="I240" s="93"/>
    </row>
    <row r="241" spans="2:9">
      <c r="B241" s="92" t="s">
        <v>663</v>
      </c>
      <c r="C241" s="92"/>
      <c r="D241" s="4">
        <v>2</v>
      </c>
      <c r="E241" s="4">
        <v>3.5</v>
      </c>
      <c r="F241" s="7">
        <v>4</v>
      </c>
      <c r="G241" s="6" t="s">
        <v>72</v>
      </c>
      <c r="H241" s="8" t="s">
        <v>678</v>
      </c>
      <c r="I241" s="8" t="s">
        <v>685</v>
      </c>
    </row>
    <row r="242" spans="2:9">
      <c r="B242" s="92"/>
      <c r="C242" s="92"/>
      <c r="H242" s="8"/>
      <c r="I242" s="8"/>
    </row>
    <row r="243" spans="2:9" ht="45">
      <c r="B243" s="92" t="s">
        <v>664</v>
      </c>
      <c r="C243" s="92"/>
      <c r="D243" s="7">
        <v>1.5</v>
      </c>
      <c r="E243" s="4">
        <v>9</v>
      </c>
      <c r="F243" s="4">
        <v>28.5</v>
      </c>
      <c r="G243" s="6" t="s">
        <v>673</v>
      </c>
      <c r="H243" s="8" t="s">
        <v>681</v>
      </c>
      <c r="I243" s="9" t="s">
        <v>627</v>
      </c>
    </row>
    <row r="244" spans="2:9" ht="30">
      <c r="B244" s="92" t="s">
        <v>665</v>
      </c>
      <c r="C244" s="92"/>
      <c r="D244" s="4">
        <v>2.5</v>
      </c>
      <c r="E244" s="7">
        <v>3</v>
      </c>
      <c r="F244" s="4">
        <v>3.5</v>
      </c>
      <c r="G244" s="6" t="s">
        <v>16</v>
      </c>
      <c r="H244" s="8" t="s">
        <v>54</v>
      </c>
      <c r="I244" s="8" t="s">
        <v>682</v>
      </c>
    </row>
    <row r="245" spans="2:9">
      <c r="B245" s="92" t="s">
        <v>666</v>
      </c>
      <c r="C245" s="92"/>
      <c r="D245" s="4">
        <v>1.5</v>
      </c>
      <c r="E245" s="4">
        <v>3.5</v>
      </c>
      <c r="F245" s="4">
        <v>6.5</v>
      </c>
      <c r="G245" s="6" t="s">
        <v>674</v>
      </c>
      <c r="H245" s="8"/>
      <c r="I245" s="8"/>
    </row>
    <row r="246" spans="2:9" ht="30">
      <c r="B246" s="92" t="s">
        <v>667</v>
      </c>
      <c r="C246" s="92"/>
      <c r="D246" s="7">
        <v>2.5</v>
      </c>
      <c r="E246" s="4">
        <v>3</v>
      </c>
      <c r="F246" s="4">
        <v>3.5</v>
      </c>
      <c r="G246" s="6" t="s">
        <v>45</v>
      </c>
      <c r="H246" s="8" t="s">
        <v>683</v>
      </c>
      <c r="I246" s="8" t="s">
        <v>677</v>
      </c>
    </row>
    <row r="247" spans="2:9" ht="30">
      <c r="B247" s="92" t="s">
        <v>668</v>
      </c>
      <c r="C247" s="92"/>
      <c r="D247" s="7">
        <v>2</v>
      </c>
      <c r="E247" s="4">
        <v>3</v>
      </c>
      <c r="F247" s="4">
        <v>3.5</v>
      </c>
      <c r="G247" s="6" t="s">
        <v>44</v>
      </c>
      <c r="H247" s="8" t="s">
        <v>679</v>
      </c>
      <c r="I247" s="8" t="s">
        <v>676</v>
      </c>
    </row>
    <row r="248" spans="2:9">
      <c r="B248" s="92"/>
      <c r="C248" s="92"/>
      <c r="H248" s="8"/>
      <c r="I248" s="8"/>
    </row>
    <row r="249" spans="2:9">
      <c r="B249" s="92" t="s">
        <v>669</v>
      </c>
      <c r="C249" s="92"/>
      <c r="D249" s="7">
        <v>3</v>
      </c>
      <c r="E249" s="4">
        <v>3.5</v>
      </c>
      <c r="F249" s="4">
        <v>2.5</v>
      </c>
      <c r="G249" s="6" t="s">
        <v>44</v>
      </c>
      <c r="H249" s="8"/>
      <c r="I249" s="9" t="s">
        <v>291</v>
      </c>
    </row>
    <row r="250" spans="2:9">
      <c r="B250" s="92" t="s">
        <v>670</v>
      </c>
      <c r="C250" s="92"/>
      <c r="D250" s="4">
        <v>2</v>
      </c>
      <c r="E250" s="7">
        <v>3.5</v>
      </c>
      <c r="F250" s="4">
        <v>4</v>
      </c>
      <c r="G250" s="6" t="s">
        <v>16</v>
      </c>
      <c r="H250" s="8" t="s">
        <v>675</v>
      </c>
      <c r="I250" s="8" t="s">
        <v>680</v>
      </c>
    </row>
    <row r="251" spans="2:9">
      <c r="B251" s="92" t="s">
        <v>671</v>
      </c>
      <c r="C251" s="92"/>
      <c r="D251" s="4">
        <v>2.5</v>
      </c>
      <c r="E251" s="4">
        <v>3.5</v>
      </c>
      <c r="F251" s="7">
        <v>3</v>
      </c>
      <c r="G251" s="6" t="s">
        <v>75</v>
      </c>
      <c r="H251" s="8" t="s">
        <v>687</v>
      </c>
      <c r="I251" s="9" t="s">
        <v>268</v>
      </c>
    </row>
    <row r="252" spans="2:9" ht="60">
      <c r="B252" s="92" t="s">
        <v>672</v>
      </c>
      <c r="C252" s="92"/>
      <c r="D252" s="7">
        <v>1.5</v>
      </c>
      <c r="E252" s="4">
        <v>7</v>
      </c>
      <c r="F252" s="4">
        <v>17</v>
      </c>
      <c r="G252" s="6" t="s">
        <v>44</v>
      </c>
      <c r="H252" s="8" t="s">
        <v>684</v>
      </c>
      <c r="I252" s="8"/>
    </row>
    <row r="255" spans="2:9" ht="35" customHeight="1">
      <c r="B255" s="93" t="s">
        <v>711</v>
      </c>
      <c r="C255" s="93"/>
      <c r="D255" s="93"/>
      <c r="E255" s="93"/>
      <c r="F255" s="93"/>
      <c r="G255" s="93"/>
      <c r="H255" s="93"/>
      <c r="I255" s="93"/>
    </row>
    <row r="256" spans="2:9">
      <c r="B256" s="92" t="s">
        <v>712</v>
      </c>
      <c r="C256" s="92"/>
      <c r="D256" s="4">
        <v>2.5</v>
      </c>
      <c r="E256" s="4">
        <v>3.5</v>
      </c>
      <c r="F256" s="7">
        <v>3</v>
      </c>
      <c r="G256" s="6" t="s">
        <v>72</v>
      </c>
      <c r="H256" s="8" t="s">
        <v>725</v>
      </c>
      <c r="I256" s="8"/>
    </row>
    <row r="257" spans="2:9">
      <c r="B257" s="92"/>
      <c r="C257" s="92"/>
      <c r="H257" s="8"/>
      <c r="I257" s="8"/>
    </row>
    <row r="258" spans="2:9" ht="45">
      <c r="B258" s="92" t="s">
        <v>713</v>
      </c>
      <c r="C258" s="92"/>
      <c r="D258" s="4">
        <v>10</v>
      </c>
      <c r="E258" s="4">
        <v>4.5</v>
      </c>
      <c r="F258" s="7">
        <v>1.5</v>
      </c>
      <c r="G258" s="6" t="s">
        <v>75</v>
      </c>
      <c r="H258" s="8" t="s">
        <v>731</v>
      </c>
      <c r="I258" s="8" t="s">
        <v>723</v>
      </c>
    </row>
    <row r="259" spans="2:9" ht="45">
      <c r="B259" s="92" t="s">
        <v>714</v>
      </c>
      <c r="C259" s="92"/>
      <c r="D259" s="4">
        <v>4.5</v>
      </c>
      <c r="E259" s="4">
        <v>3.5</v>
      </c>
      <c r="F259" s="7">
        <v>2</v>
      </c>
      <c r="G259" s="6" t="s">
        <v>49</v>
      </c>
      <c r="H259" s="8" t="s">
        <v>732</v>
      </c>
      <c r="I259" s="9" t="s">
        <v>628</v>
      </c>
    </row>
    <row r="260" spans="2:9" ht="30">
      <c r="B260" s="92" t="s">
        <v>715</v>
      </c>
      <c r="C260" s="92"/>
      <c r="D260" s="7">
        <v>2</v>
      </c>
      <c r="E260" s="4">
        <v>3.5</v>
      </c>
      <c r="F260" s="4">
        <v>5</v>
      </c>
      <c r="G260" s="6" t="s">
        <v>44</v>
      </c>
      <c r="H260" s="8" t="s">
        <v>729</v>
      </c>
      <c r="I260" s="8" t="s">
        <v>734</v>
      </c>
    </row>
    <row r="261" spans="2:9">
      <c r="B261" s="92" t="s">
        <v>716</v>
      </c>
      <c r="C261" s="92"/>
      <c r="D261" s="4">
        <v>2</v>
      </c>
      <c r="E261" s="4">
        <v>3.5</v>
      </c>
      <c r="F261" s="7">
        <v>4.5</v>
      </c>
      <c r="G261" s="6" t="s">
        <v>129</v>
      </c>
      <c r="H261" s="8" t="s">
        <v>724</v>
      </c>
      <c r="I261" s="8" t="s">
        <v>735</v>
      </c>
    </row>
    <row r="262" spans="2:9" ht="30">
      <c r="B262" s="92" t="s">
        <v>717</v>
      </c>
      <c r="C262" s="92"/>
      <c r="D262" s="4">
        <v>3.5</v>
      </c>
      <c r="E262" s="4">
        <v>3</v>
      </c>
      <c r="F262" s="7">
        <v>2.5</v>
      </c>
      <c r="G262" s="6" t="s">
        <v>129</v>
      </c>
      <c r="H262" s="8" t="s">
        <v>726</v>
      </c>
      <c r="I262" s="9" t="s">
        <v>627</v>
      </c>
    </row>
    <row r="263" spans="2:9" ht="45">
      <c r="B263" s="92" t="s">
        <v>718</v>
      </c>
      <c r="C263" s="92"/>
      <c r="D263" s="4">
        <v>2.5</v>
      </c>
      <c r="E263" s="7">
        <v>3</v>
      </c>
      <c r="F263" s="4">
        <v>3.5</v>
      </c>
      <c r="G263" s="6" t="s">
        <v>16</v>
      </c>
      <c r="H263" s="8" t="s">
        <v>27</v>
      </c>
      <c r="I263" s="8" t="s">
        <v>727</v>
      </c>
    </row>
    <row r="264" spans="2:9">
      <c r="B264" s="92"/>
      <c r="C264" s="92"/>
      <c r="H264" s="8"/>
      <c r="I264" s="8"/>
    </row>
    <row r="265" spans="2:9" ht="45">
      <c r="B265" s="92" t="s">
        <v>719</v>
      </c>
      <c r="C265" s="92"/>
      <c r="D265" s="7">
        <v>1.5</v>
      </c>
      <c r="E265" s="4">
        <v>4</v>
      </c>
      <c r="F265" s="4">
        <v>7.5</v>
      </c>
      <c r="G265" s="6" t="s">
        <v>46</v>
      </c>
      <c r="H265" s="8" t="s">
        <v>733</v>
      </c>
      <c r="I265" s="8"/>
    </row>
    <row r="266" spans="2:9" ht="45">
      <c r="B266" s="92" t="s">
        <v>720</v>
      </c>
      <c r="C266" s="92"/>
      <c r="D266" s="7">
        <v>1.5</v>
      </c>
      <c r="E266" s="4">
        <v>4.5</v>
      </c>
      <c r="F266" s="4">
        <v>8</v>
      </c>
      <c r="G266" s="6" t="s">
        <v>46</v>
      </c>
      <c r="H266" s="8" t="s">
        <v>730</v>
      </c>
      <c r="I266" s="8"/>
    </row>
    <row r="267" spans="2:9" ht="30">
      <c r="B267" s="92" t="s">
        <v>721</v>
      </c>
      <c r="C267" s="92"/>
      <c r="D267" s="4">
        <v>2.5</v>
      </c>
      <c r="E267" s="7">
        <v>3</v>
      </c>
      <c r="F267" s="4">
        <v>3.5</v>
      </c>
      <c r="G267" s="6" t="s">
        <v>163</v>
      </c>
      <c r="H267" s="8" t="s">
        <v>722</v>
      </c>
      <c r="I267" s="8" t="s">
        <v>728</v>
      </c>
    </row>
    <row r="270" spans="2:9" ht="35" customHeight="1">
      <c r="B270" s="93" t="s">
        <v>737</v>
      </c>
      <c r="C270" s="93"/>
      <c r="D270" s="93"/>
      <c r="E270" s="93"/>
      <c r="F270" s="93"/>
      <c r="G270" s="93"/>
      <c r="H270" s="93"/>
      <c r="I270" s="93"/>
    </row>
    <row r="271" spans="2:9">
      <c r="B271" s="92" t="s">
        <v>738</v>
      </c>
      <c r="C271" s="92"/>
      <c r="D271" s="4">
        <v>1.5</v>
      </c>
      <c r="E271" s="4">
        <v>6</v>
      </c>
      <c r="F271" s="7">
        <v>13</v>
      </c>
      <c r="G271" s="6" t="s">
        <v>129</v>
      </c>
      <c r="H271" s="8" t="s">
        <v>758</v>
      </c>
      <c r="I271" s="8"/>
    </row>
    <row r="272" spans="2:9">
      <c r="B272" s="92"/>
      <c r="C272" s="92"/>
      <c r="H272" s="8"/>
      <c r="I272" s="8"/>
    </row>
    <row r="273" spans="2:9" ht="30">
      <c r="B273" s="92" t="s">
        <v>739</v>
      </c>
      <c r="C273" s="92"/>
      <c r="D273" s="7">
        <v>2</v>
      </c>
      <c r="E273" s="4">
        <v>3.5</v>
      </c>
      <c r="F273" s="4">
        <v>5.5</v>
      </c>
      <c r="G273" s="6" t="s">
        <v>45</v>
      </c>
      <c r="H273" s="8" t="s">
        <v>751</v>
      </c>
      <c r="I273" s="8"/>
    </row>
    <row r="274" spans="2:9" ht="45">
      <c r="B274" s="92" t="s">
        <v>740</v>
      </c>
      <c r="C274" s="92"/>
      <c r="D274" s="7">
        <v>2</v>
      </c>
      <c r="E274" s="4">
        <v>3.5</v>
      </c>
      <c r="F274" s="4">
        <v>5</v>
      </c>
      <c r="G274" s="6" t="s">
        <v>225</v>
      </c>
      <c r="H274" s="8" t="s">
        <v>754</v>
      </c>
      <c r="I274" s="9" t="s">
        <v>77</v>
      </c>
    </row>
    <row r="275" spans="2:9" ht="30">
      <c r="B275" s="92" t="s">
        <v>741</v>
      </c>
      <c r="C275" s="92"/>
      <c r="D275" s="7">
        <v>1.5</v>
      </c>
      <c r="E275" s="4">
        <v>3.5</v>
      </c>
      <c r="F275" s="4">
        <v>6.5</v>
      </c>
      <c r="G275" s="6" t="s">
        <v>92</v>
      </c>
      <c r="H275" s="8" t="s">
        <v>752</v>
      </c>
      <c r="I275" s="8"/>
    </row>
    <row r="276" spans="2:9" ht="30">
      <c r="B276" s="92" t="s">
        <v>742</v>
      </c>
      <c r="C276" s="92"/>
      <c r="D276" s="4">
        <v>2.5</v>
      </c>
      <c r="E276" s="7">
        <v>3</v>
      </c>
      <c r="F276" s="4">
        <v>3.5</v>
      </c>
      <c r="G276" s="6" t="s">
        <v>128</v>
      </c>
      <c r="H276" s="8" t="s">
        <v>755</v>
      </c>
      <c r="I276" s="9" t="s">
        <v>406</v>
      </c>
    </row>
    <row r="277" spans="2:9">
      <c r="B277" s="92" t="s">
        <v>743</v>
      </c>
      <c r="C277" s="92"/>
      <c r="D277" s="7">
        <v>3.5</v>
      </c>
      <c r="E277" s="4">
        <v>3</v>
      </c>
      <c r="F277" s="4">
        <v>2.5</v>
      </c>
      <c r="G277" s="6" t="s">
        <v>46</v>
      </c>
      <c r="H277" s="8" t="s">
        <v>748</v>
      </c>
      <c r="I277" s="8" t="s">
        <v>750</v>
      </c>
    </row>
    <row r="278" spans="2:9" ht="30">
      <c r="B278" s="92" t="s">
        <v>744</v>
      </c>
      <c r="C278" s="92"/>
      <c r="D278" s="4">
        <v>2</v>
      </c>
      <c r="E278" s="7">
        <v>3.5</v>
      </c>
      <c r="F278" s="4">
        <v>5.5</v>
      </c>
      <c r="G278" s="6" t="s">
        <v>128</v>
      </c>
      <c r="H278" s="8" t="s">
        <v>753</v>
      </c>
      <c r="I278" s="8"/>
    </row>
    <row r="279" spans="2:9">
      <c r="B279" s="92"/>
      <c r="C279" s="92"/>
      <c r="H279" s="8"/>
      <c r="I279" s="8"/>
    </row>
    <row r="280" spans="2:9">
      <c r="B280" s="92" t="s">
        <v>745</v>
      </c>
      <c r="C280" s="92"/>
      <c r="D280" s="4">
        <v>2</v>
      </c>
      <c r="E280" s="7">
        <v>3.5</v>
      </c>
      <c r="F280" s="4">
        <v>4.5</v>
      </c>
      <c r="G280" s="6" t="s">
        <v>163</v>
      </c>
      <c r="H280" s="8" t="s">
        <v>757</v>
      </c>
      <c r="I280" s="8"/>
    </row>
    <row r="281" spans="2:9">
      <c r="B281" s="92" t="s">
        <v>746</v>
      </c>
      <c r="C281" s="92"/>
      <c r="D281" s="4">
        <v>2.5</v>
      </c>
      <c r="E281" s="7">
        <v>3.5</v>
      </c>
      <c r="F281" s="4">
        <v>3</v>
      </c>
      <c r="G281" s="6" t="s">
        <v>163</v>
      </c>
      <c r="H281" s="8" t="s">
        <v>756</v>
      </c>
      <c r="I281" s="8" t="s">
        <v>749</v>
      </c>
    </row>
    <row r="282" spans="2:9">
      <c r="B282" s="92" t="s">
        <v>747</v>
      </c>
      <c r="C282" s="92"/>
      <c r="D282" s="4">
        <v>1.5</v>
      </c>
      <c r="E282" s="7">
        <v>5</v>
      </c>
      <c r="F282" s="4">
        <v>10</v>
      </c>
      <c r="G282" s="6" t="s">
        <v>163</v>
      </c>
      <c r="H282" s="8" t="s">
        <v>27</v>
      </c>
      <c r="I282" s="9" t="s">
        <v>628</v>
      </c>
    </row>
    <row r="285" spans="2:9" ht="35" customHeight="1">
      <c r="B285" s="93" t="s">
        <v>760</v>
      </c>
      <c r="C285" s="93"/>
      <c r="D285" s="93"/>
      <c r="E285" s="93"/>
      <c r="F285" s="93"/>
      <c r="G285" s="93"/>
      <c r="H285" s="93"/>
      <c r="I285" s="93"/>
    </row>
    <row r="286" spans="2:9" ht="30">
      <c r="B286" s="92" t="s">
        <v>761</v>
      </c>
      <c r="C286" s="92"/>
      <c r="D286" s="76">
        <v>5</v>
      </c>
      <c r="E286" s="7">
        <v>3.5</v>
      </c>
      <c r="F286" s="76">
        <v>2</v>
      </c>
      <c r="G286" s="6" t="s">
        <v>16</v>
      </c>
      <c r="H286" s="8"/>
      <c r="I286" s="8" t="s">
        <v>771</v>
      </c>
    </row>
    <row r="287" spans="2:9">
      <c r="B287" s="92"/>
      <c r="C287" s="92"/>
      <c r="D287" s="76"/>
      <c r="E287" s="76"/>
      <c r="F287" s="76"/>
      <c r="H287" s="8"/>
      <c r="I287" s="8"/>
    </row>
    <row r="288" spans="2:9" ht="60">
      <c r="B288" s="92" t="s">
        <v>762</v>
      </c>
      <c r="C288" s="92"/>
      <c r="D288" s="76">
        <v>12</v>
      </c>
      <c r="E288" s="76">
        <v>6</v>
      </c>
      <c r="F288" s="7">
        <v>1.5</v>
      </c>
      <c r="G288" s="6" t="s">
        <v>129</v>
      </c>
      <c r="H288" s="8" t="s">
        <v>776</v>
      </c>
      <c r="I288" s="8"/>
    </row>
    <row r="289" spans="2:9" ht="30">
      <c r="B289" s="92" t="s">
        <v>763</v>
      </c>
      <c r="C289" s="92"/>
      <c r="D289" s="76">
        <v>2.5</v>
      </c>
      <c r="E289" s="7">
        <v>3</v>
      </c>
      <c r="F289" s="76">
        <v>3.5</v>
      </c>
      <c r="G289" s="6" t="s">
        <v>128</v>
      </c>
      <c r="H289" s="8" t="s">
        <v>772</v>
      </c>
      <c r="I289" s="8"/>
    </row>
    <row r="290" spans="2:9" ht="30">
      <c r="B290" s="92" t="s">
        <v>764</v>
      </c>
      <c r="C290" s="92"/>
      <c r="D290" s="7">
        <v>2</v>
      </c>
      <c r="E290" s="76">
        <v>3</v>
      </c>
      <c r="F290" s="76">
        <v>3.5</v>
      </c>
      <c r="G290" s="6" t="s">
        <v>387</v>
      </c>
      <c r="H290" s="8" t="s">
        <v>773</v>
      </c>
      <c r="I290" s="8"/>
    </row>
    <row r="291" spans="2:9" ht="30">
      <c r="B291" s="92" t="s">
        <v>765</v>
      </c>
      <c r="C291" s="92"/>
      <c r="D291" s="7">
        <v>1.5</v>
      </c>
      <c r="E291" s="76">
        <v>4.5</v>
      </c>
      <c r="F291" s="76">
        <v>9</v>
      </c>
      <c r="G291" s="6" t="s">
        <v>45</v>
      </c>
      <c r="H291" s="8" t="s">
        <v>779</v>
      </c>
      <c r="I291" s="8" t="s">
        <v>780</v>
      </c>
    </row>
    <row r="292" spans="2:9" ht="30">
      <c r="B292" s="92" t="s">
        <v>766</v>
      </c>
      <c r="C292" s="92"/>
      <c r="D292" s="76">
        <v>3</v>
      </c>
      <c r="E292" s="7">
        <v>3.5</v>
      </c>
      <c r="F292" s="76">
        <v>2.5</v>
      </c>
      <c r="G292" s="6" t="s">
        <v>128</v>
      </c>
      <c r="H292" s="8" t="s">
        <v>775</v>
      </c>
      <c r="I292" s="8" t="s">
        <v>770</v>
      </c>
    </row>
    <row r="293" spans="2:9">
      <c r="B293" s="92" t="s">
        <v>767</v>
      </c>
      <c r="C293" s="92"/>
      <c r="D293" s="76">
        <v>2</v>
      </c>
      <c r="E293" s="76">
        <v>3.5</v>
      </c>
      <c r="F293" s="7">
        <v>5</v>
      </c>
      <c r="G293" s="6" t="s">
        <v>72</v>
      </c>
      <c r="H293" s="8" t="s">
        <v>269</v>
      </c>
      <c r="I293" s="8"/>
    </row>
    <row r="294" spans="2:9">
      <c r="B294" s="92"/>
      <c r="C294" s="92"/>
      <c r="D294" s="76"/>
      <c r="E294" s="76"/>
      <c r="F294" s="76"/>
      <c r="H294" s="8"/>
      <c r="I294" s="8"/>
    </row>
    <row r="295" spans="2:9" ht="30">
      <c r="B295" s="92" t="s">
        <v>467</v>
      </c>
      <c r="C295" s="92"/>
      <c r="D295" s="7">
        <v>2.5</v>
      </c>
      <c r="E295" s="76">
        <v>3</v>
      </c>
      <c r="F295" s="76">
        <v>3.5</v>
      </c>
      <c r="G295" s="6" t="s">
        <v>44</v>
      </c>
      <c r="H295" s="8" t="s">
        <v>778</v>
      </c>
      <c r="I295" s="8"/>
    </row>
    <row r="296" spans="2:9" ht="30">
      <c r="B296" s="92" t="s">
        <v>768</v>
      </c>
      <c r="C296" s="92"/>
      <c r="D296" s="76">
        <v>4</v>
      </c>
      <c r="E296" s="76">
        <v>3.5</v>
      </c>
      <c r="F296" s="7">
        <v>2.5</v>
      </c>
      <c r="G296" s="6" t="s">
        <v>129</v>
      </c>
      <c r="H296" s="8" t="s">
        <v>777</v>
      </c>
      <c r="I296" s="8" t="s">
        <v>774</v>
      </c>
    </row>
    <row r="297" spans="2:9">
      <c r="B297" s="92" t="s">
        <v>769</v>
      </c>
      <c r="C297" s="92"/>
      <c r="D297" s="76">
        <v>1.5</v>
      </c>
      <c r="E297" s="76">
        <v>4</v>
      </c>
      <c r="F297" s="7">
        <v>8</v>
      </c>
      <c r="G297" s="6" t="s">
        <v>129</v>
      </c>
      <c r="H297" s="8"/>
      <c r="I297" s="8"/>
    </row>
    <row r="300" spans="2:9" ht="35" customHeight="1">
      <c r="B300" s="93" t="s">
        <v>783</v>
      </c>
      <c r="C300" s="93"/>
      <c r="D300" s="93"/>
      <c r="E300" s="93"/>
      <c r="F300" s="93"/>
      <c r="G300" s="93"/>
      <c r="H300" s="93"/>
      <c r="I300" s="93"/>
    </row>
    <row r="301" spans="2:9">
      <c r="B301" s="92" t="s">
        <v>784</v>
      </c>
      <c r="C301" s="92"/>
      <c r="D301" s="7">
        <v>2.5</v>
      </c>
      <c r="E301" s="4">
        <v>3.5</v>
      </c>
      <c r="F301" s="4">
        <v>3</v>
      </c>
      <c r="G301" s="6" t="s">
        <v>45</v>
      </c>
      <c r="H301" s="8" t="s">
        <v>806</v>
      </c>
      <c r="I301" s="8"/>
    </row>
    <row r="302" spans="2:9">
      <c r="B302" s="92"/>
      <c r="C302" s="92"/>
      <c r="D302" s="77"/>
      <c r="H302" s="8"/>
      <c r="I302" s="8"/>
    </row>
    <row r="303" spans="2:9">
      <c r="B303" s="92" t="s">
        <v>785</v>
      </c>
      <c r="C303" s="92"/>
      <c r="D303" s="77">
        <v>1.5</v>
      </c>
      <c r="E303" s="4">
        <v>4</v>
      </c>
      <c r="F303" s="4">
        <v>7.5</v>
      </c>
      <c r="G303" s="6" t="s">
        <v>793</v>
      </c>
      <c r="H303" s="8"/>
      <c r="I303" s="8"/>
    </row>
    <row r="304" spans="2:9" ht="45">
      <c r="B304" s="92" t="s">
        <v>786</v>
      </c>
      <c r="C304" s="92"/>
      <c r="D304" s="7">
        <v>1.5</v>
      </c>
      <c r="E304" s="4">
        <v>4</v>
      </c>
      <c r="F304" s="4">
        <v>7.5</v>
      </c>
      <c r="G304" s="6" t="s">
        <v>45</v>
      </c>
      <c r="H304" s="8" t="s">
        <v>809</v>
      </c>
      <c r="I304" s="8" t="s">
        <v>802</v>
      </c>
    </row>
    <row r="305" spans="2:9" ht="30">
      <c r="B305" s="92" t="s">
        <v>787</v>
      </c>
      <c r="C305" s="92"/>
      <c r="D305" s="7">
        <v>3</v>
      </c>
      <c r="E305" s="4">
        <v>3.5</v>
      </c>
      <c r="F305" s="4">
        <v>2.5</v>
      </c>
      <c r="G305" s="6" t="s">
        <v>44</v>
      </c>
      <c r="H305" s="8" t="s">
        <v>814</v>
      </c>
      <c r="I305" s="8" t="s">
        <v>803</v>
      </c>
    </row>
    <row r="306" spans="2:9" ht="30">
      <c r="B306" s="92" t="s">
        <v>788</v>
      </c>
      <c r="C306" s="92"/>
      <c r="D306" s="7">
        <v>2</v>
      </c>
      <c r="E306" s="4">
        <v>3.5</v>
      </c>
      <c r="F306" s="4">
        <v>4</v>
      </c>
      <c r="G306" s="6" t="s">
        <v>45</v>
      </c>
      <c r="H306" s="8" t="s">
        <v>804</v>
      </c>
      <c r="I306" s="8" t="s">
        <v>801</v>
      </c>
    </row>
    <row r="307" spans="2:9">
      <c r="B307" s="92" t="s">
        <v>469</v>
      </c>
      <c r="C307" s="92"/>
      <c r="D307" s="77">
        <v>3</v>
      </c>
      <c r="E307" s="4">
        <v>3.5</v>
      </c>
      <c r="F307" s="7">
        <v>2.5</v>
      </c>
      <c r="G307" s="6" t="s">
        <v>49</v>
      </c>
      <c r="H307" s="8" t="s">
        <v>815</v>
      </c>
      <c r="I307" s="8" t="s">
        <v>396</v>
      </c>
    </row>
    <row r="308" spans="2:9">
      <c r="B308" s="92" t="s">
        <v>789</v>
      </c>
      <c r="C308" s="92"/>
      <c r="D308" s="77">
        <v>2</v>
      </c>
      <c r="E308" s="7">
        <v>3.5</v>
      </c>
      <c r="F308" s="4">
        <v>4.5</v>
      </c>
      <c r="G308" s="6" t="s">
        <v>128</v>
      </c>
      <c r="H308" s="8" t="s">
        <v>335</v>
      </c>
      <c r="I308" s="8" t="s">
        <v>810</v>
      </c>
    </row>
    <row r="309" spans="2:9">
      <c r="B309" s="92"/>
      <c r="C309" s="92"/>
      <c r="D309" s="77"/>
      <c r="H309" s="8"/>
      <c r="I309" s="8"/>
    </row>
    <row r="310" spans="2:9" ht="30">
      <c r="B310" s="92" t="s">
        <v>790</v>
      </c>
      <c r="C310" s="92"/>
      <c r="D310" s="77">
        <v>3.5</v>
      </c>
      <c r="E310" s="4">
        <v>3</v>
      </c>
      <c r="F310" s="7">
        <v>2.5</v>
      </c>
      <c r="G310" s="6" t="s">
        <v>49</v>
      </c>
      <c r="H310" s="8" t="s">
        <v>805</v>
      </c>
      <c r="I310" s="8" t="s">
        <v>807</v>
      </c>
    </row>
    <row r="311" spans="2:9" ht="30">
      <c r="B311" s="92" t="s">
        <v>791</v>
      </c>
      <c r="C311" s="92"/>
      <c r="D311" s="77">
        <v>4.5</v>
      </c>
      <c r="E311" s="4">
        <v>3.5</v>
      </c>
      <c r="F311" s="7">
        <v>2</v>
      </c>
      <c r="G311" s="6" t="s">
        <v>49</v>
      </c>
      <c r="H311" s="8" t="s">
        <v>808</v>
      </c>
      <c r="I311" s="8" t="s">
        <v>811</v>
      </c>
    </row>
    <row r="312" spans="2:9" ht="45">
      <c r="B312" s="92" t="s">
        <v>792</v>
      </c>
      <c r="C312" s="92"/>
      <c r="D312" s="7">
        <v>1.5</v>
      </c>
      <c r="E312" s="4">
        <v>6</v>
      </c>
      <c r="F312" s="4">
        <v>13.5</v>
      </c>
      <c r="G312" s="6" t="s">
        <v>673</v>
      </c>
      <c r="H312" s="8" t="s">
        <v>812</v>
      </c>
      <c r="I312" s="8"/>
    </row>
    <row r="315" spans="2:9" ht="35" customHeight="1">
      <c r="B315" s="93" t="s">
        <v>846</v>
      </c>
      <c r="C315" s="93"/>
      <c r="D315" s="93"/>
      <c r="E315" s="93"/>
      <c r="F315" s="93"/>
      <c r="G315" s="93"/>
      <c r="H315" s="93"/>
      <c r="I315" s="93"/>
    </row>
    <row r="316" spans="2:9" ht="30">
      <c r="B316" s="92" t="s">
        <v>847</v>
      </c>
      <c r="C316" s="92"/>
      <c r="D316" s="4">
        <v>1.5</v>
      </c>
      <c r="E316" s="7">
        <v>4.5</v>
      </c>
      <c r="F316" s="4">
        <v>7</v>
      </c>
      <c r="G316" s="6" t="s">
        <v>16</v>
      </c>
      <c r="H316" s="8" t="s">
        <v>866</v>
      </c>
      <c r="I316" s="8" t="s">
        <v>863</v>
      </c>
    </row>
    <row r="317" spans="2:9">
      <c r="B317" s="92"/>
      <c r="C317" s="92"/>
      <c r="H317" s="8"/>
      <c r="I317" s="8"/>
    </row>
    <row r="318" spans="2:9">
      <c r="B318" s="92" t="s">
        <v>848</v>
      </c>
      <c r="C318" s="92"/>
      <c r="D318" s="4">
        <v>8.5</v>
      </c>
      <c r="E318" s="7">
        <v>4.5</v>
      </c>
      <c r="F318" s="4">
        <v>1.5</v>
      </c>
      <c r="G318" s="6" t="s">
        <v>16</v>
      </c>
      <c r="H318" s="8"/>
      <c r="I318" s="8"/>
    </row>
    <row r="319" spans="2:9" ht="30">
      <c r="B319" s="92" t="s">
        <v>849</v>
      </c>
      <c r="C319" s="92"/>
      <c r="D319" s="4">
        <v>2.5</v>
      </c>
      <c r="E319" s="7">
        <v>3.5</v>
      </c>
      <c r="F319" s="4">
        <v>3</v>
      </c>
      <c r="G319" s="6" t="s">
        <v>16</v>
      </c>
      <c r="H319" s="8" t="s">
        <v>858</v>
      </c>
      <c r="I319" s="8" t="s">
        <v>864</v>
      </c>
    </row>
    <row r="320" spans="2:9" ht="30">
      <c r="B320" s="92" t="s">
        <v>850</v>
      </c>
      <c r="C320" s="92"/>
      <c r="D320" s="7">
        <v>2</v>
      </c>
      <c r="E320" s="4">
        <v>3.5</v>
      </c>
      <c r="F320" s="4">
        <v>4</v>
      </c>
      <c r="G320" s="6" t="s">
        <v>225</v>
      </c>
      <c r="H320" s="8" t="s">
        <v>859</v>
      </c>
      <c r="I320" s="8"/>
    </row>
    <row r="321" spans="2:9">
      <c r="B321" s="92" t="s">
        <v>851</v>
      </c>
      <c r="C321" s="92"/>
      <c r="D321" s="4">
        <v>2</v>
      </c>
      <c r="E321" s="7">
        <v>3.5</v>
      </c>
      <c r="F321" s="4">
        <v>4</v>
      </c>
      <c r="G321" s="6" t="s">
        <v>128</v>
      </c>
      <c r="H321" s="8" t="s">
        <v>868</v>
      </c>
      <c r="I321" s="9" t="s">
        <v>627</v>
      </c>
    </row>
    <row r="322" spans="2:9">
      <c r="B322" s="92" t="s">
        <v>852</v>
      </c>
      <c r="C322" s="92"/>
      <c r="D322" s="4">
        <v>1.5</v>
      </c>
      <c r="E322" s="4">
        <v>3.5</v>
      </c>
      <c r="F322" s="4">
        <v>6.5</v>
      </c>
      <c r="G322" s="6" t="s">
        <v>793</v>
      </c>
      <c r="H322" s="8"/>
      <c r="I322" s="8"/>
    </row>
    <row r="323" spans="2:9">
      <c r="B323" s="92" t="s">
        <v>853</v>
      </c>
      <c r="C323" s="92"/>
      <c r="D323" s="4">
        <v>2.5</v>
      </c>
      <c r="E323" s="7">
        <v>3</v>
      </c>
      <c r="F323" s="4">
        <v>3.5</v>
      </c>
      <c r="G323" s="6" t="s">
        <v>16</v>
      </c>
      <c r="H323" s="8" t="s">
        <v>480</v>
      </c>
      <c r="I323" s="8" t="s">
        <v>857</v>
      </c>
    </row>
    <row r="324" spans="2:9">
      <c r="B324" s="92"/>
      <c r="C324" s="92"/>
      <c r="H324" s="8"/>
      <c r="I324" s="8"/>
    </row>
    <row r="325" spans="2:9" ht="45">
      <c r="B325" s="92" t="s">
        <v>854</v>
      </c>
      <c r="C325" s="92"/>
      <c r="D325" s="7">
        <v>1.5</v>
      </c>
      <c r="E325" s="4">
        <v>4</v>
      </c>
      <c r="F325" s="4">
        <v>7.5</v>
      </c>
      <c r="G325" s="6" t="s">
        <v>47</v>
      </c>
      <c r="H325" s="8" t="s">
        <v>865</v>
      </c>
      <c r="I325" s="8" t="s">
        <v>860</v>
      </c>
    </row>
    <row r="326" spans="2:9">
      <c r="B326" s="92" t="s">
        <v>855</v>
      </c>
      <c r="C326" s="92"/>
      <c r="D326" s="7">
        <v>2.5</v>
      </c>
      <c r="E326" s="4">
        <v>3.5</v>
      </c>
      <c r="F326" s="4">
        <v>3</v>
      </c>
      <c r="G326" s="6" t="s">
        <v>45</v>
      </c>
      <c r="H326" s="8" t="s">
        <v>861</v>
      </c>
      <c r="I326" s="8"/>
    </row>
    <row r="327" spans="2:9" ht="30">
      <c r="B327" s="92" t="s">
        <v>856</v>
      </c>
      <c r="C327" s="92"/>
      <c r="D327" s="7">
        <v>1.5</v>
      </c>
      <c r="E327" s="4">
        <v>4</v>
      </c>
      <c r="F327" s="4">
        <v>6</v>
      </c>
      <c r="G327" s="6" t="s">
        <v>45</v>
      </c>
      <c r="H327" s="8" t="s">
        <v>862</v>
      </c>
      <c r="I327" s="8" t="s">
        <v>287</v>
      </c>
    </row>
    <row r="328" spans="2:9">
      <c r="H328" s="19"/>
      <c r="I328" s="19"/>
    </row>
    <row r="330" spans="2:9" ht="35" customHeight="1">
      <c r="B330" s="93" t="s">
        <v>870</v>
      </c>
      <c r="C330" s="93"/>
      <c r="D330" s="93"/>
      <c r="E330" s="93"/>
      <c r="F330" s="93"/>
      <c r="G330" s="93"/>
      <c r="H330" s="93"/>
      <c r="I330" s="93"/>
    </row>
    <row r="331" spans="2:9">
      <c r="B331" s="92" t="s">
        <v>785</v>
      </c>
      <c r="C331" s="92"/>
      <c r="D331" s="7">
        <v>1.5</v>
      </c>
      <c r="E331" s="4">
        <v>3.5</v>
      </c>
      <c r="F331" s="4">
        <v>7</v>
      </c>
      <c r="G331" s="6" t="s">
        <v>46</v>
      </c>
      <c r="H331" s="8" t="s">
        <v>882</v>
      </c>
      <c r="I331" s="8"/>
    </row>
    <row r="332" spans="2:9">
      <c r="B332" s="92"/>
      <c r="C332" s="92"/>
      <c r="H332" s="8"/>
      <c r="I332" s="8"/>
    </row>
    <row r="333" spans="2:9" ht="60">
      <c r="B333" s="92" t="s">
        <v>871</v>
      </c>
      <c r="C333" s="92"/>
      <c r="D333" s="7">
        <v>1.5</v>
      </c>
      <c r="E333" s="4">
        <v>6</v>
      </c>
      <c r="F333" s="4">
        <v>15</v>
      </c>
      <c r="G333" s="6" t="s">
        <v>45</v>
      </c>
      <c r="H333" s="8" t="s">
        <v>887</v>
      </c>
      <c r="I333" s="8" t="s">
        <v>890</v>
      </c>
    </row>
    <row r="334" spans="2:9">
      <c r="B334" s="92"/>
      <c r="C334" s="92"/>
      <c r="H334" s="8"/>
      <c r="I334" s="8"/>
    </row>
    <row r="335" spans="2:9" ht="30">
      <c r="B335" s="92" t="s">
        <v>872</v>
      </c>
      <c r="C335" s="92"/>
      <c r="D335" s="4">
        <v>4.5</v>
      </c>
      <c r="E335" s="7">
        <v>3.5</v>
      </c>
      <c r="F335" s="4">
        <v>2</v>
      </c>
      <c r="G335" s="6" t="s">
        <v>163</v>
      </c>
      <c r="H335" s="8" t="s">
        <v>888</v>
      </c>
      <c r="I335" s="8" t="s">
        <v>896</v>
      </c>
    </row>
    <row r="336" spans="2:9" ht="45">
      <c r="B336" s="92" t="s">
        <v>873</v>
      </c>
      <c r="C336" s="92"/>
      <c r="D336" s="7">
        <v>1.5</v>
      </c>
      <c r="E336" s="4">
        <v>4.5</v>
      </c>
      <c r="F336" s="4">
        <v>8.5</v>
      </c>
      <c r="G336" s="6" t="s">
        <v>47</v>
      </c>
      <c r="H336" s="8" t="s">
        <v>891</v>
      </c>
      <c r="I336" s="8" t="s">
        <v>883</v>
      </c>
    </row>
    <row r="337" spans="2:9" ht="30">
      <c r="B337" s="92" t="s">
        <v>874</v>
      </c>
      <c r="C337" s="92"/>
      <c r="D337" s="4">
        <v>2.5</v>
      </c>
      <c r="E337" s="4">
        <v>3.5</v>
      </c>
      <c r="F337" s="7">
        <v>3</v>
      </c>
      <c r="G337" s="6" t="s">
        <v>881</v>
      </c>
      <c r="H337" s="8" t="s">
        <v>892</v>
      </c>
      <c r="I337" s="8"/>
    </row>
    <row r="338" spans="2:9" ht="30">
      <c r="B338" s="92" t="s">
        <v>875</v>
      </c>
      <c r="C338" s="92"/>
      <c r="D338" s="7">
        <v>3.5</v>
      </c>
      <c r="E338" s="4">
        <v>3</v>
      </c>
      <c r="F338" s="4">
        <v>2.5</v>
      </c>
      <c r="G338" s="6" t="s">
        <v>44</v>
      </c>
      <c r="H338" s="8" t="s">
        <v>885</v>
      </c>
      <c r="I338" s="8" t="s">
        <v>889</v>
      </c>
    </row>
    <row r="339" spans="2:9" ht="45">
      <c r="B339" s="92" t="s">
        <v>876</v>
      </c>
      <c r="C339" s="92"/>
      <c r="D339" s="7">
        <v>2</v>
      </c>
      <c r="E339" s="4">
        <v>3</v>
      </c>
      <c r="F339" s="4">
        <v>3.5</v>
      </c>
      <c r="G339" s="6" t="s">
        <v>387</v>
      </c>
      <c r="H339" s="8" t="s">
        <v>893</v>
      </c>
      <c r="I339" s="8"/>
    </row>
    <row r="340" spans="2:9">
      <c r="B340" s="92" t="s">
        <v>877</v>
      </c>
      <c r="C340" s="92"/>
      <c r="D340" s="4">
        <v>2</v>
      </c>
      <c r="E340" s="7">
        <v>3.5</v>
      </c>
      <c r="F340" s="4">
        <v>5.5</v>
      </c>
      <c r="G340" s="6" t="s">
        <v>16</v>
      </c>
      <c r="H340" s="8" t="s">
        <v>70</v>
      </c>
      <c r="I340" s="8" t="s">
        <v>894</v>
      </c>
    </row>
    <row r="341" spans="2:9">
      <c r="B341" s="92"/>
      <c r="C341" s="92"/>
      <c r="H341" s="8"/>
      <c r="I341" s="8"/>
    </row>
    <row r="342" spans="2:9">
      <c r="B342" s="92" t="s">
        <v>878</v>
      </c>
      <c r="C342" s="92"/>
      <c r="D342" s="7">
        <v>3</v>
      </c>
      <c r="E342" s="4">
        <v>3.5</v>
      </c>
      <c r="F342" s="4">
        <v>2.5</v>
      </c>
      <c r="G342" s="6" t="s">
        <v>44</v>
      </c>
      <c r="H342" s="8" t="s">
        <v>884</v>
      </c>
      <c r="I342" s="8"/>
    </row>
    <row r="343" spans="2:9">
      <c r="B343" s="92" t="s">
        <v>879</v>
      </c>
      <c r="C343" s="92"/>
      <c r="D343" s="7">
        <v>3</v>
      </c>
      <c r="E343" s="4">
        <v>3.5</v>
      </c>
      <c r="F343" s="4">
        <v>2.5</v>
      </c>
      <c r="G343" s="6" t="s">
        <v>45</v>
      </c>
      <c r="H343" s="8" t="s">
        <v>886</v>
      </c>
      <c r="I343" s="8"/>
    </row>
    <row r="344" spans="2:9" ht="30">
      <c r="B344" s="92" t="s">
        <v>880</v>
      </c>
      <c r="C344" s="92"/>
      <c r="D344" s="4">
        <v>2</v>
      </c>
      <c r="E344" s="7">
        <v>3.5</v>
      </c>
      <c r="F344" s="4">
        <v>4.5</v>
      </c>
      <c r="G344" s="6" t="s">
        <v>163</v>
      </c>
      <c r="H344" s="8" t="s">
        <v>895</v>
      </c>
      <c r="I344" s="9" t="s">
        <v>406</v>
      </c>
    </row>
    <row r="347" spans="2:9" ht="35" customHeight="1">
      <c r="B347" s="93" t="s">
        <v>905</v>
      </c>
      <c r="C347" s="93"/>
      <c r="D347" s="93"/>
      <c r="E347" s="93"/>
      <c r="F347" s="93"/>
      <c r="G347" s="93"/>
      <c r="H347" s="93"/>
      <c r="I347" s="93"/>
    </row>
    <row r="348" spans="2:9" ht="30">
      <c r="B348" s="92" t="s">
        <v>906</v>
      </c>
      <c r="C348" s="92"/>
      <c r="D348" s="4">
        <v>3</v>
      </c>
      <c r="E348" s="7">
        <v>3.5</v>
      </c>
      <c r="F348" s="4">
        <v>2.5</v>
      </c>
      <c r="G348" s="6" t="s">
        <v>128</v>
      </c>
      <c r="H348" s="8" t="s">
        <v>925</v>
      </c>
      <c r="I348" s="9" t="s">
        <v>268</v>
      </c>
    </row>
    <row r="349" spans="2:9">
      <c r="B349" s="92"/>
      <c r="C349" s="92"/>
      <c r="H349" s="8"/>
      <c r="I349" s="8"/>
    </row>
    <row r="350" spans="2:9" ht="30">
      <c r="B350" s="92" t="s">
        <v>907</v>
      </c>
      <c r="C350" s="92"/>
      <c r="D350" s="7">
        <v>1.5</v>
      </c>
      <c r="E350" s="4">
        <v>4</v>
      </c>
      <c r="F350" s="4">
        <v>6</v>
      </c>
      <c r="G350" s="6" t="s">
        <v>47</v>
      </c>
      <c r="H350" s="8" t="s">
        <v>921</v>
      </c>
      <c r="I350" s="8"/>
    </row>
    <row r="351" spans="2:9" ht="30">
      <c r="B351" s="92" t="s">
        <v>908</v>
      </c>
      <c r="C351" s="92"/>
      <c r="D351" s="7">
        <v>1.5</v>
      </c>
      <c r="E351" s="4">
        <v>5</v>
      </c>
      <c r="F351" s="4">
        <v>11</v>
      </c>
      <c r="G351" s="6" t="s">
        <v>45</v>
      </c>
      <c r="H351" s="8" t="s">
        <v>923</v>
      </c>
      <c r="I351" s="8" t="s">
        <v>916</v>
      </c>
    </row>
    <row r="352" spans="2:9">
      <c r="B352" s="92" t="s">
        <v>909</v>
      </c>
      <c r="C352" s="92"/>
      <c r="D352" s="7">
        <v>2.5</v>
      </c>
      <c r="E352" s="4">
        <v>3</v>
      </c>
      <c r="F352" s="4">
        <v>3.5</v>
      </c>
      <c r="G352" s="6" t="s">
        <v>46</v>
      </c>
      <c r="H352" s="8" t="s">
        <v>918</v>
      </c>
      <c r="I352" s="8" t="s">
        <v>917</v>
      </c>
    </row>
    <row r="353" spans="2:9">
      <c r="B353" s="92" t="s">
        <v>910</v>
      </c>
      <c r="C353" s="92"/>
      <c r="D353" s="4">
        <v>2</v>
      </c>
      <c r="E353" s="7">
        <v>3.5</v>
      </c>
      <c r="F353" s="4">
        <v>5.5</v>
      </c>
      <c r="G353" s="6" t="s">
        <v>16</v>
      </c>
      <c r="H353" s="9" t="s">
        <v>240</v>
      </c>
      <c r="I353" s="8"/>
    </row>
    <row r="354" spans="2:9">
      <c r="B354" s="92" t="s">
        <v>911</v>
      </c>
      <c r="C354" s="92"/>
      <c r="D354" s="4">
        <v>2.5</v>
      </c>
      <c r="E354" s="4">
        <v>3</v>
      </c>
      <c r="F354" s="7">
        <v>3.5</v>
      </c>
      <c r="G354" s="6" t="s">
        <v>129</v>
      </c>
      <c r="H354" s="8"/>
      <c r="I354" s="8"/>
    </row>
    <row r="355" spans="2:9">
      <c r="B355" s="92" t="s">
        <v>912</v>
      </c>
      <c r="C355" s="92"/>
      <c r="D355" s="7">
        <v>3</v>
      </c>
      <c r="E355" s="4">
        <v>3.5</v>
      </c>
      <c r="F355" s="4">
        <v>2.5</v>
      </c>
      <c r="G355" s="6" t="s">
        <v>225</v>
      </c>
      <c r="H355" s="8"/>
      <c r="I355" s="8"/>
    </row>
    <row r="356" spans="2:9">
      <c r="B356" s="92"/>
      <c r="C356" s="92"/>
      <c r="H356" s="8"/>
      <c r="I356" s="8"/>
    </row>
    <row r="357" spans="2:9" ht="30">
      <c r="B357" s="92" t="s">
        <v>913</v>
      </c>
      <c r="C357" s="92"/>
      <c r="D357" s="4">
        <v>3</v>
      </c>
      <c r="E357" s="4">
        <v>3.5</v>
      </c>
      <c r="F357" s="7">
        <v>2.5</v>
      </c>
      <c r="G357" s="6" t="s">
        <v>129</v>
      </c>
      <c r="H357" s="8" t="s">
        <v>924</v>
      </c>
      <c r="I357" s="8" t="s">
        <v>922</v>
      </c>
    </row>
    <row r="358" spans="2:9">
      <c r="B358" s="92" t="s">
        <v>914</v>
      </c>
      <c r="C358" s="92"/>
      <c r="D358" s="4">
        <v>2</v>
      </c>
      <c r="E358" s="4">
        <v>3</v>
      </c>
      <c r="F358" s="4">
        <v>3.5</v>
      </c>
      <c r="G358" s="6" t="s">
        <v>793</v>
      </c>
      <c r="H358" s="8"/>
      <c r="I358" s="8"/>
    </row>
    <row r="359" spans="2:9" ht="30">
      <c r="B359" s="92" t="s">
        <v>915</v>
      </c>
      <c r="C359" s="92"/>
      <c r="D359" s="4">
        <v>3.5</v>
      </c>
      <c r="E359" s="7">
        <v>3</v>
      </c>
      <c r="F359" s="4">
        <v>2.5</v>
      </c>
      <c r="G359" s="6" t="s">
        <v>16</v>
      </c>
      <c r="H359" s="8" t="s">
        <v>920</v>
      </c>
      <c r="I359" s="8" t="s">
        <v>919</v>
      </c>
    </row>
  </sheetData>
  <mergeCells count="310">
    <mergeCell ref="B300:I300"/>
    <mergeCell ref="B301:C301"/>
    <mergeCell ref="B302:C302"/>
    <mergeCell ref="B303:C303"/>
    <mergeCell ref="B323:C323"/>
    <mergeCell ref="B325:C325"/>
    <mergeCell ref="B326:C326"/>
    <mergeCell ref="B327:C327"/>
    <mergeCell ref="B318:C318"/>
    <mergeCell ref="B319:C319"/>
    <mergeCell ref="B320:C320"/>
    <mergeCell ref="B321:C321"/>
    <mergeCell ref="B322:C322"/>
    <mergeCell ref="B324:C324"/>
    <mergeCell ref="B304:C304"/>
    <mergeCell ref="B305:C305"/>
    <mergeCell ref="B306:C306"/>
    <mergeCell ref="B307:C307"/>
    <mergeCell ref="B308:C308"/>
    <mergeCell ref="B294:C294"/>
    <mergeCell ref="B295:C295"/>
    <mergeCell ref="B296:C296"/>
    <mergeCell ref="B297:C297"/>
    <mergeCell ref="B285:I285"/>
    <mergeCell ref="B286:C286"/>
    <mergeCell ref="B287:C287"/>
    <mergeCell ref="B288:C288"/>
    <mergeCell ref="B289:C289"/>
    <mergeCell ref="B290:C290"/>
    <mergeCell ref="B291:C291"/>
    <mergeCell ref="B292:C292"/>
    <mergeCell ref="B293:C293"/>
    <mergeCell ref="B264:C264"/>
    <mergeCell ref="B265:C265"/>
    <mergeCell ref="B266:C266"/>
    <mergeCell ref="B267:C267"/>
    <mergeCell ref="B255:I255"/>
    <mergeCell ref="B256:C256"/>
    <mergeCell ref="B257:C257"/>
    <mergeCell ref="B258:C258"/>
    <mergeCell ref="B259:C259"/>
    <mergeCell ref="B260:C260"/>
    <mergeCell ref="B261:C261"/>
    <mergeCell ref="B262:C262"/>
    <mergeCell ref="B263:C263"/>
    <mergeCell ref="B249:C249"/>
    <mergeCell ref="B250:C250"/>
    <mergeCell ref="B251:C251"/>
    <mergeCell ref="B252:C252"/>
    <mergeCell ref="B240:I240"/>
    <mergeCell ref="B241:C241"/>
    <mergeCell ref="B242:C242"/>
    <mergeCell ref="B243:C243"/>
    <mergeCell ref="B244:C244"/>
    <mergeCell ref="B245:C245"/>
    <mergeCell ref="B246:C246"/>
    <mergeCell ref="B247:C247"/>
    <mergeCell ref="B248:C248"/>
    <mergeCell ref="B234:C234"/>
    <mergeCell ref="B235:C235"/>
    <mergeCell ref="B236:C236"/>
    <mergeCell ref="B237:C237"/>
    <mergeCell ref="B225:I225"/>
    <mergeCell ref="B226:C226"/>
    <mergeCell ref="B227:C227"/>
    <mergeCell ref="B228:C228"/>
    <mergeCell ref="B229:C229"/>
    <mergeCell ref="B230:C230"/>
    <mergeCell ref="B231:C231"/>
    <mergeCell ref="B232:C232"/>
    <mergeCell ref="B233:C233"/>
    <mergeCell ref="B159:C159"/>
    <mergeCell ref="B160:C160"/>
    <mergeCell ref="B161:C161"/>
    <mergeCell ref="B162:C162"/>
    <mergeCell ref="B150:I150"/>
    <mergeCell ref="B151:C151"/>
    <mergeCell ref="B152:C152"/>
    <mergeCell ref="B153:C153"/>
    <mergeCell ref="B154:C154"/>
    <mergeCell ref="B155:C155"/>
    <mergeCell ref="B156:C156"/>
    <mergeCell ref="B157:C157"/>
    <mergeCell ref="B158:C158"/>
    <mergeCell ref="B145:C145"/>
    <mergeCell ref="B146:C146"/>
    <mergeCell ref="B147:C147"/>
    <mergeCell ref="B135:I135"/>
    <mergeCell ref="B138:C138"/>
    <mergeCell ref="B144:C144"/>
    <mergeCell ref="B136:C136"/>
    <mergeCell ref="B137:C137"/>
    <mergeCell ref="B139:C139"/>
    <mergeCell ref="B140:C140"/>
    <mergeCell ref="B141:C141"/>
    <mergeCell ref="B142:C142"/>
    <mergeCell ref="B143:C143"/>
    <mergeCell ref="B91:I91"/>
    <mergeCell ref="B92:C92"/>
    <mergeCell ref="B93:C93"/>
    <mergeCell ref="B94:C94"/>
    <mergeCell ref="B95:C95"/>
    <mergeCell ref="B101:C101"/>
    <mergeCell ref="B102:C102"/>
    <mergeCell ref="B103:C103"/>
    <mergeCell ref="B96:C96"/>
    <mergeCell ref="B97:C97"/>
    <mergeCell ref="B98:C98"/>
    <mergeCell ref="B99:C99"/>
    <mergeCell ref="B100:C100"/>
    <mergeCell ref="B47:I47"/>
    <mergeCell ref="B48:C48"/>
    <mergeCell ref="B49:C49"/>
    <mergeCell ref="B50:C50"/>
    <mergeCell ref="B51:C51"/>
    <mergeCell ref="B57:C57"/>
    <mergeCell ref="B58:C58"/>
    <mergeCell ref="B52:C52"/>
    <mergeCell ref="B53:C53"/>
    <mergeCell ref="B54:C54"/>
    <mergeCell ref="B55:C55"/>
    <mergeCell ref="B56:C56"/>
    <mergeCell ref="B3:I3"/>
    <mergeCell ref="B14:C14"/>
    <mergeCell ref="B15:C15"/>
    <mergeCell ref="B4:C4"/>
    <mergeCell ref="B6:C6"/>
    <mergeCell ref="B7:C7"/>
    <mergeCell ref="B8:C8"/>
    <mergeCell ref="B9:C9"/>
    <mergeCell ref="B10:C10"/>
    <mergeCell ref="B11:C11"/>
    <mergeCell ref="B12:C12"/>
    <mergeCell ref="B13:C13"/>
    <mergeCell ref="B5:C5"/>
    <mergeCell ref="B29:C29"/>
    <mergeCell ref="B20:C20"/>
    <mergeCell ref="B24:C24"/>
    <mergeCell ref="B25:C25"/>
    <mergeCell ref="B26:C26"/>
    <mergeCell ref="B27:C27"/>
    <mergeCell ref="B28:C28"/>
    <mergeCell ref="B18:I18"/>
    <mergeCell ref="B19:C19"/>
    <mergeCell ref="B21:C21"/>
    <mergeCell ref="B22:C22"/>
    <mergeCell ref="B23:C23"/>
    <mergeCell ref="B43:C43"/>
    <mergeCell ref="B44:C44"/>
    <mergeCell ref="B37:C37"/>
    <mergeCell ref="B38:C38"/>
    <mergeCell ref="B39:C39"/>
    <mergeCell ref="B40:C40"/>
    <mergeCell ref="B42:C42"/>
    <mergeCell ref="B32:I32"/>
    <mergeCell ref="B33:C33"/>
    <mergeCell ref="B34:C34"/>
    <mergeCell ref="B35:C35"/>
    <mergeCell ref="B36:C36"/>
    <mergeCell ref="B73:C73"/>
    <mergeCell ref="B63:C63"/>
    <mergeCell ref="B70:C70"/>
    <mergeCell ref="B67:C67"/>
    <mergeCell ref="B68:C68"/>
    <mergeCell ref="B69:C69"/>
    <mergeCell ref="B71:C71"/>
    <mergeCell ref="B72:C72"/>
    <mergeCell ref="B61:I61"/>
    <mergeCell ref="B62:C62"/>
    <mergeCell ref="B64:C64"/>
    <mergeCell ref="B65:C65"/>
    <mergeCell ref="B66:C66"/>
    <mergeCell ref="B87:C87"/>
    <mergeCell ref="B88:C88"/>
    <mergeCell ref="B82:C82"/>
    <mergeCell ref="B83:C83"/>
    <mergeCell ref="B84:C84"/>
    <mergeCell ref="B85:C85"/>
    <mergeCell ref="B86:C86"/>
    <mergeCell ref="B76:I76"/>
    <mergeCell ref="B77:C77"/>
    <mergeCell ref="B79:C79"/>
    <mergeCell ref="B80:C80"/>
    <mergeCell ref="B81:C81"/>
    <mergeCell ref="B78:C78"/>
    <mergeCell ref="B117:C117"/>
    <mergeCell ref="B111:C111"/>
    <mergeCell ref="B112:C112"/>
    <mergeCell ref="B113:C113"/>
    <mergeCell ref="B115:C115"/>
    <mergeCell ref="B116:C116"/>
    <mergeCell ref="B114:C114"/>
    <mergeCell ref="B106:I106"/>
    <mergeCell ref="B107:C107"/>
    <mergeCell ref="B108:C108"/>
    <mergeCell ref="B109:C109"/>
    <mergeCell ref="B110:C110"/>
    <mergeCell ref="B132:C132"/>
    <mergeCell ref="B122:C122"/>
    <mergeCell ref="B129:C129"/>
    <mergeCell ref="B126:C126"/>
    <mergeCell ref="B127:C127"/>
    <mergeCell ref="B128:C128"/>
    <mergeCell ref="B130:C130"/>
    <mergeCell ref="B131:C131"/>
    <mergeCell ref="B120:I120"/>
    <mergeCell ref="B121:C121"/>
    <mergeCell ref="B123:C123"/>
    <mergeCell ref="B124:C124"/>
    <mergeCell ref="B125:C125"/>
    <mergeCell ref="B175:C175"/>
    <mergeCell ref="B167:C167"/>
    <mergeCell ref="B174:C174"/>
    <mergeCell ref="B176:C176"/>
    <mergeCell ref="B177:C177"/>
    <mergeCell ref="B165:I165"/>
    <mergeCell ref="B166:C166"/>
    <mergeCell ref="B169:C169"/>
    <mergeCell ref="B168:C168"/>
    <mergeCell ref="B170:C170"/>
    <mergeCell ref="B171:C171"/>
    <mergeCell ref="B172:C172"/>
    <mergeCell ref="B173:C173"/>
    <mergeCell ref="B189:C189"/>
    <mergeCell ref="B190:C190"/>
    <mergeCell ref="B191:C191"/>
    <mergeCell ref="B192:C192"/>
    <mergeCell ref="B180:I180"/>
    <mergeCell ref="B181:C181"/>
    <mergeCell ref="B182:C182"/>
    <mergeCell ref="B183:C183"/>
    <mergeCell ref="B184:C184"/>
    <mergeCell ref="B185:C185"/>
    <mergeCell ref="B186:C186"/>
    <mergeCell ref="B187:C187"/>
    <mergeCell ref="B188:C188"/>
    <mergeCell ref="B204:C204"/>
    <mergeCell ref="B205:C205"/>
    <mergeCell ref="B206:C206"/>
    <mergeCell ref="B207:C207"/>
    <mergeCell ref="B195:I195"/>
    <mergeCell ref="B196:C196"/>
    <mergeCell ref="B197:C197"/>
    <mergeCell ref="B198:C198"/>
    <mergeCell ref="B199:C199"/>
    <mergeCell ref="B200:C200"/>
    <mergeCell ref="B201:C201"/>
    <mergeCell ref="B202:C202"/>
    <mergeCell ref="B203:C203"/>
    <mergeCell ref="B219:C219"/>
    <mergeCell ref="B220:C220"/>
    <mergeCell ref="B221:C221"/>
    <mergeCell ref="B222:C222"/>
    <mergeCell ref="B210:I210"/>
    <mergeCell ref="B211:C211"/>
    <mergeCell ref="B212:C212"/>
    <mergeCell ref="B213:C213"/>
    <mergeCell ref="B214:C214"/>
    <mergeCell ref="B215:C215"/>
    <mergeCell ref="B216:C216"/>
    <mergeCell ref="B217:C217"/>
    <mergeCell ref="B218:C218"/>
    <mergeCell ref="B279:C279"/>
    <mergeCell ref="B280:C280"/>
    <mergeCell ref="B281:C281"/>
    <mergeCell ref="B282:C282"/>
    <mergeCell ref="B270:I270"/>
    <mergeCell ref="B271:C271"/>
    <mergeCell ref="B272:C272"/>
    <mergeCell ref="B273:C273"/>
    <mergeCell ref="B274:C274"/>
    <mergeCell ref="B275:C275"/>
    <mergeCell ref="B276:C276"/>
    <mergeCell ref="B277:C277"/>
    <mergeCell ref="B278:C278"/>
    <mergeCell ref="B330:I330"/>
    <mergeCell ref="B331:C331"/>
    <mergeCell ref="B332:C332"/>
    <mergeCell ref="B333:C333"/>
    <mergeCell ref="B315:I315"/>
    <mergeCell ref="B316:C316"/>
    <mergeCell ref="B317:C317"/>
    <mergeCell ref="B309:C309"/>
    <mergeCell ref="B310:C310"/>
    <mergeCell ref="B311:C311"/>
    <mergeCell ref="B312:C312"/>
    <mergeCell ref="B343:C343"/>
    <mergeCell ref="B344:C344"/>
    <mergeCell ref="B334:C334"/>
    <mergeCell ref="B335:C335"/>
    <mergeCell ref="B336:C336"/>
    <mergeCell ref="B337:C337"/>
    <mergeCell ref="B338:C338"/>
    <mergeCell ref="B339:C339"/>
    <mergeCell ref="B340:C340"/>
    <mergeCell ref="B341:C341"/>
    <mergeCell ref="B342:C342"/>
    <mergeCell ref="B356:C356"/>
    <mergeCell ref="B357:C357"/>
    <mergeCell ref="B358:C358"/>
    <mergeCell ref="B359:C359"/>
    <mergeCell ref="B347:I347"/>
    <mergeCell ref="B348:C348"/>
    <mergeCell ref="B349:C349"/>
    <mergeCell ref="B350:C350"/>
    <mergeCell ref="B351:C351"/>
    <mergeCell ref="B352:C352"/>
    <mergeCell ref="B353:C353"/>
    <mergeCell ref="B354:C354"/>
    <mergeCell ref="B355:C355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2"/>
  <sheetViews>
    <sheetView workbookViewId="0">
      <selection sqref="A1:XFD1"/>
    </sheetView>
  </sheetViews>
  <sheetFormatPr baseColWidth="10" defaultRowHeight="15" x14ac:dyDescent="0"/>
  <cols>
    <col min="1" max="1" width="9.1640625" style="36" customWidth="1"/>
    <col min="2" max="3" width="14.1640625" style="36" customWidth="1"/>
    <col min="4" max="6" width="4.5" style="36" customWidth="1"/>
    <col min="7" max="7" width="8.83203125" style="36" bestFit="1" customWidth="1"/>
    <col min="8" max="8" width="37.83203125" style="36" customWidth="1"/>
    <col min="9" max="9" width="23.6640625" style="36" customWidth="1"/>
    <col min="10" max="16384" width="10.83203125" style="36"/>
  </cols>
  <sheetData>
    <row r="1" spans="1:9" ht="17">
      <c r="A1" s="32"/>
      <c r="B1" s="32"/>
      <c r="C1" s="32"/>
      <c r="D1" s="1">
        <v>1</v>
      </c>
      <c r="E1" s="1" t="s">
        <v>0</v>
      </c>
      <c r="F1" s="1">
        <v>2</v>
      </c>
      <c r="G1" s="5" t="s">
        <v>1</v>
      </c>
      <c r="H1" s="1" t="s">
        <v>2</v>
      </c>
      <c r="I1" s="1" t="s">
        <v>3</v>
      </c>
    </row>
    <row r="2" spans="1:9" ht="17">
      <c r="A2" s="32"/>
      <c r="B2" s="32"/>
      <c r="C2" s="32"/>
      <c r="D2" s="1"/>
      <c r="E2" s="1"/>
      <c r="F2" s="1"/>
      <c r="G2" s="5"/>
      <c r="H2" s="1"/>
      <c r="I2" s="1"/>
    </row>
    <row r="3" spans="1:9" ht="35" customHeight="1">
      <c r="A3" s="32"/>
      <c r="B3" s="93" t="s">
        <v>4</v>
      </c>
      <c r="C3" s="93"/>
      <c r="D3" s="93"/>
      <c r="E3" s="93"/>
      <c r="F3" s="93"/>
      <c r="G3" s="93"/>
      <c r="H3" s="93"/>
      <c r="I3" s="93"/>
    </row>
    <row r="4" spans="1:9" ht="17">
      <c r="A4" s="21"/>
      <c r="B4" s="95" t="s">
        <v>215</v>
      </c>
      <c r="C4" s="95"/>
      <c r="D4" s="37">
        <v>2.5</v>
      </c>
      <c r="E4" s="37">
        <v>3.5</v>
      </c>
      <c r="F4" s="7">
        <v>3</v>
      </c>
      <c r="G4" s="6" t="s">
        <v>49</v>
      </c>
      <c r="H4" s="8" t="s">
        <v>232</v>
      </c>
      <c r="I4" s="9"/>
    </row>
    <row r="5" spans="1:9" ht="45">
      <c r="A5" s="32"/>
      <c r="B5" s="95" t="s">
        <v>216</v>
      </c>
      <c r="C5" s="95"/>
      <c r="D5" s="7">
        <v>2</v>
      </c>
      <c r="E5" s="37">
        <v>4</v>
      </c>
      <c r="F5" s="37">
        <v>5.5</v>
      </c>
      <c r="G5" s="6" t="s">
        <v>226</v>
      </c>
      <c r="H5" s="8" t="s">
        <v>236</v>
      </c>
      <c r="I5" s="8"/>
    </row>
    <row r="6" spans="1:9" ht="45">
      <c r="A6" s="32"/>
      <c r="B6" s="95" t="s">
        <v>217</v>
      </c>
      <c r="C6" s="95"/>
      <c r="D6" s="37">
        <v>7</v>
      </c>
      <c r="E6" s="37">
        <v>4.5</v>
      </c>
      <c r="F6" s="7">
        <v>1.5</v>
      </c>
      <c r="G6" s="6" t="s">
        <v>227</v>
      </c>
      <c r="H6" s="8" t="s">
        <v>233</v>
      </c>
      <c r="I6" s="8"/>
    </row>
    <row r="7" spans="1:9" ht="30">
      <c r="A7" s="32"/>
      <c r="B7" s="95" t="s">
        <v>218</v>
      </c>
      <c r="C7" s="95"/>
      <c r="D7" s="7">
        <v>1.5</v>
      </c>
      <c r="E7" s="37">
        <v>4.5</v>
      </c>
      <c r="F7" s="37">
        <v>8.5</v>
      </c>
      <c r="G7" s="6" t="s">
        <v>45</v>
      </c>
      <c r="H7" s="8" t="s">
        <v>230</v>
      </c>
      <c r="I7" s="8" t="s">
        <v>231</v>
      </c>
    </row>
    <row r="8" spans="1:9" ht="60">
      <c r="A8" s="32"/>
      <c r="B8" s="95" t="s">
        <v>219</v>
      </c>
      <c r="C8" s="95"/>
      <c r="D8" s="37">
        <v>4</v>
      </c>
      <c r="E8" s="37">
        <v>3.5</v>
      </c>
      <c r="F8" s="7">
        <v>2</v>
      </c>
      <c r="G8" s="6" t="s">
        <v>228</v>
      </c>
      <c r="H8" s="8" t="s">
        <v>234</v>
      </c>
      <c r="I8" s="8"/>
    </row>
    <row r="9" spans="1:9">
      <c r="A9" s="32"/>
      <c r="B9" s="35"/>
      <c r="C9" s="34"/>
      <c r="D9" s="37"/>
      <c r="E9" s="37"/>
      <c r="F9" s="37"/>
      <c r="G9" s="6"/>
      <c r="H9" s="8"/>
      <c r="I9" s="8"/>
    </row>
    <row r="10" spans="1:9">
      <c r="A10" s="32"/>
      <c r="B10" s="95" t="s">
        <v>220</v>
      </c>
      <c r="C10" s="95"/>
      <c r="D10" s="7">
        <v>3</v>
      </c>
      <c r="E10" s="37">
        <v>3.5</v>
      </c>
      <c r="F10" s="37">
        <v>2.5</v>
      </c>
      <c r="G10" s="6" t="s">
        <v>46</v>
      </c>
      <c r="H10" s="9" t="s">
        <v>240</v>
      </c>
      <c r="I10" s="8"/>
    </row>
    <row r="11" spans="1:9" ht="45">
      <c r="A11" s="32"/>
      <c r="B11" s="95" t="s">
        <v>221</v>
      </c>
      <c r="C11" s="95"/>
      <c r="D11" s="37">
        <v>3</v>
      </c>
      <c r="E11" s="37">
        <v>3.5</v>
      </c>
      <c r="F11" s="7">
        <v>2.5</v>
      </c>
      <c r="G11" s="6" t="s">
        <v>129</v>
      </c>
      <c r="H11" s="8" t="s">
        <v>235</v>
      </c>
      <c r="I11" s="8" t="s">
        <v>229</v>
      </c>
    </row>
    <row r="12" spans="1:9" ht="45">
      <c r="A12" s="32"/>
      <c r="B12" s="95" t="s">
        <v>222</v>
      </c>
      <c r="C12" s="95"/>
      <c r="D12" s="7">
        <v>1.5</v>
      </c>
      <c r="E12" s="37">
        <v>4</v>
      </c>
      <c r="F12" s="37">
        <v>6.5</v>
      </c>
      <c r="G12" s="6" t="s">
        <v>225</v>
      </c>
      <c r="H12" s="8" t="s">
        <v>237</v>
      </c>
      <c r="I12" s="8"/>
    </row>
    <row r="13" spans="1:9" ht="30">
      <c r="A13" s="32"/>
      <c r="B13" s="95" t="s">
        <v>223</v>
      </c>
      <c r="C13" s="95"/>
      <c r="D13" s="7">
        <v>1.5</v>
      </c>
      <c r="E13" s="37">
        <v>5</v>
      </c>
      <c r="F13" s="37">
        <v>9.5</v>
      </c>
      <c r="G13" s="6" t="s">
        <v>45</v>
      </c>
      <c r="H13" s="8" t="s">
        <v>238</v>
      </c>
      <c r="I13" s="9" t="s">
        <v>77</v>
      </c>
    </row>
    <row r="14" spans="1:9" ht="45">
      <c r="A14" s="32"/>
      <c r="B14" s="95" t="s">
        <v>224</v>
      </c>
      <c r="C14" s="95"/>
      <c r="D14" s="7">
        <v>1.5</v>
      </c>
      <c r="E14" s="37">
        <v>10.5</v>
      </c>
      <c r="F14" s="37">
        <v>21</v>
      </c>
      <c r="G14" s="6" t="s">
        <v>48</v>
      </c>
      <c r="H14" s="8" t="s">
        <v>239</v>
      </c>
      <c r="I14" s="9" t="s">
        <v>26</v>
      </c>
    </row>
    <row r="15" spans="1:9">
      <c r="A15" s="32"/>
      <c r="C15" s="34"/>
      <c r="D15" s="37"/>
      <c r="E15" s="37"/>
      <c r="F15" s="37"/>
      <c r="G15" s="6"/>
      <c r="H15" s="8"/>
      <c r="I15" s="8"/>
    </row>
    <row r="17" spans="2:9" ht="35" customHeight="1">
      <c r="B17" s="93" t="s">
        <v>81</v>
      </c>
      <c r="C17" s="93"/>
      <c r="D17" s="93"/>
      <c r="E17" s="93"/>
      <c r="F17" s="93"/>
      <c r="G17" s="93"/>
      <c r="H17" s="93"/>
      <c r="I17" s="93"/>
    </row>
    <row r="18" spans="2:9">
      <c r="B18" s="95" t="s">
        <v>323</v>
      </c>
      <c r="C18" s="95"/>
      <c r="D18" s="37">
        <v>2.5</v>
      </c>
      <c r="E18" s="37">
        <v>3.5</v>
      </c>
      <c r="F18" s="7">
        <v>3</v>
      </c>
      <c r="G18" s="6" t="s">
        <v>72</v>
      </c>
      <c r="H18" s="44" t="s">
        <v>339</v>
      </c>
      <c r="I18" s="46" t="s">
        <v>348</v>
      </c>
    </row>
    <row r="19" spans="2:9" ht="30">
      <c r="B19" s="95" t="s">
        <v>324</v>
      </c>
      <c r="C19" s="95"/>
      <c r="D19" s="7">
        <v>2</v>
      </c>
      <c r="E19" s="37">
        <v>3.5</v>
      </c>
      <c r="F19" s="37">
        <v>4</v>
      </c>
      <c r="G19" s="6" t="s">
        <v>45</v>
      </c>
      <c r="H19" s="44" t="s">
        <v>342</v>
      </c>
      <c r="I19" s="46" t="s">
        <v>110</v>
      </c>
    </row>
    <row r="20" spans="2:9" ht="45">
      <c r="B20" s="95" t="s">
        <v>325</v>
      </c>
      <c r="C20" s="95"/>
      <c r="D20" s="7">
        <v>1.5</v>
      </c>
      <c r="E20" s="37">
        <v>6</v>
      </c>
      <c r="F20" s="37">
        <v>13.5</v>
      </c>
      <c r="G20" s="6" t="s">
        <v>47</v>
      </c>
      <c r="H20" s="44" t="s">
        <v>343</v>
      </c>
      <c r="I20" s="44" t="s">
        <v>337</v>
      </c>
    </row>
    <row r="21" spans="2:9">
      <c r="B21" s="95" t="s">
        <v>326</v>
      </c>
      <c r="C21" s="95"/>
      <c r="D21" s="37">
        <v>3</v>
      </c>
      <c r="E21" s="37">
        <v>3.5</v>
      </c>
      <c r="F21" s="7">
        <v>2.5</v>
      </c>
      <c r="G21" s="6" t="s">
        <v>129</v>
      </c>
      <c r="H21" s="44" t="s">
        <v>335</v>
      </c>
      <c r="I21" s="44" t="s">
        <v>344</v>
      </c>
    </row>
    <row r="22" spans="2:9" ht="30">
      <c r="B22" s="95" t="s">
        <v>327</v>
      </c>
      <c r="C22" s="95"/>
      <c r="D22" s="37">
        <v>3</v>
      </c>
      <c r="E22" s="7">
        <v>3.5</v>
      </c>
      <c r="F22" s="37">
        <v>2.5</v>
      </c>
      <c r="G22" s="6" t="s">
        <v>16</v>
      </c>
      <c r="H22" s="44" t="s">
        <v>345</v>
      </c>
      <c r="I22" s="44" t="s">
        <v>338</v>
      </c>
    </row>
    <row r="23" spans="2:9">
      <c r="B23" s="92"/>
      <c r="C23" s="92"/>
      <c r="D23" s="37"/>
      <c r="E23" s="37"/>
      <c r="F23" s="37"/>
      <c r="G23" s="6"/>
      <c r="H23" s="44"/>
      <c r="I23" s="44"/>
    </row>
    <row r="24" spans="2:9" ht="45">
      <c r="B24" s="95" t="s">
        <v>328</v>
      </c>
      <c r="C24" s="95"/>
      <c r="D24" s="37">
        <v>2.5</v>
      </c>
      <c r="E24" s="7">
        <v>3.5</v>
      </c>
      <c r="F24" s="37">
        <v>3</v>
      </c>
      <c r="G24" s="6" t="s">
        <v>16</v>
      </c>
      <c r="H24" s="44" t="s">
        <v>340</v>
      </c>
      <c r="I24" s="44" t="s">
        <v>334</v>
      </c>
    </row>
    <row r="25" spans="2:9">
      <c r="B25" s="95" t="s">
        <v>329</v>
      </c>
      <c r="C25" s="95"/>
      <c r="D25" s="37">
        <v>1.5</v>
      </c>
      <c r="E25" s="7">
        <v>6</v>
      </c>
      <c r="F25" s="37">
        <v>13</v>
      </c>
      <c r="G25" s="6" t="s">
        <v>163</v>
      </c>
      <c r="H25" s="44" t="s">
        <v>336</v>
      </c>
      <c r="I25" s="44"/>
    </row>
    <row r="26" spans="2:9" ht="60">
      <c r="B26" s="95" t="s">
        <v>330</v>
      </c>
      <c r="C26" s="95"/>
      <c r="D26" s="7">
        <v>2</v>
      </c>
      <c r="E26" s="37">
        <v>3.5</v>
      </c>
      <c r="F26" s="37">
        <v>5</v>
      </c>
      <c r="G26" s="6" t="s">
        <v>47</v>
      </c>
      <c r="H26" s="44" t="s">
        <v>346</v>
      </c>
      <c r="I26" s="44"/>
    </row>
    <row r="27" spans="2:9">
      <c r="B27" s="95" t="s">
        <v>331</v>
      </c>
      <c r="C27" s="95"/>
      <c r="D27" s="37">
        <v>2.5</v>
      </c>
      <c r="E27" s="37">
        <v>3.5</v>
      </c>
      <c r="F27" s="7">
        <v>3</v>
      </c>
      <c r="G27" s="6" t="s">
        <v>333</v>
      </c>
      <c r="H27" s="44" t="s">
        <v>347</v>
      </c>
      <c r="I27" s="44"/>
    </row>
    <row r="28" spans="2:9" ht="30">
      <c r="B28" s="95" t="s">
        <v>332</v>
      </c>
      <c r="C28" s="95"/>
      <c r="D28" s="37">
        <v>3.5</v>
      </c>
      <c r="E28" s="37">
        <v>3</v>
      </c>
      <c r="F28" s="7">
        <v>2.5</v>
      </c>
      <c r="G28" s="6" t="s">
        <v>75</v>
      </c>
      <c r="H28" s="44" t="s">
        <v>341</v>
      </c>
      <c r="I28" s="44"/>
    </row>
    <row r="29" spans="2:9">
      <c r="G29" s="6"/>
    </row>
    <row r="30" spans="2:9">
      <c r="G30" s="6"/>
    </row>
    <row r="31" spans="2:9" ht="35" customHeight="1">
      <c r="B31" s="93" t="s">
        <v>117</v>
      </c>
      <c r="C31" s="93"/>
      <c r="D31" s="93"/>
      <c r="E31" s="93"/>
      <c r="F31" s="93"/>
      <c r="G31" s="93"/>
      <c r="H31" s="93"/>
      <c r="I31" s="93"/>
    </row>
    <row r="32" spans="2:9" ht="30">
      <c r="B32" s="95" t="s">
        <v>407</v>
      </c>
      <c r="C32" s="95"/>
      <c r="D32" s="37">
        <v>3.5</v>
      </c>
      <c r="E32" s="37">
        <v>3</v>
      </c>
      <c r="F32" s="7">
        <v>2.5</v>
      </c>
      <c r="G32" s="6" t="s">
        <v>333</v>
      </c>
      <c r="H32" s="44" t="s">
        <v>425</v>
      </c>
      <c r="I32" s="44"/>
    </row>
    <row r="33" spans="2:9">
      <c r="B33" s="95" t="s">
        <v>408</v>
      </c>
      <c r="C33" s="95"/>
      <c r="D33" s="37">
        <v>2.5</v>
      </c>
      <c r="E33" s="37">
        <v>3.5</v>
      </c>
      <c r="F33" s="7">
        <v>3</v>
      </c>
      <c r="G33" s="6" t="s">
        <v>129</v>
      </c>
      <c r="H33" s="46" t="s">
        <v>240</v>
      </c>
      <c r="I33" s="44"/>
    </row>
    <row r="34" spans="2:9" ht="30">
      <c r="B34" s="95" t="s">
        <v>409</v>
      </c>
      <c r="C34" s="95"/>
      <c r="D34" s="37">
        <v>3.5</v>
      </c>
      <c r="E34" s="37">
        <v>3</v>
      </c>
      <c r="F34" s="7">
        <v>2.5</v>
      </c>
      <c r="G34" s="6" t="s">
        <v>129</v>
      </c>
      <c r="H34" s="44" t="s">
        <v>426</v>
      </c>
      <c r="I34" s="44" t="s">
        <v>418</v>
      </c>
    </row>
    <row r="35" spans="2:9">
      <c r="B35" s="95" t="s">
        <v>410</v>
      </c>
      <c r="C35" s="95"/>
      <c r="D35" s="37">
        <v>1.5</v>
      </c>
      <c r="E35" s="37">
        <v>4</v>
      </c>
      <c r="F35" s="7">
        <v>6.5</v>
      </c>
      <c r="G35" s="6" t="s">
        <v>72</v>
      </c>
      <c r="H35" s="44" t="s">
        <v>421</v>
      </c>
      <c r="I35" s="46" t="s">
        <v>431</v>
      </c>
    </row>
    <row r="36" spans="2:9" ht="45">
      <c r="B36" s="95" t="s">
        <v>411</v>
      </c>
      <c r="C36" s="95"/>
      <c r="D36" s="37">
        <v>6.5</v>
      </c>
      <c r="E36" s="7">
        <v>4.5</v>
      </c>
      <c r="F36" s="37">
        <v>1.5</v>
      </c>
      <c r="G36" s="6" t="s">
        <v>16</v>
      </c>
      <c r="H36" s="44" t="s">
        <v>420</v>
      </c>
      <c r="I36" s="44" t="s">
        <v>430</v>
      </c>
    </row>
    <row r="37" spans="2:9">
      <c r="B37" s="95"/>
      <c r="C37" s="95"/>
      <c r="D37" s="37"/>
      <c r="E37" s="37"/>
      <c r="F37" s="37"/>
      <c r="G37" s="6"/>
      <c r="H37" s="44"/>
      <c r="I37" s="44"/>
    </row>
    <row r="38" spans="2:9" ht="30">
      <c r="B38" s="95" t="s">
        <v>412</v>
      </c>
      <c r="C38" s="95"/>
      <c r="D38" s="37">
        <v>5</v>
      </c>
      <c r="E38" s="37">
        <v>4</v>
      </c>
      <c r="F38" s="7">
        <v>2</v>
      </c>
      <c r="G38" s="6" t="s">
        <v>129</v>
      </c>
      <c r="H38" s="44" t="s">
        <v>427</v>
      </c>
      <c r="I38" s="44" t="s">
        <v>423</v>
      </c>
    </row>
    <row r="39" spans="2:9" ht="45">
      <c r="B39" s="95" t="s">
        <v>413</v>
      </c>
      <c r="C39" s="95"/>
      <c r="D39" s="7">
        <v>2</v>
      </c>
      <c r="E39" s="37">
        <v>4</v>
      </c>
      <c r="F39" s="37">
        <v>4.5</v>
      </c>
      <c r="G39" s="6" t="s">
        <v>48</v>
      </c>
      <c r="H39" s="44" t="s">
        <v>428</v>
      </c>
      <c r="I39" s="44"/>
    </row>
    <row r="40" spans="2:9" ht="45">
      <c r="B40" s="95" t="s">
        <v>414</v>
      </c>
      <c r="C40" s="95"/>
      <c r="D40" s="7">
        <v>1.5</v>
      </c>
      <c r="E40" s="37">
        <v>4.5</v>
      </c>
      <c r="F40" s="37">
        <v>6</v>
      </c>
      <c r="G40" s="6" t="s">
        <v>46</v>
      </c>
      <c r="H40" s="44" t="s">
        <v>424</v>
      </c>
      <c r="I40" s="44" t="s">
        <v>422</v>
      </c>
    </row>
    <row r="41" spans="2:9">
      <c r="B41" s="95" t="s">
        <v>415</v>
      </c>
      <c r="C41" s="95"/>
      <c r="D41" s="37">
        <v>2</v>
      </c>
      <c r="E41" s="7">
        <v>4</v>
      </c>
      <c r="F41" s="37">
        <v>5</v>
      </c>
      <c r="G41" s="6" t="s">
        <v>16</v>
      </c>
      <c r="H41" s="44" t="s">
        <v>419</v>
      </c>
      <c r="I41" s="44"/>
    </row>
    <row r="42" spans="2:9" ht="60">
      <c r="B42" s="95" t="s">
        <v>416</v>
      </c>
      <c r="C42" s="95"/>
      <c r="D42" s="37">
        <v>8</v>
      </c>
      <c r="E42" s="37">
        <v>4.5</v>
      </c>
      <c r="F42" s="7">
        <v>1.5</v>
      </c>
      <c r="G42" s="6" t="s">
        <v>417</v>
      </c>
      <c r="H42" s="44" t="s">
        <v>429</v>
      </c>
      <c r="I42" s="44"/>
    </row>
    <row r="43" spans="2:9">
      <c r="D43" s="37"/>
      <c r="E43" s="37"/>
      <c r="F43" s="37"/>
      <c r="G43" s="6"/>
    </row>
    <row r="45" spans="2:9" ht="34" customHeight="1">
      <c r="B45" s="93" t="s">
        <v>152</v>
      </c>
      <c r="C45" s="93"/>
      <c r="D45" s="93"/>
      <c r="E45" s="93"/>
      <c r="F45" s="93"/>
      <c r="G45" s="93"/>
      <c r="H45" s="93"/>
      <c r="I45" s="93"/>
    </row>
    <row r="46" spans="2:9" ht="30">
      <c r="B46" s="95" t="s">
        <v>510</v>
      </c>
      <c r="C46" s="95"/>
      <c r="D46" s="60">
        <v>2</v>
      </c>
      <c r="E46" s="7">
        <v>3</v>
      </c>
      <c r="F46" s="60">
        <v>3.5</v>
      </c>
      <c r="G46" s="60" t="s">
        <v>128</v>
      </c>
      <c r="H46" s="44" t="s">
        <v>523</v>
      </c>
      <c r="I46" s="44"/>
    </row>
    <row r="47" spans="2:9" ht="30">
      <c r="B47" s="95" t="s">
        <v>511</v>
      </c>
      <c r="C47" s="95"/>
      <c r="D47" s="60">
        <v>3.5</v>
      </c>
      <c r="E47" s="7">
        <v>3</v>
      </c>
      <c r="F47" s="60">
        <v>2.5</v>
      </c>
      <c r="G47" s="60" t="s">
        <v>128</v>
      </c>
      <c r="H47" s="44" t="s">
        <v>521</v>
      </c>
      <c r="I47" s="44"/>
    </row>
    <row r="48" spans="2:9">
      <c r="B48" s="95" t="s">
        <v>512</v>
      </c>
      <c r="C48" s="95"/>
      <c r="D48" s="60">
        <v>2.5</v>
      </c>
      <c r="E48" s="7">
        <v>3.5</v>
      </c>
      <c r="F48" s="60">
        <v>3</v>
      </c>
      <c r="G48" s="6" t="s">
        <v>163</v>
      </c>
      <c r="H48" s="44" t="s">
        <v>522</v>
      </c>
      <c r="I48" s="44" t="s">
        <v>526</v>
      </c>
    </row>
    <row r="49" spans="2:9">
      <c r="B49" s="95" t="s">
        <v>513</v>
      </c>
      <c r="C49" s="95"/>
      <c r="D49" s="60">
        <v>1.5</v>
      </c>
      <c r="E49" s="7">
        <v>12</v>
      </c>
      <c r="F49" s="60">
        <v>36</v>
      </c>
      <c r="G49" s="6" t="s">
        <v>16</v>
      </c>
      <c r="H49" s="44"/>
      <c r="I49" s="44"/>
    </row>
    <row r="50" spans="2:9" ht="60">
      <c r="B50" s="95" t="s">
        <v>514</v>
      </c>
      <c r="C50" s="95"/>
      <c r="D50" s="7">
        <v>1.5</v>
      </c>
      <c r="E50" s="60">
        <v>8</v>
      </c>
      <c r="F50" s="63">
        <v>19.5</v>
      </c>
      <c r="G50" s="6" t="s">
        <v>520</v>
      </c>
      <c r="H50" s="44" t="s">
        <v>527</v>
      </c>
      <c r="I50" s="44"/>
    </row>
    <row r="51" spans="2:9">
      <c r="B51" s="95"/>
      <c r="C51" s="95"/>
      <c r="D51" s="60"/>
      <c r="E51" s="60"/>
      <c r="F51" s="60"/>
      <c r="G51" s="6"/>
      <c r="H51" s="44"/>
      <c r="I51" s="44"/>
    </row>
    <row r="52" spans="2:9" ht="30">
      <c r="B52" s="95" t="s">
        <v>515</v>
      </c>
      <c r="C52" s="95"/>
      <c r="D52" s="60">
        <v>2.5</v>
      </c>
      <c r="E52" s="7">
        <v>3.5</v>
      </c>
      <c r="F52" s="60">
        <v>3</v>
      </c>
      <c r="G52" s="6" t="s">
        <v>16</v>
      </c>
      <c r="H52" s="44" t="s">
        <v>70</v>
      </c>
      <c r="I52" s="44" t="s">
        <v>524</v>
      </c>
    </row>
    <row r="53" spans="2:9" ht="60">
      <c r="B53" s="95" t="s">
        <v>516</v>
      </c>
      <c r="C53" s="95"/>
      <c r="D53" s="7">
        <v>1.5</v>
      </c>
      <c r="E53" s="60">
        <v>5.5</v>
      </c>
      <c r="F53" s="60">
        <v>10</v>
      </c>
      <c r="G53" s="6" t="s">
        <v>47</v>
      </c>
      <c r="H53" s="44" t="s">
        <v>542</v>
      </c>
      <c r="I53" s="46" t="s">
        <v>26</v>
      </c>
    </row>
    <row r="54" spans="2:9">
      <c r="B54" s="95" t="s">
        <v>517</v>
      </c>
      <c r="C54" s="95"/>
      <c r="D54" s="60">
        <v>1.5</v>
      </c>
      <c r="E54" s="60">
        <v>4</v>
      </c>
      <c r="F54" s="7">
        <v>5.5</v>
      </c>
      <c r="G54" s="6" t="s">
        <v>72</v>
      </c>
      <c r="H54" s="44" t="s">
        <v>528</v>
      </c>
      <c r="I54" s="46" t="s">
        <v>529</v>
      </c>
    </row>
    <row r="55" spans="2:9" ht="45">
      <c r="B55" s="95" t="s">
        <v>518</v>
      </c>
      <c r="C55" s="95"/>
      <c r="D55" s="7">
        <v>1.5</v>
      </c>
      <c r="E55" s="60">
        <v>5.5</v>
      </c>
      <c r="F55" s="63">
        <v>10.5</v>
      </c>
      <c r="G55" s="6" t="s">
        <v>387</v>
      </c>
      <c r="H55" s="44" t="s">
        <v>543</v>
      </c>
      <c r="I55" s="44"/>
    </row>
    <row r="56" spans="2:9" ht="30">
      <c r="B56" s="95" t="s">
        <v>519</v>
      </c>
      <c r="C56" s="95"/>
      <c r="D56" s="7">
        <v>2</v>
      </c>
      <c r="E56" s="60">
        <v>3.5</v>
      </c>
      <c r="F56" s="60">
        <v>5</v>
      </c>
      <c r="G56" s="6" t="s">
        <v>44</v>
      </c>
      <c r="H56" s="44" t="s">
        <v>525</v>
      </c>
      <c r="I56" s="44" t="s">
        <v>544</v>
      </c>
    </row>
    <row r="59" spans="2:9" ht="35" customHeight="1">
      <c r="B59" s="93" t="s">
        <v>187</v>
      </c>
      <c r="C59" s="93"/>
      <c r="D59" s="93"/>
      <c r="E59" s="93"/>
      <c r="F59" s="93"/>
      <c r="G59" s="93"/>
      <c r="H59" s="93"/>
      <c r="I59" s="93"/>
    </row>
    <row r="60" spans="2:9">
      <c r="B60" s="95" t="s">
        <v>585</v>
      </c>
      <c r="C60" s="95"/>
      <c r="D60" s="69">
        <v>2.5</v>
      </c>
      <c r="E60" s="7">
        <v>3</v>
      </c>
      <c r="F60" s="69">
        <v>3.5</v>
      </c>
      <c r="G60" s="6" t="s">
        <v>16</v>
      </c>
      <c r="H60" s="44"/>
      <c r="I60" s="44" t="s">
        <v>597</v>
      </c>
    </row>
    <row r="61" spans="2:9">
      <c r="B61" s="95" t="s">
        <v>586</v>
      </c>
      <c r="C61" s="95"/>
      <c r="D61" s="7">
        <v>4.5</v>
      </c>
      <c r="E61" s="69">
        <v>3.5</v>
      </c>
      <c r="F61" s="69">
        <v>2</v>
      </c>
      <c r="G61" s="6" t="s">
        <v>44</v>
      </c>
      <c r="H61" s="44"/>
      <c r="I61" s="44"/>
    </row>
    <row r="62" spans="2:9" ht="45">
      <c r="B62" s="95" t="s">
        <v>587</v>
      </c>
      <c r="C62" s="95"/>
      <c r="D62" s="7">
        <v>1.5</v>
      </c>
      <c r="E62" s="69">
        <v>6.5</v>
      </c>
      <c r="F62" s="69">
        <v>17</v>
      </c>
      <c r="G62" s="6" t="s">
        <v>45</v>
      </c>
      <c r="H62" s="44" t="s">
        <v>606</v>
      </c>
      <c r="I62" s="44" t="s">
        <v>598</v>
      </c>
    </row>
    <row r="63" spans="2:9" ht="30">
      <c r="B63" s="95" t="s">
        <v>588</v>
      </c>
      <c r="C63" s="95"/>
      <c r="D63" s="7">
        <v>1.5</v>
      </c>
      <c r="E63" s="69">
        <v>4.5</v>
      </c>
      <c r="F63" s="69">
        <v>5.5</v>
      </c>
      <c r="G63" s="6" t="s">
        <v>225</v>
      </c>
      <c r="H63" s="44" t="s">
        <v>607</v>
      </c>
      <c r="I63" s="46" t="s">
        <v>77</v>
      </c>
    </row>
    <row r="64" spans="2:9">
      <c r="B64" s="95" t="s">
        <v>589</v>
      </c>
      <c r="C64" s="95"/>
      <c r="D64" s="69">
        <v>3</v>
      </c>
      <c r="E64" s="69">
        <v>3.5</v>
      </c>
      <c r="F64" s="7">
        <v>2.5</v>
      </c>
      <c r="G64" s="6" t="s">
        <v>333</v>
      </c>
      <c r="H64" s="44" t="s">
        <v>596</v>
      </c>
      <c r="I64" s="44"/>
    </row>
    <row r="65" spans="2:9">
      <c r="B65" s="95"/>
      <c r="C65" s="95"/>
      <c r="G65" s="6"/>
      <c r="H65" s="44"/>
      <c r="I65" s="44"/>
    </row>
    <row r="66" spans="2:9" ht="45">
      <c r="B66" s="95" t="s">
        <v>590</v>
      </c>
      <c r="C66" s="95"/>
      <c r="D66" s="69">
        <v>8</v>
      </c>
      <c r="E66" s="69">
        <v>5</v>
      </c>
      <c r="F66" s="7">
        <v>1.5</v>
      </c>
      <c r="G66" s="6" t="s">
        <v>75</v>
      </c>
      <c r="H66" s="44" t="s">
        <v>605</v>
      </c>
      <c r="I66" s="44" t="s">
        <v>599</v>
      </c>
    </row>
    <row r="67" spans="2:9">
      <c r="B67" s="95" t="s">
        <v>591</v>
      </c>
      <c r="C67" s="95"/>
      <c r="D67" s="67">
        <v>2.5</v>
      </c>
      <c r="E67" s="69">
        <v>3.5</v>
      </c>
      <c r="F67" s="7">
        <v>3</v>
      </c>
      <c r="G67" s="6" t="s">
        <v>417</v>
      </c>
      <c r="H67" s="44" t="s">
        <v>600</v>
      </c>
      <c r="I67" s="44"/>
    </row>
    <row r="68" spans="2:9" ht="30">
      <c r="B68" s="95" t="s">
        <v>592</v>
      </c>
      <c r="C68" s="95"/>
      <c r="D68" s="7">
        <v>1.5</v>
      </c>
      <c r="E68" s="69">
        <v>4</v>
      </c>
      <c r="F68" s="69">
        <v>6</v>
      </c>
      <c r="G68" s="6" t="s">
        <v>48</v>
      </c>
      <c r="H68" s="44" t="s">
        <v>602</v>
      </c>
      <c r="I68" s="44"/>
    </row>
    <row r="69" spans="2:9" ht="45">
      <c r="B69" s="95" t="s">
        <v>593</v>
      </c>
      <c r="C69" s="95"/>
      <c r="D69" s="7">
        <v>1.5</v>
      </c>
      <c r="E69" s="69">
        <v>6.5</v>
      </c>
      <c r="F69" s="69">
        <v>15</v>
      </c>
      <c r="G69" s="6" t="s">
        <v>92</v>
      </c>
      <c r="H69" s="44" t="s">
        <v>601</v>
      </c>
      <c r="I69" s="44" t="s">
        <v>603</v>
      </c>
    </row>
    <row r="70" spans="2:9" ht="45">
      <c r="B70" s="95" t="s">
        <v>594</v>
      </c>
      <c r="C70" s="95"/>
      <c r="D70" s="7">
        <v>1.5</v>
      </c>
      <c r="E70" s="69">
        <v>5</v>
      </c>
      <c r="F70" s="69">
        <v>10</v>
      </c>
      <c r="G70" s="6" t="s">
        <v>46</v>
      </c>
      <c r="H70" s="44" t="s">
        <v>604</v>
      </c>
      <c r="I70" s="44" t="s">
        <v>595</v>
      </c>
    </row>
    <row r="71" spans="2:9">
      <c r="G71" s="6"/>
    </row>
    <row r="72" spans="2:9">
      <c r="G72" s="6"/>
    </row>
    <row r="73" spans="2:9" ht="35" customHeight="1">
      <c r="B73" s="93" t="s">
        <v>271</v>
      </c>
      <c r="C73" s="93"/>
      <c r="D73" s="93"/>
      <c r="E73" s="93"/>
      <c r="F73" s="93"/>
      <c r="G73" s="93"/>
      <c r="H73" s="93"/>
      <c r="I73" s="93"/>
    </row>
    <row r="74" spans="2:9" ht="30">
      <c r="B74" s="95" t="s">
        <v>689</v>
      </c>
      <c r="C74" s="95"/>
      <c r="D74" s="74">
        <v>4.5</v>
      </c>
      <c r="E74" s="74">
        <v>4</v>
      </c>
      <c r="F74" s="7">
        <v>2</v>
      </c>
      <c r="G74" s="6" t="s">
        <v>72</v>
      </c>
      <c r="H74" s="8" t="s">
        <v>706</v>
      </c>
      <c r="I74" s="8"/>
    </row>
    <row r="75" spans="2:9" ht="30">
      <c r="B75" s="95" t="s">
        <v>690</v>
      </c>
      <c r="C75" s="95"/>
      <c r="D75" s="7">
        <v>2</v>
      </c>
      <c r="E75" s="74">
        <v>3.5</v>
      </c>
      <c r="F75" s="74">
        <v>4</v>
      </c>
      <c r="G75" s="6" t="s">
        <v>44</v>
      </c>
      <c r="H75" s="8" t="s">
        <v>707</v>
      </c>
      <c r="I75" s="8" t="s">
        <v>700</v>
      </c>
    </row>
    <row r="76" spans="2:9">
      <c r="B76" s="95" t="s">
        <v>691</v>
      </c>
      <c r="C76" s="95"/>
      <c r="D76" s="7">
        <v>4</v>
      </c>
      <c r="E76" s="74">
        <v>3.5</v>
      </c>
      <c r="F76" s="74">
        <v>2</v>
      </c>
      <c r="G76" s="6" t="s">
        <v>44</v>
      </c>
      <c r="H76" s="8"/>
      <c r="I76" s="8"/>
    </row>
    <row r="77" spans="2:9">
      <c r="B77" s="95" t="s">
        <v>692</v>
      </c>
      <c r="C77" s="95"/>
      <c r="D77" s="7">
        <v>2</v>
      </c>
      <c r="E77" s="74">
        <v>3.5</v>
      </c>
      <c r="F77" s="74">
        <v>4</v>
      </c>
      <c r="G77" s="6" t="s">
        <v>46</v>
      </c>
      <c r="H77" s="8"/>
      <c r="I77" s="8" t="s">
        <v>704</v>
      </c>
    </row>
    <row r="78" spans="2:9">
      <c r="B78" s="95" t="s">
        <v>693</v>
      </c>
      <c r="C78" s="95"/>
      <c r="D78" s="74">
        <v>1.5</v>
      </c>
      <c r="E78" s="74">
        <v>5</v>
      </c>
      <c r="F78" s="7">
        <v>8</v>
      </c>
      <c r="G78" s="6" t="s">
        <v>198</v>
      </c>
      <c r="H78" s="8"/>
      <c r="I78" s="8"/>
    </row>
    <row r="79" spans="2:9">
      <c r="B79" s="95"/>
      <c r="C79" s="95"/>
      <c r="G79" s="6"/>
      <c r="H79" s="8"/>
      <c r="I79" s="8"/>
    </row>
    <row r="80" spans="2:9" ht="45">
      <c r="B80" s="95" t="s">
        <v>694</v>
      </c>
      <c r="C80" s="95"/>
      <c r="D80" s="7">
        <v>2</v>
      </c>
      <c r="E80" s="74">
        <v>4</v>
      </c>
      <c r="F80" s="74">
        <v>5.5</v>
      </c>
      <c r="G80" s="6" t="s">
        <v>45</v>
      </c>
      <c r="H80" s="8" t="s">
        <v>708</v>
      </c>
      <c r="I80" s="8" t="s">
        <v>701</v>
      </c>
    </row>
    <row r="81" spans="2:9">
      <c r="B81" s="95" t="s">
        <v>695</v>
      </c>
      <c r="C81" s="95"/>
      <c r="D81" s="7">
        <v>2.5</v>
      </c>
      <c r="E81" s="74">
        <v>3.5</v>
      </c>
      <c r="F81" s="74">
        <v>3</v>
      </c>
      <c r="G81" s="6" t="s">
        <v>45</v>
      </c>
      <c r="H81" s="8" t="s">
        <v>703</v>
      </c>
      <c r="I81" s="8"/>
    </row>
    <row r="82" spans="2:9" ht="45">
      <c r="B82" s="95" t="s">
        <v>696</v>
      </c>
      <c r="C82" s="95"/>
      <c r="D82" s="7">
        <v>2</v>
      </c>
      <c r="E82" s="74">
        <v>3</v>
      </c>
      <c r="F82" s="74">
        <v>3.5</v>
      </c>
      <c r="G82" s="6" t="s">
        <v>45</v>
      </c>
      <c r="H82" s="8" t="s">
        <v>709</v>
      </c>
      <c r="I82" s="8" t="s">
        <v>702</v>
      </c>
    </row>
    <row r="83" spans="2:9" ht="45">
      <c r="B83" s="95" t="s">
        <v>697</v>
      </c>
      <c r="C83" s="95"/>
      <c r="D83" s="7">
        <v>1.5</v>
      </c>
      <c r="E83" s="74">
        <v>8.5</v>
      </c>
      <c r="F83" s="74">
        <v>19</v>
      </c>
      <c r="G83" s="6" t="s">
        <v>699</v>
      </c>
      <c r="H83" s="8" t="s">
        <v>710</v>
      </c>
      <c r="I83" s="8"/>
    </row>
    <row r="84" spans="2:9">
      <c r="B84" s="95" t="s">
        <v>698</v>
      </c>
      <c r="C84" s="95"/>
      <c r="D84" s="74">
        <v>1.5</v>
      </c>
      <c r="E84" s="7">
        <v>4</v>
      </c>
      <c r="F84" s="74">
        <v>6</v>
      </c>
      <c r="G84" s="6" t="s">
        <v>128</v>
      </c>
      <c r="H84" s="8" t="s">
        <v>705</v>
      </c>
      <c r="I84" s="9" t="s">
        <v>406</v>
      </c>
    </row>
    <row r="85" spans="2:9">
      <c r="G85" s="6"/>
    </row>
    <row r="86" spans="2:9">
      <c r="G86" s="6"/>
    </row>
    <row r="87" spans="2:9">
      <c r="G87" s="6"/>
    </row>
    <row r="88" spans="2:9">
      <c r="G88" s="6"/>
    </row>
    <row r="89" spans="2:9">
      <c r="G89" s="6"/>
    </row>
    <row r="90" spans="2:9">
      <c r="G90" s="6"/>
    </row>
    <row r="91" spans="2:9">
      <c r="G91" s="6"/>
    </row>
    <row r="92" spans="2:9">
      <c r="G92" s="6"/>
    </row>
    <row r="93" spans="2:9">
      <c r="G93" s="6"/>
    </row>
    <row r="94" spans="2:9">
      <c r="G94" s="6"/>
    </row>
    <row r="95" spans="2:9">
      <c r="G95" s="6"/>
    </row>
    <row r="96" spans="2:9">
      <c r="G96" s="6"/>
    </row>
    <row r="97" spans="7:7">
      <c r="G97" s="6"/>
    </row>
    <row r="98" spans="7:7">
      <c r="G98" s="6"/>
    </row>
    <row r="99" spans="7:7">
      <c r="G99" s="6"/>
    </row>
    <row r="100" spans="7:7">
      <c r="G100" s="6"/>
    </row>
    <row r="101" spans="7:7">
      <c r="G101" s="6"/>
    </row>
    <row r="102" spans="7:7">
      <c r="G102" s="6"/>
    </row>
    <row r="103" spans="7:7">
      <c r="G103" s="6"/>
    </row>
    <row r="104" spans="7:7">
      <c r="G104" s="6"/>
    </row>
    <row r="105" spans="7:7">
      <c r="G105" s="6"/>
    </row>
    <row r="106" spans="7:7">
      <c r="G106" s="6"/>
    </row>
    <row r="107" spans="7:7">
      <c r="G107" s="6"/>
    </row>
    <row r="108" spans="7:7">
      <c r="G108" s="6"/>
    </row>
    <row r="109" spans="7:7">
      <c r="G109" s="6"/>
    </row>
    <row r="110" spans="7:7">
      <c r="G110" s="6"/>
    </row>
    <row r="111" spans="7:7">
      <c r="G111" s="6"/>
    </row>
    <row r="112" spans="7:7">
      <c r="G112" s="6"/>
    </row>
    <row r="113" spans="7:7">
      <c r="G113" s="6"/>
    </row>
    <row r="114" spans="7:7">
      <c r="G114" s="6"/>
    </row>
    <row r="115" spans="7:7">
      <c r="G115" s="6"/>
    </row>
    <row r="116" spans="7:7">
      <c r="G116" s="6"/>
    </row>
    <row r="117" spans="7:7">
      <c r="G117" s="6"/>
    </row>
    <row r="118" spans="7:7">
      <c r="G118" s="6"/>
    </row>
    <row r="119" spans="7:7">
      <c r="G119" s="6"/>
    </row>
    <row r="120" spans="7:7">
      <c r="G120" s="6"/>
    </row>
    <row r="121" spans="7:7">
      <c r="G121" s="6"/>
    </row>
    <row r="122" spans="7:7">
      <c r="G122" s="6"/>
    </row>
    <row r="123" spans="7:7">
      <c r="G123" s="6"/>
    </row>
    <row r="124" spans="7:7">
      <c r="G124" s="6"/>
    </row>
    <row r="125" spans="7:7">
      <c r="G125" s="6"/>
    </row>
    <row r="126" spans="7:7">
      <c r="G126" s="6"/>
    </row>
    <row r="127" spans="7:7">
      <c r="G127" s="6"/>
    </row>
    <row r="128" spans="7:7">
      <c r="G128" s="6"/>
    </row>
    <row r="129" spans="7:7">
      <c r="G129" s="6"/>
    </row>
    <row r="130" spans="7:7">
      <c r="G130" s="6"/>
    </row>
    <row r="131" spans="7:7">
      <c r="G131" s="6"/>
    </row>
    <row r="132" spans="7:7">
      <c r="G132" s="6"/>
    </row>
    <row r="133" spans="7:7">
      <c r="G133" s="6"/>
    </row>
    <row r="134" spans="7:7">
      <c r="G134" s="6"/>
    </row>
    <row r="135" spans="7:7">
      <c r="G135" s="6"/>
    </row>
    <row r="136" spans="7:7">
      <c r="G136" s="6"/>
    </row>
    <row r="137" spans="7:7">
      <c r="G137" s="6"/>
    </row>
    <row r="138" spans="7:7">
      <c r="G138" s="6"/>
    </row>
    <row r="139" spans="7:7">
      <c r="G139" s="6"/>
    </row>
    <row r="140" spans="7:7">
      <c r="G140" s="6"/>
    </row>
    <row r="141" spans="7:7">
      <c r="G141" s="6"/>
    </row>
    <row r="142" spans="7:7">
      <c r="G142" s="6"/>
    </row>
    <row r="143" spans="7:7">
      <c r="G143" s="6"/>
    </row>
    <row r="144" spans="7:7">
      <c r="G144" s="6"/>
    </row>
    <row r="145" spans="7:7">
      <c r="G145" s="6"/>
    </row>
    <row r="146" spans="7:7">
      <c r="G146" s="6"/>
    </row>
    <row r="147" spans="7:7">
      <c r="G147" s="6"/>
    </row>
    <row r="148" spans="7:7">
      <c r="G148" s="6"/>
    </row>
    <row r="149" spans="7:7">
      <c r="G149" s="6"/>
    </row>
    <row r="150" spans="7:7">
      <c r="G150" s="6"/>
    </row>
    <row r="151" spans="7:7">
      <c r="G151" s="6"/>
    </row>
    <row r="152" spans="7:7">
      <c r="G152" s="6"/>
    </row>
    <row r="153" spans="7:7">
      <c r="G153" s="6"/>
    </row>
    <row r="154" spans="7:7">
      <c r="G154" s="6"/>
    </row>
    <row r="155" spans="7:7">
      <c r="G155" s="6"/>
    </row>
    <row r="156" spans="7:7">
      <c r="G156" s="6"/>
    </row>
    <row r="157" spans="7:7">
      <c r="G157" s="6"/>
    </row>
    <row r="158" spans="7:7">
      <c r="G158" s="6"/>
    </row>
    <row r="159" spans="7:7">
      <c r="G159" s="6"/>
    </row>
    <row r="160" spans="7:7">
      <c r="G160" s="6"/>
    </row>
    <row r="161" spans="7:7">
      <c r="G161" s="6"/>
    </row>
    <row r="162" spans="7:7">
      <c r="G162" s="6"/>
    </row>
    <row r="163" spans="7:7">
      <c r="G163" s="6"/>
    </row>
    <row r="164" spans="7:7">
      <c r="G164" s="6"/>
    </row>
    <row r="165" spans="7:7">
      <c r="G165" s="6"/>
    </row>
    <row r="166" spans="7:7">
      <c r="G166" s="6"/>
    </row>
    <row r="167" spans="7:7">
      <c r="G167" s="6"/>
    </row>
    <row r="168" spans="7:7">
      <c r="G168" s="6"/>
    </row>
    <row r="169" spans="7:7">
      <c r="G169" s="6"/>
    </row>
    <row r="170" spans="7:7">
      <c r="G170" s="6"/>
    </row>
    <row r="171" spans="7:7">
      <c r="G171" s="6"/>
    </row>
    <row r="172" spans="7:7">
      <c r="G172" s="6"/>
    </row>
    <row r="173" spans="7:7">
      <c r="G173" s="6"/>
    </row>
    <row r="174" spans="7:7">
      <c r="G174" s="6"/>
    </row>
    <row r="175" spans="7:7">
      <c r="G175" s="6"/>
    </row>
    <row r="176" spans="7:7">
      <c r="G176" s="6"/>
    </row>
    <row r="177" spans="7:7">
      <c r="G177" s="6"/>
    </row>
    <row r="178" spans="7:7">
      <c r="G178" s="6"/>
    </row>
    <row r="179" spans="7:7">
      <c r="G179" s="6"/>
    </row>
    <row r="180" spans="7:7">
      <c r="G180" s="6"/>
    </row>
    <row r="181" spans="7:7">
      <c r="G181" s="6"/>
    </row>
    <row r="182" spans="7:7">
      <c r="G182" s="6"/>
    </row>
    <row r="183" spans="7:7">
      <c r="G183" s="6"/>
    </row>
    <row r="184" spans="7:7">
      <c r="G184" s="6"/>
    </row>
    <row r="185" spans="7:7">
      <c r="G185" s="6"/>
    </row>
    <row r="186" spans="7:7">
      <c r="G186" s="6"/>
    </row>
    <row r="187" spans="7:7">
      <c r="G187" s="6"/>
    </row>
    <row r="188" spans="7:7">
      <c r="G188" s="6"/>
    </row>
    <row r="189" spans="7:7">
      <c r="G189" s="6"/>
    </row>
    <row r="190" spans="7:7">
      <c r="G190" s="6"/>
    </row>
    <row r="191" spans="7:7">
      <c r="G191" s="6"/>
    </row>
    <row r="192" spans="7:7">
      <c r="G192" s="6"/>
    </row>
  </sheetData>
  <mergeCells count="71">
    <mergeCell ref="B69:C69"/>
    <mergeCell ref="B70:C70"/>
    <mergeCell ref="B64:C64"/>
    <mergeCell ref="B65:C65"/>
    <mergeCell ref="B66:C66"/>
    <mergeCell ref="B67:C67"/>
    <mergeCell ref="B68:C68"/>
    <mergeCell ref="B59:I59"/>
    <mergeCell ref="B60:C60"/>
    <mergeCell ref="B61:C61"/>
    <mergeCell ref="B62:C62"/>
    <mergeCell ref="B63:C63"/>
    <mergeCell ref="B55:C55"/>
    <mergeCell ref="B56:C56"/>
    <mergeCell ref="B50:C50"/>
    <mergeCell ref="B51:C51"/>
    <mergeCell ref="B52:C52"/>
    <mergeCell ref="B53:C53"/>
    <mergeCell ref="B54:C54"/>
    <mergeCell ref="B45:I45"/>
    <mergeCell ref="B46:C46"/>
    <mergeCell ref="B47:C47"/>
    <mergeCell ref="B48:C48"/>
    <mergeCell ref="B49:C49"/>
    <mergeCell ref="B28:C28"/>
    <mergeCell ref="B23:C23"/>
    <mergeCell ref="B22:C22"/>
    <mergeCell ref="B24:C24"/>
    <mergeCell ref="B25:C25"/>
    <mergeCell ref="B26:C26"/>
    <mergeCell ref="B27:C27"/>
    <mergeCell ref="B17:I17"/>
    <mergeCell ref="B18:C18"/>
    <mergeCell ref="B19:C19"/>
    <mergeCell ref="B20:C20"/>
    <mergeCell ref="B21:C21"/>
    <mergeCell ref="B3:I3"/>
    <mergeCell ref="B14:C14"/>
    <mergeCell ref="B4:C4"/>
    <mergeCell ref="B5:C5"/>
    <mergeCell ref="B6:C6"/>
    <mergeCell ref="B7:C7"/>
    <mergeCell ref="B8:C8"/>
    <mergeCell ref="B10:C10"/>
    <mergeCell ref="B11:C11"/>
    <mergeCell ref="B12:C12"/>
    <mergeCell ref="B13:C13"/>
    <mergeCell ref="B31:I31"/>
    <mergeCell ref="B32:C32"/>
    <mergeCell ref="B33:C33"/>
    <mergeCell ref="B34:C34"/>
    <mergeCell ref="B35:C35"/>
    <mergeCell ref="B41:C41"/>
    <mergeCell ref="B42:C42"/>
    <mergeCell ref="B36:C36"/>
    <mergeCell ref="B37:C37"/>
    <mergeCell ref="B38:C38"/>
    <mergeCell ref="B39:C39"/>
    <mergeCell ref="B40:C40"/>
    <mergeCell ref="B73:I73"/>
    <mergeCell ref="B74:C74"/>
    <mergeCell ref="B75:C75"/>
    <mergeCell ref="B76:C76"/>
    <mergeCell ref="B77:C77"/>
    <mergeCell ref="B83:C83"/>
    <mergeCell ref="B84:C84"/>
    <mergeCell ref="B78:C78"/>
    <mergeCell ref="B79:C79"/>
    <mergeCell ref="B80:C80"/>
    <mergeCell ref="B81:C81"/>
    <mergeCell ref="B82:C82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8"/>
  <sheetViews>
    <sheetView topLeftCell="A9" workbookViewId="0">
      <selection activeCell="N26" sqref="N26"/>
    </sheetView>
  </sheetViews>
  <sheetFormatPr baseColWidth="10" defaultRowHeight="15" x14ac:dyDescent="0"/>
  <cols>
    <col min="1" max="1" width="16.5" customWidth="1"/>
    <col min="2" max="3" width="14.1640625" customWidth="1"/>
    <col min="4" max="6" width="4.1640625" bestFit="1" customWidth="1"/>
    <col min="7" max="7" width="8.83203125" bestFit="1" customWidth="1"/>
    <col min="8" max="8" width="37.83203125" customWidth="1"/>
    <col min="9" max="9" width="23.6640625" customWidth="1"/>
  </cols>
  <sheetData>
    <row r="1" spans="1:9" ht="17">
      <c r="A1" s="4"/>
      <c r="B1" s="4"/>
      <c r="C1" s="4"/>
      <c r="D1" s="1">
        <v>1</v>
      </c>
      <c r="E1" s="1" t="s">
        <v>0</v>
      </c>
      <c r="F1" s="1">
        <v>2</v>
      </c>
      <c r="G1" s="5" t="s">
        <v>1</v>
      </c>
      <c r="H1" s="1" t="s">
        <v>2</v>
      </c>
      <c r="I1" s="1" t="s">
        <v>3</v>
      </c>
    </row>
    <row r="2" spans="1:9" ht="35" customHeight="1">
      <c r="A2" s="4"/>
      <c r="B2" s="93" t="s">
        <v>470</v>
      </c>
      <c r="C2" s="93"/>
      <c r="D2" s="93"/>
      <c r="E2" s="93"/>
      <c r="F2" s="93"/>
      <c r="G2" s="93"/>
      <c r="H2" s="93"/>
      <c r="I2" s="93"/>
    </row>
    <row r="3" spans="1:9" ht="17">
      <c r="A3" s="21"/>
      <c r="B3" s="97" t="s">
        <v>461</v>
      </c>
      <c r="C3" s="97"/>
      <c r="D3" s="7">
        <v>2</v>
      </c>
      <c r="E3" s="37">
        <v>3</v>
      </c>
      <c r="F3" s="37">
        <v>3.5</v>
      </c>
      <c r="G3" s="6" t="s">
        <v>44</v>
      </c>
      <c r="H3" s="8" t="s">
        <v>472</v>
      </c>
      <c r="I3" s="8" t="s">
        <v>471</v>
      </c>
    </row>
    <row r="4" spans="1:9">
      <c r="A4" s="4"/>
      <c r="B4" s="97" t="s">
        <v>462</v>
      </c>
      <c r="C4" s="97"/>
      <c r="D4" s="37">
        <v>1.5</v>
      </c>
      <c r="E4" s="7">
        <v>3.5</v>
      </c>
      <c r="F4" s="37">
        <v>7</v>
      </c>
      <c r="G4" s="6" t="s">
        <v>16</v>
      </c>
      <c r="H4" s="8"/>
      <c r="I4" s="9" t="s">
        <v>142</v>
      </c>
    </row>
    <row r="5" spans="1:9">
      <c r="A5" s="4"/>
      <c r="B5" s="97" t="s">
        <v>463</v>
      </c>
      <c r="C5" s="97"/>
      <c r="D5" s="37">
        <v>1.5</v>
      </c>
      <c r="E5" s="7">
        <v>4.5</v>
      </c>
      <c r="F5" s="37">
        <v>10</v>
      </c>
      <c r="G5" s="6" t="s">
        <v>128</v>
      </c>
      <c r="H5" s="8" t="s">
        <v>71</v>
      </c>
      <c r="I5" s="8" t="s">
        <v>477</v>
      </c>
    </row>
    <row r="6" spans="1:9" ht="30">
      <c r="A6" s="4"/>
      <c r="B6" s="97" t="s">
        <v>464</v>
      </c>
      <c r="C6" s="97"/>
      <c r="D6" s="7">
        <v>1.5</v>
      </c>
      <c r="E6" s="37">
        <v>4</v>
      </c>
      <c r="F6" s="37">
        <v>8</v>
      </c>
      <c r="G6" s="6" t="s">
        <v>225</v>
      </c>
      <c r="H6" s="8" t="s">
        <v>474</v>
      </c>
      <c r="I6" s="8"/>
    </row>
    <row r="7" spans="1:9" ht="30">
      <c r="A7" s="4"/>
      <c r="B7" s="97" t="s">
        <v>465</v>
      </c>
      <c r="C7" s="97"/>
      <c r="D7" s="37">
        <v>2</v>
      </c>
      <c r="E7" s="37">
        <v>3.5</v>
      </c>
      <c r="F7" s="7">
        <v>4</v>
      </c>
      <c r="G7" s="6" t="s">
        <v>75</v>
      </c>
      <c r="H7" s="8" t="s">
        <v>475</v>
      </c>
      <c r="I7" s="8" t="s">
        <v>483</v>
      </c>
    </row>
    <row r="8" spans="1:9">
      <c r="A8" s="4"/>
      <c r="B8" s="97" t="s">
        <v>466</v>
      </c>
      <c r="C8" s="97"/>
      <c r="D8" s="37">
        <v>3.5</v>
      </c>
      <c r="E8" s="37">
        <v>3</v>
      </c>
      <c r="F8" s="7">
        <v>2.5</v>
      </c>
      <c r="G8" s="6" t="s">
        <v>75</v>
      </c>
      <c r="H8" s="8" t="s">
        <v>479</v>
      </c>
      <c r="I8" s="9" t="s">
        <v>484</v>
      </c>
    </row>
    <row r="9" spans="1:9">
      <c r="A9" s="4"/>
      <c r="B9" s="97" t="s">
        <v>467</v>
      </c>
      <c r="C9" s="97"/>
      <c r="D9" s="7">
        <v>2</v>
      </c>
      <c r="E9" s="37">
        <v>3.5</v>
      </c>
      <c r="F9" s="37">
        <v>4</v>
      </c>
      <c r="G9" s="6" t="s">
        <v>45</v>
      </c>
      <c r="H9" s="8" t="s">
        <v>473</v>
      </c>
      <c r="I9" s="9" t="s">
        <v>375</v>
      </c>
    </row>
    <row r="10" spans="1:9">
      <c r="A10" s="4"/>
      <c r="B10" s="97"/>
      <c r="C10" s="97"/>
      <c r="D10" s="37"/>
      <c r="E10" s="37"/>
      <c r="F10" s="37"/>
      <c r="G10" s="6"/>
      <c r="H10" s="8"/>
      <c r="I10" s="8"/>
    </row>
    <row r="11" spans="1:9">
      <c r="A11" s="4"/>
      <c r="B11" s="97" t="s">
        <v>468</v>
      </c>
      <c r="C11" s="97"/>
      <c r="D11" s="37">
        <v>2</v>
      </c>
      <c r="E11" s="37">
        <v>3</v>
      </c>
      <c r="F11" s="7">
        <v>3.5</v>
      </c>
      <c r="G11" s="6" t="s">
        <v>129</v>
      </c>
      <c r="H11" s="8"/>
      <c r="I11" s="8" t="s">
        <v>476</v>
      </c>
    </row>
    <row r="12" spans="1:9">
      <c r="A12" s="4"/>
      <c r="B12" s="97" t="s">
        <v>469</v>
      </c>
      <c r="C12" s="97"/>
      <c r="D12" s="37">
        <v>3</v>
      </c>
      <c r="E12" s="7">
        <v>3.5</v>
      </c>
      <c r="F12" s="37">
        <v>2.5</v>
      </c>
      <c r="G12" s="6" t="s">
        <v>163</v>
      </c>
      <c r="H12" s="8" t="s">
        <v>78</v>
      </c>
      <c r="I12" s="8" t="s">
        <v>480</v>
      </c>
    </row>
    <row r="13" spans="1:9">
      <c r="A13" s="4"/>
      <c r="B13" s="97" t="s">
        <v>306</v>
      </c>
      <c r="C13" s="97"/>
      <c r="D13" s="7">
        <v>5.5</v>
      </c>
      <c r="E13" s="37">
        <v>3.5</v>
      </c>
      <c r="F13" s="37">
        <v>1.5</v>
      </c>
      <c r="G13" s="6" t="s">
        <v>44</v>
      </c>
      <c r="H13" s="8" t="s">
        <v>478</v>
      </c>
      <c r="I13" s="8"/>
    </row>
    <row r="14" spans="1:9">
      <c r="A14" s="4"/>
      <c r="B14" s="35"/>
      <c r="C14" s="34"/>
      <c r="D14" s="56"/>
      <c r="E14" s="56"/>
      <c r="F14" s="56"/>
      <c r="G14" s="6"/>
      <c r="H14" s="8"/>
      <c r="I14" s="8"/>
    </row>
    <row r="16" spans="1:9" ht="35" customHeight="1">
      <c r="B16" s="93" t="s">
        <v>782</v>
      </c>
      <c r="C16" s="93"/>
      <c r="D16" s="93"/>
      <c r="E16" s="93"/>
      <c r="F16" s="93"/>
      <c r="G16" s="93"/>
      <c r="H16" s="93"/>
      <c r="I16" s="93"/>
    </row>
    <row r="17" spans="2:9" ht="45">
      <c r="B17" s="97" t="s">
        <v>188</v>
      </c>
      <c r="C17" s="97"/>
      <c r="D17" s="78">
        <v>5</v>
      </c>
      <c r="E17" s="78">
        <v>3.5</v>
      </c>
      <c r="F17" s="7">
        <v>2</v>
      </c>
      <c r="G17" s="6" t="s">
        <v>75</v>
      </c>
      <c r="H17" s="8" t="s">
        <v>816</v>
      </c>
      <c r="I17" s="9" t="s">
        <v>77</v>
      </c>
    </row>
    <row r="18" spans="2:9">
      <c r="B18" s="97"/>
      <c r="C18" s="97"/>
      <c r="D18" s="78"/>
      <c r="E18" s="78"/>
      <c r="F18" s="78"/>
      <c r="G18" s="6"/>
      <c r="H18" s="8"/>
      <c r="I18" s="8"/>
    </row>
    <row r="19" spans="2:9" ht="30">
      <c r="B19" s="97" t="s">
        <v>275</v>
      </c>
      <c r="C19" s="97"/>
      <c r="D19" s="7">
        <v>2.5</v>
      </c>
      <c r="E19" s="78">
        <v>3.5</v>
      </c>
      <c r="F19" s="78">
        <v>4</v>
      </c>
      <c r="G19" s="6" t="s">
        <v>797</v>
      </c>
      <c r="H19" s="8" t="s">
        <v>794</v>
      </c>
      <c r="I19" s="8"/>
    </row>
    <row r="20" spans="2:9">
      <c r="B20" s="97" t="s">
        <v>798</v>
      </c>
      <c r="C20" s="97"/>
      <c r="D20" s="7">
        <v>2.5</v>
      </c>
      <c r="E20" s="78">
        <v>3.5</v>
      </c>
      <c r="F20" s="78">
        <v>3</v>
      </c>
      <c r="G20" s="6" t="s">
        <v>225</v>
      </c>
      <c r="H20" s="8" t="s">
        <v>795</v>
      </c>
      <c r="I20" s="8"/>
    </row>
    <row r="21" spans="2:9">
      <c r="B21" s="97" t="s">
        <v>721</v>
      </c>
      <c r="C21" s="97"/>
      <c r="D21" s="7">
        <v>2.5</v>
      </c>
      <c r="E21" s="78">
        <v>3</v>
      </c>
      <c r="F21" s="78">
        <v>3.5</v>
      </c>
      <c r="G21" s="6" t="s">
        <v>46</v>
      </c>
      <c r="H21" s="8" t="s">
        <v>796</v>
      </c>
      <c r="I21" s="8"/>
    </row>
    <row r="22" spans="2:9">
      <c r="C22" s="36"/>
      <c r="D22" s="36"/>
      <c r="E22" s="36"/>
      <c r="F22" s="36"/>
      <c r="G22" s="36"/>
      <c r="H22" s="8"/>
      <c r="I22" s="8"/>
    </row>
    <row r="23" spans="2:9">
      <c r="B23" s="36"/>
      <c r="C23" s="36"/>
      <c r="D23" s="36"/>
      <c r="E23" s="36"/>
      <c r="F23" s="36"/>
      <c r="G23" s="36"/>
      <c r="H23" s="36"/>
      <c r="I23" s="36"/>
    </row>
    <row r="24" spans="2:9" ht="34" customHeight="1">
      <c r="B24" s="93" t="s">
        <v>899</v>
      </c>
      <c r="C24" s="93"/>
      <c r="D24" s="93"/>
      <c r="E24" s="93"/>
      <c r="F24" s="93"/>
      <c r="G24" s="93"/>
      <c r="H24" s="93"/>
      <c r="I24" s="93"/>
    </row>
    <row r="25" spans="2:9" ht="30">
      <c r="B25" s="97" t="s">
        <v>127</v>
      </c>
      <c r="C25" s="97"/>
      <c r="D25" s="88">
        <v>6.5</v>
      </c>
      <c r="E25" s="88">
        <v>4</v>
      </c>
      <c r="F25" s="7">
        <v>1.5</v>
      </c>
      <c r="G25" s="6" t="s">
        <v>129</v>
      </c>
      <c r="H25" s="91" t="s">
        <v>901</v>
      </c>
      <c r="I25" s="9" t="s">
        <v>459</v>
      </c>
    </row>
    <row r="26" spans="2:9" ht="45">
      <c r="B26" s="97" t="s">
        <v>900</v>
      </c>
      <c r="C26" s="97"/>
      <c r="D26" s="7">
        <v>1.5</v>
      </c>
      <c r="E26" s="88">
        <v>6.5</v>
      </c>
      <c r="F26" s="88">
        <v>11</v>
      </c>
      <c r="G26" s="6" t="s">
        <v>46</v>
      </c>
      <c r="H26" s="8" t="s">
        <v>903</v>
      </c>
      <c r="I26" s="8" t="s">
        <v>902</v>
      </c>
    </row>
    <row r="27" spans="2:9">
      <c r="D27" s="88"/>
      <c r="E27" s="88"/>
      <c r="F27" s="88"/>
      <c r="H27" s="8"/>
    </row>
    <row r="28" spans="2:9">
      <c r="D28" s="88"/>
      <c r="E28" s="88"/>
      <c r="F28" s="88"/>
    </row>
    <row r="29" spans="2:9">
      <c r="D29" s="88"/>
      <c r="E29" s="88"/>
      <c r="F29" s="88"/>
    </row>
    <row r="30" spans="2:9">
      <c r="D30" s="88"/>
      <c r="E30" s="88"/>
      <c r="F30" s="88"/>
    </row>
    <row r="31" spans="2:9">
      <c r="D31" s="88"/>
      <c r="E31" s="88"/>
      <c r="F31" s="88"/>
    </row>
    <row r="32" spans="2:9">
      <c r="D32" s="88"/>
      <c r="E32" s="88"/>
      <c r="F32" s="88"/>
    </row>
    <row r="33" spans="4:6">
      <c r="D33" s="88"/>
      <c r="E33" s="88"/>
      <c r="F33" s="88"/>
    </row>
    <row r="34" spans="4:6">
      <c r="D34" s="88"/>
      <c r="E34" s="88"/>
      <c r="F34" s="88"/>
    </row>
    <row r="35" spans="4:6">
      <c r="D35" s="88"/>
      <c r="E35" s="88"/>
      <c r="F35" s="88"/>
    </row>
    <row r="36" spans="4:6">
      <c r="D36" s="88"/>
      <c r="E36" s="88"/>
      <c r="F36" s="88"/>
    </row>
    <row r="37" spans="4:6">
      <c r="D37" s="88"/>
      <c r="E37" s="88"/>
      <c r="F37" s="88"/>
    </row>
    <row r="38" spans="4:6">
      <c r="D38" s="88"/>
      <c r="E38" s="88"/>
      <c r="F38" s="88"/>
    </row>
    <row r="39" spans="4:6">
      <c r="D39" s="88"/>
      <c r="E39" s="88"/>
      <c r="F39" s="88"/>
    </row>
    <row r="40" spans="4:6">
      <c r="D40" s="88"/>
      <c r="E40" s="88"/>
      <c r="F40" s="88"/>
    </row>
    <row r="41" spans="4:6">
      <c r="D41" s="88"/>
      <c r="E41" s="88"/>
      <c r="F41" s="88"/>
    </row>
    <row r="42" spans="4:6">
      <c r="D42" s="88"/>
      <c r="E42" s="88"/>
      <c r="F42" s="88"/>
    </row>
    <row r="43" spans="4:6">
      <c r="D43" s="88"/>
      <c r="E43" s="88"/>
      <c r="F43" s="88"/>
    </row>
    <row r="44" spans="4:6">
      <c r="D44" s="88"/>
      <c r="E44" s="88"/>
      <c r="F44" s="88"/>
    </row>
    <row r="45" spans="4:6">
      <c r="D45" s="88"/>
      <c r="E45" s="88"/>
      <c r="F45" s="88"/>
    </row>
    <row r="46" spans="4:6">
      <c r="D46" s="88"/>
      <c r="E46" s="88"/>
      <c r="F46" s="88"/>
    </row>
    <row r="47" spans="4:6">
      <c r="D47" s="88"/>
      <c r="E47" s="88"/>
      <c r="F47" s="88"/>
    </row>
    <row r="48" spans="4:6">
      <c r="D48" s="88"/>
      <c r="E48" s="88"/>
      <c r="F48" s="88"/>
    </row>
    <row r="49" spans="4:6">
      <c r="D49" s="88"/>
      <c r="E49" s="88"/>
      <c r="F49" s="88"/>
    </row>
    <row r="50" spans="4:6">
      <c r="D50" s="88"/>
      <c r="E50" s="88"/>
      <c r="F50" s="88"/>
    </row>
    <row r="51" spans="4:6">
      <c r="D51" s="88"/>
      <c r="E51" s="88"/>
      <c r="F51" s="88"/>
    </row>
    <row r="52" spans="4:6">
      <c r="D52" s="88"/>
      <c r="E52" s="88"/>
      <c r="F52" s="88"/>
    </row>
    <row r="53" spans="4:6">
      <c r="D53" s="88"/>
      <c r="E53" s="88"/>
      <c r="F53" s="88"/>
    </row>
    <row r="54" spans="4:6">
      <c r="D54" s="88"/>
      <c r="E54" s="88"/>
      <c r="F54" s="88"/>
    </row>
    <row r="55" spans="4:6">
      <c r="D55" s="88"/>
      <c r="E55" s="88"/>
      <c r="F55" s="88"/>
    </row>
    <row r="56" spans="4:6">
      <c r="D56" s="88"/>
      <c r="E56" s="88"/>
      <c r="F56" s="88"/>
    </row>
    <row r="57" spans="4:6">
      <c r="D57" s="88"/>
      <c r="E57" s="88"/>
      <c r="F57" s="88"/>
    </row>
    <row r="58" spans="4:6">
      <c r="D58" s="88"/>
      <c r="E58" s="88"/>
      <c r="F58" s="88"/>
    </row>
  </sheetData>
  <mergeCells count="21">
    <mergeCell ref="B12:C12"/>
    <mergeCell ref="B13:C13"/>
    <mergeCell ref="B7:C7"/>
    <mergeCell ref="B8:C8"/>
    <mergeCell ref="B9:C9"/>
    <mergeCell ref="B10:C10"/>
    <mergeCell ref="B11:C11"/>
    <mergeCell ref="B2:I2"/>
    <mergeCell ref="B3:C3"/>
    <mergeCell ref="B4:C4"/>
    <mergeCell ref="B5:C5"/>
    <mergeCell ref="B6:C6"/>
    <mergeCell ref="B24:I24"/>
    <mergeCell ref="B25:C25"/>
    <mergeCell ref="B26:C26"/>
    <mergeCell ref="B21:C21"/>
    <mergeCell ref="B16:I16"/>
    <mergeCell ref="B17:C17"/>
    <mergeCell ref="B18:C18"/>
    <mergeCell ref="B19:C19"/>
    <mergeCell ref="B20:C20"/>
  </mergeCells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opLeftCell="A8" workbookViewId="0">
      <selection activeCell="H24" sqref="H24"/>
    </sheetView>
  </sheetViews>
  <sheetFormatPr baseColWidth="10" defaultRowHeight="15" x14ac:dyDescent="0"/>
  <cols>
    <col min="1" max="1" width="16.5" customWidth="1"/>
    <col min="2" max="3" width="14.1640625" customWidth="1"/>
    <col min="4" max="6" width="4.5" customWidth="1"/>
    <col min="7" max="7" width="8.83203125" bestFit="1" customWidth="1"/>
    <col min="8" max="8" width="37.83203125" customWidth="1"/>
    <col min="9" max="9" width="23.6640625" customWidth="1"/>
  </cols>
  <sheetData>
    <row r="1" spans="1:9" s="36" customFormat="1" ht="17">
      <c r="A1" s="81"/>
      <c r="B1" s="81"/>
      <c r="C1" s="81"/>
      <c r="D1" s="1">
        <v>1</v>
      </c>
      <c r="E1" s="1" t="s">
        <v>0</v>
      </c>
      <c r="F1" s="1">
        <v>2</v>
      </c>
      <c r="G1" s="5" t="s">
        <v>1</v>
      </c>
      <c r="H1" s="1" t="s">
        <v>2</v>
      </c>
      <c r="I1" s="1" t="s">
        <v>3</v>
      </c>
    </row>
    <row r="2" spans="1:9" ht="35" customHeight="1">
      <c r="A2" s="4"/>
      <c r="B2" s="93" t="s">
        <v>470</v>
      </c>
      <c r="C2" s="93"/>
      <c r="D2" s="93"/>
      <c r="E2" s="93"/>
      <c r="F2" s="93"/>
      <c r="G2" s="93"/>
      <c r="H2" s="93"/>
      <c r="I2" s="93"/>
    </row>
    <row r="3" spans="1:9" ht="30">
      <c r="A3" s="21"/>
      <c r="B3" s="97" t="s">
        <v>823</v>
      </c>
      <c r="C3" s="97"/>
      <c r="D3" s="82">
        <v>2.5</v>
      </c>
      <c r="E3" s="82" t="s">
        <v>817</v>
      </c>
      <c r="F3" s="7">
        <v>3</v>
      </c>
      <c r="G3" s="84" t="s">
        <v>49</v>
      </c>
      <c r="H3" s="8" t="s">
        <v>838</v>
      </c>
      <c r="I3" s="8"/>
    </row>
    <row r="4" spans="1:9">
      <c r="A4" s="4"/>
      <c r="B4" s="97" t="s">
        <v>824</v>
      </c>
      <c r="C4" s="97"/>
      <c r="D4" s="82">
        <v>2.5</v>
      </c>
      <c r="E4" s="7" t="s">
        <v>817</v>
      </c>
      <c r="F4" s="82">
        <v>3</v>
      </c>
      <c r="G4" s="84" t="s">
        <v>16</v>
      </c>
      <c r="H4" s="8" t="s">
        <v>835</v>
      </c>
      <c r="I4" s="9" t="s">
        <v>26</v>
      </c>
    </row>
    <row r="5" spans="1:9" ht="45">
      <c r="A5" s="4"/>
      <c r="B5" s="97" t="s">
        <v>825</v>
      </c>
      <c r="C5" s="97"/>
      <c r="D5" s="7">
        <v>2.5</v>
      </c>
      <c r="E5" s="82" t="s">
        <v>818</v>
      </c>
      <c r="F5" s="82">
        <v>3.5</v>
      </c>
      <c r="G5" s="84" t="s">
        <v>44</v>
      </c>
      <c r="H5" s="8" t="s">
        <v>841</v>
      </c>
      <c r="I5" s="9" t="s">
        <v>627</v>
      </c>
    </row>
    <row r="6" spans="1:9" ht="30">
      <c r="A6" s="4"/>
      <c r="B6" s="97" t="s">
        <v>826</v>
      </c>
      <c r="C6" s="97"/>
      <c r="D6" s="82">
        <v>6.5</v>
      </c>
      <c r="E6" s="82" t="s">
        <v>819</v>
      </c>
      <c r="F6" s="7">
        <v>1.5</v>
      </c>
      <c r="G6" s="84" t="s">
        <v>49</v>
      </c>
      <c r="H6" s="8" t="s">
        <v>836</v>
      </c>
      <c r="I6" s="8" t="s">
        <v>837</v>
      </c>
    </row>
    <row r="7" spans="1:9">
      <c r="A7" s="4"/>
      <c r="B7" s="97" t="s">
        <v>827</v>
      </c>
      <c r="C7" s="97"/>
      <c r="D7" s="82">
        <v>7.5</v>
      </c>
      <c r="E7" s="7" t="s">
        <v>819</v>
      </c>
      <c r="F7" s="82">
        <v>1.5</v>
      </c>
      <c r="G7" s="84" t="s">
        <v>16</v>
      </c>
      <c r="H7" s="8"/>
      <c r="I7" s="8" t="s">
        <v>839</v>
      </c>
    </row>
    <row r="8" spans="1:9">
      <c r="A8" s="4"/>
      <c r="B8" s="97" t="s">
        <v>828</v>
      </c>
      <c r="C8" s="97"/>
      <c r="D8" s="82">
        <v>1.5</v>
      </c>
      <c r="E8" s="82" t="s">
        <v>819</v>
      </c>
      <c r="F8" s="7">
        <v>7</v>
      </c>
      <c r="G8" s="84" t="s">
        <v>833</v>
      </c>
      <c r="H8" s="8" t="s">
        <v>452</v>
      </c>
      <c r="I8" s="8"/>
    </row>
    <row r="9" spans="1:9">
      <c r="A9" s="4"/>
      <c r="B9" s="97"/>
      <c r="C9" s="97"/>
      <c r="D9" s="82"/>
      <c r="E9" s="82"/>
      <c r="F9" s="82"/>
      <c r="G9" s="84"/>
      <c r="H9" s="8"/>
      <c r="I9" s="8"/>
    </row>
    <row r="10" spans="1:9" ht="45">
      <c r="A10" s="4"/>
      <c r="B10" s="97" t="s">
        <v>829</v>
      </c>
      <c r="C10" s="97"/>
      <c r="D10" s="82">
        <v>10</v>
      </c>
      <c r="E10" s="82" t="s">
        <v>820</v>
      </c>
      <c r="F10" s="7">
        <v>1.5</v>
      </c>
      <c r="G10" s="84" t="s">
        <v>75</v>
      </c>
      <c r="H10" s="8" t="s">
        <v>842</v>
      </c>
      <c r="I10" s="8" t="s">
        <v>834</v>
      </c>
    </row>
    <row r="11" spans="1:9">
      <c r="A11" s="4"/>
      <c r="B11" s="97" t="s">
        <v>830</v>
      </c>
      <c r="C11" s="97"/>
      <c r="D11" s="7">
        <v>8.5</v>
      </c>
      <c r="E11" s="82" t="s">
        <v>821</v>
      </c>
      <c r="F11" s="82">
        <v>1.5</v>
      </c>
      <c r="G11" s="84" t="s">
        <v>46</v>
      </c>
      <c r="H11" s="9" t="s">
        <v>110</v>
      </c>
      <c r="I11" s="8"/>
    </row>
    <row r="12" spans="1:9">
      <c r="A12" s="4"/>
      <c r="B12" s="97" t="s">
        <v>831</v>
      </c>
      <c r="C12" s="97"/>
      <c r="D12" s="82">
        <v>1.5</v>
      </c>
      <c r="E12" s="82" t="s">
        <v>822</v>
      </c>
      <c r="F12" s="7">
        <v>16</v>
      </c>
      <c r="G12" s="84" t="s">
        <v>129</v>
      </c>
      <c r="H12" s="8"/>
      <c r="I12" s="8" t="s">
        <v>458</v>
      </c>
    </row>
    <row r="13" spans="1:9">
      <c r="A13" s="4"/>
      <c r="B13" s="97"/>
      <c r="C13" s="97"/>
      <c r="D13" s="82"/>
      <c r="E13" s="82"/>
      <c r="F13" s="82"/>
      <c r="G13" s="84"/>
      <c r="H13" s="8"/>
      <c r="I13" s="8"/>
    </row>
    <row r="14" spans="1:9" ht="45">
      <c r="A14" s="4"/>
      <c r="B14" s="97" t="s">
        <v>832</v>
      </c>
      <c r="C14" s="97"/>
      <c r="D14" s="7">
        <v>2.5</v>
      </c>
      <c r="E14" s="82" t="s">
        <v>818</v>
      </c>
      <c r="F14" s="82">
        <v>3.5</v>
      </c>
      <c r="G14" s="84" t="s">
        <v>387</v>
      </c>
      <c r="H14" s="8" t="s">
        <v>840</v>
      </c>
      <c r="I14" s="9" t="s">
        <v>459</v>
      </c>
    </row>
    <row r="15" spans="1:9">
      <c r="B15" s="42"/>
      <c r="G15" s="82"/>
    </row>
    <row r="17" spans="2:9" ht="35" customHeight="1">
      <c r="B17" s="93" t="s">
        <v>927</v>
      </c>
      <c r="C17" s="93"/>
      <c r="D17" s="93"/>
      <c r="E17" s="93"/>
      <c r="F17" s="93"/>
      <c r="G17" s="93"/>
      <c r="H17" s="93"/>
      <c r="I17" s="93"/>
    </row>
    <row r="18" spans="2:9">
      <c r="B18" s="97" t="s">
        <v>928</v>
      </c>
      <c r="C18" s="97"/>
      <c r="D18" s="90">
        <v>9</v>
      </c>
      <c r="E18" s="7">
        <v>4.5</v>
      </c>
      <c r="F18" s="90">
        <v>1.5</v>
      </c>
      <c r="G18" s="84" t="s">
        <v>128</v>
      </c>
      <c r="H18" s="9" t="s">
        <v>942</v>
      </c>
      <c r="I18" s="8"/>
    </row>
    <row r="19" spans="2:9">
      <c r="B19" s="97" t="s">
        <v>929</v>
      </c>
      <c r="C19" s="97"/>
      <c r="D19" s="90">
        <v>1.5</v>
      </c>
      <c r="E19" s="7">
        <v>4</v>
      </c>
      <c r="F19" s="90">
        <v>7.5</v>
      </c>
      <c r="G19" s="84" t="s">
        <v>16</v>
      </c>
      <c r="H19" s="8"/>
      <c r="I19" s="8"/>
    </row>
    <row r="20" spans="2:9">
      <c r="B20" s="97" t="s">
        <v>930</v>
      </c>
      <c r="C20" s="97"/>
      <c r="D20" s="90">
        <v>1.5</v>
      </c>
      <c r="E20" s="7">
        <v>4.5</v>
      </c>
      <c r="F20" s="90">
        <v>9.5</v>
      </c>
      <c r="G20" s="84" t="s">
        <v>252</v>
      </c>
      <c r="H20" s="8" t="s">
        <v>936</v>
      </c>
      <c r="I20" s="8"/>
    </row>
    <row r="21" spans="2:9">
      <c r="B21" s="97"/>
      <c r="C21" s="97"/>
      <c r="D21" s="90"/>
      <c r="E21" s="90"/>
      <c r="F21" s="90"/>
      <c r="G21" s="84"/>
      <c r="H21" s="8"/>
      <c r="I21" s="8"/>
    </row>
    <row r="22" spans="2:9" ht="30">
      <c r="B22" s="97" t="s">
        <v>931</v>
      </c>
      <c r="C22" s="97"/>
      <c r="D22" s="63">
        <v>10.5</v>
      </c>
      <c r="E22" s="90">
        <v>5.5</v>
      </c>
      <c r="F22" s="7">
        <v>1.5</v>
      </c>
      <c r="G22" s="84" t="s">
        <v>49</v>
      </c>
      <c r="H22" s="8" t="s">
        <v>938</v>
      </c>
      <c r="I22" s="9" t="s">
        <v>142</v>
      </c>
    </row>
    <row r="23" spans="2:9" ht="30">
      <c r="B23" s="97" t="s">
        <v>932</v>
      </c>
      <c r="C23" s="97"/>
      <c r="D23" s="90">
        <v>3</v>
      </c>
      <c r="E23" s="90">
        <v>3.5</v>
      </c>
      <c r="F23" s="7">
        <v>2.5</v>
      </c>
      <c r="G23" s="84" t="s">
        <v>72</v>
      </c>
      <c r="H23" s="8" t="s">
        <v>944</v>
      </c>
      <c r="I23" s="9" t="s">
        <v>459</v>
      </c>
    </row>
    <row r="24" spans="2:9" ht="30">
      <c r="B24" s="97" t="s">
        <v>933</v>
      </c>
      <c r="C24" s="97"/>
      <c r="D24" s="7">
        <v>2.5</v>
      </c>
      <c r="E24" s="90">
        <v>3</v>
      </c>
      <c r="F24" s="90">
        <v>3.5</v>
      </c>
      <c r="G24" s="84" t="s">
        <v>225</v>
      </c>
      <c r="H24" s="8" t="s">
        <v>941</v>
      </c>
      <c r="I24" s="9" t="s">
        <v>240</v>
      </c>
    </row>
    <row r="25" spans="2:9">
      <c r="B25" s="97" t="s">
        <v>934</v>
      </c>
      <c r="C25" s="97"/>
      <c r="D25" s="90">
        <v>4.5</v>
      </c>
      <c r="E25" s="7">
        <v>3.5</v>
      </c>
      <c r="F25" s="90">
        <v>2</v>
      </c>
      <c r="G25" s="84" t="s">
        <v>128</v>
      </c>
      <c r="H25" s="8" t="s">
        <v>939</v>
      </c>
      <c r="I25" s="8"/>
    </row>
    <row r="26" spans="2:9">
      <c r="B26" s="97"/>
      <c r="C26" s="97"/>
      <c r="D26" s="90"/>
      <c r="E26" s="90"/>
      <c r="F26" s="90"/>
      <c r="G26" s="84"/>
      <c r="H26" s="8"/>
      <c r="I26" s="8"/>
    </row>
    <row r="27" spans="2:9">
      <c r="B27" s="97" t="s">
        <v>935</v>
      </c>
      <c r="C27" s="97"/>
      <c r="D27" s="90">
        <v>1.5</v>
      </c>
      <c r="E27" s="7">
        <v>4</v>
      </c>
      <c r="F27" s="90">
        <v>7.5</v>
      </c>
      <c r="G27" s="84" t="s">
        <v>16</v>
      </c>
      <c r="H27" s="8"/>
      <c r="I27" s="8" t="s">
        <v>940</v>
      </c>
    </row>
    <row r="29" spans="2:9">
      <c r="H29" s="8" t="s">
        <v>937</v>
      </c>
    </row>
  </sheetData>
  <mergeCells count="24">
    <mergeCell ref="B27:C27"/>
    <mergeCell ref="B22:C22"/>
    <mergeCell ref="B23:C23"/>
    <mergeCell ref="B24:C24"/>
    <mergeCell ref="B25:C25"/>
    <mergeCell ref="B26:C26"/>
    <mergeCell ref="B17:I17"/>
    <mergeCell ref="B18:C18"/>
    <mergeCell ref="B19:C19"/>
    <mergeCell ref="B20:C20"/>
    <mergeCell ref="B21:C21"/>
    <mergeCell ref="B7:C7"/>
    <mergeCell ref="B2:I2"/>
    <mergeCell ref="B3:C3"/>
    <mergeCell ref="B4:C4"/>
    <mergeCell ref="B5:C5"/>
    <mergeCell ref="B6:C6"/>
    <mergeCell ref="B14:C14"/>
    <mergeCell ref="B8:C8"/>
    <mergeCell ref="B9:C9"/>
    <mergeCell ref="B10:C10"/>
    <mergeCell ref="B11:C11"/>
    <mergeCell ref="B12:C12"/>
    <mergeCell ref="B13:C13"/>
  </mergeCells>
  <pageMargins left="0.75" right="0.75" top="1" bottom="1" header="0.5" footer="0.5"/>
  <pageSetup paperSize="9" orientation="portrait" horizontalDpi="4294967292" verticalDpi="4294967292"/>
  <ignoredErrors>
    <ignoredError sqref="E3:E14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L122"/>
  <sheetViews>
    <sheetView tabSelected="1" workbookViewId="0">
      <selection activeCell="J14" sqref="J14"/>
    </sheetView>
  </sheetViews>
  <sheetFormatPr baseColWidth="10" defaultRowHeight="15" x14ac:dyDescent="0"/>
  <cols>
    <col min="1" max="1" width="10.83203125" style="4"/>
    <col min="2" max="2" width="13.83203125" style="4" customWidth="1"/>
    <col min="3" max="3" width="18" style="4" customWidth="1"/>
    <col min="4" max="4" width="10.83203125" style="4"/>
    <col min="5" max="5" width="12.5" style="4" customWidth="1"/>
    <col min="6" max="6" width="9.1640625" style="4" bestFit="1" customWidth="1"/>
    <col min="7" max="7" width="13.83203125" style="4" bestFit="1" customWidth="1"/>
    <col min="8" max="10" width="10.83203125" style="4"/>
    <col min="11" max="11" width="16.5" style="4" customWidth="1"/>
    <col min="12" max="13" width="10.83203125" style="4"/>
    <col min="14" max="14" width="16.5" style="4" customWidth="1"/>
    <col min="15" max="17" width="10.83203125" style="4"/>
    <col min="18" max="18" width="15.83203125" style="4" customWidth="1"/>
    <col min="19" max="20" width="10.83203125" style="4"/>
    <col min="21" max="21" width="15.83203125" style="4" customWidth="1"/>
    <col min="22" max="23" width="10.83203125" style="4"/>
    <col min="24" max="24" width="15.83203125" style="4" customWidth="1"/>
    <col min="25" max="26" width="10.83203125" style="4"/>
    <col min="27" max="27" width="15.83203125" style="4" customWidth="1"/>
    <col min="28" max="29" width="10.83203125" style="4"/>
    <col min="30" max="30" width="15.83203125" style="4" customWidth="1"/>
    <col min="31" max="32" width="10.83203125" style="4"/>
    <col min="33" max="33" width="15.83203125" style="4" customWidth="1"/>
    <col min="34" max="35" width="10.83203125" style="4"/>
    <col min="36" max="36" width="15.83203125" style="4" customWidth="1"/>
    <col min="37" max="38" width="10.83203125" style="4"/>
    <col min="39" max="39" width="15.83203125" style="4" customWidth="1"/>
    <col min="40" max="41" width="10.83203125" style="4"/>
    <col min="42" max="42" width="15.83203125" style="4" customWidth="1"/>
    <col min="43" max="44" width="10.83203125" style="4"/>
    <col min="45" max="45" width="15.83203125" style="4" customWidth="1"/>
    <col min="46" max="47" width="10.83203125" style="4"/>
    <col min="48" max="48" width="15.83203125" style="4" customWidth="1"/>
    <col min="49" max="50" width="10.83203125" style="4"/>
    <col min="51" max="51" width="15.83203125" style="4" customWidth="1"/>
    <col min="52" max="53" width="10.83203125" style="4"/>
    <col min="54" max="54" width="15.83203125" style="4" customWidth="1"/>
    <col min="55" max="56" width="10.83203125" style="4"/>
    <col min="57" max="57" width="15.83203125" style="4" customWidth="1"/>
    <col min="58" max="59" width="10.83203125" style="4"/>
    <col min="60" max="60" width="15.83203125" style="4" customWidth="1"/>
    <col min="61" max="62" width="10.83203125" style="4"/>
    <col min="63" max="63" width="15.83203125" style="4" customWidth="1"/>
    <col min="64" max="65" width="10.83203125" style="4"/>
    <col min="66" max="66" width="15.83203125" style="4" customWidth="1"/>
    <col min="67" max="68" width="10.83203125" style="4"/>
    <col min="69" max="69" width="15.83203125" style="4" customWidth="1"/>
    <col min="70" max="71" width="10.83203125" style="4"/>
    <col min="72" max="72" width="15.83203125" style="4" customWidth="1"/>
    <col min="73" max="74" width="10.83203125" style="4"/>
    <col min="75" max="75" width="15.83203125" style="4" customWidth="1"/>
    <col min="76" max="77" width="10.83203125" style="4"/>
    <col min="78" max="78" width="15.83203125" style="4" customWidth="1"/>
    <col min="79" max="80" width="10.83203125" style="4"/>
    <col min="81" max="81" width="15.83203125" style="4" customWidth="1"/>
    <col min="82" max="83" width="10.83203125" style="4"/>
    <col min="84" max="84" width="15.83203125" style="4" customWidth="1"/>
    <col min="85" max="86" width="10.83203125" style="4"/>
    <col min="87" max="87" width="15.83203125" style="4" customWidth="1"/>
    <col min="88" max="16384" width="10.83203125" style="4"/>
  </cols>
  <sheetData>
    <row r="1" spans="1:9" ht="17">
      <c r="A1" s="2" t="s">
        <v>14</v>
      </c>
      <c r="B1" s="2" t="s">
        <v>5</v>
      </c>
      <c r="C1" s="2" t="s">
        <v>6</v>
      </c>
      <c r="D1" s="2" t="s">
        <v>7</v>
      </c>
      <c r="E1" s="2" t="s">
        <v>8</v>
      </c>
      <c r="F1" s="2" t="s">
        <v>9</v>
      </c>
      <c r="G1" s="2" t="s">
        <v>10</v>
      </c>
      <c r="H1" s="2" t="s">
        <v>11</v>
      </c>
      <c r="I1" s="21"/>
    </row>
    <row r="2" spans="1:9">
      <c r="B2" s="4">
        <v>1</v>
      </c>
      <c r="C2" s="32" t="s">
        <v>28</v>
      </c>
      <c r="D2" s="4">
        <f>SUM(D38+D77+D108)</f>
        <v>578</v>
      </c>
      <c r="E2" s="26" t="s">
        <v>114</v>
      </c>
      <c r="F2" s="4" t="s">
        <v>186</v>
      </c>
      <c r="G2" s="4">
        <f>SUM(G38+G77+G108)</f>
        <v>34</v>
      </c>
      <c r="H2" s="17">
        <f>D2/G2</f>
        <v>17</v>
      </c>
    </row>
    <row r="3" spans="1:9">
      <c r="B3" s="4">
        <v>2</v>
      </c>
      <c r="C3" s="32" t="s">
        <v>27</v>
      </c>
      <c r="D3" s="4">
        <f>SUM(D43+D89+D100)</f>
        <v>537</v>
      </c>
      <c r="E3" s="24" t="s">
        <v>116</v>
      </c>
      <c r="F3" s="4" t="s">
        <v>186</v>
      </c>
      <c r="G3" s="4">
        <f>SUM(G43+G89+G100)</f>
        <v>34</v>
      </c>
      <c r="H3" s="17">
        <f>D3/G3</f>
        <v>15.794117647058824</v>
      </c>
    </row>
    <row r="4" spans="1:9">
      <c r="B4" s="4">
        <v>3</v>
      </c>
      <c r="C4" s="32" t="s">
        <v>63</v>
      </c>
      <c r="D4" s="4">
        <f>SUM(D39+D74+D115)</f>
        <v>524.5</v>
      </c>
      <c r="E4" s="25" t="s">
        <v>150</v>
      </c>
      <c r="F4" s="4" t="s">
        <v>241</v>
      </c>
      <c r="G4" s="4">
        <f>SUM(G39+G74+G115)</f>
        <v>32</v>
      </c>
      <c r="H4" s="17">
        <f t="shared" ref="H4" si="0">D4/G4</f>
        <v>16.390625</v>
      </c>
    </row>
    <row r="5" spans="1:9" ht="17">
      <c r="B5" s="4">
        <v>4</v>
      </c>
      <c r="C5" s="15" t="s">
        <v>71</v>
      </c>
      <c r="D5" s="41">
        <f>SUM(D40+D76+D111)</f>
        <v>521.5</v>
      </c>
      <c r="E5" s="26" t="s">
        <v>114</v>
      </c>
      <c r="F5" s="4" t="s">
        <v>688</v>
      </c>
      <c r="G5" s="4">
        <f>G40+G76+G111</f>
        <v>34</v>
      </c>
      <c r="H5" s="17">
        <f>D5/G5</f>
        <v>15.338235294117647</v>
      </c>
    </row>
    <row r="6" spans="1:9">
      <c r="B6" s="4">
        <v>5</v>
      </c>
      <c r="C6" s="32" t="s">
        <v>78</v>
      </c>
      <c r="D6" s="4">
        <f>SUM(D42+D79+D112)</f>
        <v>493.5</v>
      </c>
      <c r="E6" s="26" t="s">
        <v>114</v>
      </c>
      <c r="F6" s="4" t="s">
        <v>80</v>
      </c>
      <c r="G6" s="4">
        <f>SUM(G42+G79+G112)</f>
        <v>34</v>
      </c>
      <c r="H6" s="17">
        <f>D6/G6</f>
        <v>14.514705882352942</v>
      </c>
    </row>
    <row r="7" spans="1:9">
      <c r="B7" s="4">
        <v>6</v>
      </c>
      <c r="C7" s="32" t="s">
        <v>67</v>
      </c>
      <c r="D7" s="4">
        <f>SUM(D46+D80+D107)</f>
        <v>486</v>
      </c>
      <c r="E7" s="24" t="s">
        <v>898</v>
      </c>
      <c r="F7" s="4" t="s">
        <v>186</v>
      </c>
      <c r="G7" s="4">
        <f>SUM(G46+G80+G107)</f>
        <v>34</v>
      </c>
      <c r="H7" s="17">
        <f>D7/G7</f>
        <v>14.294117647058824</v>
      </c>
    </row>
    <row r="8" spans="1:9">
      <c r="B8" s="4">
        <v>7</v>
      </c>
      <c r="C8" s="16" t="s">
        <v>51</v>
      </c>
      <c r="D8" s="4">
        <f>SUM(D50+D75+D106)</f>
        <v>484.5</v>
      </c>
      <c r="E8" s="26" t="s">
        <v>114</v>
      </c>
      <c r="F8" s="4" t="s">
        <v>241</v>
      </c>
      <c r="G8" s="4">
        <f>G50+G75+G106</f>
        <v>34</v>
      </c>
      <c r="H8" s="17">
        <f t="shared" ref="H8" si="1">D8/G8</f>
        <v>14.25</v>
      </c>
    </row>
    <row r="9" spans="1:9">
      <c r="B9" s="4">
        <v>8</v>
      </c>
      <c r="C9" s="32" t="s">
        <v>55</v>
      </c>
      <c r="D9" s="4">
        <f>SUM(D51+D81+D101)</f>
        <v>482.5</v>
      </c>
      <c r="E9" s="24" t="s">
        <v>898</v>
      </c>
      <c r="F9" s="4" t="s">
        <v>186</v>
      </c>
      <c r="G9" s="4">
        <f>SUM(G51+G81+G101)</f>
        <v>34</v>
      </c>
      <c r="H9" s="17">
        <f>D9/G9</f>
        <v>14.191176470588236</v>
      </c>
    </row>
    <row r="10" spans="1:9">
      <c r="B10" s="4">
        <v>9</v>
      </c>
      <c r="C10" s="32" t="s">
        <v>59</v>
      </c>
      <c r="D10" s="4">
        <f>SUM(D48+D78+D109)</f>
        <v>482</v>
      </c>
      <c r="E10" s="25" t="s">
        <v>150</v>
      </c>
      <c r="F10" s="4" t="s">
        <v>80</v>
      </c>
      <c r="G10" s="4">
        <f>SUM(G48+G78+G109)</f>
        <v>34</v>
      </c>
      <c r="H10" s="17">
        <f>D10/G10</f>
        <v>14.176470588235293</v>
      </c>
    </row>
    <row r="11" spans="1:9">
      <c r="B11" s="4">
        <v>10</v>
      </c>
      <c r="C11" s="32" t="s">
        <v>69</v>
      </c>
      <c r="D11" s="4">
        <f>SUM(D45+D84+D103)</f>
        <v>478.5</v>
      </c>
      <c r="E11" s="25" t="s">
        <v>845</v>
      </c>
      <c r="F11" s="4" t="s">
        <v>80</v>
      </c>
      <c r="G11" s="4">
        <f>SUM( G45+G84+G103)</f>
        <v>34</v>
      </c>
      <c r="H11" s="17">
        <f>D11/G11</f>
        <v>14.073529411764707</v>
      </c>
    </row>
    <row r="12" spans="1:9">
      <c r="B12" s="4">
        <v>11</v>
      </c>
      <c r="C12" s="32" t="s">
        <v>68</v>
      </c>
      <c r="D12" s="4">
        <f>SUM(D44+D85+D104)</f>
        <v>474</v>
      </c>
      <c r="E12" s="24" t="s">
        <v>116</v>
      </c>
      <c r="F12" s="4" t="s">
        <v>186</v>
      </c>
      <c r="G12" s="4">
        <f>SUM(G44+G85+G104)</f>
        <v>34</v>
      </c>
      <c r="H12" s="17">
        <f>D12/G12</f>
        <v>13.941176470588236</v>
      </c>
    </row>
    <row r="13" spans="1:9">
      <c r="B13" s="4">
        <v>12</v>
      </c>
      <c r="C13" s="32" t="s">
        <v>61</v>
      </c>
      <c r="D13" s="4">
        <f>SUM(D41+D92+D105)</f>
        <v>462.5</v>
      </c>
      <c r="E13" s="25" t="s">
        <v>432</v>
      </c>
      <c r="F13" s="4" t="s">
        <v>80</v>
      </c>
      <c r="G13" s="4">
        <f>G41+G92+G105</f>
        <v>33</v>
      </c>
      <c r="H13" s="17">
        <f>D13/G13</f>
        <v>14.015151515151516</v>
      </c>
    </row>
    <row r="14" spans="1:9">
      <c r="B14" s="4">
        <v>13</v>
      </c>
      <c r="C14" s="32" t="s">
        <v>54</v>
      </c>
      <c r="D14" s="4">
        <f>SUM(D49+D83+D113)</f>
        <v>428</v>
      </c>
      <c r="E14" s="26" t="s">
        <v>114</v>
      </c>
      <c r="F14" s="4" t="s">
        <v>80</v>
      </c>
      <c r="G14" s="4">
        <f>SUM(G49+G83+G113)</f>
        <v>31</v>
      </c>
      <c r="H14" s="17">
        <f>D14/G14</f>
        <v>13.806451612903226</v>
      </c>
    </row>
    <row r="15" spans="1:9">
      <c r="B15" s="4">
        <v>14</v>
      </c>
      <c r="C15" s="32" t="s">
        <v>53</v>
      </c>
      <c r="D15" s="4">
        <f>SUM(D47+D88+D114)</f>
        <v>428.5</v>
      </c>
      <c r="E15" s="26" t="s">
        <v>114</v>
      </c>
      <c r="F15" s="4" t="s">
        <v>80</v>
      </c>
      <c r="G15" s="4">
        <f>SUM(G47+G88+G114)</f>
        <v>31</v>
      </c>
      <c r="H15" s="17">
        <f>D15/G15</f>
        <v>13.82258064516129</v>
      </c>
    </row>
    <row r="16" spans="1:9">
      <c r="B16" s="4">
        <v>15</v>
      </c>
      <c r="C16" s="32" t="s">
        <v>60</v>
      </c>
      <c r="D16" s="4">
        <f>SUM(D53+D87+D102)</f>
        <v>421.5</v>
      </c>
      <c r="E16" s="26" t="s">
        <v>114</v>
      </c>
      <c r="F16" s="4" t="s">
        <v>186</v>
      </c>
      <c r="G16" s="4">
        <f>SUM(G53+G87+G102)</f>
        <v>33</v>
      </c>
      <c r="H16" s="17">
        <f>D16/G16</f>
        <v>12.772727272727273</v>
      </c>
    </row>
    <row r="17" spans="2:8">
      <c r="B17" s="4">
        <v>16</v>
      </c>
      <c r="C17" s="32" t="s">
        <v>70</v>
      </c>
      <c r="D17" s="4">
        <f>SUM(D54+D82+D110)</f>
        <v>397</v>
      </c>
      <c r="E17" s="26" t="s">
        <v>114</v>
      </c>
      <c r="F17" s="4" t="s">
        <v>186</v>
      </c>
      <c r="G17" s="4">
        <f>SUM(G54+G82+G110)</f>
        <v>24</v>
      </c>
      <c r="H17" s="17">
        <f>D17/G17</f>
        <v>16.541666666666668</v>
      </c>
    </row>
    <row r="18" spans="2:8">
      <c r="B18" s="4">
        <v>17</v>
      </c>
      <c r="C18" s="32" t="s">
        <v>31</v>
      </c>
      <c r="D18" s="4">
        <f>SUM(D52+D93+D117)</f>
        <v>351</v>
      </c>
      <c r="E18" s="26" t="s">
        <v>114</v>
      </c>
      <c r="G18" s="4">
        <f>SUM(G52+G93+G117)</f>
        <v>25</v>
      </c>
      <c r="H18" s="17">
        <f>D18/G18</f>
        <v>14.04</v>
      </c>
    </row>
    <row r="19" spans="2:8">
      <c r="B19" s="4">
        <v>18</v>
      </c>
      <c r="C19" s="32" t="s">
        <v>56</v>
      </c>
      <c r="D19" s="4">
        <f>SUM(D55+D86+D118)</f>
        <v>336.5</v>
      </c>
      <c r="E19" s="26" t="s">
        <v>114</v>
      </c>
      <c r="G19" s="4">
        <f>SUM(G55+G86+G118)</f>
        <v>27</v>
      </c>
      <c r="H19" s="17">
        <f>D19/G19</f>
        <v>12.462962962962964</v>
      </c>
    </row>
    <row r="20" spans="2:8">
      <c r="B20" s="4">
        <v>19</v>
      </c>
      <c r="C20" s="32" t="s">
        <v>62</v>
      </c>
      <c r="D20" s="4">
        <f>SUM(D56+D90)</f>
        <v>290.5</v>
      </c>
      <c r="E20" s="26" t="s">
        <v>114</v>
      </c>
      <c r="G20" s="4">
        <f>G56+G90</f>
        <v>21</v>
      </c>
      <c r="H20" s="17">
        <f>D20/G20</f>
        <v>13.833333333333334</v>
      </c>
    </row>
    <row r="21" spans="2:8">
      <c r="B21" s="4">
        <v>20</v>
      </c>
      <c r="C21" s="16" t="s">
        <v>58</v>
      </c>
      <c r="D21" s="4">
        <f>SUM(D57+D95)</f>
        <v>177.5</v>
      </c>
      <c r="E21" s="26" t="s">
        <v>114</v>
      </c>
      <c r="F21" s="4" t="s">
        <v>80</v>
      </c>
      <c r="G21" s="4">
        <f>SUM(G57+G95)</f>
        <v>12</v>
      </c>
      <c r="H21" s="17">
        <f>D21/G21</f>
        <v>14.791666666666666</v>
      </c>
    </row>
    <row r="22" spans="2:8">
      <c r="B22" s="4">
        <v>21</v>
      </c>
      <c r="C22" s="32" t="s">
        <v>164</v>
      </c>
      <c r="D22" s="32">
        <f>SUM(D58+D91)</f>
        <v>168.5</v>
      </c>
      <c r="E22" s="26" t="s">
        <v>114</v>
      </c>
      <c r="F22" s="32" t="s">
        <v>80</v>
      </c>
      <c r="G22" s="32">
        <f>SUM(G58+G91)</f>
        <v>11</v>
      </c>
      <c r="H22" s="17">
        <f>D22/G22</f>
        <v>15.318181818181818</v>
      </c>
    </row>
    <row r="23" spans="2:8">
      <c r="B23" s="4">
        <v>22</v>
      </c>
      <c r="C23" s="32" t="s">
        <v>29</v>
      </c>
      <c r="D23" s="4">
        <f>SUM(D60+D116+D94)</f>
        <v>133.5</v>
      </c>
      <c r="E23" s="26" t="s">
        <v>114</v>
      </c>
      <c r="G23" s="4">
        <f>SUM(G60+G116+G94)</f>
        <v>8</v>
      </c>
      <c r="H23" s="17">
        <f>D23/G23</f>
        <v>16.6875</v>
      </c>
    </row>
    <row r="24" spans="2:8">
      <c r="B24" s="4">
        <v>23</v>
      </c>
      <c r="C24" s="32" t="s">
        <v>66</v>
      </c>
      <c r="D24" s="4">
        <f>SUM(D59+D96)</f>
        <v>130.5</v>
      </c>
      <c r="E24" s="26" t="s">
        <v>114</v>
      </c>
      <c r="G24" s="4">
        <f>SUM(G59+G96)</f>
        <v>9</v>
      </c>
      <c r="H24" s="17">
        <f>D24/G24</f>
        <v>14.5</v>
      </c>
    </row>
    <row r="25" spans="2:8">
      <c r="B25" s="4">
        <v>24</v>
      </c>
      <c r="C25" s="16" t="s">
        <v>30</v>
      </c>
      <c r="D25" s="4">
        <f>SUM(D61)</f>
        <v>86.5</v>
      </c>
      <c r="E25" s="26" t="s">
        <v>114</v>
      </c>
      <c r="G25" s="4">
        <f>SUM(G61)</f>
        <v>6</v>
      </c>
      <c r="H25" s="17">
        <f>D25/G25</f>
        <v>14.416666666666666</v>
      </c>
    </row>
    <row r="26" spans="2:8">
      <c r="B26" s="4">
        <v>25</v>
      </c>
      <c r="C26" s="32" t="s">
        <v>180</v>
      </c>
      <c r="D26" s="16">
        <f>SUM(D64+D97)</f>
        <v>82</v>
      </c>
      <c r="E26" s="26" t="s">
        <v>114</v>
      </c>
      <c r="F26" s="16"/>
      <c r="G26" s="16">
        <f>SUM(G64+G97)</f>
        <v>6</v>
      </c>
      <c r="H26" s="17">
        <f>D26/G26</f>
        <v>13.666666666666666</v>
      </c>
    </row>
    <row r="27" spans="2:8">
      <c r="B27" s="4">
        <v>26</v>
      </c>
      <c r="C27" s="16" t="s">
        <v>64</v>
      </c>
      <c r="D27" s="4">
        <f>SUM(D62)</f>
        <v>77.5</v>
      </c>
      <c r="E27" s="26" t="s">
        <v>114</v>
      </c>
      <c r="G27" s="4">
        <f>SUM(G62)</f>
        <v>4</v>
      </c>
      <c r="H27" s="17">
        <f>D27/G27</f>
        <v>19.375</v>
      </c>
    </row>
    <row r="28" spans="2:8">
      <c r="B28" s="4">
        <v>27</v>
      </c>
      <c r="C28" s="32" t="s">
        <v>52</v>
      </c>
      <c r="D28" s="4">
        <f>SUM(D63)</f>
        <v>72.5</v>
      </c>
      <c r="E28" s="26" t="s">
        <v>114</v>
      </c>
      <c r="G28" s="4">
        <f>SUM(G63)</f>
        <v>4</v>
      </c>
      <c r="H28" s="17">
        <f>D28/G28</f>
        <v>18.125</v>
      </c>
    </row>
    <row r="29" spans="2:8" s="32" customFormat="1">
      <c r="B29" s="32">
        <v>28</v>
      </c>
      <c r="C29" s="32" t="s">
        <v>57</v>
      </c>
      <c r="D29" s="4">
        <f>SUM(D65)</f>
        <v>63.5</v>
      </c>
      <c r="E29" s="26" t="s">
        <v>114</v>
      </c>
      <c r="F29" s="4"/>
      <c r="G29" s="4">
        <f>SUM(G65)</f>
        <v>4</v>
      </c>
      <c r="H29" s="17">
        <f>D29/G29</f>
        <v>15.875</v>
      </c>
    </row>
    <row r="30" spans="2:8" s="32" customFormat="1">
      <c r="B30" s="32">
        <v>29</v>
      </c>
      <c r="C30" s="32" t="s">
        <v>65</v>
      </c>
      <c r="D30" s="4">
        <f>SUM(D66)</f>
        <v>48.5</v>
      </c>
      <c r="E30" s="26" t="s">
        <v>114</v>
      </c>
      <c r="F30" s="4"/>
      <c r="G30" s="4">
        <f>SUM(G66)</f>
        <v>3</v>
      </c>
      <c r="H30" s="17">
        <f>D30/G30</f>
        <v>16.166666666666668</v>
      </c>
    </row>
    <row r="31" spans="2:8" s="32" customFormat="1">
      <c r="B31" s="32">
        <v>30</v>
      </c>
      <c r="C31" s="32" t="s">
        <v>649</v>
      </c>
      <c r="D31" s="32">
        <f>SUM(D67)</f>
        <v>37</v>
      </c>
      <c r="E31" s="26" t="s">
        <v>114</v>
      </c>
      <c r="G31" s="32">
        <f>SUM(G67)</f>
        <v>2</v>
      </c>
      <c r="H31" s="17">
        <f>D31/G31</f>
        <v>18.5</v>
      </c>
    </row>
    <row r="32" spans="2:8" s="32" customFormat="1">
      <c r="B32" s="32">
        <v>31</v>
      </c>
      <c r="C32" s="32" t="s">
        <v>131</v>
      </c>
      <c r="D32" s="32">
        <f>SUM(D68)</f>
        <v>37</v>
      </c>
      <c r="E32" s="26" t="s">
        <v>114</v>
      </c>
      <c r="G32" s="32">
        <f>SUM(G68)</f>
        <v>2</v>
      </c>
      <c r="H32" s="17">
        <f>D32/G32</f>
        <v>18.5</v>
      </c>
    </row>
    <row r="33" spans="1:90" s="32" customFormat="1">
      <c r="B33" s="32">
        <v>32</v>
      </c>
      <c r="C33" s="32" t="s">
        <v>109</v>
      </c>
      <c r="D33" s="32">
        <f>SUM(D69)</f>
        <v>33.5</v>
      </c>
      <c r="E33" s="26" t="s">
        <v>114</v>
      </c>
      <c r="G33" s="32">
        <f>SUM(G69)</f>
        <v>2</v>
      </c>
      <c r="H33" s="17">
        <f>D33/G33</f>
        <v>16.75</v>
      </c>
    </row>
    <row r="34" spans="1:90" s="32" customFormat="1">
      <c r="B34" s="32">
        <v>33</v>
      </c>
      <c r="C34" s="32" t="s">
        <v>130</v>
      </c>
      <c r="D34" s="32">
        <f>SUM(D70)</f>
        <v>20</v>
      </c>
      <c r="E34" s="16" t="s">
        <v>114</v>
      </c>
      <c r="G34" s="32">
        <f>SUM(G70)</f>
        <v>2</v>
      </c>
      <c r="H34" s="17">
        <f>D34/G34</f>
        <v>10</v>
      </c>
    </row>
    <row r="35" spans="1:90">
      <c r="B35" s="4">
        <v>34</v>
      </c>
      <c r="C35" s="32" t="s">
        <v>111</v>
      </c>
      <c r="D35" s="32">
        <f>SUM(D71)</f>
        <v>14</v>
      </c>
      <c r="E35" s="32" t="s">
        <v>114</v>
      </c>
      <c r="F35" s="32"/>
      <c r="G35" s="32">
        <f>SUM(G71)</f>
        <v>1</v>
      </c>
      <c r="H35" s="17">
        <f>D35/G35</f>
        <v>14</v>
      </c>
    </row>
    <row r="36" spans="1:90" ht="34" customHeight="1">
      <c r="R36" s="98" t="s">
        <v>79</v>
      </c>
      <c r="S36" s="98"/>
      <c r="U36" s="98" t="s">
        <v>108</v>
      </c>
      <c r="V36" s="98"/>
      <c r="X36" s="98" t="s">
        <v>151</v>
      </c>
      <c r="Y36" s="98"/>
      <c r="AA36" s="98" t="s">
        <v>185</v>
      </c>
      <c r="AB36" s="98"/>
      <c r="AD36" s="98" t="s">
        <v>214</v>
      </c>
      <c r="AE36" s="98"/>
      <c r="AG36" s="98" t="s">
        <v>270</v>
      </c>
      <c r="AH36" s="98"/>
      <c r="AJ36" s="98" t="s">
        <v>292</v>
      </c>
      <c r="AK36" s="98"/>
      <c r="AM36" s="98" t="s">
        <v>322</v>
      </c>
      <c r="AN36" s="98"/>
      <c r="AP36" s="98" t="s">
        <v>376</v>
      </c>
      <c r="AQ36" s="98"/>
      <c r="AS36" s="98" t="s">
        <v>404</v>
      </c>
      <c r="AT36" s="98"/>
      <c r="AV36" s="98" t="s">
        <v>460</v>
      </c>
      <c r="AW36" s="98"/>
      <c r="AY36" s="98" t="s">
        <v>509</v>
      </c>
      <c r="AZ36" s="98"/>
      <c r="BB36" s="98" t="s">
        <v>557</v>
      </c>
      <c r="BC36" s="98"/>
      <c r="BE36" s="98" t="s">
        <v>579</v>
      </c>
      <c r="BF36" s="98"/>
      <c r="BH36" s="98" t="s">
        <v>626</v>
      </c>
      <c r="BI36" s="98"/>
      <c r="BK36" s="98" t="s">
        <v>660</v>
      </c>
      <c r="BL36" s="98"/>
      <c r="BN36" s="98" t="s">
        <v>686</v>
      </c>
      <c r="BO36" s="98"/>
      <c r="BQ36" s="98" t="s">
        <v>736</v>
      </c>
      <c r="BR36" s="98"/>
      <c r="BT36" s="98" t="s">
        <v>759</v>
      </c>
      <c r="BU36" s="98"/>
      <c r="BW36" s="98" t="s">
        <v>781</v>
      </c>
      <c r="BX36" s="98"/>
      <c r="BZ36" s="98" t="s">
        <v>813</v>
      </c>
      <c r="CA36" s="98"/>
      <c r="CC36" s="98" t="s">
        <v>867</v>
      </c>
      <c r="CD36" s="98"/>
      <c r="CF36" s="98" t="s">
        <v>897</v>
      </c>
      <c r="CG36" s="98"/>
      <c r="CI36" s="98" t="s">
        <v>926</v>
      </c>
      <c r="CJ36" s="98"/>
    </row>
    <row r="37" spans="1:90" ht="17">
      <c r="A37" s="2" t="s">
        <v>12</v>
      </c>
      <c r="B37" s="2" t="s">
        <v>5</v>
      </c>
      <c r="C37" s="2" t="s">
        <v>6</v>
      </c>
      <c r="D37" s="2" t="s">
        <v>7</v>
      </c>
      <c r="E37" s="2" t="s">
        <v>8</v>
      </c>
      <c r="F37" s="2" t="s">
        <v>9</v>
      </c>
      <c r="G37" s="2" t="s">
        <v>10</v>
      </c>
      <c r="H37" s="2" t="s">
        <v>11</v>
      </c>
      <c r="I37" s="51"/>
      <c r="R37" s="11" t="s">
        <v>50</v>
      </c>
      <c r="S37" s="11" t="s">
        <v>7</v>
      </c>
      <c r="U37" s="11" t="s">
        <v>50</v>
      </c>
      <c r="V37" s="11" t="s">
        <v>7</v>
      </c>
      <c r="X37" s="11" t="s">
        <v>50</v>
      </c>
      <c r="Y37" s="11" t="s">
        <v>7</v>
      </c>
      <c r="AA37" s="11" t="s">
        <v>50</v>
      </c>
      <c r="AB37" s="11" t="s">
        <v>7</v>
      </c>
      <c r="AD37" s="11" t="s">
        <v>50</v>
      </c>
      <c r="AE37" s="11" t="s">
        <v>7</v>
      </c>
      <c r="AG37" s="11" t="s">
        <v>50</v>
      </c>
      <c r="AH37" s="11" t="s">
        <v>7</v>
      </c>
      <c r="AJ37" s="11" t="s">
        <v>50</v>
      </c>
      <c r="AK37" s="11" t="s">
        <v>7</v>
      </c>
      <c r="AM37" s="11" t="s">
        <v>50</v>
      </c>
      <c r="AN37" s="11" t="s">
        <v>7</v>
      </c>
      <c r="AP37" s="11" t="s">
        <v>50</v>
      </c>
      <c r="AQ37" s="11" t="s">
        <v>7</v>
      </c>
      <c r="AS37" s="11" t="s">
        <v>50</v>
      </c>
      <c r="AT37" s="11" t="s">
        <v>7</v>
      </c>
      <c r="AV37" s="11" t="s">
        <v>50</v>
      </c>
      <c r="AW37" s="11" t="s">
        <v>7</v>
      </c>
      <c r="AY37" s="11" t="s">
        <v>50</v>
      </c>
      <c r="AZ37" s="11" t="s">
        <v>7</v>
      </c>
      <c r="BB37" s="11" t="s">
        <v>50</v>
      </c>
      <c r="BC37" s="11" t="s">
        <v>7</v>
      </c>
      <c r="BE37" s="11" t="s">
        <v>50</v>
      </c>
      <c r="BF37" s="11" t="s">
        <v>7</v>
      </c>
      <c r="BH37" s="11" t="s">
        <v>50</v>
      </c>
      <c r="BI37" s="11" t="s">
        <v>7</v>
      </c>
      <c r="BK37" s="11" t="s">
        <v>50</v>
      </c>
      <c r="BL37" s="11" t="s">
        <v>7</v>
      </c>
      <c r="BN37" s="11" t="s">
        <v>50</v>
      </c>
      <c r="BO37" s="11" t="s">
        <v>7</v>
      </c>
      <c r="BQ37" s="11" t="s">
        <v>50</v>
      </c>
      <c r="BR37" s="11" t="s">
        <v>7</v>
      </c>
      <c r="BT37" s="11" t="s">
        <v>50</v>
      </c>
      <c r="BU37" s="11" t="s">
        <v>7</v>
      </c>
      <c r="BW37" s="11" t="s">
        <v>50</v>
      </c>
      <c r="BX37" s="11" t="s">
        <v>7</v>
      </c>
      <c r="BZ37" s="11" t="s">
        <v>50</v>
      </c>
      <c r="CA37" s="11" t="s">
        <v>7</v>
      </c>
      <c r="CC37" s="11" t="s">
        <v>50</v>
      </c>
      <c r="CD37" s="11" t="s">
        <v>7</v>
      </c>
      <c r="CF37" s="11" t="s">
        <v>50</v>
      </c>
      <c r="CG37" s="11" t="s">
        <v>7</v>
      </c>
      <c r="CI37" s="11" t="s">
        <v>50</v>
      </c>
      <c r="CJ37" s="11" t="s">
        <v>7</v>
      </c>
    </row>
    <row r="38" spans="1:90">
      <c r="B38" s="4">
        <v>1</v>
      </c>
      <c r="C38" s="10" t="s">
        <v>28</v>
      </c>
      <c r="D38" s="10">
        <f>SUM(S61+V58+Y45+AB56+AE40+AH44+AK55+AN40+AQ42+AT40+AW55+AZ45+BC38+BF39+BI54+BL45+BO44+BR52+BU41+BX41+CA45+CD44+CG42+CJ44)</f>
        <v>431.5</v>
      </c>
      <c r="E38" s="26" t="s">
        <v>114</v>
      </c>
      <c r="F38" s="4" t="s">
        <v>80</v>
      </c>
      <c r="G38" s="4">
        <v>24</v>
      </c>
      <c r="H38" s="17">
        <f t="shared" ref="H38:H71" si="2">D38/G38</f>
        <v>17.979166666666668</v>
      </c>
      <c r="R38" s="14" t="s">
        <v>71</v>
      </c>
      <c r="S38" s="14">
        <v>26.5</v>
      </c>
      <c r="T38" s="28"/>
      <c r="U38" s="23" t="s">
        <v>51</v>
      </c>
      <c r="V38" s="23">
        <v>28.5</v>
      </c>
      <c r="W38" s="28"/>
      <c r="X38" s="23" t="s">
        <v>67</v>
      </c>
      <c r="Y38" s="23">
        <v>34.5</v>
      </c>
      <c r="AA38" s="14" t="s">
        <v>71</v>
      </c>
      <c r="AB38" s="14">
        <v>30.5</v>
      </c>
      <c r="AD38" s="23" t="s">
        <v>58</v>
      </c>
      <c r="AE38" s="23">
        <v>37.5</v>
      </c>
      <c r="AG38" s="23" t="s">
        <v>63</v>
      </c>
      <c r="AH38" s="23">
        <v>43.5</v>
      </c>
      <c r="AJ38" s="23" t="s">
        <v>51</v>
      </c>
      <c r="AK38" s="23">
        <v>20.5</v>
      </c>
      <c r="AM38" s="23" t="s">
        <v>164</v>
      </c>
      <c r="AN38" s="23">
        <v>29</v>
      </c>
      <c r="AP38" s="23" t="s">
        <v>69</v>
      </c>
      <c r="AQ38" s="23">
        <v>30.5</v>
      </c>
      <c r="AS38" s="23" t="s">
        <v>67</v>
      </c>
      <c r="AT38" s="23">
        <v>33.5</v>
      </c>
      <c r="AV38" s="23" t="s">
        <v>27</v>
      </c>
      <c r="AW38" s="23">
        <v>47</v>
      </c>
      <c r="AY38" s="23" t="s">
        <v>61</v>
      </c>
      <c r="AZ38" s="23">
        <v>31.5</v>
      </c>
      <c r="BB38" s="23" t="s">
        <v>28</v>
      </c>
      <c r="BC38" s="23">
        <v>51</v>
      </c>
      <c r="BE38" s="23" t="s">
        <v>78</v>
      </c>
      <c r="BF38" s="23">
        <v>41.5</v>
      </c>
      <c r="BH38" s="23" t="s">
        <v>59</v>
      </c>
      <c r="BI38" s="23">
        <v>26</v>
      </c>
      <c r="BK38" s="23" t="s">
        <v>68</v>
      </c>
      <c r="BL38" s="23">
        <v>53</v>
      </c>
      <c r="BN38" s="14" t="s">
        <v>71</v>
      </c>
      <c r="BO38" s="14">
        <v>42</v>
      </c>
      <c r="BQ38" s="23" t="s">
        <v>60</v>
      </c>
      <c r="BR38" s="23">
        <v>30</v>
      </c>
      <c r="BT38" s="23" t="s">
        <v>70</v>
      </c>
      <c r="BU38" s="23">
        <v>38.5</v>
      </c>
      <c r="BW38" s="23" t="s">
        <v>63</v>
      </c>
      <c r="BX38" s="23">
        <v>38</v>
      </c>
      <c r="BZ38" s="23" t="s">
        <v>67</v>
      </c>
      <c r="CA38" s="23">
        <v>31</v>
      </c>
      <c r="CC38" s="23" t="s">
        <v>61</v>
      </c>
      <c r="CD38" s="23">
        <v>33</v>
      </c>
      <c r="CF38" s="23" t="s">
        <v>54</v>
      </c>
      <c r="CG38" s="23">
        <v>39.5</v>
      </c>
      <c r="CI38" s="23" t="s">
        <v>53</v>
      </c>
      <c r="CJ38" s="23">
        <v>27</v>
      </c>
    </row>
    <row r="39" spans="1:90">
      <c r="B39" s="4">
        <v>2</v>
      </c>
      <c r="C39" s="10" t="s">
        <v>63</v>
      </c>
      <c r="D39" s="10">
        <f>SUM(S56+V57+Y40+AB52+AE61+AH38+AK49+AN50+AQ43+AT47+AW48+AZ43+BC51+BF47+BI44+BL55+BO46+BR41+BU42+BX38+CA49+CD41+CG39+CJ46)</f>
        <v>404</v>
      </c>
      <c r="E39" s="26" t="s">
        <v>114</v>
      </c>
      <c r="F39" s="4" t="s">
        <v>186</v>
      </c>
      <c r="G39" s="4">
        <v>24</v>
      </c>
      <c r="H39" s="17">
        <f t="shared" si="2"/>
        <v>16.833333333333332</v>
      </c>
      <c r="R39" s="12" t="s">
        <v>30</v>
      </c>
      <c r="S39" s="12">
        <v>25.5</v>
      </c>
      <c r="T39" s="28"/>
      <c r="U39" s="12" t="s">
        <v>52</v>
      </c>
      <c r="V39" s="12">
        <v>26</v>
      </c>
      <c r="W39" s="28"/>
      <c r="X39" s="12" t="s">
        <v>65</v>
      </c>
      <c r="Y39" s="12">
        <v>26.5</v>
      </c>
      <c r="AA39" s="12" t="s">
        <v>62</v>
      </c>
      <c r="AB39" s="12">
        <v>30</v>
      </c>
      <c r="AC39" s="16"/>
      <c r="AD39" s="12" t="s">
        <v>69</v>
      </c>
      <c r="AE39" s="12">
        <v>33.5</v>
      </c>
      <c r="AG39" s="12" t="s">
        <v>54</v>
      </c>
      <c r="AH39" s="12">
        <v>31.5</v>
      </c>
      <c r="AJ39" s="12" t="s">
        <v>27</v>
      </c>
      <c r="AK39" s="12">
        <v>19.5</v>
      </c>
      <c r="AM39" s="12" t="s">
        <v>66</v>
      </c>
      <c r="AN39" s="12">
        <v>26</v>
      </c>
      <c r="AP39" s="12" t="s">
        <v>54</v>
      </c>
      <c r="AQ39" s="12">
        <v>29.5</v>
      </c>
      <c r="AS39" s="12" t="s">
        <v>69</v>
      </c>
      <c r="AT39" s="12">
        <v>23.5</v>
      </c>
      <c r="AV39" s="12" t="s">
        <v>53</v>
      </c>
      <c r="AW39" s="12">
        <v>19</v>
      </c>
      <c r="AY39" s="12" t="s">
        <v>53</v>
      </c>
      <c r="AZ39" s="12">
        <v>24</v>
      </c>
      <c r="BB39" s="12" t="s">
        <v>59</v>
      </c>
      <c r="BC39" s="12">
        <v>31.5</v>
      </c>
      <c r="BE39" s="12" t="s">
        <v>28</v>
      </c>
      <c r="BF39" s="12">
        <v>23</v>
      </c>
      <c r="BH39" s="12" t="s">
        <v>56</v>
      </c>
      <c r="BI39" s="12">
        <v>24.5</v>
      </c>
      <c r="BK39" s="12" t="s">
        <v>31</v>
      </c>
      <c r="BL39" s="12">
        <v>38</v>
      </c>
      <c r="BN39" s="12" t="s">
        <v>61</v>
      </c>
      <c r="BO39" s="12">
        <v>21.5</v>
      </c>
      <c r="BQ39" s="12" t="s">
        <v>67</v>
      </c>
      <c r="BR39" s="12">
        <v>27</v>
      </c>
      <c r="BT39" s="12" t="s">
        <v>27</v>
      </c>
      <c r="BU39" s="12">
        <v>36.5</v>
      </c>
      <c r="BW39" s="12" t="s">
        <v>70</v>
      </c>
      <c r="BX39" s="12">
        <v>22.5</v>
      </c>
      <c r="BZ39" s="12" t="s">
        <v>78</v>
      </c>
      <c r="CA39" s="12">
        <v>23</v>
      </c>
      <c r="CC39" s="12" t="s">
        <v>67</v>
      </c>
      <c r="CD39" s="12">
        <v>23</v>
      </c>
      <c r="CF39" s="12" t="s">
        <v>63</v>
      </c>
      <c r="CG39" s="12">
        <v>26</v>
      </c>
      <c r="CI39" s="12" t="s">
        <v>69</v>
      </c>
      <c r="CJ39" s="12">
        <v>19.5</v>
      </c>
    </row>
    <row r="40" spans="1:90" ht="17">
      <c r="B40" s="4">
        <v>3</v>
      </c>
      <c r="C40" s="15" t="s">
        <v>71</v>
      </c>
      <c r="D40" s="15">
        <f>SUM(S38+V52+Y50+AB38+AE49+AH56+AK47+AN48+AQ54+AT44+AW56+AZ47+BC47+BF42+BI52+BL49+BO38+BR55+BU45+BX50+CA44+CD49+CG45+CJ42)</f>
        <v>380</v>
      </c>
      <c r="E40" s="24" t="s">
        <v>116</v>
      </c>
      <c r="F40" s="4" t="s">
        <v>241</v>
      </c>
      <c r="G40" s="4">
        <v>24</v>
      </c>
      <c r="H40" s="17">
        <f t="shared" si="2"/>
        <v>15.833333333333334</v>
      </c>
      <c r="R40" s="13" t="s">
        <v>51</v>
      </c>
      <c r="S40" s="13">
        <v>22</v>
      </c>
      <c r="T40" s="28"/>
      <c r="U40" s="13" t="s">
        <v>59</v>
      </c>
      <c r="V40" s="13">
        <v>23.5</v>
      </c>
      <c r="W40" s="28"/>
      <c r="X40" s="13" t="s">
        <v>63</v>
      </c>
      <c r="Y40" s="13">
        <v>24</v>
      </c>
      <c r="AA40" s="13" t="s">
        <v>61</v>
      </c>
      <c r="AB40" s="13">
        <v>28.5</v>
      </c>
      <c r="AD40" s="13" t="s">
        <v>28</v>
      </c>
      <c r="AE40" s="13">
        <v>31.5</v>
      </c>
      <c r="AG40" s="13" t="s">
        <v>78</v>
      </c>
      <c r="AH40" s="13">
        <v>29</v>
      </c>
      <c r="AJ40" s="13" t="s">
        <v>31</v>
      </c>
      <c r="AK40" s="13">
        <v>19</v>
      </c>
      <c r="AM40" s="13" t="s">
        <v>28</v>
      </c>
      <c r="AN40" s="13">
        <v>24</v>
      </c>
      <c r="AP40" s="13" t="s">
        <v>53</v>
      </c>
      <c r="AQ40" s="13">
        <v>22.5</v>
      </c>
      <c r="AS40" s="12" t="s">
        <v>28</v>
      </c>
      <c r="AT40" s="12">
        <v>23.5</v>
      </c>
      <c r="AV40" s="12" t="s">
        <v>55</v>
      </c>
      <c r="AW40" s="12">
        <v>19</v>
      </c>
      <c r="AY40" s="13" t="s">
        <v>60</v>
      </c>
      <c r="AZ40" s="13">
        <v>23</v>
      </c>
      <c r="BB40" s="13" t="s">
        <v>58</v>
      </c>
      <c r="BC40" s="13">
        <v>23.5</v>
      </c>
      <c r="BE40" s="13" t="s">
        <v>56</v>
      </c>
      <c r="BF40" s="13">
        <v>23</v>
      </c>
      <c r="BG40" s="16"/>
      <c r="BH40" s="13" t="s">
        <v>55</v>
      </c>
      <c r="BI40" s="13">
        <v>22.5</v>
      </c>
      <c r="BK40" s="13" t="s">
        <v>60</v>
      </c>
      <c r="BL40" s="13">
        <v>20.5</v>
      </c>
      <c r="BN40" s="12" t="s">
        <v>53</v>
      </c>
      <c r="BO40" s="12">
        <v>21.5</v>
      </c>
      <c r="BQ40" s="13" t="s">
        <v>51</v>
      </c>
      <c r="BR40" s="13">
        <v>24.5</v>
      </c>
      <c r="BT40" s="13" t="s">
        <v>56</v>
      </c>
      <c r="BU40" s="13">
        <v>28</v>
      </c>
      <c r="BW40" s="13" t="s">
        <v>69</v>
      </c>
      <c r="BX40" s="13">
        <v>21.5</v>
      </c>
      <c r="BY40" s="16"/>
      <c r="BZ40" s="13" t="s">
        <v>55</v>
      </c>
      <c r="CA40" s="13">
        <v>22.5</v>
      </c>
      <c r="CC40" s="13" t="s">
        <v>54</v>
      </c>
      <c r="CD40" s="13">
        <v>19</v>
      </c>
      <c r="CF40" s="13" t="s">
        <v>78</v>
      </c>
      <c r="CG40" s="13">
        <v>25.5</v>
      </c>
      <c r="CI40" s="13" t="s">
        <v>51</v>
      </c>
      <c r="CJ40" s="13">
        <v>16.5</v>
      </c>
    </row>
    <row r="41" spans="1:90">
      <c r="B41" s="4">
        <v>4</v>
      </c>
      <c r="C41" s="10" t="s">
        <v>61</v>
      </c>
      <c r="D41" s="10">
        <f>SUM(S62+V43+Y44+AB40+AE45+AH55+AK54+AN43+AQ53+AT53+AW51+AZ38+BC55+BF53+BI41+BL46+BO39+BR43+BU53+BX46+CA41+CD38+CG47+CJ45)</f>
        <v>377.5</v>
      </c>
      <c r="E41" s="25" t="s">
        <v>150</v>
      </c>
      <c r="F41" s="4" t="s">
        <v>186</v>
      </c>
      <c r="G41" s="4">
        <v>24</v>
      </c>
      <c r="H41" s="17">
        <f t="shared" si="2"/>
        <v>15.729166666666666</v>
      </c>
      <c r="R41" s="13" t="s">
        <v>64</v>
      </c>
      <c r="S41" s="13">
        <v>22</v>
      </c>
      <c r="T41" s="28"/>
      <c r="U41" s="28" t="s">
        <v>69</v>
      </c>
      <c r="V41" s="28">
        <v>23</v>
      </c>
      <c r="W41" s="28"/>
      <c r="X41" s="16" t="s">
        <v>57</v>
      </c>
      <c r="Y41" s="16">
        <v>23</v>
      </c>
      <c r="AA41" s="16" t="s">
        <v>51</v>
      </c>
      <c r="AB41" s="4">
        <v>28</v>
      </c>
      <c r="AD41" s="29" t="s">
        <v>68</v>
      </c>
      <c r="AE41" s="29">
        <v>23</v>
      </c>
      <c r="AG41" s="33" t="s">
        <v>68</v>
      </c>
      <c r="AH41" s="33">
        <v>25.5</v>
      </c>
      <c r="AJ41" s="16" t="s">
        <v>66</v>
      </c>
      <c r="AK41" s="38">
        <v>18</v>
      </c>
      <c r="AM41" s="16" t="s">
        <v>62</v>
      </c>
      <c r="AN41" s="16">
        <v>23</v>
      </c>
      <c r="AP41" s="13" t="s">
        <v>78</v>
      </c>
      <c r="AQ41" s="13">
        <v>22.5</v>
      </c>
      <c r="AS41" s="13" t="s">
        <v>68</v>
      </c>
      <c r="AT41" s="13">
        <v>19.5</v>
      </c>
      <c r="AV41" s="13" t="s">
        <v>68</v>
      </c>
      <c r="AW41" s="13">
        <v>18.5</v>
      </c>
      <c r="AY41" s="16" t="s">
        <v>55</v>
      </c>
      <c r="AZ41" s="16">
        <v>20</v>
      </c>
      <c r="BB41" s="16" t="s">
        <v>27</v>
      </c>
      <c r="BC41" s="16">
        <v>22.5</v>
      </c>
      <c r="BE41" s="16" t="s">
        <v>31</v>
      </c>
      <c r="BF41" s="16">
        <v>21</v>
      </c>
      <c r="BH41" s="16" t="s">
        <v>61</v>
      </c>
      <c r="BI41" s="16">
        <v>20.5</v>
      </c>
      <c r="BK41" s="16" t="s">
        <v>27</v>
      </c>
      <c r="BL41" s="16">
        <v>17.5</v>
      </c>
      <c r="BN41" s="13" t="s">
        <v>649</v>
      </c>
      <c r="BO41" s="13">
        <v>21</v>
      </c>
      <c r="BQ41" s="16" t="s">
        <v>63</v>
      </c>
      <c r="BR41" s="16">
        <v>24</v>
      </c>
      <c r="BS41" s="16"/>
      <c r="BT41" s="16" t="s">
        <v>28</v>
      </c>
      <c r="BU41" s="16">
        <v>26</v>
      </c>
      <c r="BW41" s="16" t="s">
        <v>28</v>
      </c>
      <c r="BX41" s="16">
        <v>18</v>
      </c>
      <c r="BZ41" s="16" t="s">
        <v>61</v>
      </c>
      <c r="CA41" s="16">
        <v>22</v>
      </c>
      <c r="CC41" s="16" t="s">
        <v>63</v>
      </c>
      <c r="CD41" s="16">
        <v>17.5</v>
      </c>
      <c r="CF41" s="16" t="s">
        <v>69</v>
      </c>
      <c r="CG41" s="16">
        <v>25</v>
      </c>
      <c r="CI41" s="16" t="s">
        <v>54</v>
      </c>
      <c r="CJ41" s="16">
        <v>15.5</v>
      </c>
    </row>
    <row r="42" spans="1:90">
      <c r="B42" s="4">
        <v>5</v>
      </c>
      <c r="C42" s="10" t="s">
        <v>78</v>
      </c>
      <c r="D42" s="10">
        <f>SUM(S63+V56+Y56+AB47+AE44+AH40+AK45+AN49+AQ41+AT49+AW50+AZ52+BC56+BF38+BI48+BL44+BO50+BR45+BU52+BX43+CA39+CD51+CG40+CJ53)</f>
        <v>366</v>
      </c>
      <c r="E42" s="26" t="s">
        <v>114</v>
      </c>
      <c r="F42" s="4" t="s">
        <v>80</v>
      </c>
      <c r="G42" s="4">
        <v>24</v>
      </c>
      <c r="H42" s="17">
        <f t="shared" si="2"/>
        <v>15.25</v>
      </c>
      <c r="R42" s="28" t="s">
        <v>58</v>
      </c>
      <c r="S42" s="28">
        <v>21</v>
      </c>
      <c r="T42" s="28"/>
      <c r="U42" s="28" t="s">
        <v>55</v>
      </c>
      <c r="V42" s="28">
        <v>19.5</v>
      </c>
      <c r="W42" s="28"/>
      <c r="X42" s="16" t="s">
        <v>66</v>
      </c>
      <c r="Y42" s="16">
        <v>20</v>
      </c>
      <c r="AA42" s="28" t="s">
        <v>131</v>
      </c>
      <c r="AB42" s="4">
        <v>27.5</v>
      </c>
      <c r="AD42" s="16" t="s">
        <v>31</v>
      </c>
      <c r="AE42" s="29">
        <v>22</v>
      </c>
      <c r="AG42" s="16" t="s">
        <v>62</v>
      </c>
      <c r="AH42" s="16">
        <v>24.5</v>
      </c>
      <c r="AJ42" s="16" t="s">
        <v>67</v>
      </c>
      <c r="AK42" s="38">
        <v>18</v>
      </c>
      <c r="AM42" s="16" t="s">
        <v>59</v>
      </c>
      <c r="AN42" s="47">
        <v>22</v>
      </c>
      <c r="AP42" s="16" t="s">
        <v>28</v>
      </c>
      <c r="AQ42" s="16">
        <v>17.5</v>
      </c>
      <c r="AS42" s="16" t="s">
        <v>54</v>
      </c>
      <c r="AT42" s="16">
        <v>18</v>
      </c>
      <c r="AV42" s="16" t="s">
        <v>164</v>
      </c>
      <c r="AW42" s="16">
        <v>18</v>
      </c>
      <c r="AY42" s="16" t="s">
        <v>51</v>
      </c>
      <c r="AZ42" s="16">
        <v>20</v>
      </c>
      <c r="BA42" s="16"/>
      <c r="BB42" s="16" t="s">
        <v>54</v>
      </c>
      <c r="BC42" s="16">
        <v>18</v>
      </c>
      <c r="BE42" s="22" t="s">
        <v>71</v>
      </c>
      <c r="BF42" s="22">
        <v>20</v>
      </c>
      <c r="BH42" s="16" t="s">
        <v>31</v>
      </c>
      <c r="BI42" s="16">
        <v>19.5</v>
      </c>
      <c r="BK42" s="16" t="s">
        <v>649</v>
      </c>
      <c r="BL42" s="16">
        <v>16</v>
      </c>
      <c r="BN42" s="16" t="s">
        <v>69</v>
      </c>
      <c r="BO42" s="16">
        <v>19.5</v>
      </c>
      <c r="BQ42" s="4" t="s">
        <v>70</v>
      </c>
      <c r="BR42" s="4">
        <v>23.5</v>
      </c>
      <c r="BT42" s="16" t="s">
        <v>63</v>
      </c>
      <c r="BU42" s="16">
        <v>20</v>
      </c>
      <c r="BW42" s="4" t="s">
        <v>29</v>
      </c>
      <c r="BX42" s="4">
        <v>18</v>
      </c>
      <c r="BZ42" s="16" t="s">
        <v>70</v>
      </c>
      <c r="CA42" s="16">
        <v>20.5</v>
      </c>
      <c r="CC42" s="16" t="s">
        <v>68</v>
      </c>
      <c r="CD42" s="16">
        <v>17</v>
      </c>
      <c r="CF42" s="16" t="s">
        <v>28</v>
      </c>
      <c r="CG42" s="16">
        <v>23.5</v>
      </c>
      <c r="CI42" s="22" t="s">
        <v>71</v>
      </c>
      <c r="CJ42" s="22">
        <v>15.5</v>
      </c>
    </row>
    <row r="43" spans="1:90">
      <c r="B43" s="4">
        <v>6</v>
      </c>
      <c r="C43" s="10" t="s">
        <v>27</v>
      </c>
      <c r="D43" s="10">
        <f>SUM(S46+V46+Y60+AB50+AE51+AH45+AK39+AN58+AQ57+AT55+AW38+AZ48+BC41+BF48+BI53+BL41+BO55+BR53+BU39+BX48+CA54+CD43+CG52+CJ43)</f>
        <v>366</v>
      </c>
      <c r="E43" s="25" t="s">
        <v>115</v>
      </c>
      <c r="F43" s="4" t="s">
        <v>80</v>
      </c>
      <c r="G43" s="4">
        <v>24</v>
      </c>
      <c r="H43" s="17">
        <f t="shared" si="2"/>
        <v>15.25</v>
      </c>
      <c r="R43" s="28" t="s">
        <v>55</v>
      </c>
      <c r="S43" s="28">
        <v>20.5</v>
      </c>
      <c r="T43" s="28"/>
      <c r="U43" s="28" t="s">
        <v>61</v>
      </c>
      <c r="V43" s="28">
        <v>19.5</v>
      </c>
      <c r="W43" s="28"/>
      <c r="X43" s="16" t="s">
        <v>109</v>
      </c>
      <c r="Y43" s="16">
        <v>19</v>
      </c>
      <c r="AA43" s="16" t="s">
        <v>31</v>
      </c>
      <c r="AB43" s="4">
        <v>23</v>
      </c>
      <c r="AC43" s="16"/>
      <c r="AD43" s="16" t="s">
        <v>70</v>
      </c>
      <c r="AE43" s="29">
        <v>21.5</v>
      </c>
      <c r="AG43" s="16" t="s">
        <v>53</v>
      </c>
      <c r="AH43" s="33">
        <v>24.5</v>
      </c>
      <c r="AI43" s="16"/>
      <c r="AJ43" s="16" t="s">
        <v>62</v>
      </c>
      <c r="AK43" s="16">
        <v>17.5</v>
      </c>
      <c r="AM43" s="16" t="s">
        <v>61</v>
      </c>
      <c r="AN43" s="16">
        <v>20.5</v>
      </c>
      <c r="AP43" s="16" t="s">
        <v>63</v>
      </c>
      <c r="AQ43" s="16">
        <v>16</v>
      </c>
      <c r="AS43" s="4" t="s">
        <v>70</v>
      </c>
      <c r="AT43" s="4">
        <v>18</v>
      </c>
      <c r="AV43" s="16" t="s">
        <v>31</v>
      </c>
      <c r="AW43" s="16">
        <v>16</v>
      </c>
      <c r="AY43" s="16" t="s">
        <v>63</v>
      </c>
      <c r="AZ43" s="16">
        <v>18.5</v>
      </c>
      <c r="BB43" s="16" t="s">
        <v>55</v>
      </c>
      <c r="BC43" s="16">
        <v>17.5</v>
      </c>
      <c r="BE43" s="16" t="s">
        <v>51</v>
      </c>
      <c r="BF43" s="16">
        <v>19</v>
      </c>
      <c r="BH43" s="16" t="s">
        <v>60</v>
      </c>
      <c r="BI43" s="70">
        <v>18</v>
      </c>
      <c r="BK43" s="71" t="s">
        <v>70</v>
      </c>
      <c r="BL43" s="71">
        <v>16</v>
      </c>
      <c r="BN43" s="16" t="s">
        <v>31</v>
      </c>
      <c r="BO43" s="16">
        <v>17.5</v>
      </c>
      <c r="BP43" s="72"/>
      <c r="BQ43" s="16" t="s">
        <v>61</v>
      </c>
      <c r="BR43" s="16">
        <v>22</v>
      </c>
      <c r="BT43" s="16" t="s">
        <v>51</v>
      </c>
      <c r="BU43" s="16">
        <v>19</v>
      </c>
      <c r="BW43" s="16" t="s">
        <v>78</v>
      </c>
      <c r="BX43" s="16">
        <v>16.5</v>
      </c>
      <c r="BZ43" s="79" t="s">
        <v>56</v>
      </c>
      <c r="CA43" s="79">
        <v>16</v>
      </c>
      <c r="CC43" s="16" t="s">
        <v>27</v>
      </c>
      <c r="CD43" s="16">
        <v>16.5</v>
      </c>
      <c r="CF43" s="16" t="s">
        <v>53</v>
      </c>
      <c r="CG43" s="86">
        <v>22</v>
      </c>
      <c r="CI43" s="16" t="s">
        <v>27</v>
      </c>
      <c r="CJ43" s="16">
        <v>15.5</v>
      </c>
    </row>
    <row r="44" spans="1:90">
      <c r="B44" s="4">
        <v>7</v>
      </c>
      <c r="C44" s="10" t="s">
        <v>68</v>
      </c>
      <c r="D44" s="10">
        <f>SUM(S45+V60+Y48+AB54+AE41+AH41+AK50+AN53+AQ45+AT41+AW41+AZ46+BC53+BF55+BI45+BL38+BO53+BR49+BU51+BX52+CA52+CD42+CG50+CJ49)</f>
        <v>360</v>
      </c>
      <c r="E44" s="26" t="s">
        <v>114</v>
      </c>
      <c r="F44" s="4" t="s">
        <v>80</v>
      </c>
      <c r="G44" s="4">
        <v>24</v>
      </c>
      <c r="H44" s="17">
        <f t="shared" si="2"/>
        <v>15</v>
      </c>
      <c r="R44" s="28" t="s">
        <v>52</v>
      </c>
      <c r="S44" s="28">
        <v>20</v>
      </c>
      <c r="T44" s="28"/>
      <c r="U44" s="28" t="s">
        <v>31</v>
      </c>
      <c r="V44" s="28">
        <v>19</v>
      </c>
      <c r="W44" s="28"/>
      <c r="X44" s="16" t="s">
        <v>61</v>
      </c>
      <c r="Y44" s="16">
        <v>19</v>
      </c>
      <c r="AA44" s="16" t="s">
        <v>53</v>
      </c>
      <c r="AB44" s="4">
        <v>21.5</v>
      </c>
      <c r="AD44" s="16" t="s">
        <v>78</v>
      </c>
      <c r="AE44" s="29">
        <v>20.5</v>
      </c>
      <c r="AG44" s="16" t="s">
        <v>28</v>
      </c>
      <c r="AH44" s="16">
        <v>23.5</v>
      </c>
      <c r="AJ44" s="16" t="s">
        <v>54</v>
      </c>
      <c r="AK44" s="16">
        <v>17</v>
      </c>
      <c r="AM44" s="47" t="s">
        <v>180</v>
      </c>
      <c r="AN44" s="47">
        <v>20.5</v>
      </c>
      <c r="AP44" s="16" t="s">
        <v>62</v>
      </c>
      <c r="AQ44" s="16">
        <v>14.5</v>
      </c>
      <c r="AS44" s="22" t="s">
        <v>71</v>
      </c>
      <c r="AT44" s="22">
        <v>17.5</v>
      </c>
      <c r="AV44" s="16" t="s">
        <v>62</v>
      </c>
      <c r="AW44" s="16">
        <v>13</v>
      </c>
      <c r="AY44" s="58" t="s">
        <v>29</v>
      </c>
      <c r="AZ44" s="58">
        <v>17.5</v>
      </c>
      <c r="BB44" s="61" t="s">
        <v>70</v>
      </c>
      <c r="BC44" s="61">
        <v>15</v>
      </c>
      <c r="BE44" s="66" t="s">
        <v>70</v>
      </c>
      <c r="BF44" s="66">
        <v>18.5</v>
      </c>
      <c r="BH44" s="16" t="s">
        <v>63</v>
      </c>
      <c r="BI44" s="16">
        <v>17</v>
      </c>
      <c r="BK44" s="16" t="s">
        <v>78</v>
      </c>
      <c r="BL44" s="16">
        <v>14</v>
      </c>
      <c r="BN44" s="16" t="s">
        <v>28</v>
      </c>
      <c r="BO44" s="16">
        <v>17</v>
      </c>
      <c r="BQ44" s="75" t="s">
        <v>56</v>
      </c>
      <c r="BR44" s="75">
        <v>22</v>
      </c>
      <c r="BT44" s="16" t="s">
        <v>69</v>
      </c>
      <c r="BU44" s="16">
        <v>17</v>
      </c>
      <c r="BW44" s="16" t="s">
        <v>55</v>
      </c>
      <c r="BX44" s="16">
        <v>15.5</v>
      </c>
      <c r="BZ44" s="22" t="s">
        <v>71</v>
      </c>
      <c r="CA44" s="22">
        <v>16</v>
      </c>
      <c r="CC44" s="16" t="s">
        <v>28</v>
      </c>
      <c r="CD44" s="16">
        <v>15.5</v>
      </c>
      <c r="CF44" s="16" t="s">
        <v>67</v>
      </c>
      <c r="CG44" s="16">
        <v>21</v>
      </c>
      <c r="CI44" s="16" t="s">
        <v>28</v>
      </c>
      <c r="CJ44" s="16">
        <v>14</v>
      </c>
    </row>
    <row r="45" spans="1:90">
      <c r="B45" s="4">
        <v>8</v>
      </c>
      <c r="C45" s="10" t="s">
        <v>69</v>
      </c>
      <c r="D45" s="10">
        <f>SUM(S64+V41+Y66+AB64+AE39+AH51+AK48+AN59+AQ38+AT39+AW57+AZ54+BC45+BF52+BI51+BL51+BO42+BR47+BU44+BX40+CA51+CD50+CG41+CJ39)</f>
        <v>356.5</v>
      </c>
      <c r="E45" s="24" t="s">
        <v>116</v>
      </c>
      <c r="F45" s="4" t="s">
        <v>80</v>
      </c>
      <c r="G45" s="4">
        <v>24</v>
      </c>
      <c r="H45" s="17">
        <f t="shared" si="2"/>
        <v>14.854166666666666</v>
      </c>
      <c r="R45" s="28" t="s">
        <v>68</v>
      </c>
      <c r="S45" s="28">
        <v>18</v>
      </c>
      <c r="T45" s="28"/>
      <c r="U45" s="16" t="s">
        <v>64</v>
      </c>
      <c r="V45" s="16">
        <v>18</v>
      </c>
      <c r="W45" s="28"/>
      <c r="X45" s="28" t="s">
        <v>28</v>
      </c>
      <c r="Y45" s="28">
        <v>19</v>
      </c>
      <c r="AA45" s="4" t="s">
        <v>164</v>
      </c>
      <c r="AB45" s="4">
        <v>21.5</v>
      </c>
      <c r="AD45" s="16" t="s">
        <v>61</v>
      </c>
      <c r="AE45" s="16">
        <v>19</v>
      </c>
      <c r="AG45" s="16" t="s">
        <v>27</v>
      </c>
      <c r="AH45" s="33">
        <v>23.5</v>
      </c>
      <c r="AJ45" s="16" t="s">
        <v>78</v>
      </c>
      <c r="AK45" s="16">
        <v>14.5</v>
      </c>
      <c r="AM45" s="16" t="s">
        <v>51</v>
      </c>
      <c r="AN45" s="16">
        <v>20</v>
      </c>
      <c r="AP45" s="49" t="s">
        <v>68</v>
      </c>
      <c r="AQ45" s="49">
        <v>13</v>
      </c>
      <c r="AS45" s="52" t="s">
        <v>56</v>
      </c>
      <c r="AT45" s="52">
        <v>15.5</v>
      </c>
      <c r="AV45" s="55" t="s">
        <v>58</v>
      </c>
      <c r="AW45" s="55">
        <v>12</v>
      </c>
      <c r="AY45" s="16" t="s">
        <v>28</v>
      </c>
      <c r="AZ45" s="16">
        <v>17</v>
      </c>
      <c r="BB45" s="16" t="s">
        <v>69</v>
      </c>
      <c r="BC45" s="16">
        <v>15</v>
      </c>
      <c r="BE45" s="16" t="s">
        <v>59</v>
      </c>
      <c r="BF45" s="16">
        <v>17</v>
      </c>
      <c r="BH45" s="16" t="s">
        <v>68</v>
      </c>
      <c r="BI45" s="16">
        <v>16</v>
      </c>
      <c r="BK45" s="16" t="s">
        <v>28</v>
      </c>
      <c r="BL45" s="16">
        <v>10.5</v>
      </c>
      <c r="BN45" s="16" t="s">
        <v>59</v>
      </c>
      <c r="BO45" s="16">
        <v>16.5</v>
      </c>
      <c r="BQ45" s="16" t="s">
        <v>78</v>
      </c>
      <c r="BR45" s="16">
        <v>21.5</v>
      </c>
      <c r="BT45" s="22" t="s">
        <v>71</v>
      </c>
      <c r="BU45" s="22">
        <v>16.5</v>
      </c>
      <c r="BW45" s="16" t="s">
        <v>59</v>
      </c>
      <c r="BX45" s="16">
        <v>14</v>
      </c>
      <c r="BZ45" s="16" t="s">
        <v>28</v>
      </c>
      <c r="CA45" s="16">
        <v>14.5</v>
      </c>
      <c r="CC45" s="16" t="s">
        <v>60</v>
      </c>
      <c r="CD45" s="16">
        <v>14</v>
      </c>
      <c r="CF45" s="22" t="s">
        <v>71</v>
      </c>
      <c r="CG45" s="22">
        <v>18.5</v>
      </c>
      <c r="CI45" s="16" t="s">
        <v>61</v>
      </c>
      <c r="CJ45" s="16">
        <v>13</v>
      </c>
    </row>
    <row r="46" spans="1:90">
      <c r="B46" s="4">
        <v>9</v>
      </c>
      <c r="C46" s="10" t="s">
        <v>67</v>
      </c>
      <c r="D46" s="10">
        <f>SUM(S53+V63+Y38+AB63+AE46+AH58+AK42+AN51+AQ48+AT38+AW54+AZ50+BC57+BF49+BI50+BL48+BO49+BR39+BU47+BX54+CA38+CD39+CG44+CJ52)</f>
        <v>356</v>
      </c>
      <c r="E46" s="25" t="s">
        <v>869</v>
      </c>
      <c r="F46" s="4" t="s">
        <v>241</v>
      </c>
      <c r="G46" s="4">
        <v>24</v>
      </c>
      <c r="H46" s="17">
        <f t="shared" si="2"/>
        <v>14.833333333333334</v>
      </c>
      <c r="R46" s="28" t="s">
        <v>27</v>
      </c>
      <c r="S46" s="28">
        <v>17.5</v>
      </c>
      <c r="T46" s="28"/>
      <c r="U46" s="28" t="s">
        <v>27</v>
      </c>
      <c r="V46" s="28">
        <v>17.5</v>
      </c>
      <c r="W46" s="28"/>
      <c r="X46" s="16" t="s">
        <v>70</v>
      </c>
      <c r="Y46" s="16">
        <v>18</v>
      </c>
      <c r="AA46" s="16" t="s">
        <v>64</v>
      </c>
      <c r="AB46" s="4">
        <v>20.5</v>
      </c>
      <c r="AD46" s="16" t="s">
        <v>67</v>
      </c>
      <c r="AE46" s="29">
        <v>18</v>
      </c>
      <c r="AF46" s="16"/>
      <c r="AG46" s="16" t="s">
        <v>31</v>
      </c>
      <c r="AH46" s="33">
        <v>22</v>
      </c>
      <c r="AJ46" s="16" t="s">
        <v>53</v>
      </c>
      <c r="AK46" s="38">
        <v>14</v>
      </c>
      <c r="AM46" s="47" t="s">
        <v>58</v>
      </c>
      <c r="AN46" s="47">
        <v>20</v>
      </c>
      <c r="AP46" s="49" t="s">
        <v>56</v>
      </c>
      <c r="AQ46" s="49">
        <v>13</v>
      </c>
      <c r="AS46" s="16" t="s">
        <v>164</v>
      </c>
      <c r="AT46" s="16">
        <v>14.5</v>
      </c>
      <c r="AV46" s="16" t="s">
        <v>51</v>
      </c>
      <c r="AW46" s="16">
        <v>10</v>
      </c>
      <c r="AY46" s="16" t="s">
        <v>68</v>
      </c>
      <c r="AZ46" s="16">
        <v>14.5</v>
      </c>
      <c r="BB46" s="61" t="s">
        <v>29</v>
      </c>
      <c r="BC46" s="61">
        <v>14</v>
      </c>
      <c r="BE46" s="16" t="s">
        <v>62</v>
      </c>
      <c r="BF46" s="16">
        <v>17</v>
      </c>
      <c r="BG46" s="66"/>
      <c r="BH46" s="16" t="s">
        <v>53</v>
      </c>
      <c r="BI46" s="16">
        <v>15</v>
      </c>
      <c r="BK46" s="16" t="s">
        <v>61</v>
      </c>
      <c r="BL46" s="16">
        <v>10</v>
      </c>
      <c r="BN46" s="16" t="s">
        <v>63</v>
      </c>
      <c r="BO46" s="16">
        <v>13</v>
      </c>
      <c r="BQ46" s="16" t="s">
        <v>55</v>
      </c>
      <c r="BR46" s="16">
        <v>19.5</v>
      </c>
      <c r="BT46" s="16" t="s">
        <v>59</v>
      </c>
      <c r="BU46" s="16">
        <v>15</v>
      </c>
      <c r="BW46" s="16" t="s">
        <v>61</v>
      </c>
      <c r="BX46" s="16">
        <v>13</v>
      </c>
      <c r="BZ46" s="16" t="s">
        <v>60</v>
      </c>
      <c r="CA46" s="16">
        <v>12</v>
      </c>
      <c r="CC46" s="16" t="s">
        <v>59</v>
      </c>
      <c r="CD46" s="16">
        <v>13</v>
      </c>
      <c r="CF46" s="16" t="s">
        <v>70</v>
      </c>
      <c r="CG46" s="16">
        <v>16.5</v>
      </c>
      <c r="CI46" s="16" t="s">
        <v>63</v>
      </c>
      <c r="CJ46" s="16">
        <v>10</v>
      </c>
      <c r="CK46" s="16"/>
      <c r="CL46" s="16"/>
    </row>
    <row r="47" spans="1:90">
      <c r="B47" s="4">
        <v>10</v>
      </c>
      <c r="C47" s="10" t="s">
        <v>53</v>
      </c>
      <c r="D47" s="10">
        <f>SUM(S60+V55+Y52+AB44+AE52+AH43+AK46+AN52+AQ40+AT57+AW39+AZ39+BC50+BF51+BI46+BL50+BO40+BR51+BX49+CA47+CD54+CG43+CJ38)</f>
        <v>349</v>
      </c>
      <c r="E47" s="24" t="s">
        <v>116</v>
      </c>
      <c r="F47" s="4" t="s">
        <v>80</v>
      </c>
      <c r="G47" s="4">
        <v>23</v>
      </c>
      <c r="H47" s="17">
        <f t="shared" si="2"/>
        <v>15.173913043478262</v>
      </c>
      <c r="R47" s="28" t="s">
        <v>59</v>
      </c>
      <c r="S47" s="28">
        <v>17.5</v>
      </c>
      <c r="T47" s="28"/>
      <c r="U47" s="28" t="s">
        <v>57</v>
      </c>
      <c r="V47" s="28">
        <v>15.5</v>
      </c>
      <c r="W47" s="28"/>
      <c r="X47" s="16" t="s">
        <v>64</v>
      </c>
      <c r="Y47" s="16">
        <v>17</v>
      </c>
      <c r="AA47" s="16" t="s">
        <v>78</v>
      </c>
      <c r="AB47" s="4">
        <v>20</v>
      </c>
      <c r="AD47" s="16" t="s">
        <v>62</v>
      </c>
      <c r="AE47" s="16">
        <v>17</v>
      </c>
      <c r="AG47" s="16" t="s">
        <v>59</v>
      </c>
      <c r="AH47" s="33">
        <v>21.5</v>
      </c>
      <c r="AJ47" s="22" t="s">
        <v>71</v>
      </c>
      <c r="AK47" s="22">
        <v>14</v>
      </c>
      <c r="AM47" s="16" t="s">
        <v>31</v>
      </c>
      <c r="AN47" s="16">
        <v>19.5</v>
      </c>
      <c r="AP47" s="16" t="s">
        <v>51</v>
      </c>
      <c r="AQ47" s="16">
        <v>12.5</v>
      </c>
      <c r="AS47" s="16" t="s">
        <v>63</v>
      </c>
      <c r="AT47" s="16">
        <v>14</v>
      </c>
      <c r="AV47" s="55" t="s">
        <v>56</v>
      </c>
      <c r="AW47" s="55">
        <v>9.5</v>
      </c>
      <c r="AY47" s="22" t="s">
        <v>71</v>
      </c>
      <c r="AZ47" s="22">
        <v>14.5</v>
      </c>
      <c r="BB47" s="22" t="s">
        <v>71</v>
      </c>
      <c r="BC47" s="22">
        <v>14</v>
      </c>
      <c r="BE47" s="16" t="s">
        <v>63</v>
      </c>
      <c r="BF47" s="16">
        <v>15</v>
      </c>
      <c r="BH47" s="16" t="s">
        <v>54</v>
      </c>
      <c r="BI47" s="16">
        <v>15</v>
      </c>
      <c r="BK47" s="16" t="s">
        <v>54</v>
      </c>
      <c r="BL47" s="16">
        <v>9</v>
      </c>
      <c r="BN47" s="16" t="s">
        <v>55</v>
      </c>
      <c r="BO47" s="16">
        <v>12</v>
      </c>
      <c r="BQ47" s="16" t="s">
        <v>69</v>
      </c>
      <c r="BR47" s="16">
        <v>18</v>
      </c>
      <c r="BT47" s="16" t="s">
        <v>67</v>
      </c>
      <c r="BU47" s="16">
        <v>10</v>
      </c>
      <c r="BW47" s="4" t="s">
        <v>54</v>
      </c>
      <c r="BX47" s="4">
        <v>13</v>
      </c>
      <c r="BZ47" s="16" t="s">
        <v>53</v>
      </c>
      <c r="CA47" s="79">
        <v>10</v>
      </c>
      <c r="CC47" s="16" t="s">
        <v>55</v>
      </c>
      <c r="CD47" s="16">
        <v>11</v>
      </c>
      <c r="CF47" s="16" t="s">
        <v>61</v>
      </c>
      <c r="CG47" s="16">
        <v>15</v>
      </c>
      <c r="CI47" s="16" t="s">
        <v>55</v>
      </c>
      <c r="CJ47" s="16">
        <v>9.5</v>
      </c>
    </row>
    <row r="48" spans="1:90">
      <c r="B48" s="4">
        <v>11</v>
      </c>
      <c r="C48" s="10" t="s">
        <v>59</v>
      </c>
      <c r="D48" s="10">
        <f>SUM(S47+V40+Y61+AB57+AE54+AH47+AK51+AN42+AQ52+AT54+AW52+AZ55+BC39+BF45+BI38+BL54+BO45+BR48+BU46+BX45+CA50+CD46+CG48+CJ48)</f>
        <v>344.5</v>
      </c>
      <c r="E48" s="53" t="s">
        <v>150</v>
      </c>
      <c r="F48" s="4" t="s">
        <v>80</v>
      </c>
      <c r="G48" s="4">
        <v>24</v>
      </c>
      <c r="H48" s="17">
        <f t="shared" si="2"/>
        <v>14.354166666666666</v>
      </c>
      <c r="Q48" s="20"/>
      <c r="R48" s="28" t="s">
        <v>56</v>
      </c>
      <c r="S48" s="28">
        <v>17</v>
      </c>
      <c r="T48" s="28"/>
      <c r="U48" s="28" t="s">
        <v>109</v>
      </c>
      <c r="V48" s="28">
        <v>14.5</v>
      </c>
      <c r="W48" s="28"/>
      <c r="X48" s="28" t="s">
        <v>68</v>
      </c>
      <c r="Y48" s="28">
        <v>16.5</v>
      </c>
      <c r="AA48" s="28" t="s">
        <v>56</v>
      </c>
      <c r="AB48" s="4">
        <v>18.5</v>
      </c>
      <c r="AD48" s="29" t="s">
        <v>29</v>
      </c>
      <c r="AE48" s="29">
        <v>15.5</v>
      </c>
      <c r="AG48" s="16" t="s">
        <v>55</v>
      </c>
      <c r="AH48" s="33">
        <v>19.5</v>
      </c>
      <c r="AI48" s="33"/>
      <c r="AJ48" s="16" t="s">
        <v>69</v>
      </c>
      <c r="AK48" s="16">
        <v>13.5</v>
      </c>
      <c r="AM48" s="22" t="s">
        <v>71</v>
      </c>
      <c r="AN48" s="22">
        <v>19.5</v>
      </c>
      <c r="AP48" s="16" t="s">
        <v>67</v>
      </c>
      <c r="AQ48" s="49">
        <v>12</v>
      </c>
      <c r="AS48" s="16" t="s">
        <v>60</v>
      </c>
      <c r="AT48" s="52">
        <v>13</v>
      </c>
      <c r="AV48" s="16" t="s">
        <v>63</v>
      </c>
      <c r="AW48" s="16">
        <v>9</v>
      </c>
      <c r="AY48" s="16" t="s">
        <v>27</v>
      </c>
      <c r="AZ48" s="16">
        <v>14</v>
      </c>
      <c r="BB48" s="16" t="s">
        <v>31</v>
      </c>
      <c r="BC48" s="16">
        <v>14</v>
      </c>
      <c r="BE48" s="16" t="s">
        <v>27</v>
      </c>
      <c r="BF48" s="16">
        <v>14.5</v>
      </c>
      <c r="BH48" s="16" t="s">
        <v>78</v>
      </c>
      <c r="BI48" s="16">
        <v>14.5</v>
      </c>
      <c r="BK48" s="16" t="s">
        <v>67</v>
      </c>
      <c r="BL48" s="16">
        <v>9</v>
      </c>
      <c r="BN48" s="16" t="s">
        <v>60</v>
      </c>
      <c r="BO48" s="16">
        <v>11.5</v>
      </c>
      <c r="BQ48" s="16" t="s">
        <v>59</v>
      </c>
      <c r="BR48" s="16">
        <v>17.5</v>
      </c>
      <c r="BT48" s="16" t="s">
        <v>31</v>
      </c>
      <c r="BU48" s="16">
        <v>8.5</v>
      </c>
      <c r="BW48" s="16" t="s">
        <v>27</v>
      </c>
      <c r="BX48" s="16">
        <v>11.5</v>
      </c>
      <c r="BY48" s="16"/>
      <c r="BZ48" s="16" t="s">
        <v>51</v>
      </c>
      <c r="CA48" s="16">
        <v>9</v>
      </c>
      <c r="CC48" s="16" t="s">
        <v>51</v>
      </c>
      <c r="CD48" s="16">
        <v>10</v>
      </c>
      <c r="CF48" s="16" t="s">
        <v>59</v>
      </c>
      <c r="CG48" s="16">
        <v>15</v>
      </c>
      <c r="CI48" s="16" t="s">
        <v>59</v>
      </c>
      <c r="CJ48" s="16">
        <v>9</v>
      </c>
    </row>
    <row r="49" spans="2:88">
      <c r="B49" s="4">
        <v>12</v>
      </c>
      <c r="C49" s="10" t="s">
        <v>54</v>
      </c>
      <c r="D49" s="10">
        <f>SUM(S57+Y54+AB53+AE55+AH39+AK44+AN54+AQ39+AT42+AW53+AZ53+BC42+BF54+BI47+BL47+BO51+BR54+BX47+CA53+CD40+CG38+CJ41)</f>
        <v>334.5</v>
      </c>
      <c r="E49" s="26" t="s">
        <v>114</v>
      </c>
      <c r="F49" s="4" t="s">
        <v>80</v>
      </c>
      <c r="G49" s="4">
        <v>22</v>
      </c>
      <c r="H49" s="17">
        <f t="shared" si="2"/>
        <v>15.204545454545455</v>
      </c>
      <c r="Q49" s="20"/>
      <c r="R49" s="28" t="s">
        <v>29</v>
      </c>
      <c r="S49" s="28">
        <v>16.5</v>
      </c>
      <c r="T49" s="28"/>
      <c r="U49" s="28" t="s">
        <v>111</v>
      </c>
      <c r="V49" s="28">
        <v>14</v>
      </c>
      <c r="W49" s="28"/>
      <c r="X49" s="28" t="s">
        <v>62</v>
      </c>
      <c r="Y49" s="28">
        <v>16</v>
      </c>
      <c r="AA49" s="16" t="s">
        <v>30</v>
      </c>
      <c r="AB49" s="4">
        <v>18</v>
      </c>
      <c r="AD49" s="22" t="s">
        <v>71</v>
      </c>
      <c r="AE49" s="22">
        <v>15</v>
      </c>
      <c r="AG49" s="16" t="s">
        <v>30</v>
      </c>
      <c r="AH49" s="33">
        <v>17.5</v>
      </c>
      <c r="AJ49" s="16" t="s">
        <v>63</v>
      </c>
      <c r="AK49" s="16">
        <v>13.5</v>
      </c>
      <c r="AL49" s="16"/>
      <c r="AM49" s="16" t="s">
        <v>78</v>
      </c>
      <c r="AN49" s="16">
        <v>18</v>
      </c>
      <c r="AP49" s="16" t="s">
        <v>60</v>
      </c>
      <c r="AQ49" s="49">
        <v>11</v>
      </c>
      <c r="AS49" s="16" t="s">
        <v>78</v>
      </c>
      <c r="AT49" s="16">
        <v>12.5</v>
      </c>
      <c r="AV49" s="16" t="s">
        <v>60</v>
      </c>
      <c r="AW49" s="55">
        <v>9</v>
      </c>
      <c r="AY49" s="16" t="s">
        <v>62</v>
      </c>
      <c r="AZ49" s="16">
        <v>13.5</v>
      </c>
      <c r="BB49" s="16" t="s">
        <v>60</v>
      </c>
      <c r="BC49" s="61">
        <v>12.5</v>
      </c>
      <c r="BE49" s="16" t="s">
        <v>67</v>
      </c>
      <c r="BF49" s="16">
        <v>14</v>
      </c>
      <c r="BH49" s="16" t="s">
        <v>51</v>
      </c>
      <c r="BI49" s="16">
        <v>14.5</v>
      </c>
      <c r="BK49" s="22" t="s">
        <v>71</v>
      </c>
      <c r="BL49" s="22">
        <v>9</v>
      </c>
      <c r="BN49" s="16" t="s">
        <v>67</v>
      </c>
      <c r="BO49" s="16">
        <v>11.5</v>
      </c>
      <c r="BQ49" s="16" t="s">
        <v>68</v>
      </c>
      <c r="BR49" s="16">
        <v>14.5</v>
      </c>
      <c r="BT49" s="16" t="s">
        <v>55</v>
      </c>
      <c r="BU49" s="16">
        <v>7.5</v>
      </c>
      <c r="BW49" s="16" t="s">
        <v>53</v>
      </c>
      <c r="BX49" s="4">
        <v>11</v>
      </c>
      <c r="BZ49" s="16" t="s">
        <v>63</v>
      </c>
      <c r="CA49" s="16">
        <v>8</v>
      </c>
      <c r="CC49" s="22" t="s">
        <v>71</v>
      </c>
      <c r="CD49" s="22">
        <v>8</v>
      </c>
      <c r="CF49" s="16" t="s">
        <v>60</v>
      </c>
      <c r="CG49" s="16">
        <v>14</v>
      </c>
      <c r="CI49" s="16" t="s">
        <v>68</v>
      </c>
      <c r="CJ49" s="16">
        <v>8.5</v>
      </c>
    </row>
    <row r="50" spans="2:88">
      <c r="B50" s="4">
        <v>13</v>
      </c>
      <c r="C50" s="16" t="s">
        <v>51</v>
      </c>
      <c r="D50" s="16">
        <f>SUM(S40+V38+Y64+AB41+AE57+AH57+AK38+AN45+AQ47+AT58+AW46+AZ42+BC52+BF43+BI49+BL56+BO54+BR40+BU43+BX53+CA48+CD48+CG54+CJ40)</f>
        <v>333</v>
      </c>
      <c r="E50" s="24" t="s">
        <v>116</v>
      </c>
      <c r="F50" s="4" t="s">
        <v>186</v>
      </c>
      <c r="G50" s="4">
        <v>24</v>
      </c>
      <c r="H50" s="17">
        <f t="shared" si="2"/>
        <v>13.875</v>
      </c>
      <c r="R50" s="28" t="s">
        <v>62</v>
      </c>
      <c r="S50" s="28">
        <v>16.5</v>
      </c>
      <c r="T50" s="28"/>
      <c r="U50" s="16" t="s">
        <v>30</v>
      </c>
      <c r="V50" s="16">
        <v>14</v>
      </c>
      <c r="W50" s="28"/>
      <c r="X50" s="22" t="s">
        <v>71</v>
      </c>
      <c r="Y50" s="22">
        <v>15.5</v>
      </c>
      <c r="AA50" s="16" t="s">
        <v>27</v>
      </c>
      <c r="AB50" s="4">
        <v>18</v>
      </c>
      <c r="AD50" s="29" t="s">
        <v>180</v>
      </c>
      <c r="AE50" s="29">
        <v>15</v>
      </c>
      <c r="AG50" s="33" t="s">
        <v>56</v>
      </c>
      <c r="AH50" s="33">
        <v>16</v>
      </c>
      <c r="AJ50" s="38" t="s">
        <v>68</v>
      </c>
      <c r="AK50" s="38">
        <v>12.5</v>
      </c>
      <c r="AM50" s="16" t="s">
        <v>63</v>
      </c>
      <c r="AN50" s="16">
        <v>18</v>
      </c>
      <c r="AP50" s="16" t="s">
        <v>164</v>
      </c>
      <c r="AQ50" s="16">
        <v>10.5</v>
      </c>
      <c r="AS50" s="16" t="s">
        <v>62</v>
      </c>
      <c r="AT50" s="16">
        <v>12</v>
      </c>
      <c r="AV50" s="16" t="s">
        <v>78</v>
      </c>
      <c r="AW50" s="16">
        <v>9</v>
      </c>
      <c r="AY50" s="16" t="s">
        <v>67</v>
      </c>
      <c r="AZ50" s="16">
        <v>10</v>
      </c>
      <c r="BB50" s="16" t="s">
        <v>53</v>
      </c>
      <c r="BC50" s="16">
        <v>12</v>
      </c>
      <c r="BE50" s="16" t="s">
        <v>60</v>
      </c>
      <c r="BF50" s="66">
        <v>12</v>
      </c>
      <c r="BH50" s="16" t="s">
        <v>67</v>
      </c>
      <c r="BI50" s="16">
        <v>13</v>
      </c>
      <c r="BK50" s="16" t="s">
        <v>53</v>
      </c>
      <c r="BL50" s="16">
        <v>8.5</v>
      </c>
      <c r="BN50" s="16" t="s">
        <v>78</v>
      </c>
      <c r="BO50" s="16">
        <v>11</v>
      </c>
      <c r="BQ50" s="16" t="s">
        <v>31</v>
      </c>
      <c r="BR50" s="16">
        <v>14</v>
      </c>
      <c r="BT50" s="16" t="s">
        <v>60</v>
      </c>
      <c r="BU50" s="16">
        <v>5.5</v>
      </c>
      <c r="BW50" s="22" t="s">
        <v>71</v>
      </c>
      <c r="BX50" s="22">
        <v>10.5</v>
      </c>
      <c r="BZ50" s="16" t="s">
        <v>59</v>
      </c>
      <c r="CA50" s="16">
        <v>8</v>
      </c>
      <c r="CC50" s="16" t="s">
        <v>69</v>
      </c>
      <c r="CD50" s="16">
        <v>8</v>
      </c>
      <c r="CF50" s="16" t="s">
        <v>68</v>
      </c>
      <c r="CG50" s="16">
        <v>11.5</v>
      </c>
      <c r="CI50" s="16" t="s">
        <v>60</v>
      </c>
      <c r="CJ50" s="16">
        <v>7</v>
      </c>
    </row>
    <row r="51" spans="2:88">
      <c r="B51" s="4">
        <v>14</v>
      </c>
      <c r="C51" s="10" t="s">
        <v>55</v>
      </c>
      <c r="D51" s="10">
        <f>SUM(S43+V42+Y51+AB60+AE58+AH48+AK52+AN55+AQ55+AT51+AW40+AZ41+BC43+BF56+BI40+BL52+BO47+BR46+BU49+BX44+CA40+CD47+CG51+CJ47)</f>
        <v>328</v>
      </c>
      <c r="E51" s="25" t="s">
        <v>150</v>
      </c>
      <c r="G51" s="4">
        <v>24</v>
      </c>
      <c r="H51" s="17">
        <f t="shared" si="2"/>
        <v>13.666666666666666</v>
      </c>
      <c r="R51" s="28" t="s">
        <v>57</v>
      </c>
      <c r="S51" s="28">
        <v>15</v>
      </c>
      <c r="T51" s="28"/>
      <c r="U51" s="28" t="s">
        <v>66</v>
      </c>
      <c r="V51" s="28">
        <v>14</v>
      </c>
      <c r="W51" s="28"/>
      <c r="X51" s="16" t="s">
        <v>55</v>
      </c>
      <c r="Y51" s="16">
        <v>15</v>
      </c>
      <c r="AA51" s="4" t="s">
        <v>29</v>
      </c>
      <c r="AB51" s="4">
        <v>15.5</v>
      </c>
      <c r="AD51" s="16" t="s">
        <v>27</v>
      </c>
      <c r="AE51" s="29">
        <v>15</v>
      </c>
      <c r="AG51" s="16" t="s">
        <v>69</v>
      </c>
      <c r="AH51" s="16">
        <v>14.5</v>
      </c>
      <c r="AJ51" s="16" t="s">
        <v>59</v>
      </c>
      <c r="AK51" s="38">
        <v>9.5</v>
      </c>
      <c r="AM51" s="16" t="s">
        <v>67</v>
      </c>
      <c r="AN51" s="47">
        <v>17</v>
      </c>
      <c r="AP51" s="49" t="s">
        <v>58</v>
      </c>
      <c r="AQ51" s="49">
        <v>10.5</v>
      </c>
      <c r="AS51" s="16" t="s">
        <v>55</v>
      </c>
      <c r="AT51" s="52">
        <v>9</v>
      </c>
      <c r="AV51" s="16" t="s">
        <v>61</v>
      </c>
      <c r="AW51" s="16">
        <v>9</v>
      </c>
      <c r="AY51" s="4" t="s">
        <v>70</v>
      </c>
      <c r="AZ51" s="4">
        <v>9.5</v>
      </c>
      <c r="BB51" s="16" t="s">
        <v>63</v>
      </c>
      <c r="BC51" s="16">
        <v>11.5</v>
      </c>
      <c r="BE51" s="16" t="s">
        <v>53</v>
      </c>
      <c r="BF51" s="16">
        <v>10.5</v>
      </c>
      <c r="BH51" s="16" t="s">
        <v>69</v>
      </c>
      <c r="BI51" s="16">
        <v>12</v>
      </c>
      <c r="BK51" s="16" t="s">
        <v>69</v>
      </c>
      <c r="BL51" s="16">
        <v>7.5</v>
      </c>
      <c r="BN51" s="16" t="s">
        <v>54</v>
      </c>
      <c r="BO51" s="16">
        <v>10.5</v>
      </c>
      <c r="BQ51" s="16" t="s">
        <v>53</v>
      </c>
      <c r="BR51" s="16">
        <v>10.5</v>
      </c>
      <c r="BT51" s="16" t="s">
        <v>68</v>
      </c>
      <c r="BU51" s="16">
        <v>4.5</v>
      </c>
      <c r="BV51" s="16"/>
      <c r="BW51" s="16" t="s">
        <v>60</v>
      </c>
      <c r="BX51" s="16">
        <v>8</v>
      </c>
      <c r="BZ51" s="16" t="s">
        <v>69</v>
      </c>
      <c r="CA51" s="16">
        <v>7</v>
      </c>
      <c r="CC51" s="16" t="s">
        <v>78</v>
      </c>
      <c r="CD51" s="16">
        <v>6.5</v>
      </c>
      <c r="CF51" s="16" t="s">
        <v>55</v>
      </c>
      <c r="CG51" s="16">
        <v>11</v>
      </c>
      <c r="CI51" s="87" t="s">
        <v>56</v>
      </c>
      <c r="CJ51" s="87">
        <v>6</v>
      </c>
    </row>
    <row r="52" spans="2:88">
      <c r="B52" s="4">
        <v>15</v>
      </c>
      <c r="C52" s="10" t="s">
        <v>31</v>
      </c>
      <c r="D52" s="10">
        <f>SUM(S54+V44+Y55+AB43+AE42+AH46+AK40+AN47+AQ56+AT52+AW43+AZ57+BC48+BF41+BI42+BL39+BO43+BR50+BU48)</f>
        <v>307</v>
      </c>
      <c r="E52" s="53" t="s">
        <v>349</v>
      </c>
      <c r="G52" s="4">
        <v>19</v>
      </c>
      <c r="H52" s="17">
        <f t="shared" si="2"/>
        <v>16.157894736842106</v>
      </c>
      <c r="R52" s="28" t="s">
        <v>65</v>
      </c>
      <c r="S52" s="28">
        <v>15</v>
      </c>
      <c r="T52" s="28"/>
      <c r="U52" s="22" t="s">
        <v>71</v>
      </c>
      <c r="V52" s="22">
        <v>13.5</v>
      </c>
      <c r="W52" s="28"/>
      <c r="X52" s="16" t="s">
        <v>53</v>
      </c>
      <c r="Y52" s="16">
        <v>12.5</v>
      </c>
      <c r="AA52" s="16" t="s">
        <v>63</v>
      </c>
      <c r="AB52" s="4">
        <v>15.5</v>
      </c>
      <c r="AD52" s="16" t="s">
        <v>53</v>
      </c>
      <c r="AE52" s="29">
        <v>14.5</v>
      </c>
      <c r="AG52" s="33" t="s">
        <v>164</v>
      </c>
      <c r="AH52" s="33">
        <v>14</v>
      </c>
      <c r="AJ52" s="16" t="s">
        <v>55</v>
      </c>
      <c r="AK52" s="38">
        <v>8.5</v>
      </c>
      <c r="AM52" s="16" t="s">
        <v>53</v>
      </c>
      <c r="AN52" s="47">
        <v>17</v>
      </c>
      <c r="AP52" s="16" t="s">
        <v>59</v>
      </c>
      <c r="AQ52" s="49">
        <v>10</v>
      </c>
      <c r="AS52" s="16" t="s">
        <v>31</v>
      </c>
      <c r="AT52" s="16">
        <v>6.5</v>
      </c>
      <c r="AV52" s="16" t="s">
        <v>59</v>
      </c>
      <c r="AW52" s="55">
        <v>8.5</v>
      </c>
      <c r="AY52" s="16" t="s">
        <v>78</v>
      </c>
      <c r="AZ52" s="16">
        <v>8</v>
      </c>
      <c r="BB52" s="16" t="s">
        <v>51</v>
      </c>
      <c r="BC52" s="16">
        <v>10</v>
      </c>
      <c r="BE52" s="16" t="s">
        <v>69</v>
      </c>
      <c r="BF52" s="16">
        <v>10</v>
      </c>
      <c r="BH52" s="22" t="s">
        <v>71</v>
      </c>
      <c r="BI52" s="22">
        <v>10</v>
      </c>
      <c r="BK52" s="16" t="s">
        <v>55</v>
      </c>
      <c r="BL52" s="16">
        <v>6</v>
      </c>
      <c r="BN52" s="4" t="s">
        <v>56</v>
      </c>
      <c r="BO52" s="4">
        <v>8.5</v>
      </c>
      <c r="BQ52" s="16" t="s">
        <v>28</v>
      </c>
      <c r="BR52" s="16">
        <v>10.5</v>
      </c>
      <c r="BT52" s="16" t="s">
        <v>78</v>
      </c>
      <c r="BU52" s="16">
        <v>4</v>
      </c>
      <c r="BW52" s="16" t="s">
        <v>68</v>
      </c>
      <c r="BX52" s="16">
        <v>6</v>
      </c>
      <c r="BZ52" s="16" t="s">
        <v>68</v>
      </c>
      <c r="CA52" s="16">
        <v>7</v>
      </c>
      <c r="CC52" s="16" t="s">
        <v>70</v>
      </c>
      <c r="CD52" s="16">
        <v>5</v>
      </c>
      <c r="CF52" s="16" t="s">
        <v>27</v>
      </c>
      <c r="CG52" s="16">
        <v>9</v>
      </c>
      <c r="CI52" s="16" t="s">
        <v>67</v>
      </c>
      <c r="CJ52" s="16">
        <v>4</v>
      </c>
    </row>
    <row r="53" spans="2:88">
      <c r="B53" s="4">
        <v>16</v>
      </c>
      <c r="C53" s="10" t="s">
        <v>60</v>
      </c>
      <c r="D53" s="10">
        <f>SUM(S59+V54+Y59+AB66+AE59+AH59+AK53+AN56+AQ49+AT48+AW49+AZ40+BC49+BF50+BI43+BL40+BO48+BR38+BU50+BX51+CA46+CD45+CG49+CJ50)</f>
        <v>293</v>
      </c>
      <c r="E53" s="85" t="s">
        <v>114</v>
      </c>
      <c r="F53" s="4" t="s">
        <v>80</v>
      </c>
      <c r="G53" s="4">
        <v>24</v>
      </c>
      <c r="H53" s="17">
        <f t="shared" si="2"/>
        <v>12.208333333333334</v>
      </c>
      <c r="R53" s="28" t="s">
        <v>67</v>
      </c>
      <c r="S53" s="28">
        <v>15</v>
      </c>
      <c r="T53" s="28"/>
      <c r="U53" s="28" t="s">
        <v>70</v>
      </c>
      <c r="V53" s="28">
        <v>12.5</v>
      </c>
      <c r="W53" s="28"/>
      <c r="X53" s="16" t="s">
        <v>52</v>
      </c>
      <c r="Y53" s="16">
        <v>12.5</v>
      </c>
      <c r="AA53" s="28" t="s">
        <v>54</v>
      </c>
      <c r="AB53" s="4">
        <v>14.5</v>
      </c>
      <c r="AD53" s="29" t="s">
        <v>164</v>
      </c>
      <c r="AE53" s="29">
        <v>13.5</v>
      </c>
      <c r="AG53" s="16" t="s">
        <v>66</v>
      </c>
      <c r="AH53" s="33">
        <v>13</v>
      </c>
      <c r="AJ53" s="16" t="s">
        <v>60</v>
      </c>
      <c r="AK53" s="38">
        <v>8</v>
      </c>
      <c r="AM53" s="47" t="s">
        <v>68</v>
      </c>
      <c r="AN53" s="47">
        <v>14.5</v>
      </c>
      <c r="AP53" s="16" t="s">
        <v>61</v>
      </c>
      <c r="AQ53" s="16">
        <v>10</v>
      </c>
      <c r="AS53" s="16" t="s">
        <v>61</v>
      </c>
      <c r="AT53" s="16">
        <v>6.5</v>
      </c>
      <c r="AV53" s="16" t="s">
        <v>54</v>
      </c>
      <c r="AW53" s="16">
        <v>8.5</v>
      </c>
      <c r="AY53" s="16" t="s">
        <v>54</v>
      </c>
      <c r="AZ53" s="16">
        <v>7.5</v>
      </c>
      <c r="BB53" s="16" t="s">
        <v>68</v>
      </c>
      <c r="BC53" s="16">
        <v>8</v>
      </c>
      <c r="BE53" s="16" t="s">
        <v>61</v>
      </c>
      <c r="BF53" s="16">
        <v>8.5</v>
      </c>
      <c r="BH53" s="16" t="s">
        <v>27</v>
      </c>
      <c r="BI53" s="16">
        <v>8.5</v>
      </c>
      <c r="BK53" s="16" t="s">
        <v>62</v>
      </c>
      <c r="BL53" s="16">
        <v>5.5</v>
      </c>
      <c r="BN53" s="16" t="s">
        <v>68</v>
      </c>
      <c r="BO53" s="16">
        <v>8</v>
      </c>
      <c r="BP53" s="16"/>
      <c r="BQ53" s="16" t="s">
        <v>27</v>
      </c>
      <c r="BR53" s="16">
        <v>10</v>
      </c>
      <c r="BT53" s="16" t="s">
        <v>61</v>
      </c>
      <c r="BU53" s="16">
        <v>3.5</v>
      </c>
      <c r="BW53" s="16" t="s">
        <v>51</v>
      </c>
      <c r="BX53" s="16">
        <v>6</v>
      </c>
      <c r="BZ53" s="79" t="s">
        <v>54</v>
      </c>
      <c r="CA53" s="79">
        <v>5</v>
      </c>
      <c r="CC53" s="83" t="s">
        <v>56</v>
      </c>
      <c r="CD53" s="83">
        <v>4</v>
      </c>
      <c r="CF53" s="86" t="s">
        <v>56</v>
      </c>
      <c r="CG53" s="86">
        <v>8</v>
      </c>
      <c r="CI53" s="16" t="s">
        <v>78</v>
      </c>
      <c r="CJ53" s="16">
        <v>3</v>
      </c>
    </row>
    <row r="54" spans="2:88">
      <c r="B54" s="4">
        <v>17</v>
      </c>
      <c r="C54" s="10" t="s">
        <v>70</v>
      </c>
      <c r="D54" s="10">
        <f>SUM(S58+V53+Y46+AB61+AE43+AT43+AZ51+BC44+BF44+BI55+BL43+BR42+BU38+BX39+CA42+CD52+CG46)</f>
        <v>285.5</v>
      </c>
      <c r="E54" s="25" t="s">
        <v>349</v>
      </c>
      <c r="F54" s="4" t="s">
        <v>80</v>
      </c>
      <c r="G54" s="4">
        <v>17</v>
      </c>
      <c r="H54" s="17">
        <f t="shared" si="2"/>
        <v>16.794117647058822</v>
      </c>
      <c r="R54" s="28" t="s">
        <v>31</v>
      </c>
      <c r="S54" s="28">
        <v>13</v>
      </c>
      <c r="T54" s="28"/>
      <c r="U54" s="28" t="s">
        <v>60</v>
      </c>
      <c r="V54" s="28">
        <v>12.5</v>
      </c>
      <c r="W54" s="28"/>
      <c r="X54" s="28" t="s">
        <v>54</v>
      </c>
      <c r="Y54" s="28">
        <v>12.5</v>
      </c>
      <c r="AA54" s="28" t="s">
        <v>68</v>
      </c>
      <c r="AB54" s="4">
        <v>14</v>
      </c>
      <c r="AD54" s="16" t="s">
        <v>59</v>
      </c>
      <c r="AE54" s="29">
        <v>12</v>
      </c>
      <c r="AG54" s="33" t="s">
        <v>180</v>
      </c>
      <c r="AH54" s="33">
        <v>12.5</v>
      </c>
      <c r="AJ54" s="16" t="s">
        <v>61</v>
      </c>
      <c r="AK54" s="16">
        <v>8</v>
      </c>
      <c r="AM54" s="16" t="s">
        <v>54</v>
      </c>
      <c r="AN54" s="16">
        <v>13</v>
      </c>
      <c r="AP54" s="22" t="s">
        <v>71</v>
      </c>
      <c r="AQ54" s="22">
        <v>9.5</v>
      </c>
      <c r="AS54" s="16" t="s">
        <v>59</v>
      </c>
      <c r="AT54" s="52">
        <v>6</v>
      </c>
      <c r="AV54" s="16" t="s">
        <v>67</v>
      </c>
      <c r="AW54" s="16">
        <v>6.5</v>
      </c>
      <c r="AY54" s="16" t="s">
        <v>69</v>
      </c>
      <c r="AZ54" s="16">
        <v>7.5</v>
      </c>
      <c r="BB54" s="16" t="s">
        <v>62</v>
      </c>
      <c r="BC54" s="16">
        <v>7</v>
      </c>
      <c r="BE54" s="16" t="s">
        <v>54</v>
      </c>
      <c r="BF54" s="16">
        <v>6</v>
      </c>
      <c r="BH54" s="16" t="s">
        <v>28</v>
      </c>
      <c r="BI54" s="16">
        <v>6.5</v>
      </c>
      <c r="BK54" s="16" t="s">
        <v>59</v>
      </c>
      <c r="BL54" s="16">
        <v>4</v>
      </c>
      <c r="BN54" s="16" t="s">
        <v>51</v>
      </c>
      <c r="BO54" s="16">
        <v>6.5</v>
      </c>
      <c r="BQ54" s="16" t="s">
        <v>54</v>
      </c>
      <c r="BR54" s="16">
        <v>8</v>
      </c>
      <c r="BV54" s="16"/>
      <c r="BW54" s="16" t="s">
        <v>67</v>
      </c>
      <c r="BX54" s="16">
        <v>5.5</v>
      </c>
      <c r="BZ54" s="16" t="s">
        <v>27</v>
      </c>
      <c r="CA54" s="16">
        <v>1.5</v>
      </c>
      <c r="CC54" s="16" t="s">
        <v>53</v>
      </c>
      <c r="CD54" s="83">
        <v>3.5</v>
      </c>
      <c r="CF54" s="16" t="s">
        <v>51</v>
      </c>
      <c r="CG54" s="16">
        <v>3.5</v>
      </c>
    </row>
    <row r="55" spans="2:88">
      <c r="B55" s="4">
        <v>18</v>
      </c>
      <c r="C55" s="10" t="s">
        <v>56</v>
      </c>
      <c r="D55" s="10">
        <f>SUM(S48+Y63+AB48+AE56+AH50+AK59+AN57+AQ46+AT45+AW47+AZ56+BC58+BF40+BI39+BO52+BR44+BU40+CA43+CD53+CG53+CJ51)</f>
        <v>263</v>
      </c>
      <c r="E55" s="26" t="s">
        <v>114</v>
      </c>
      <c r="G55" s="4">
        <v>21</v>
      </c>
      <c r="H55" s="17">
        <f t="shared" si="2"/>
        <v>12.523809523809524</v>
      </c>
      <c r="R55" s="4" t="s">
        <v>66</v>
      </c>
      <c r="S55" s="4">
        <v>13</v>
      </c>
      <c r="U55" s="20" t="s">
        <v>53</v>
      </c>
      <c r="V55" s="20">
        <v>12.5</v>
      </c>
      <c r="X55" s="16" t="s">
        <v>31</v>
      </c>
      <c r="Y55" s="16">
        <v>10</v>
      </c>
      <c r="AA55" s="16" t="s">
        <v>52</v>
      </c>
      <c r="AB55" s="4">
        <v>14</v>
      </c>
      <c r="AD55" s="29" t="s">
        <v>54</v>
      </c>
      <c r="AE55" s="29">
        <v>11.5</v>
      </c>
      <c r="AF55" s="16"/>
      <c r="AG55" s="16" t="s">
        <v>61</v>
      </c>
      <c r="AH55" s="16">
        <v>12</v>
      </c>
      <c r="AJ55" s="16" t="s">
        <v>28</v>
      </c>
      <c r="AK55" s="16">
        <v>7.5</v>
      </c>
      <c r="AM55" s="16" t="s">
        <v>55</v>
      </c>
      <c r="AN55" s="47">
        <v>12.5</v>
      </c>
      <c r="AP55" s="16" t="s">
        <v>55</v>
      </c>
      <c r="AQ55" s="49">
        <v>7</v>
      </c>
      <c r="AS55" s="16" t="s">
        <v>27</v>
      </c>
      <c r="AT55" s="16">
        <v>5.5</v>
      </c>
      <c r="AV55" s="16" t="s">
        <v>28</v>
      </c>
      <c r="AW55" s="16">
        <v>6</v>
      </c>
      <c r="AY55" s="16" t="s">
        <v>59</v>
      </c>
      <c r="AZ55" s="58">
        <v>6.5</v>
      </c>
      <c r="BB55" s="16" t="s">
        <v>61</v>
      </c>
      <c r="BC55" s="16">
        <v>5.5</v>
      </c>
      <c r="BE55" s="16" t="s">
        <v>68</v>
      </c>
      <c r="BF55" s="16">
        <v>6</v>
      </c>
      <c r="BH55" s="70" t="s">
        <v>70</v>
      </c>
      <c r="BI55" s="70">
        <v>6.5</v>
      </c>
      <c r="BK55" s="16" t="s">
        <v>63</v>
      </c>
      <c r="BL55" s="16">
        <v>2</v>
      </c>
      <c r="BN55" s="16" t="s">
        <v>27</v>
      </c>
      <c r="BO55" s="16">
        <v>1.5</v>
      </c>
      <c r="BQ55" s="22" t="s">
        <v>71</v>
      </c>
      <c r="BR55" s="22">
        <v>6</v>
      </c>
    </row>
    <row r="56" spans="2:88">
      <c r="B56" s="4">
        <v>19</v>
      </c>
      <c r="C56" s="10" t="s">
        <v>62</v>
      </c>
      <c r="D56" s="10">
        <f>SUM(S50+V59+Y49+AB39+AE47+AH42+AK43+AN41+AQ44+AT50+AW44+AZ49+BC54+BF46+BI56+BL53)</f>
        <v>239</v>
      </c>
      <c r="E56" s="25" t="s">
        <v>349</v>
      </c>
      <c r="G56" s="4">
        <v>16</v>
      </c>
      <c r="H56" s="17">
        <f t="shared" si="2"/>
        <v>14.9375</v>
      </c>
      <c r="R56" s="4" t="s">
        <v>63</v>
      </c>
      <c r="S56" s="4">
        <v>12.5</v>
      </c>
      <c r="U56" s="20" t="s">
        <v>78</v>
      </c>
      <c r="V56" s="20">
        <v>11.5</v>
      </c>
      <c r="X56" s="16" t="s">
        <v>78</v>
      </c>
      <c r="Y56" s="16">
        <v>10</v>
      </c>
      <c r="AA56" s="28" t="s">
        <v>28</v>
      </c>
      <c r="AB56" s="4">
        <v>13.5</v>
      </c>
      <c r="AD56" s="29" t="s">
        <v>56</v>
      </c>
      <c r="AE56" s="29">
        <v>11</v>
      </c>
      <c r="AG56" s="22" t="s">
        <v>71</v>
      </c>
      <c r="AH56" s="22">
        <v>12</v>
      </c>
      <c r="AJ56" s="38" t="s">
        <v>180</v>
      </c>
      <c r="AK56" s="38">
        <v>7.5</v>
      </c>
      <c r="AM56" s="16" t="s">
        <v>60</v>
      </c>
      <c r="AN56" s="47">
        <v>11.5</v>
      </c>
      <c r="AP56" s="16" t="s">
        <v>31</v>
      </c>
      <c r="AQ56" s="16">
        <v>4.5</v>
      </c>
      <c r="AS56" s="52" t="s">
        <v>58</v>
      </c>
      <c r="AT56" s="52">
        <v>5</v>
      </c>
      <c r="AV56" s="22" t="s">
        <v>71</v>
      </c>
      <c r="AW56" s="22">
        <v>6</v>
      </c>
      <c r="AY56" s="58" t="s">
        <v>56</v>
      </c>
      <c r="AZ56" s="58">
        <v>0</v>
      </c>
      <c r="BB56" s="16" t="s">
        <v>78</v>
      </c>
      <c r="BC56" s="16">
        <v>4.5</v>
      </c>
      <c r="BE56" s="16" t="s">
        <v>55</v>
      </c>
      <c r="BF56" s="16">
        <v>3.5</v>
      </c>
      <c r="BH56" s="16" t="s">
        <v>62</v>
      </c>
      <c r="BI56" s="16">
        <v>1.5</v>
      </c>
      <c r="BK56" s="16" t="s">
        <v>51</v>
      </c>
      <c r="BL56" s="16">
        <v>2</v>
      </c>
    </row>
    <row r="57" spans="2:88">
      <c r="B57" s="4">
        <v>20</v>
      </c>
      <c r="C57" s="16" t="s">
        <v>58</v>
      </c>
      <c r="D57" s="16">
        <f>SUM(S42+V61+Y58+AB67+AE38+AK58+AN46+AQ51+AT56+AW45+BC40)</f>
        <v>159</v>
      </c>
      <c r="E57" s="25" t="s">
        <v>349</v>
      </c>
      <c r="F57" s="4" t="s">
        <v>80</v>
      </c>
      <c r="G57" s="4">
        <v>11</v>
      </c>
      <c r="H57" s="17">
        <f t="shared" si="2"/>
        <v>14.454545454545455</v>
      </c>
      <c r="Q57" s="20"/>
      <c r="R57" s="4" t="s">
        <v>54</v>
      </c>
      <c r="S57" s="4">
        <v>12.5</v>
      </c>
      <c r="U57" s="20" t="s">
        <v>63</v>
      </c>
      <c r="V57" s="20">
        <v>11</v>
      </c>
      <c r="X57" s="4" t="s">
        <v>131</v>
      </c>
      <c r="Y57" s="4">
        <v>9.5</v>
      </c>
      <c r="AA57" s="16" t="s">
        <v>59</v>
      </c>
      <c r="AB57" s="4">
        <v>13</v>
      </c>
      <c r="AD57" s="16" t="s">
        <v>51</v>
      </c>
      <c r="AE57" s="29">
        <v>9.5</v>
      </c>
      <c r="AG57" s="16" t="s">
        <v>51</v>
      </c>
      <c r="AH57" s="33">
        <v>12</v>
      </c>
      <c r="AJ57" s="38" t="s">
        <v>164</v>
      </c>
      <c r="AK57" s="38">
        <v>7</v>
      </c>
      <c r="AM57" s="47" t="s">
        <v>56</v>
      </c>
      <c r="AN57" s="47">
        <v>11.5</v>
      </c>
      <c r="AP57" s="16" t="s">
        <v>27</v>
      </c>
      <c r="AQ57" s="16">
        <v>4.5</v>
      </c>
      <c r="AS57" s="16" t="s">
        <v>53</v>
      </c>
      <c r="AT57" s="16">
        <v>4.5</v>
      </c>
      <c r="AV57" s="16" t="s">
        <v>69</v>
      </c>
      <c r="AW57" s="16">
        <v>5.5</v>
      </c>
      <c r="AY57" s="16" t="s">
        <v>31</v>
      </c>
      <c r="AZ57" s="16">
        <v>0</v>
      </c>
      <c r="BB57" s="16" t="s">
        <v>67</v>
      </c>
      <c r="BC57" s="16">
        <v>0</v>
      </c>
    </row>
    <row r="58" spans="2:88">
      <c r="B58" s="4">
        <v>21</v>
      </c>
      <c r="C58" s="4" t="s">
        <v>164</v>
      </c>
      <c r="D58" s="4">
        <f>SUM(AB45+AE53+AH52+AK57+AN38+AQ50+AT46+AW42)</f>
        <v>128</v>
      </c>
      <c r="E58" s="25" t="s">
        <v>349</v>
      </c>
      <c r="F58" s="4" t="s">
        <v>80</v>
      </c>
      <c r="G58" s="4">
        <v>8</v>
      </c>
      <c r="H58" s="17">
        <f t="shared" si="2"/>
        <v>16</v>
      </c>
      <c r="R58" s="4" t="s">
        <v>70</v>
      </c>
      <c r="S58" s="4">
        <v>12.5</v>
      </c>
      <c r="U58" s="20" t="s">
        <v>28</v>
      </c>
      <c r="V58" s="20">
        <v>11</v>
      </c>
      <c r="X58" s="27" t="s">
        <v>58</v>
      </c>
      <c r="Y58" s="27">
        <v>9.5</v>
      </c>
      <c r="AA58" s="4" t="s">
        <v>180</v>
      </c>
      <c r="AB58" s="4">
        <v>13</v>
      </c>
      <c r="AD58" s="16" t="s">
        <v>55</v>
      </c>
      <c r="AE58" s="29">
        <v>8</v>
      </c>
      <c r="AG58" s="16" t="s">
        <v>67</v>
      </c>
      <c r="AH58" s="33">
        <v>10.5</v>
      </c>
      <c r="AJ58" s="4" t="s">
        <v>58</v>
      </c>
      <c r="AK58" s="4">
        <v>6.5</v>
      </c>
      <c r="AM58" s="16" t="s">
        <v>27</v>
      </c>
      <c r="AN58" s="16">
        <v>10.5</v>
      </c>
      <c r="AS58" s="16" t="s">
        <v>51</v>
      </c>
      <c r="AT58" s="16">
        <v>4</v>
      </c>
      <c r="BB58" s="61" t="s">
        <v>56</v>
      </c>
      <c r="BC58" s="61">
        <v>0</v>
      </c>
    </row>
    <row r="59" spans="2:88">
      <c r="B59" s="4">
        <v>22</v>
      </c>
      <c r="C59" s="10" t="s">
        <v>66</v>
      </c>
      <c r="D59" s="10">
        <f>SUM(S55+V51+Y42+AB65+AE62+AH53+AK41+AN39)</f>
        <v>116.5</v>
      </c>
      <c r="E59" s="25" t="s">
        <v>349</v>
      </c>
      <c r="G59" s="4">
        <v>8</v>
      </c>
      <c r="H59" s="17">
        <f t="shared" si="2"/>
        <v>14.5625</v>
      </c>
      <c r="R59" s="4" t="s">
        <v>60</v>
      </c>
      <c r="S59" s="4">
        <v>11.5</v>
      </c>
      <c r="U59" s="20" t="s">
        <v>62</v>
      </c>
      <c r="V59" s="20">
        <v>10.5</v>
      </c>
      <c r="X59" s="16" t="s">
        <v>60</v>
      </c>
      <c r="Y59" s="16">
        <v>9</v>
      </c>
      <c r="AA59" s="28" t="s">
        <v>130</v>
      </c>
      <c r="AB59" s="4">
        <v>12.5</v>
      </c>
      <c r="AD59" s="16" t="s">
        <v>60</v>
      </c>
      <c r="AE59" s="29">
        <v>8</v>
      </c>
      <c r="AF59" s="29"/>
      <c r="AG59" s="16" t="s">
        <v>60</v>
      </c>
      <c r="AH59" s="33">
        <v>5</v>
      </c>
      <c r="AJ59" s="38" t="s">
        <v>56</v>
      </c>
      <c r="AK59" s="38">
        <v>3.5</v>
      </c>
      <c r="AM59" s="16" t="s">
        <v>69</v>
      </c>
      <c r="AN59" s="16">
        <v>8.5</v>
      </c>
    </row>
    <row r="60" spans="2:88">
      <c r="B60" s="4">
        <v>23</v>
      </c>
      <c r="C60" s="10" t="s">
        <v>29</v>
      </c>
      <c r="D60" s="10">
        <f>SUM(S49+AB51+AE48+AZ44+BC46+BX42)</f>
        <v>97</v>
      </c>
      <c r="E60" s="25" t="s">
        <v>349</v>
      </c>
      <c r="G60" s="4">
        <v>6</v>
      </c>
      <c r="H60" s="17">
        <f t="shared" si="2"/>
        <v>16.166666666666668</v>
      </c>
      <c r="R60" s="4" t="s">
        <v>53</v>
      </c>
      <c r="S60" s="4">
        <v>11</v>
      </c>
      <c r="U60" s="20" t="s">
        <v>68</v>
      </c>
      <c r="V60" s="20">
        <v>10.5</v>
      </c>
      <c r="X60" s="16" t="s">
        <v>27</v>
      </c>
      <c r="Y60" s="16">
        <v>8.5</v>
      </c>
      <c r="AA60" s="16" t="s">
        <v>55</v>
      </c>
      <c r="AB60" s="4">
        <v>11.5</v>
      </c>
      <c r="AD60" s="16" t="s">
        <v>30</v>
      </c>
      <c r="AE60" s="29">
        <v>7.5</v>
      </c>
    </row>
    <row r="61" spans="2:88">
      <c r="B61" s="4">
        <v>24</v>
      </c>
      <c r="C61" s="16" t="s">
        <v>30</v>
      </c>
      <c r="D61" s="16">
        <f>SUM(S39+V50+Y65+AB49+AE60+AH49)</f>
        <v>86.5</v>
      </c>
      <c r="E61" s="25" t="s">
        <v>349</v>
      </c>
      <c r="G61" s="4">
        <v>6</v>
      </c>
      <c r="H61" s="17">
        <f t="shared" si="2"/>
        <v>14.416666666666666</v>
      </c>
      <c r="R61" s="4" t="s">
        <v>28</v>
      </c>
      <c r="S61" s="4">
        <v>7.5</v>
      </c>
      <c r="U61" s="20" t="s">
        <v>58</v>
      </c>
      <c r="V61" s="20">
        <v>8.5</v>
      </c>
      <c r="X61" s="16" t="s">
        <v>59</v>
      </c>
      <c r="Y61" s="16">
        <v>8</v>
      </c>
      <c r="AA61" s="16" t="s">
        <v>70</v>
      </c>
      <c r="AB61" s="4">
        <v>11</v>
      </c>
      <c r="AD61" s="16" t="s">
        <v>63</v>
      </c>
      <c r="AE61" s="29">
        <v>6.5</v>
      </c>
    </row>
    <row r="62" spans="2:88">
      <c r="B62" s="4">
        <v>25</v>
      </c>
      <c r="C62" s="16" t="s">
        <v>64</v>
      </c>
      <c r="D62" s="16">
        <f>SUM(S41+V45+Y47+AB46)</f>
        <v>77.5</v>
      </c>
      <c r="E62" s="25" t="s">
        <v>349</v>
      </c>
      <c r="G62" s="4">
        <v>4</v>
      </c>
      <c r="H62" s="17">
        <f t="shared" si="2"/>
        <v>19.375</v>
      </c>
      <c r="R62" s="4" t="s">
        <v>61</v>
      </c>
      <c r="S62" s="4">
        <v>6.5</v>
      </c>
      <c r="U62" s="20" t="s">
        <v>65</v>
      </c>
      <c r="V62" s="20">
        <v>7</v>
      </c>
      <c r="X62" s="4" t="s">
        <v>130</v>
      </c>
      <c r="Y62" s="4">
        <v>7.5</v>
      </c>
      <c r="AA62" s="16" t="s">
        <v>57</v>
      </c>
      <c r="AB62" s="4">
        <v>10</v>
      </c>
      <c r="AD62" s="16" t="s">
        <v>66</v>
      </c>
      <c r="AE62" s="29">
        <v>4.5</v>
      </c>
      <c r="AF62" s="16"/>
    </row>
    <row r="63" spans="2:88">
      <c r="B63" s="4">
        <v>26</v>
      </c>
      <c r="C63" s="10" t="s">
        <v>52</v>
      </c>
      <c r="D63" s="10">
        <f>SUM(S44+V39+Y53+AB55)</f>
        <v>72.5</v>
      </c>
      <c r="E63" s="25" t="s">
        <v>349</v>
      </c>
      <c r="G63" s="4">
        <v>4</v>
      </c>
      <c r="H63" s="17">
        <f t="shared" si="2"/>
        <v>18.125</v>
      </c>
      <c r="R63" s="4" t="s">
        <v>78</v>
      </c>
      <c r="S63" s="4">
        <v>5</v>
      </c>
      <c r="U63" s="20" t="s">
        <v>67</v>
      </c>
      <c r="V63" s="20">
        <v>3</v>
      </c>
      <c r="X63" s="4" t="s">
        <v>56</v>
      </c>
      <c r="Y63" s="4">
        <v>7.5</v>
      </c>
      <c r="AA63" s="16" t="s">
        <v>67</v>
      </c>
      <c r="AB63" s="4">
        <v>9</v>
      </c>
    </row>
    <row r="64" spans="2:88">
      <c r="B64" s="4">
        <v>27</v>
      </c>
      <c r="C64" s="4" t="s">
        <v>180</v>
      </c>
      <c r="D64" s="4">
        <f>SUM(AB58+AE50+AH54+AK56+AN44)</f>
        <v>68.5</v>
      </c>
      <c r="E64" s="53" t="s">
        <v>349</v>
      </c>
      <c r="G64" s="4">
        <v>5</v>
      </c>
      <c r="H64" s="17">
        <f t="shared" si="2"/>
        <v>13.7</v>
      </c>
      <c r="R64" s="4" t="s">
        <v>69</v>
      </c>
      <c r="S64" s="4">
        <v>4</v>
      </c>
      <c r="X64" s="16" t="s">
        <v>51</v>
      </c>
      <c r="Y64" s="16">
        <v>5.5</v>
      </c>
      <c r="AA64" s="16" t="s">
        <v>69</v>
      </c>
      <c r="AB64" s="4">
        <v>9</v>
      </c>
    </row>
    <row r="65" spans="1:34">
      <c r="B65" s="4">
        <v>28</v>
      </c>
      <c r="C65" s="10" t="s">
        <v>57</v>
      </c>
      <c r="D65" s="10">
        <f>SUM(S51+V47+Y41+AB62)</f>
        <v>63.5</v>
      </c>
      <c r="E65" s="25" t="s">
        <v>349</v>
      </c>
      <c r="G65" s="4">
        <v>4</v>
      </c>
      <c r="H65" s="17">
        <f t="shared" si="2"/>
        <v>15.875</v>
      </c>
      <c r="X65" s="16" t="s">
        <v>30</v>
      </c>
      <c r="Y65" s="16">
        <v>4</v>
      </c>
      <c r="AA65" s="16" t="s">
        <v>66</v>
      </c>
      <c r="AB65" s="4">
        <v>8</v>
      </c>
    </row>
    <row r="66" spans="1:34">
      <c r="B66" s="4">
        <v>29</v>
      </c>
      <c r="C66" s="10" t="s">
        <v>65</v>
      </c>
      <c r="D66" s="10">
        <f>SUM(S52+V62+Y39)</f>
        <v>48.5</v>
      </c>
      <c r="E66" s="25" t="s">
        <v>349</v>
      </c>
      <c r="G66" s="4">
        <v>3</v>
      </c>
      <c r="H66" s="17">
        <f t="shared" si="2"/>
        <v>16.166666666666668</v>
      </c>
      <c r="X66" s="16" t="s">
        <v>69</v>
      </c>
      <c r="Y66" s="16">
        <v>3.5</v>
      </c>
      <c r="AA66" s="16" t="s">
        <v>60</v>
      </c>
      <c r="AB66" s="4">
        <v>6.5</v>
      </c>
    </row>
    <row r="67" spans="1:34">
      <c r="B67" s="4">
        <v>30</v>
      </c>
      <c r="C67" s="28" t="s">
        <v>649</v>
      </c>
      <c r="D67" s="28">
        <f>SUM(BL42+BO41)</f>
        <v>37</v>
      </c>
      <c r="E67" s="25" t="s">
        <v>349</v>
      </c>
      <c r="F67" s="28"/>
      <c r="G67" s="28">
        <v>2</v>
      </c>
      <c r="H67" s="17">
        <f t="shared" si="2"/>
        <v>18.5</v>
      </c>
      <c r="AA67" s="28" t="s">
        <v>58</v>
      </c>
      <c r="AB67" s="4">
        <v>5</v>
      </c>
    </row>
    <row r="68" spans="1:34">
      <c r="B68" s="4">
        <v>31</v>
      </c>
      <c r="C68" s="4" t="s">
        <v>131</v>
      </c>
      <c r="D68" s="4">
        <f>SUM(Y57+AB42)</f>
        <v>37</v>
      </c>
      <c r="E68" s="25" t="s">
        <v>349</v>
      </c>
      <c r="G68" s="4">
        <v>2</v>
      </c>
      <c r="H68" s="17">
        <f t="shared" si="2"/>
        <v>18.5</v>
      </c>
    </row>
    <row r="69" spans="1:34">
      <c r="B69" s="4">
        <v>32</v>
      </c>
      <c r="C69" s="4" t="s">
        <v>109</v>
      </c>
      <c r="D69" s="4">
        <f>SUM(V48+Y43)</f>
        <v>33.5</v>
      </c>
      <c r="E69" s="25" t="s">
        <v>349</v>
      </c>
      <c r="G69" s="4">
        <v>2</v>
      </c>
      <c r="H69" s="17">
        <f t="shared" si="2"/>
        <v>16.75</v>
      </c>
    </row>
    <row r="70" spans="1:34">
      <c r="B70" s="4">
        <v>33</v>
      </c>
      <c r="C70" s="4" t="s">
        <v>130</v>
      </c>
      <c r="D70" s="4">
        <f>SUM(Y62+AB59)</f>
        <v>20</v>
      </c>
      <c r="E70" s="25" t="s">
        <v>349</v>
      </c>
      <c r="G70" s="4">
        <v>2</v>
      </c>
      <c r="H70" s="17">
        <f t="shared" si="2"/>
        <v>10</v>
      </c>
    </row>
    <row r="71" spans="1:34" s="28" customFormat="1">
      <c r="B71" s="28">
        <v>34</v>
      </c>
      <c r="C71" s="4" t="s">
        <v>111</v>
      </c>
      <c r="D71" s="4">
        <f>SUM(V49)</f>
        <v>14</v>
      </c>
      <c r="E71" s="25" t="s">
        <v>349</v>
      </c>
      <c r="F71" s="4"/>
      <c r="G71" s="4">
        <v>1</v>
      </c>
      <c r="H71" s="4">
        <f t="shared" si="2"/>
        <v>14</v>
      </c>
    </row>
    <row r="72" spans="1:34" ht="36" customHeight="1">
      <c r="R72" s="98" t="s">
        <v>79</v>
      </c>
      <c r="S72" s="98"/>
      <c r="U72" s="98" t="s">
        <v>108</v>
      </c>
      <c r="V72" s="98"/>
      <c r="X72" s="98" t="s">
        <v>151</v>
      </c>
      <c r="Y72" s="98"/>
      <c r="AA72" s="98" t="s">
        <v>185</v>
      </c>
      <c r="AB72" s="98"/>
      <c r="AD72" s="98" t="s">
        <v>214</v>
      </c>
      <c r="AE72" s="98"/>
      <c r="AG72" s="98" t="s">
        <v>270</v>
      </c>
      <c r="AH72" s="98"/>
    </row>
    <row r="73" spans="1:34" ht="17">
      <c r="A73" s="2" t="s">
        <v>13</v>
      </c>
      <c r="B73" s="2" t="s">
        <v>5</v>
      </c>
      <c r="C73" s="2" t="s">
        <v>6</v>
      </c>
      <c r="D73" s="2" t="s">
        <v>7</v>
      </c>
      <c r="E73" s="2" t="s">
        <v>8</v>
      </c>
      <c r="F73" s="2" t="s">
        <v>9</v>
      </c>
      <c r="G73" s="2" t="s">
        <v>10</v>
      </c>
      <c r="H73" s="2" t="s">
        <v>11</v>
      </c>
      <c r="I73" s="21"/>
      <c r="R73" s="11" t="s">
        <v>50</v>
      </c>
      <c r="S73" s="11" t="s">
        <v>7</v>
      </c>
      <c r="U73" s="11" t="s">
        <v>50</v>
      </c>
      <c r="V73" s="11" t="s">
        <v>7</v>
      </c>
      <c r="X73" s="11" t="s">
        <v>50</v>
      </c>
      <c r="Y73" s="11" t="s">
        <v>7</v>
      </c>
      <c r="AA73" s="11" t="s">
        <v>50</v>
      </c>
      <c r="AB73" s="11" t="s">
        <v>7</v>
      </c>
      <c r="AD73" s="11" t="s">
        <v>50</v>
      </c>
      <c r="AE73" s="11" t="s">
        <v>7</v>
      </c>
      <c r="AG73" s="11" t="s">
        <v>50</v>
      </c>
      <c r="AH73" s="11" t="s">
        <v>7</v>
      </c>
    </row>
    <row r="74" spans="1:34">
      <c r="B74" s="31">
        <v>1</v>
      </c>
      <c r="C74" s="32" t="s">
        <v>63</v>
      </c>
      <c r="D74" s="32">
        <f>SUM(S89+V74+Y81+AB75+AE81+AH75)</f>
        <v>109</v>
      </c>
      <c r="E74" s="24" t="s">
        <v>115</v>
      </c>
      <c r="F74" s="32" t="s">
        <v>80</v>
      </c>
      <c r="G74" s="32">
        <v>6</v>
      </c>
      <c r="H74" s="17">
        <f t="shared" ref="H74:H97" si="3">D74/G74</f>
        <v>18.166666666666668</v>
      </c>
      <c r="R74" s="14" t="s">
        <v>71</v>
      </c>
      <c r="S74" s="14">
        <v>21.5</v>
      </c>
      <c r="T74" s="16"/>
      <c r="U74" s="23" t="s">
        <v>63</v>
      </c>
      <c r="V74" s="23">
        <v>23</v>
      </c>
      <c r="X74" s="23" t="s">
        <v>70</v>
      </c>
      <c r="Y74" s="23">
        <v>28.5</v>
      </c>
      <c r="AA74" s="23" t="s">
        <v>51</v>
      </c>
      <c r="AB74" s="23">
        <v>33.5</v>
      </c>
      <c r="AD74" s="23" t="s">
        <v>28</v>
      </c>
      <c r="AE74" s="23">
        <v>25</v>
      </c>
      <c r="AG74" s="23" t="s">
        <v>55</v>
      </c>
      <c r="AH74" s="23">
        <v>26</v>
      </c>
    </row>
    <row r="75" spans="1:34">
      <c r="B75" s="31">
        <v>2</v>
      </c>
      <c r="C75" s="16" t="s">
        <v>51</v>
      </c>
      <c r="D75" s="16">
        <f>SUM(S75+V82+Y84+AB74+AE83+AH80)</f>
        <v>107</v>
      </c>
      <c r="E75" s="25" t="s">
        <v>150</v>
      </c>
      <c r="F75" s="32" t="s">
        <v>80</v>
      </c>
      <c r="G75" s="32">
        <v>6</v>
      </c>
      <c r="H75" s="17">
        <f t="shared" si="3"/>
        <v>17.833333333333332</v>
      </c>
      <c r="R75" s="12" t="s">
        <v>51</v>
      </c>
      <c r="S75" s="12">
        <v>20</v>
      </c>
      <c r="U75" s="50" t="s">
        <v>71</v>
      </c>
      <c r="V75" s="50">
        <v>21.5</v>
      </c>
      <c r="X75" s="12" t="s">
        <v>28</v>
      </c>
      <c r="Y75" s="12">
        <v>22</v>
      </c>
      <c r="AA75" s="12" t="s">
        <v>63</v>
      </c>
      <c r="AB75" s="12">
        <v>25.5</v>
      </c>
      <c r="AD75" s="12" t="s">
        <v>78</v>
      </c>
      <c r="AE75" s="12">
        <v>22.5</v>
      </c>
      <c r="AG75" s="12" t="s">
        <v>63</v>
      </c>
      <c r="AH75" s="12">
        <v>21</v>
      </c>
    </row>
    <row r="76" spans="1:34" ht="17">
      <c r="B76" s="31">
        <v>3</v>
      </c>
      <c r="C76" s="15" t="s">
        <v>71</v>
      </c>
      <c r="D76" s="15">
        <f>SUM(S74+V75+Y76+AB87+AE76+AH77)</f>
        <v>107</v>
      </c>
      <c r="E76" s="25" t="s">
        <v>150</v>
      </c>
      <c r="F76" s="32" t="s">
        <v>80</v>
      </c>
      <c r="G76" s="32">
        <v>6</v>
      </c>
      <c r="H76" s="17">
        <f t="shared" si="3"/>
        <v>17.833333333333332</v>
      </c>
      <c r="R76" s="13" t="s">
        <v>164</v>
      </c>
      <c r="S76" s="13">
        <v>18.5</v>
      </c>
      <c r="U76" s="13" t="s">
        <v>78</v>
      </c>
      <c r="V76" s="13">
        <v>20</v>
      </c>
      <c r="X76" s="64" t="s">
        <v>71</v>
      </c>
      <c r="Y76" s="64">
        <v>20.5</v>
      </c>
      <c r="AA76" s="13" t="s">
        <v>29</v>
      </c>
      <c r="AB76" s="13">
        <v>25.5</v>
      </c>
      <c r="AD76" s="64" t="s">
        <v>71</v>
      </c>
      <c r="AE76" s="64">
        <v>19.5</v>
      </c>
      <c r="AF76" s="16"/>
      <c r="AG76" s="13" t="s">
        <v>28</v>
      </c>
      <c r="AH76" s="13">
        <v>17.5</v>
      </c>
    </row>
    <row r="77" spans="1:34">
      <c r="B77" s="31">
        <v>4</v>
      </c>
      <c r="C77" s="32" t="s">
        <v>28</v>
      </c>
      <c r="D77" s="32">
        <f>SUM(S90+V89+Y75+AB77+AE74+AH76)</f>
        <v>104.5</v>
      </c>
      <c r="E77" s="26" t="s">
        <v>114</v>
      </c>
      <c r="F77" s="32" t="s">
        <v>80</v>
      </c>
      <c r="G77" s="32">
        <v>6</v>
      </c>
      <c r="H77" s="17">
        <f t="shared" si="3"/>
        <v>17.416666666666668</v>
      </c>
      <c r="R77" s="16" t="s">
        <v>59</v>
      </c>
      <c r="S77" s="32">
        <v>18</v>
      </c>
      <c r="U77" s="48" t="s">
        <v>56</v>
      </c>
      <c r="V77" s="48">
        <v>18.5</v>
      </c>
      <c r="X77" s="16" t="s">
        <v>78</v>
      </c>
      <c r="Y77" s="16">
        <v>20.5</v>
      </c>
      <c r="Z77" s="54"/>
      <c r="AA77" s="16" t="s">
        <v>28</v>
      </c>
      <c r="AB77" s="16">
        <v>20.5</v>
      </c>
      <c r="AC77" s="16"/>
      <c r="AD77" s="68" t="s">
        <v>53</v>
      </c>
      <c r="AE77" s="68">
        <v>16.5</v>
      </c>
      <c r="AG77" s="64" t="s">
        <v>71</v>
      </c>
      <c r="AH77" s="64">
        <v>17.5</v>
      </c>
    </row>
    <row r="78" spans="1:34">
      <c r="B78" s="31">
        <v>5</v>
      </c>
      <c r="C78" s="32" t="s">
        <v>59</v>
      </c>
      <c r="D78" s="32">
        <f>SUM(S77+V83+Y83+AB82+AE79+AH78)</f>
        <v>97</v>
      </c>
      <c r="E78" s="24" t="s">
        <v>116</v>
      </c>
      <c r="F78" s="32"/>
      <c r="G78" s="32">
        <v>6</v>
      </c>
      <c r="H78" s="17">
        <f t="shared" si="3"/>
        <v>16.166666666666668</v>
      </c>
      <c r="R78" s="16" t="s">
        <v>27</v>
      </c>
      <c r="S78" s="32">
        <v>17</v>
      </c>
      <c r="U78" s="32" t="s">
        <v>70</v>
      </c>
      <c r="V78" s="32">
        <v>18.5</v>
      </c>
      <c r="X78" s="16" t="s">
        <v>67</v>
      </c>
      <c r="Y78" s="54">
        <v>20</v>
      </c>
      <c r="AA78" s="59" t="s">
        <v>54</v>
      </c>
      <c r="AB78" s="59">
        <v>19</v>
      </c>
      <c r="AD78" s="68" t="s">
        <v>56</v>
      </c>
      <c r="AE78" s="68">
        <v>16</v>
      </c>
      <c r="AG78" s="13" t="s">
        <v>59</v>
      </c>
      <c r="AH78" s="13">
        <v>17.5</v>
      </c>
    </row>
    <row r="79" spans="1:34">
      <c r="B79" s="31">
        <v>6</v>
      </c>
      <c r="C79" s="32" t="s">
        <v>78</v>
      </c>
      <c r="D79" s="32">
        <f>SUM(S87+V76+Y77+AB84+AE75+AH84)</f>
        <v>93</v>
      </c>
      <c r="E79" s="53" t="s">
        <v>150</v>
      </c>
      <c r="F79" s="32"/>
      <c r="G79" s="32">
        <v>6</v>
      </c>
      <c r="H79" s="17">
        <f t="shared" si="3"/>
        <v>15.5</v>
      </c>
      <c r="R79" s="32" t="s">
        <v>56</v>
      </c>
      <c r="S79" s="32">
        <v>16.5</v>
      </c>
      <c r="T79" s="16"/>
      <c r="U79" s="16" t="s">
        <v>67</v>
      </c>
      <c r="V79" s="48">
        <v>17.5</v>
      </c>
      <c r="X79" s="32" t="s">
        <v>58</v>
      </c>
      <c r="Y79" s="32">
        <v>18.5</v>
      </c>
      <c r="AA79" s="59" t="s">
        <v>70</v>
      </c>
      <c r="AB79" s="59">
        <v>17.5</v>
      </c>
      <c r="AC79" s="59"/>
      <c r="AD79" s="16" t="s">
        <v>59</v>
      </c>
      <c r="AE79" s="68">
        <v>15</v>
      </c>
      <c r="AG79" s="16" t="s">
        <v>69</v>
      </c>
      <c r="AH79" s="16">
        <v>13.5</v>
      </c>
    </row>
    <row r="80" spans="1:34">
      <c r="B80" s="31">
        <v>7</v>
      </c>
      <c r="C80" s="32" t="s">
        <v>67</v>
      </c>
      <c r="D80" s="32">
        <f>SUM(S82+V79+Y78+AB81+AE84+AH86)</f>
        <v>86</v>
      </c>
      <c r="E80" s="26" t="s">
        <v>114</v>
      </c>
      <c r="F80" s="32"/>
      <c r="G80" s="32">
        <v>6</v>
      </c>
      <c r="H80" s="17">
        <f t="shared" si="3"/>
        <v>14.333333333333334</v>
      </c>
      <c r="R80" s="16" t="s">
        <v>69</v>
      </c>
      <c r="S80" s="16">
        <v>15</v>
      </c>
      <c r="U80" s="48" t="s">
        <v>68</v>
      </c>
      <c r="V80" s="48">
        <v>17.5</v>
      </c>
      <c r="X80" s="54" t="s">
        <v>53</v>
      </c>
      <c r="Y80" s="54">
        <v>17</v>
      </c>
      <c r="AA80" s="59" t="s">
        <v>68</v>
      </c>
      <c r="AB80" s="59">
        <v>17</v>
      </c>
      <c r="AD80" s="68" t="s">
        <v>60</v>
      </c>
      <c r="AE80" s="68">
        <v>13.5</v>
      </c>
      <c r="AG80" s="16" t="s">
        <v>51</v>
      </c>
      <c r="AH80" s="16">
        <v>12.5</v>
      </c>
    </row>
    <row r="81" spans="2:36">
      <c r="B81" s="31">
        <v>8</v>
      </c>
      <c r="C81" s="32" t="s">
        <v>55</v>
      </c>
      <c r="D81" s="32">
        <f>SUM(S86+V81+Y82+AB90+AE88+AH74)</f>
        <v>85.5</v>
      </c>
      <c r="E81" s="24" t="s">
        <v>608</v>
      </c>
      <c r="F81" s="32" t="s">
        <v>80</v>
      </c>
      <c r="G81" s="32">
        <v>6</v>
      </c>
      <c r="H81" s="17">
        <f t="shared" si="3"/>
        <v>14.25</v>
      </c>
      <c r="R81" s="16" t="s">
        <v>62</v>
      </c>
      <c r="S81" s="16">
        <v>14.5</v>
      </c>
      <c r="U81" s="16" t="s">
        <v>55</v>
      </c>
      <c r="V81" s="48">
        <v>17.5</v>
      </c>
      <c r="X81" s="16" t="s">
        <v>63</v>
      </c>
      <c r="Y81" s="16">
        <v>15.5</v>
      </c>
      <c r="AA81" s="16" t="s">
        <v>67</v>
      </c>
      <c r="AB81" s="59">
        <v>16.5</v>
      </c>
      <c r="AD81" s="16" t="s">
        <v>63</v>
      </c>
      <c r="AE81" s="16">
        <v>13.5</v>
      </c>
      <c r="AG81" s="73" t="s">
        <v>60</v>
      </c>
      <c r="AH81" s="73">
        <v>12.5</v>
      </c>
    </row>
    <row r="82" spans="2:36" s="32" customFormat="1">
      <c r="B82" s="31">
        <v>9</v>
      </c>
      <c r="C82" s="32" t="s">
        <v>70</v>
      </c>
      <c r="D82" s="32">
        <f>SUM(V78+Y74+AB79+AE86)</f>
        <v>73.5</v>
      </c>
      <c r="E82" s="25" t="s">
        <v>349</v>
      </c>
      <c r="F82" s="32" t="s">
        <v>80</v>
      </c>
      <c r="G82" s="32">
        <v>4</v>
      </c>
      <c r="H82" s="17">
        <f t="shared" si="3"/>
        <v>18.375</v>
      </c>
      <c r="R82" s="16" t="s">
        <v>67</v>
      </c>
      <c r="S82" s="32">
        <v>14</v>
      </c>
      <c r="U82" s="16" t="s">
        <v>51</v>
      </c>
      <c r="V82" s="16">
        <v>16.5</v>
      </c>
      <c r="X82" s="16" t="s">
        <v>55</v>
      </c>
      <c r="Y82" s="54">
        <v>15.5</v>
      </c>
      <c r="AA82" s="16" t="s">
        <v>59</v>
      </c>
      <c r="AB82" s="59">
        <v>16</v>
      </c>
      <c r="AD82" s="68" t="s">
        <v>54</v>
      </c>
      <c r="AE82" s="68">
        <v>12</v>
      </c>
      <c r="AG82" s="16" t="s">
        <v>31</v>
      </c>
      <c r="AH82" s="16">
        <v>10.5</v>
      </c>
    </row>
    <row r="83" spans="2:36" s="32" customFormat="1">
      <c r="B83" s="31">
        <v>10</v>
      </c>
      <c r="C83" s="32" t="s">
        <v>54</v>
      </c>
      <c r="D83" s="32">
        <f>SUM(S88+V91+Y91+AB78+AE82+AH83)</f>
        <v>71</v>
      </c>
      <c r="E83" s="25" t="s">
        <v>150</v>
      </c>
      <c r="G83" s="32">
        <v>6</v>
      </c>
      <c r="H83" s="17">
        <f t="shared" si="3"/>
        <v>11.833333333333334</v>
      </c>
      <c r="R83" s="16" t="s">
        <v>66</v>
      </c>
      <c r="S83" s="32">
        <v>14</v>
      </c>
      <c r="U83" s="16" t="s">
        <v>59</v>
      </c>
      <c r="V83" s="48">
        <v>15</v>
      </c>
      <c r="W83" s="16"/>
      <c r="X83" s="16" t="s">
        <v>59</v>
      </c>
      <c r="Y83" s="54">
        <v>15.5</v>
      </c>
      <c r="AA83" s="59" t="s">
        <v>60</v>
      </c>
      <c r="AB83" s="59">
        <v>15.5</v>
      </c>
      <c r="AD83" s="16" t="s">
        <v>51</v>
      </c>
      <c r="AE83" s="16">
        <v>10.5</v>
      </c>
      <c r="AG83" s="73" t="s">
        <v>54</v>
      </c>
      <c r="AH83" s="73">
        <v>8.5</v>
      </c>
    </row>
    <row r="84" spans="2:36" s="32" customFormat="1">
      <c r="B84" s="31">
        <v>11</v>
      </c>
      <c r="C84" s="32" t="s">
        <v>69</v>
      </c>
      <c r="D84" s="32">
        <f>SUM(S80+V84+Y85+AB91+AE87+AH79)</f>
        <v>69</v>
      </c>
      <c r="E84" s="24" t="s">
        <v>115</v>
      </c>
      <c r="G84" s="32">
        <v>6</v>
      </c>
      <c r="H84" s="17">
        <f t="shared" si="3"/>
        <v>11.5</v>
      </c>
      <c r="R84" s="32" t="s">
        <v>68</v>
      </c>
      <c r="S84" s="32">
        <v>14</v>
      </c>
      <c r="U84" s="16" t="s">
        <v>69</v>
      </c>
      <c r="V84" s="16">
        <v>13.5</v>
      </c>
      <c r="X84" s="16" t="s">
        <v>51</v>
      </c>
      <c r="Y84" s="16">
        <v>14</v>
      </c>
      <c r="AA84" s="32" t="s">
        <v>78</v>
      </c>
      <c r="AB84" s="32">
        <v>9.5</v>
      </c>
      <c r="AD84" s="16" t="s">
        <v>67</v>
      </c>
      <c r="AE84" s="68">
        <v>10.5</v>
      </c>
      <c r="AG84" s="16" t="s">
        <v>78</v>
      </c>
      <c r="AH84" s="16">
        <v>7.5</v>
      </c>
    </row>
    <row r="85" spans="2:36" s="32" customFormat="1">
      <c r="B85" s="31">
        <v>12</v>
      </c>
      <c r="C85" s="32" t="s">
        <v>68</v>
      </c>
      <c r="D85" s="32">
        <f>SUM(S84+V80+Y93+AB80+AE89+AH88)</f>
        <v>67</v>
      </c>
      <c r="E85" s="25" t="s">
        <v>432</v>
      </c>
      <c r="G85" s="32">
        <v>6</v>
      </c>
      <c r="H85" s="17">
        <f t="shared" si="3"/>
        <v>11.166666666666666</v>
      </c>
      <c r="R85" s="32" t="s">
        <v>180</v>
      </c>
      <c r="S85" s="32">
        <v>13.5</v>
      </c>
      <c r="U85" s="32" t="s">
        <v>53</v>
      </c>
      <c r="V85" s="32">
        <v>12</v>
      </c>
      <c r="W85" s="48"/>
      <c r="X85" s="16" t="s">
        <v>69</v>
      </c>
      <c r="Y85" s="16">
        <v>13.5</v>
      </c>
      <c r="AA85" s="59" t="s">
        <v>53</v>
      </c>
      <c r="AB85" s="59">
        <v>9.5</v>
      </c>
      <c r="AD85" s="16" t="s">
        <v>62</v>
      </c>
      <c r="AE85" s="16">
        <v>9</v>
      </c>
      <c r="AG85" s="73" t="s">
        <v>53</v>
      </c>
      <c r="AH85" s="73">
        <v>7.5</v>
      </c>
    </row>
    <row r="86" spans="2:36" s="32" customFormat="1">
      <c r="B86" s="31">
        <v>13</v>
      </c>
      <c r="C86" s="32" t="s">
        <v>56</v>
      </c>
      <c r="D86" s="32">
        <f>SUM(S79+V77+AB86+AE78+AH89)</f>
        <v>65</v>
      </c>
      <c r="E86" s="25" t="s">
        <v>432</v>
      </c>
      <c r="G86" s="32">
        <v>5</v>
      </c>
      <c r="H86" s="17">
        <f t="shared" si="3"/>
        <v>13</v>
      </c>
      <c r="R86" s="16" t="s">
        <v>55</v>
      </c>
      <c r="S86" s="32">
        <v>13.5</v>
      </c>
      <c r="U86" s="16" t="s">
        <v>164</v>
      </c>
      <c r="V86" s="16">
        <v>11.5</v>
      </c>
      <c r="X86" s="16" t="s">
        <v>61</v>
      </c>
      <c r="Y86" s="16">
        <v>12</v>
      </c>
      <c r="AA86" s="32" t="s">
        <v>56</v>
      </c>
      <c r="AB86" s="32">
        <v>9.5</v>
      </c>
      <c r="AD86" s="68" t="s">
        <v>70</v>
      </c>
      <c r="AE86" s="68">
        <v>9</v>
      </c>
      <c r="AG86" s="16" t="s">
        <v>67</v>
      </c>
      <c r="AH86" s="73">
        <v>7.5</v>
      </c>
      <c r="AI86" s="73"/>
      <c r="AJ86" s="73"/>
    </row>
    <row r="87" spans="2:36" s="32" customFormat="1">
      <c r="B87" s="31">
        <v>14</v>
      </c>
      <c r="C87" s="32" t="s">
        <v>60</v>
      </c>
      <c r="D87" s="32">
        <f>SUM(V87+Y89+AB83+AE80+AH81)</f>
        <v>64</v>
      </c>
      <c r="E87" s="24" t="s">
        <v>115</v>
      </c>
      <c r="G87" s="32">
        <v>5</v>
      </c>
      <c r="H87" s="17">
        <f t="shared" si="3"/>
        <v>12.8</v>
      </c>
      <c r="R87" s="16" t="s">
        <v>78</v>
      </c>
      <c r="S87" s="32">
        <v>13</v>
      </c>
      <c r="U87" s="32" t="s">
        <v>60</v>
      </c>
      <c r="V87" s="32">
        <v>11</v>
      </c>
      <c r="X87" s="16" t="s">
        <v>62</v>
      </c>
      <c r="Y87" s="16">
        <v>12</v>
      </c>
      <c r="AA87" s="22" t="s">
        <v>71</v>
      </c>
      <c r="AB87" s="22">
        <v>6.5</v>
      </c>
      <c r="AD87" s="16" t="s">
        <v>69</v>
      </c>
      <c r="AE87" s="16">
        <v>9</v>
      </c>
      <c r="AG87" s="16" t="s">
        <v>61</v>
      </c>
      <c r="AH87" s="16">
        <v>7</v>
      </c>
    </row>
    <row r="88" spans="2:36" s="32" customFormat="1">
      <c r="B88" s="31">
        <v>15</v>
      </c>
      <c r="C88" s="32" t="s">
        <v>53</v>
      </c>
      <c r="D88" s="32">
        <f>SUM(V85+Y80+AB85+AE77+AH85)</f>
        <v>62.5</v>
      </c>
      <c r="E88" s="25" t="s">
        <v>150</v>
      </c>
      <c r="G88" s="32">
        <v>5</v>
      </c>
      <c r="H88" s="17">
        <f t="shared" si="3"/>
        <v>12.5</v>
      </c>
      <c r="R88" s="32" t="s">
        <v>54</v>
      </c>
      <c r="S88" s="32">
        <v>12.5</v>
      </c>
      <c r="T88" s="16"/>
      <c r="U88" s="16" t="s">
        <v>61</v>
      </c>
      <c r="V88" s="16">
        <v>10.5</v>
      </c>
      <c r="X88" s="16" t="s">
        <v>27</v>
      </c>
      <c r="Y88" s="54">
        <v>11.5</v>
      </c>
      <c r="AA88" s="16" t="s">
        <v>62</v>
      </c>
      <c r="AB88" s="16">
        <v>6.5</v>
      </c>
      <c r="AD88" s="16" t="s">
        <v>55</v>
      </c>
      <c r="AE88" s="68">
        <v>8.5</v>
      </c>
      <c r="AG88" s="73" t="s">
        <v>68</v>
      </c>
      <c r="AH88" s="73">
        <v>5</v>
      </c>
    </row>
    <row r="89" spans="2:36" s="32" customFormat="1">
      <c r="B89" s="31">
        <v>16</v>
      </c>
      <c r="C89" s="32" t="s">
        <v>27</v>
      </c>
      <c r="D89" s="32">
        <f>SUM(S78+V92+Y88+AB89+AE90+AH90)</f>
        <v>52</v>
      </c>
      <c r="E89" s="30" t="s">
        <v>116</v>
      </c>
      <c r="G89" s="32">
        <v>6</v>
      </c>
      <c r="H89" s="17">
        <f t="shared" si="3"/>
        <v>8.6666666666666661</v>
      </c>
      <c r="R89" s="16" t="s">
        <v>63</v>
      </c>
      <c r="S89" s="32">
        <v>10.5</v>
      </c>
      <c r="U89" s="16" t="s">
        <v>28</v>
      </c>
      <c r="V89" s="16">
        <v>10</v>
      </c>
      <c r="X89" s="54" t="s">
        <v>60</v>
      </c>
      <c r="Y89" s="54">
        <v>11.5</v>
      </c>
      <c r="AA89" s="16" t="s">
        <v>27</v>
      </c>
      <c r="AB89" s="59">
        <v>6</v>
      </c>
      <c r="AD89" s="68" t="s">
        <v>68</v>
      </c>
      <c r="AE89" s="68">
        <v>7.5</v>
      </c>
      <c r="AG89" s="73" t="s">
        <v>56</v>
      </c>
      <c r="AH89" s="73">
        <v>4.5</v>
      </c>
    </row>
    <row r="90" spans="2:36" s="32" customFormat="1">
      <c r="B90" s="31">
        <v>17</v>
      </c>
      <c r="C90" s="32" t="s">
        <v>62</v>
      </c>
      <c r="D90" s="32">
        <f>SUM(+S81+V90+Y87+AB88+AE85)</f>
        <v>51.5</v>
      </c>
      <c r="E90" s="25" t="s">
        <v>349</v>
      </c>
      <c r="G90" s="32">
        <v>5</v>
      </c>
      <c r="H90" s="17">
        <f t="shared" si="3"/>
        <v>10.3</v>
      </c>
      <c r="R90" s="16" t="s">
        <v>28</v>
      </c>
      <c r="S90" s="16">
        <v>9.5</v>
      </c>
      <c r="U90" s="16" t="s">
        <v>62</v>
      </c>
      <c r="V90" s="16">
        <v>9.5</v>
      </c>
      <c r="X90" s="16" t="s">
        <v>164</v>
      </c>
      <c r="Y90" s="16">
        <v>10.5</v>
      </c>
      <c r="AA90" s="16" t="s">
        <v>55</v>
      </c>
      <c r="AB90" s="59">
        <v>4.5</v>
      </c>
      <c r="AD90" s="16" t="s">
        <v>27</v>
      </c>
      <c r="AE90" s="68">
        <v>7.5</v>
      </c>
      <c r="AG90" s="16" t="s">
        <v>27</v>
      </c>
      <c r="AH90" s="73">
        <v>3.5</v>
      </c>
    </row>
    <row r="91" spans="2:36" s="32" customFormat="1">
      <c r="B91" s="31">
        <v>18</v>
      </c>
      <c r="C91" s="32" t="s">
        <v>164</v>
      </c>
      <c r="D91" s="32">
        <f>SUM(S76+V86+Y90)</f>
        <v>40.5</v>
      </c>
      <c r="E91" s="25" t="s">
        <v>349</v>
      </c>
      <c r="G91" s="32">
        <v>3</v>
      </c>
      <c r="H91" s="17">
        <f t="shared" si="3"/>
        <v>13.5</v>
      </c>
      <c r="R91" s="16" t="s">
        <v>31</v>
      </c>
      <c r="S91" s="32">
        <v>6.5</v>
      </c>
      <c r="U91" s="48" t="s">
        <v>54</v>
      </c>
      <c r="V91" s="48">
        <v>8.5</v>
      </c>
      <c r="X91" s="54" t="s">
        <v>54</v>
      </c>
      <c r="Y91" s="54">
        <v>10.5</v>
      </c>
      <c r="AA91" s="16" t="s">
        <v>69</v>
      </c>
      <c r="AB91" s="16">
        <v>4.5</v>
      </c>
      <c r="AD91" s="16" t="s">
        <v>31</v>
      </c>
      <c r="AE91" s="16">
        <v>3</v>
      </c>
    </row>
    <row r="92" spans="2:36" s="32" customFormat="1">
      <c r="B92" s="31">
        <v>19</v>
      </c>
      <c r="C92" s="32" t="s">
        <v>61</v>
      </c>
      <c r="D92" s="32">
        <f>SUM(S92+V88+Y86+AB92+AH87)</f>
        <v>39</v>
      </c>
      <c r="E92" s="26" t="s">
        <v>114</v>
      </c>
      <c r="G92" s="32">
        <v>5</v>
      </c>
      <c r="H92" s="17">
        <f t="shared" si="3"/>
        <v>7.8</v>
      </c>
      <c r="R92" s="16" t="s">
        <v>61</v>
      </c>
      <c r="S92" s="16">
        <v>6</v>
      </c>
      <c r="U92" s="16" t="s">
        <v>27</v>
      </c>
      <c r="V92" s="48">
        <v>6.5</v>
      </c>
      <c r="X92" s="16" t="s">
        <v>31</v>
      </c>
      <c r="Y92" s="54">
        <v>9</v>
      </c>
      <c r="AA92" s="16" t="s">
        <v>61</v>
      </c>
      <c r="AB92" s="16">
        <v>3.5</v>
      </c>
      <c r="AC92" s="16"/>
    </row>
    <row r="93" spans="2:36" s="32" customFormat="1">
      <c r="B93" s="31">
        <v>20</v>
      </c>
      <c r="C93" s="32" t="s">
        <v>31</v>
      </c>
      <c r="D93" s="32">
        <f>SUM(S91+V93+Y92+AE91+AH82)</f>
        <v>33</v>
      </c>
      <c r="E93" s="24" t="s">
        <v>116</v>
      </c>
      <c r="G93" s="32">
        <v>5</v>
      </c>
      <c r="H93" s="17">
        <f t="shared" si="3"/>
        <v>6.6</v>
      </c>
      <c r="U93" s="16" t="s">
        <v>31</v>
      </c>
      <c r="V93" s="48">
        <v>4</v>
      </c>
      <c r="X93" s="54" t="s">
        <v>68</v>
      </c>
      <c r="Y93" s="54">
        <v>6</v>
      </c>
    </row>
    <row r="94" spans="2:36" s="32" customFormat="1">
      <c r="B94" s="31">
        <v>21</v>
      </c>
      <c r="C94" s="32" t="s">
        <v>29</v>
      </c>
      <c r="D94" s="32">
        <f>SUM(AB76)</f>
        <v>25.5</v>
      </c>
      <c r="E94" s="65" t="s">
        <v>349</v>
      </c>
      <c r="G94" s="32">
        <v>1</v>
      </c>
      <c r="H94" s="17">
        <f t="shared" si="3"/>
        <v>25.5</v>
      </c>
    </row>
    <row r="95" spans="2:36" s="32" customFormat="1">
      <c r="B95" s="31">
        <v>22</v>
      </c>
      <c r="C95" s="32" t="s">
        <v>58</v>
      </c>
      <c r="D95" s="32">
        <f>SUM(Y79)</f>
        <v>18.5</v>
      </c>
      <c r="E95" s="65" t="s">
        <v>349</v>
      </c>
      <c r="G95" s="32">
        <v>1</v>
      </c>
      <c r="H95" s="17">
        <f t="shared" si="3"/>
        <v>18.5</v>
      </c>
      <c r="T95" s="16"/>
    </row>
    <row r="96" spans="2:36" s="32" customFormat="1">
      <c r="B96" s="31">
        <v>23</v>
      </c>
      <c r="C96" s="32" t="s">
        <v>66</v>
      </c>
      <c r="D96" s="32">
        <f>SUM(S83)</f>
        <v>14</v>
      </c>
      <c r="E96" s="25" t="s">
        <v>349</v>
      </c>
      <c r="G96" s="32">
        <v>1</v>
      </c>
      <c r="H96" s="17">
        <f t="shared" si="3"/>
        <v>14</v>
      </c>
      <c r="T96" s="16"/>
    </row>
    <row r="97" spans="1:31" s="32" customFormat="1">
      <c r="B97" s="31">
        <v>24</v>
      </c>
      <c r="C97" s="32" t="s">
        <v>180</v>
      </c>
      <c r="D97" s="32">
        <f>SUM(S85)</f>
        <v>13.5</v>
      </c>
      <c r="E97" s="25" t="s">
        <v>349</v>
      </c>
      <c r="G97" s="32">
        <v>1</v>
      </c>
      <c r="H97" s="17">
        <f t="shared" si="3"/>
        <v>13.5</v>
      </c>
    </row>
    <row r="98" spans="1:31" s="32" customFormat="1" ht="35" customHeight="1">
      <c r="B98" s="31"/>
      <c r="E98" s="26"/>
      <c r="H98" s="17"/>
      <c r="R98" s="98" t="s">
        <v>482</v>
      </c>
      <c r="S98" s="98"/>
      <c r="U98" s="98" t="s">
        <v>799</v>
      </c>
      <c r="V98" s="98"/>
      <c r="X98" s="98" t="s">
        <v>843</v>
      </c>
      <c r="Y98" s="98"/>
      <c r="AA98" s="98" t="s">
        <v>904</v>
      </c>
      <c r="AB98" s="98"/>
      <c r="AD98" s="98" t="s">
        <v>943</v>
      </c>
      <c r="AE98" s="98"/>
    </row>
    <row r="99" spans="1:31" ht="17">
      <c r="A99" s="3" t="s">
        <v>481</v>
      </c>
      <c r="B99" s="3" t="s">
        <v>5</v>
      </c>
      <c r="C99" s="3" t="s">
        <v>6</v>
      </c>
      <c r="D99" s="3" t="s">
        <v>7</v>
      </c>
      <c r="E99" s="3" t="s">
        <v>8</v>
      </c>
      <c r="F99" s="3" t="s">
        <v>9</v>
      </c>
      <c r="G99" s="3" t="s">
        <v>10</v>
      </c>
      <c r="H99" s="3" t="s">
        <v>11</v>
      </c>
      <c r="I99" s="21"/>
      <c r="R99" s="11" t="s">
        <v>50</v>
      </c>
      <c r="S99" s="11" t="s">
        <v>7</v>
      </c>
      <c r="U99" s="11" t="s">
        <v>50</v>
      </c>
      <c r="V99" s="11" t="s">
        <v>7</v>
      </c>
      <c r="X99" s="11" t="s">
        <v>50</v>
      </c>
      <c r="Y99" s="11" t="s">
        <v>7</v>
      </c>
      <c r="AA99" s="11" t="s">
        <v>50</v>
      </c>
      <c r="AB99" s="11" t="s">
        <v>7</v>
      </c>
      <c r="AD99" s="11" t="s">
        <v>50</v>
      </c>
      <c r="AE99" s="11" t="s">
        <v>7</v>
      </c>
    </row>
    <row r="100" spans="1:31">
      <c r="B100" s="57">
        <v>1</v>
      </c>
      <c r="C100" s="16" t="s">
        <v>27</v>
      </c>
      <c r="D100" s="56">
        <f>SUM(S107+V105+Y100+AE104)</f>
        <v>119</v>
      </c>
      <c r="E100" s="26" t="s">
        <v>114</v>
      </c>
      <c r="F100" s="4" t="s">
        <v>80</v>
      </c>
      <c r="G100" s="4">
        <v>4</v>
      </c>
      <c r="H100" s="17">
        <f>D100/G100</f>
        <v>29.75</v>
      </c>
      <c r="R100" s="23" t="s">
        <v>60</v>
      </c>
      <c r="S100" s="23">
        <v>44.5</v>
      </c>
      <c r="U100" s="23" t="s">
        <v>55</v>
      </c>
      <c r="V100" s="23">
        <v>12</v>
      </c>
      <c r="X100" s="23" t="s">
        <v>27</v>
      </c>
      <c r="Y100" s="23">
        <v>85.5</v>
      </c>
      <c r="AA100" s="16" t="s">
        <v>27</v>
      </c>
      <c r="AB100" s="16"/>
      <c r="AD100" s="23" t="s">
        <v>68</v>
      </c>
      <c r="AE100" s="23">
        <v>22</v>
      </c>
    </row>
    <row r="101" spans="1:31">
      <c r="B101" s="57">
        <v>2</v>
      </c>
      <c r="C101" s="16" t="s">
        <v>55</v>
      </c>
      <c r="D101" s="56">
        <f>SUM(S108+V100+Y103+AE101)</f>
        <v>69</v>
      </c>
      <c r="E101" s="24" t="s">
        <v>115</v>
      </c>
      <c r="F101" s="4" t="s">
        <v>80</v>
      </c>
      <c r="G101" s="4">
        <v>4</v>
      </c>
      <c r="H101" s="17">
        <f>D101/G101</f>
        <v>17.25</v>
      </c>
      <c r="R101" s="12" t="s">
        <v>70</v>
      </c>
      <c r="S101" s="12">
        <v>29.5</v>
      </c>
      <c r="U101" s="50" t="s">
        <v>71</v>
      </c>
      <c r="V101" s="50">
        <v>10</v>
      </c>
      <c r="X101" s="12" t="s">
        <v>51</v>
      </c>
      <c r="Y101" s="12">
        <v>34</v>
      </c>
      <c r="AA101" s="16" t="s">
        <v>51</v>
      </c>
      <c r="AB101" s="16"/>
      <c r="AD101" s="12" t="s">
        <v>55</v>
      </c>
      <c r="AE101" s="12">
        <v>21</v>
      </c>
    </row>
    <row r="102" spans="1:31">
      <c r="B102" s="57">
        <v>3</v>
      </c>
      <c r="C102" s="16" t="s">
        <v>60</v>
      </c>
      <c r="D102" s="16">
        <f>SUM(S100+V109+Y106+AE108)</f>
        <v>64.5</v>
      </c>
      <c r="E102" s="25" t="s">
        <v>150</v>
      </c>
      <c r="F102" s="4" t="s">
        <v>80</v>
      </c>
      <c r="G102" s="4">
        <v>4</v>
      </c>
      <c r="H102" s="17">
        <f>D102/G102</f>
        <v>16.125</v>
      </c>
      <c r="R102" s="13" t="s">
        <v>61</v>
      </c>
      <c r="S102" s="13">
        <v>27</v>
      </c>
      <c r="U102" s="13" t="s">
        <v>28</v>
      </c>
      <c r="V102" s="13">
        <v>7</v>
      </c>
      <c r="X102" s="13" t="s">
        <v>69</v>
      </c>
      <c r="Y102" s="13">
        <v>32.5</v>
      </c>
      <c r="AA102" s="16" t="s">
        <v>69</v>
      </c>
      <c r="AB102" s="16">
        <v>4.5</v>
      </c>
      <c r="AD102" s="13" t="s">
        <v>67</v>
      </c>
      <c r="AE102" s="13">
        <v>16</v>
      </c>
    </row>
    <row r="103" spans="1:31">
      <c r="B103" s="57">
        <v>4</v>
      </c>
      <c r="C103" s="16" t="s">
        <v>69</v>
      </c>
      <c r="D103" s="16">
        <f>SUM(S110+V103+Y102+AE110)</f>
        <v>53</v>
      </c>
      <c r="E103" s="25" t="s">
        <v>150</v>
      </c>
      <c r="G103" s="4">
        <v>4</v>
      </c>
      <c r="H103" s="17">
        <f>D103/G103</f>
        <v>13.25</v>
      </c>
      <c r="R103" s="16" t="s">
        <v>67</v>
      </c>
      <c r="S103" s="56">
        <v>22</v>
      </c>
      <c r="U103" s="16" t="s">
        <v>69</v>
      </c>
      <c r="V103" s="16">
        <v>6.5</v>
      </c>
      <c r="X103" s="16" t="s">
        <v>55</v>
      </c>
      <c r="Y103" s="81">
        <v>23.5</v>
      </c>
      <c r="AA103" s="16" t="s">
        <v>55</v>
      </c>
      <c r="AB103" s="87">
        <v>3</v>
      </c>
      <c r="AD103" s="16" t="s">
        <v>28</v>
      </c>
      <c r="AE103" s="16">
        <v>15.5</v>
      </c>
    </row>
    <row r="104" spans="1:31">
      <c r="B104" s="57">
        <v>5</v>
      </c>
      <c r="C104" s="56" t="s">
        <v>68</v>
      </c>
      <c r="D104" s="56">
        <f>SUM(S113+V108+Y104+AE100)</f>
        <v>47</v>
      </c>
      <c r="E104" s="24" t="s">
        <v>844</v>
      </c>
      <c r="F104" s="4" t="s">
        <v>80</v>
      </c>
      <c r="G104" s="4">
        <v>4</v>
      </c>
      <c r="H104" s="17">
        <f>D104/G104</f>
        <v>11.75</v>
      </c>
      <c r="R104" s="16" t="s">
        <v>78</v>
      </c>
      <c r="S104" s="56">
        <v>18</v>
      </c>
      <c r="T104" s="16"/>
      <c r="U104" s="4" t="s">
        <v>53</v>
      </c>
      <c r="V104" s="4">
        <v>5</v>
      </c>
      <c r="X104" s="81" t="s">
        <v>68</v>
      </c>
      <c r="Y104" s="81">
        <v>20</v>
      </c>
      <c r="AA104" s="87" t="s">
        <v>68</v>
      </c>
      <c r="AB104" s="87">
        <v>12</v>
      </c>
      <c r="AD104" s="16" t="s">
        <v>27</v>
      </c>
      <c r="AE104" s="16">
        <v>13.5</v>
      </c>
    </row>
    <row r="105" spans="1:31">
      <c r="B105" s="57">
        <v>6</v>
      </c>
      <c r="C105" s="16" t="s">
        <v>61</v>
      </c>
      <c r="D105" s="16">
        <f>SUM(S102+V111+Y105+AE113)</f>
        <v>46</v>
      </c>
      <c r="E105" s="25" t="s">
        <v>150</v>
      </c>
      <c r="F105" s="32"/>
      <c r="G105" s="32">
        <v>4</v>
      </c>
      <c r="H105" s="17">
        <f>D105/G105</f>
        <v>11.5</v>
      </c>
      <c r="R105" s="16" t="s">
        <v>28</v>
      </c>
      <c r="S105" s="16">
        <v>18</v>
      </c>
      <c r="T105" s="56"/>
      <c r="U105" s="16" t="s">
        <v>27</v>
      </c>
      <c r="V105" s="77">
        <v>4.5</v>
      </c>
      <c r="X105" s="16" t="s">
        <v>61</v>
      </c>
      <c r="Y105" s="16">
        <v>17</v>
      </c>
      <c r="AA105" s="16" t="s">
        <v>61</v>
      </c>
      <c r="AB105" s="16">
        <v>1.5</v>
      </c>
      <c r="AD105" s="16" t="s">
        <v>31</v>
      </c>
      <c r="AE105" s="89">
        <v>11</v>
      </c>
    </row>
    <row r="106" spans="1:31">
      <c r="B106" s="57">
        <v>7</v>
      </c>
      <c r="C106" s="16" t="s">
        <v>51</v>
      </c>
      <c r="D106" s="16">
        <f>SUM(S114+V115+Y101+AE106)</f>
        <v>44.5</v>
      </c>
      <c r="E106" s="26" t="s">
        <v>114</v>
      </c>
      <c r="G106" s="4">
        <v>4</v>
      </c>
      <c r="H106" s="17">
        <f>D106/G106</f>
        <v>11.125</v>
      </c>
      <c r="R106" s="16" t="s">
        <v>59</v>
      </c>
      <c r="S106" s="16">
        <v>16</v>
      </c>
      <c r="U106" s="16" t="s">
        <v>78</v>
      </c>
      <c r="V106" s="77">
        <v>4</v>
      </c>
      <c r="X106" s="16" t="s">
        <v>60</v>
      </c>
      <c r="Y106" s="16">
        <v>14</v>
      </c>
      <c r="AA106" s="16" t="s">
        <v>60</v>
      </c>
      <c r="AB106" s="16">
        <v>3</v>
      </c>
      <c r="AD106" s="16" t="s">
        <v>51</v>
      </c>
      <c r="AE106" s="16">
        <v>10.5</v>
      </c>
    </row>
    <row r="107" spans="1:31">
      <c r="B107" s="57">
        <v>8</v>
      </c>
      <c r="C107" s="16" t="s">
        <v>67</v>
      </c>
      <c r="D107" s="56">
        <f>SUM(S103+V112+Y115+AE102)</f>
        <v>44</v>
      </c>
      <c r="E107" s="24" t="s">
        <v>898</v>
      </c>
      <c r="F107" s="32"/>
      <c r="G107" s="32">
        <v>4</v>
      </c>
      <c r="H107" s="17">
        <f>D107/G107</f>
        <v>11</v>
      </c>
      <c r="R107" s="16" t="s">
        <v>27</v>
      </c>
      <c r="S107" s="56">
        <v>15.5</v>
      </c>
      <c r="T107" s="16"/>
      <c r="U107" s="77" t="s">
        <v>54</v>
      </c>
      <c r="V107" s="77">
        <v>2.5</v>
      </c>
      <c r="X107" s="22" t="s">
        <v>71</v>
      </c>
      <c r="Y107" s="22">
        <v>13</v>
      </c>
      <c r="AA107" s="22" t="s">
        <v>71</v>
      </c>
      <c r="AB107" s="22">
        <v>1.5</v>
      </c>
      <c r="AD107" s="16" t="s">
        <v>59</v>
      </c>
      <c r="AE107" s="16">
        <v>10</v>
      </c>
    </row>
    <row r="108" spans="1:31">
      <c r="B108" s="57">
        <v>9</v>
      </c>
      <c r="C108" s="16" t="s">
        <v>28</v>
      </c>
      <c r="D108" s="16">
        <f>SUM(S105+V102+Y116+AE103)</f>
        <v>42</v>
      </c>
      <c r="E108" s="24" t="s">
        <v>898</v>
      </c>
      <c r="F108" s="32"/>
      <c r="G108" s="32">
        <v>4</v>
      </c>
      <c r="H108" s="17">
        <f>D108/G108</f>
        <v>10.5</v>
      </c>
      <c r="R108" s="16" t="s">
        <v>55</v>
      </c>
      <c r="S108" s="56">
        <v>12.5</v>
      </c>
      <c r="U108" s="77" t="s">
        <v>68</v>
      </c>
      <c r="V108" s="77">
        <v>2.5</v>
      </c>
      <c r="X108" s="16" t="s">
        <v>59</v>
      </c>
      <c r="Y108" s="16">
        <v>12.5</v>
      </c>
      <c r="AA108" s="16" t="s">
        <v>59</v>
      </c>
      <c r="AB108" s="16">
        <v>4.5</v>
      </c>
      <c r="AD108" s="16" t="s">
        <v>60</v>
      </c>
      <c r="AE108" s="16">
        <v>4</v>
      </c>
    </row>
    <row r="109" spans="1:31">
      <c r="B109" s="57">
        <v>10</v>
      </c>
      <c r="C109" s="16" t="s">
        <v>59</v>
      </c>
      <c r="D109" s="16">
        <f>SUM(S106+V113+Y108+AE107)</f>
        <v>40.5</v>
      </c>
      <c r="E109" s="26" t="s">
        <v>114</v>
      </c>
      <c r="F109" s="32"/>
      <c r="G109" s="32">
        <v>4</v>
      </c>
      <c r="H109" s="17">
        <f>D109/G109</f>
        <v>10.125</v>
      </c>
      <c r="R109" s="56" t="s">
        <v>54</v>
      </c>
      <c r="S109" s="56">
        <v>12</v>
      </c>
      <c r="U109" s="16" t="s">
        <v>60</v>
      </c>
      <c r="V109" s="16">
        <v>2</v>
      </c>
      <c r="X109" s="81" t="s">
        <v>63</v>
      </c>
      <c r="Y109" s="81">
        <v>9.5</v>
      </c>
      <c r="AA109" s="87" t="s">
        <v>63</v>
      </c>
      <c r="AB109" s="87">
        <v>1.5</v>
      </c>
      <c r="AD109" s="16" t="s">
        <v>78</v>
      </c>
      <c r="AE109" s="89">
        <v>4</v>
      </c>
    </row>
    <row r="110" spans="1:31">
      <c r="B110" s="57">
        <v>11</v>
      </c>
      <c r="C110" s="16" t="s">
        <v>70</v>
      </c>
      <c r="D110" s="56">
        <f>SUM(S101+V110+Y114)</f>
        <v>38</v>
      </c>
      <c r="E110" s="25" t="s">
        <v>349</v>
      </c>
      <c r="F110" s="32"/>
      <c r="G110" s="32">
        <v>3</v>
      </c>
      <c r="H110" s="17">
        <f>D110/G110</f>
        <v>12.666666666666666</v>
      </c>
      <c r="R110" s="16" t="s">
        <v>69</v>
      </c>
      <c r="S110" s="16">
        <v>11.5</v>
      </c>
      <c r="U110" s="16" t="s">
        <v>70</v>
      </c>
      <c r="V110" s="16">
        <v>2</v>
      </c>
      <c r="X110" s="4" t="s">
        <v>53</v>
      </c>
      <c r="Y110" s="4">
        <v>9.5</v>
      </c>
      <c r="AA110" s="87" t="s">
        <v>53</v>
      </c>
      <c r="AB110" s="87">
        <v>4.5</v>
      </c>
      <c r="AD110" s="16" t="s">
        <v>69</v>
      </c>
      <c r="AE110" s="16">
        <v>2.5</v>
      </c>
    </row>
    <row r="111" spans="1:31">
      <c r="B111" s="57">
        <v>12</v>
      </c>
      <c r="C111" s="22" t="s">
        <v>71</v>
      </c>
      <c r="D111" s="22">
        <f>SUM(S112+V101+Y107+AE112)</f>
        <v>34.5</v>
      </c>
      <c r="E111" s="25" t="s">
        <v>845</v>
      </c>
      <c r="G111" s="4">
        <v>4</v>
      </c>
      <c r="H111" s="17">
        <f>D111/G111</f>
        <v>8.625</v>
      </c>
      <c r="R111" s="16" t="s">
        <v>29</v>
      </c>
      <c r="S111" s="56">
        <v>11</v>
      </c>
      <c r="T111" s="56"/>
      <c r="U111" s="16" t="s">
        <v>61</v>
      </c>
      <c r="V111" s="16">
        <v>2</v>
      </c>
      <c r="W111" s="16"/>
      <c r="X111" s="16" t="s">
        <v>78</v>
      </c>
      <c r="Y111" s="81">
        <v>8.5</v>
      </c>
      <c r="AA111" s="16" t="s">
        <v>78</v>
      </c>
      <c r="AB111" s="87">
        <v>4.5</v>
      </c>
      <c r="AD111" s="89" t="s">
        <v>53</v>
      </c>
      <c r="AE111" s="89">
        <v>2.5</v>
      </c>
    </row>
    <row r="112" spans="1:31">
      <c r="B112" s="57">
        <v>13</v>
      </c>
      <c r="C112" s="16" t="s">
        <v>78</v>
      </c>
      <c r="D112" s="56">
        <f>SUM(S104+V106+Y111+AE109)</f>
        <v>34.5</v>
      </c>
      <c r="E112" s="25" t="s">
        <v>845</v>
      </c>
      <c r="F112" s="32"/>
      <c r="G112" s="32">
        <v>4</v>
      </c>
      <c r="H112" s="17">
        <f>D112/G112</f>
        <v>8.625</v>
      </c>
      <c r="R112" s="22" t="s">
        <v>71</v>
      </c>
      <c r="S112" s="22">
        <v>10</v>
      </c>
      <c r="U112" s="16" t="s">
        <v>67</v>
      </c>
      <c r="V112" s="77">
        <v>2</v>
      </c>
      <c r="X112" s="16" t="s">
        <v>56</v>
      </c>
      <c r="Y112" s="81">
        <v>8.5</v>
      </c>
      <c r="AA112" s="16" t="s">
        <v>56</v>
      </c>
      <c r="AB112" s="87">
        <v>1.5</v>
      </c>
      <c r="AD112" s="22" t="s">
        <v>71</v>
      </c>
      <c r="AE112" s="22">
        <v>1.5</v>
      </c>
    </row>
    <row r="113" spans="1:31">
      <c r="B113" s="57">
        <v>14</v>
      </c>
      <c r="C113" s="56" t="s">
        <v>54</v>
      </c>
      <c r="D113" s="56">
        <f>SUM(S109+V107+Y113)</f>
        <v>22.5</v>
      </c>
      <c r="E113" s="25" t="s">
        <v>349</v>
      </c>
      <c r="G113" s="4">
        <v>3</v>
      </c>
      <c r="H113" s="17">
        <f>D113/G113</f>
        <v>7.5</v>
      </c>
      <c r="R113" s="56" t="s">
        <v>68</v>
      </c>
      <c r="S113" s="56">
        <v>2.5</v>
      </c>
      <c r="U113" s="16" t="s">
        <v>59</v>
      </c>
      <c r="V113" s="16">
        <v>2</v>
      </c>
      <c r="X113" s="81" t="s">
        <v>54</v>
      </c>
      <c r="Y113" s="81">
        <v>8</v>
      </c>
      <c r="AA113" s="87" t="s">
        <v>54</v>
      </c>
      <c r="AB113" s="87"/>
      <c r="AD113" s="16" t="s">
        <v>61</v>
      </c>
      <c r="AE113" s="16">
        <v>0</v>
      </c>
    </row>
    <row r="114" spans="1:31">
      <c r="B114" s="57">
        <v>15</v>
      </c>
      <c r="C114" s="4" t="s">
        <v>53</v>
      </c>
      <c r="D114" s="4">
        <f>SUM(V104+Y110+AE111)</f>
        <v>17</v>
      </c>
      <c r="E114" s="16" t="s">
        <v>114</v>
      </c>
      <c r="G114" s="4">
        <v>3</v>
      </c>
      <c r="H114" s="17">
        <f>D114/G114</f>
        <v>5.666666666666667</v>
      </c>
      <c r="R114" s="16" t="s">
        <v>51</v>
      </c>
      <c r="S114" s="16">
        <v>0</v>
      </c>
      <c r="U114" s="4" t="s">
        <v>63</v>
      </c>
      <c r="V114" s="4">
        <v>2</v>
      </c>
      <c r="X114" s="16" t="s">
        <v>70</v>
      </c>
      <c r="Y114" s="16">
        <v>6.5</v>
      </c>
      <c r="AA114" s="16" t="s">
        <v>70</v>
      </c>
      <c r="AB114" s="16"/>
    </row>
    <row r="115" spans="1:31">
      <c r="B115" s="57">
        <v>16</v>
      </c>
      <c r="C115" s="4" t="s">
        <v>63</v>
      </c>
      <c r="D115" s="4">
        <f>SUM(V114+Y109)</f>
        <v>11.5</v>
      </c>
      <c r="E115" s="65" t="s">
        <v>349</v>
      </c>
      <c r="G115" s="4">
        <v>2</v>
      </c>
      <c r="H115" s="17">
        <f>D115/G115</f>
        <v>5.75</v>
      </c>
      <c r="U115" s="16" t="s">
        <v>51</v>
      </c>
      <c r="V115" s="16">
        <v>0</v>
      </c>
      <c r="X115" s="16" t="s">
        <v>67</v>
      </c>
      <c r="Y115" s="16">
        <v>4</v>
      </c>
      <c r="AA115" s="16" t="s">
        <v>67</v>
      </c>
      <c r="AB115" s="16">
        <v>19.5</v>
      </c>
      <c r="AD115" s="89"/>
      <c r="AE115" s="89"/>
    </row>
    <row r="116" spans="1:31">
      <c r="B116" s="57">
        <v>17</v>
      </c>
      <c r="C116" s="16" t="s">
        <v>29</v>
      </c>
      <c r="D116" s="56">
        <f>SUM(S111)</f>
        <v>11</v>
      </c>
      <c r="E116" s="65" t="s">
        <v>349</v>
      </c>
      <c r="G116" s="4">
        <v>1</v>
      </c>
      <c r="H116" s="17">
        <f>D116/G116</f>
        <v>11</v>
      </c>
      <c r="X116" s="16" t="s">
        <v>28</v>
      </c>
      <c r="Y116" s="16">
        <v>1.5</v>
      </c>
      <c r="AA116" s="16" t="s">
        <v>28</v>
      </c>
      <c r="AB116" s="16">
        <v>1.5</v>
      </c>
    </row>
    <row r="117" spans="1:31">
      <c r="B117" s="57">
        <v>18</v>
      </c>
      <c r="C117" s="4" t="s">
        <v>31</v>
      </c>
      <c r="D117" s="4">
        <f>SUM(AE105)</f>
        <v>11</v>
      </c>
      <c r="E117" s="80" t="s">
        <v>800</v>
      </c>
      <c r="G117" s="4">
        <v>1</v>
      </c>
      <c r="H117" s="4">
        <f>D117/G117</f>
        <v>11</v>
      </c>
    </row>
    <row r="118" spans="1:31">
      <c r="B118" s="57">
        <v>19</v>
      </c>
      <c r="C118" s="4" t="s">
        <v>56</v>
      </c>
      <c r="D118" s="4">
        <f>SUM(Y112)</f>
        <v>8.5</v>
      </c>
      <c r="E118" s="65" t="s">
        <v>349</v>
      </c>
      <c r="G118" s="4">
        <v>1</v>
      </c>
      <c r="H118" s="17">
        <f>D118/G118</f>
        <v>8.5</v>
      </c>
    </row>
    <row r="119" spans="1:31">
      <c r="B119" s="57"/>
    </row>
    <row r="120" spans="1:31">
      <c r="B120" s="57"/>
      <c r="AD120" s="16"/>
      <c r="AE120" s="16"/>
    </row>
    <row r="121" spans="1:31">
      <c r="B121" s="57"/>
    </row>
    <row r="122" spans="1:31" ht="17">
      <c r="A122" s="21"/>
      <c r="B122" s="57"/>
    </row>
  </sheetData>
  <mergeCells count="35">
    <mergeCell ref="BB36:BC36"/>
    <mergeCell ref="BT36:BU36"/>
    <mergeCell ref="AD98:AE98"/>
    <mergeCell ref="AG36:AH36"/>
    <mergeCell ref="X72:Y72"/>
    <mergeCell ref="CF36:CG36"/>
    <mergeCell ref="CC36:CD36"/>
    <mergeCell ref="U98:V98"/>
    <mergeCell ref="BZ36:CA36"/>
    <mergeCell ref="BW36:BX36"/>
    <mergeCell ref="AA72:AB72"/>
    <mergeCell ref="AY36:AZ36"/>
    <mergeCell ref="AD72:AE72"/>
    <mergeCell ref="BE36:BF36"/>
    <mergeCell ref="BH36:BI36"/>
    <mergeCell ref="AG72:AH72"/>
    <mergeCell ref="BQ36:BR36"/>
    <mergeCell ref="BN36:BO36"/>
    <mergeCell ref="BK36:BL36"/>
    <mergeCell ref="AA98:AB98"/>
    <mergeCell ref="CI36:CJ36"/>
    <mergeCell ref="X98:Y98"/>
    <mergeCell ref="R98:S98"/>
    <mergeCell ref="AV36:AW36"/>
    <mergeCell ref="AS36:AT36"/>
    <mergeCell ref="R72:S72"/>
    <mergeCell ref="R36:S36"/>
    <mergeCell ref="U36:V36"/>
    <mergeCell ref="X36:Y36"/>
    <mergeCell ref="AA36:AB36"/>
    <mergeCell ref="U72:V72"/>
    <mergeCell ref="AP36:AQ36"/>
    <mergeCell ref="AM36:AN36"/>
    <mergeCell ref="AJ36:AK36"/>
    <mergeCell ref="AD36:AE36"/>
  </mergeCells>
  <pageMargins left="0.75" right="0.75" top="1" bottom="1" header="0.5" footer="0.5"/>
  <pageSetup paperSize="9" orientation="portrait" horizontalDpi="4294967292" verticalDpi="4294967292"/>
  <ignoredErrors>
    <ignoredError sqref="E74:E93 E40:E52 E101:E112 E3:E13" numberStoredAsText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Championnat</vt:lpstr>
      <vt:lpstr>Ligue des Champions</vt:lpstr>
      <vt:lpstr>Coupe de la Ligue</vt:lpstr>
      <vt:lpstr>Coupe de France</vt:lpstr>
      <vt:lpstr>Classements</vt:lpstr>
    </vt:vector>
  </TitlesOfParts>
  <Company>Université Bordeaux IV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yOan labOuly</dc:creator>
  <cp:lastModifiedBy>yOan labOuly</cp:lastModifiedBy>
  <dcterms:created xsi:type="dcterms:W3CDTF">2013-07-26T10:44:17Z</dcterms:created>
  <dcterms:modified xsi:type="dcterms:W3CDTF">2014-02-15T15:56:48Z</dcterms:modified>
</cp:coreProperties>
</file>