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6" windowHeight="8196"/>
  </bookViews>
  <sheets>
    <sheet name="Feuil1" sheetId="1" r:id="rId1"/>
  </sheets>
  <calcPr calcId="125725" iterateDelta="1E-4"/>
</workbook>
</file>

<file path=xl/calcChain.xml><?xml version="1.0" encoding="utf-8"?>
<calcChain xmlns="http://schemas.openxmlformats.org/spreadsheetml/2006/main">
  <c r="D4" i="1"/>
  <c r="G4"/>
  <c r="G8" s="1"/>
  <c r="J4"/>
  <c r="M4"/>
  <c r="M8" s="1"/>
  <c r="P4"/>
  <c r="S4"/>
  <c r="S8" s="1"/>
  <c r="V4"/>
  <c r="Y4"/>
  <c r="D5"/>
  <c r="G5"/>
  <c r="J5"/>
  <c r="M5"/>
  <c r="P5"/>
  <c r="S5"/>
  <c r="V5"/>
  <c r="Y5"/>
  <c r="D6"/>
  <c r="G6"/>
  <c r="J6"/>
  <c r="M6"/>
  <c r="P6"/>
  <c r="S6"/>
  <c r="V6"/>
  <c r="Y6"/>
  <c r="D7"/>
  <c r="G7"/>
  <c r="J7"/>
  <c r="B8"/>
  <c r="D8"/>
  <c r="E8"/>
  <c r="H8"/>
  <c r="J8"/>
  <c r="K8"/>
  <c r="C114" s="1"/>
  <c r="D114" s="1"/>
  <c r="N8"/>
  <c r="P8"/>
  <c r="Q8"/>
  <c r="V10" s="1"/>
  <c r="T8"/>
  <c r="V8"/>
  <c r="W8"/>
  <c r="Y8"/>
  <c r="D11"/>
  <c r="G11"/>
  <c r="J11"/>
  <c r="M11"/>
  <c r="P11"/>
  <c r="D17"/>
  <c r="G17"/>
  <c r="G21" s="1"/>
  <c r="J17"/>
  <c r="J21" s="1"/>
  <c r="M17"/>
  <c r="M21" s="1"/>
  <c r="P17"/>
  <c r="P21" s="1"/>
  <c r="S17"/>
  <c r="S21" s="1"/>
  <c r="V17"/>
  <c r="Y17"/>
  <c r="D18"/>
  <c r="G18"/>
  <c r="J18"/>
  <c r="M18"/>
  <c r="P18"/>
  <c r="S18"/>
  <c r="V18"/>
  <c r="Y18"/>
  <c r="D19"/>
  <c r="G19"/>
  <c r="J19"/>
  <c r="M19"/>
  <c r="P19"/>
  <c r="S19"/>
  <c r="V19"/>
  <c r="Y19"/>
  <c r="D20"/>
  <c r="G20"/>
  <c r="J20"/>
  <c r="B21"/>
  <c r="D21"/>
  <c r="E21"/>
  <c r="H21"/>
  <c r="K21"/>
  <c r="N21"/>
  <c r="Q21"/>
  <c r="T21"/>
  <c r="V21"/>
  <c r="W21"/>
  <c r="Y21"/>
  <c r="V23"/>
  <c r="D24"/>
  <c r="G24"/>
  <c r="J24"/>
  <c r="M24"/>
  <c r="P24"/>
  <c r="D30"/>
  <c r="G30"/>
  <c r="G34" s="1"/>
  <c r="J30"/>
  <c r="M30"/>
  <c r="P30"/>
  <c r="S30"/>
  <c r="S34" s="1"/>
  <c r="V30"/>
  <c r="Y30"/>
  <c r="D31"/>
  <c r="G31"/>
  <c r="J31"/>
  <c r="M31"/>
  <c r="P31"/>
  <c r="S31"/>
  <c r="V31"/>
  <c r="Y31"/>
  <c r="D32"/>
  <c r="G32"/>
  <c r="J32"/>
  <c r="M32"/>
  <c r="P32"/>
  <c r="S32"/>
  <c r="V32"/>
  <c r="Y32"/>
  <c r="D33"/>
  <c r="G33"/>
  <c r="J33"/>
  <c r="B34"/>
  <c r="D34"/>
  <c r="E34"/>
  <c r="H34"/>
  <c r="J34"/>
  <c r="K34"/>
  <c r="M34"/>
  <c r="N34"/>
  <c r="P34"/>
  <c r="Q34"/>
  <c r="V36" s="1"/>
  <c r="T34"/>
  <c r="V34"/>
  <c r="W34"/>
  <c r="Y34"/>
  <c r="D37"/>
  <c r="G37"/>
  <c r="J37"/>
  <c r="M37"/>
  <c r="P37"/>
  <c r="D43"/>
  <c r="G43"/>
  <c r="J43"/>
  <c r="M43"/>
  <c r="P43"/>
  <c r="P47" s="1"/>
  <c r="S43"/>
  <c r="S47" s="1"/>
  <c r="V43"/>
  <c r="Y43"/>
  <c r="D44"/>
  <c r="G44"/>
  <c r="J44"/>
  <c r="M44"/>
  <c r="P44"/>
  <c r="S44"/>
  <c r="V44"/>
  <c r="Y44"/>
  <c r="D45"/>
  <c r="G45"/>
  <c r="G47" s="1"/>
  <c r="J45"/>
  <c r="M45"/>
  <c r="P45"/>
  <c r="S45"/>
  <c r="V45"/>
  <c r="Y45"/>
  <c r="D46"/>
  <c r="G46"/>
  <c r="J46"/>
  <c r="B47"/>
  <c r="D47"/>
  <c r="E47"/>
  <c r="H47"/>
  <c r="J47"/>
  <c r="K47"/>
  <c r="M47"/>
  <c r="N47"/>
  <c r="Q47"/>
  <c r="T47"/>
  <c r="V47"/>
  <c r="W47"/>
  <c r="Y47"/>
  <c r="D50"/>
  <c r="G50"/>
  <c r="J50"/>
  <c r="M50"/>
  <c r="P50"/>
  <c r="D56"/>
  <c r="G56"/>
  <c r="J56"/>
  <c r="M56"/>
  <c r="P56"/>
  <c r="S56"/>
  <c r="V56"/>
  <c r="Y56"/>
  <c r="D57"/>
  <c r="G57"/>
  <c r="J57"/>
  <c r="M57"/>
  <c r="P57"/>
  <c r="S57"/>
  <c r="V57"/>
  <c r="Y57"/>
  <c r="D58"/>
  <c r="G58"/>
  <c r="G60" s="1"/>
  <c r="J58"/>
  <c r="M58"/>
  <c r="M60" s="1"/>
  <c r="P58"/>
  <c r="S58"/>
  <c r="S60" s="1"/>
  <c r="V58"/>
  <c r="Y58"/>
  <c r="D59"/>
  <c r="G59"/>
  <c r="J59"/>
  <c r="B60"/>
  <c r="D60"/>
  <c r="E60"/>
  <c r="H60"/>
  <c r="J60"/>
  <c r="K60"/>
  <c r="N60"/>
  <c r="P60"/>
  <c r="Q60"/>
  <c r="V62" s="1"/>
  <c r="T60"/>
  <c r="V60"/>
  <c r="W60"/>
  <c r="Y60"/>
  <c r="D63"/>
  <c r="G63"/>
  <c r="J63"/>
  <c r="M63"/>
  <c r="P63"/>
  <c r="D69"/>
  <c r="G69"/>
  <c r="J69"/>
  <c r="J73" s="1"/>
  <c r="M69"/>
  <c r="M73" s="1"/>
  <c r="P69"/>
  <c r="P73" s="1"/>
  <c r="S69"/>
  <c r="S73" s="1"/>
  <c r="V69"/>
  <c r="Y69"/>
  <c r="D70"/>
  <c r="G70"/>
  <c r="J70"/>
  <c r="M70"/>
  <c r="P70"/>
  <c r="S70"/>
  <c r="V70"/>
  <c r="Y70"/>
  <c r="D71"/>
  <c r="G71"/>
  <c r="G73" s="1"/>
  <c r="J71"/>
  <c r="M71"/>
  <c r="P71"/>
  <c r="S71"/>
  <c r="V71"/>
  <c r="Y71"/>
  <c r="D72"/>
  <c r="G72"/>
  <c r="J72"/>
  <c r="B73"/>
  <c r="D73"/>
  <c r="E73"/>
  <c r="H73"/>
  <c r="K73"/>
  <c r="N73"/>
  <c r="Q73"/>
  <c r="T73"/>
  <c r="V73"/>
  <c r="W73"/>
  <c r="Y73"/>
  <c r="D76"/>
  <c r="G76"/>
  <c r="J76"/>
  <c r="M76"/>
  <c r="P76"/>
  <c r="D82"/>
  <c r="G82"/>
  <c r="J82"/>
  <c r="J86" s="1"/>
  <c r="M82"/>
  <c r="P82"/>
  <c r="P86" s="1"/>
  <c r="S82"/>
  <c r="S86" s="1"/>
  <c r="V82"/>
  <c r="Y82"/>
  <c r="D83"/>
  <c r="G83"/>
  <c r="J83"/>
  <c r="M83"/>
  <c r="P83"/>
  <c r="S83"/>
  <c r="V83"/>
  <c r="Y83"/>
  <c r="D84"/>
  <c r="G84"/>
  <c r="J84"/>
  <c r="M84"/>
  <c r="P84"/>
  <c r="S84"/>
  <c r="V84"/>
  <c r="Y84"/>
  <c r="D85"/>
  <c r="G85"/>
  <c r="J85"/>
  <c r="B86"/>
  <c r="D86"/>
  <c r="E86"/>
  <c r="H86"/>
  <c r="K86"/>
  <c r="M86"/>
  <c r="N86"/>
  <c r="Q86"/>
  <c r="T86"/>
  <c r="V86"/>
  <c r="W86"/>
  <c r="Y86"/>
  <c r="D89"/>
  <c r="G89"/>
  <c r="J89"/>
  <c r="M89"/>
  <c r="P89"/>
  <c r="D95"/>
  <c r="G95"/>
  <c r="J95"/>
  <c r="M95"/>
  <c r="M99" s="1"/>
  <c r="P95"/>
  <c r="S95"/>
  <c r="V95"/>
  <c r="Y95"/>
  <c r="D96"/>
  <c r="G96"/>
  <c r="J96"/>
  <c r="M96"/>
  <c r="P96"/>
  <c r="P99" s="1"/>
  <c r="S96"/>
  <c r="V96"/>
  <c r="Y96"/>
  <c r="D97"/>
  <c r="G97"/>
  <c r="J97"/>
  <c r="M97"/>
  <c r="P97"/>
  <c r="S97"/>
  <c r="V97"/>
  <c r="Y97"/>
  <c r="D98"/>
  <c r="G98"/>
  <c r="G99" s="1"/>
  <c r="J98"/>
  <c r="B99"/>
  <c r="D99"/>
  <c r="J99"/>
  <c r="K99"/>
  <c r="N99"/>
  <c r="Q99"/>
  <c r="S99"/>
  <c r="T99"/>
  <c r="V99"/>
  <c r="W99"/>
  <c r="Y99"/>
  <c r="D102"/>
  <c r="G102"/>
  <c r="J102"/>
  <c r="M102"/>
  <c r="P102"/>
  <c r="C112"/>
  <c r="D112" s="1"/>
  <c r="C113"/>
  <c r="D113" s="1"/>
  <c r="C115"/>
  <c r="D115" s="1"/>
  <c r="B116"/>
  <c r="B126"/>
  <c r="B136"/>
  <c r="B147"/>
  <c r="G86" l="1"/>
  <c r="V88"/>
  <c r="C111"/>
  <c r="C121" s="1"/>
  <c r="D121" s="1"/>
  <c r="A13"/>
  <c r="Z13" s="1"/>
  <c r="A39"/>
  <c r="AI39" s="1"/>
  <c r="V49"/>
  <c r="V75"/>
  <c r="A91"/>
  <c r="AI91" s="1"/>
  <c r="C135"/>
  <c r="D135" s="1"/>
  <c r="C134"/>
  <c r="D134" s="1"/>
  <c r="C145"/>
  <c r="D145" s="1"/>
  <c r="C146"/>
  <c r="D146" s="1"/>
  <c r="C143"/>
  <c r="D143" s="1"/>
  <c r="C132"/>
  <c r="D132" s="1"/>
  <c r="C122"/>
  <c r="D122" s="1"/>
  <c r="H13"/>
  <c r="A26"/>
  <c r="H39"/>
  <c r="A52"/>
  <c r="A78"/>
  <c r="Q78" s="1"/>
  <c r="D111"/>
  <c r="D116" s="1"/>
  <c r="C142"/>
  <c r="D142" s="1"/>
  <c r="C131"/>
  <c r="D131" s="1"/>
  <c r="C124"/>
  <c r="D124" s="1"/>
  <c r="C144"/>
  <c r="D144" s="1"/>
  <c r="C133"/>
  <c r="D133" s="1"/>
  <c r="C123"/>
  <c r="D123" s="1"/>
  <c r="V101"/>
  <c r="C125"/>
  <c r="D125" s="1"/>
  <c r="C116"/>
  <c r="A104"/>
  <c r="AI104" s="1"/>
  <c r="AI78"/>
  <c r="Z78"/>
  <c r="Q52"/>
  <c r="AI52"/>
  <c r="H52"/>
  <c r="Z52"/>
  <c r="Q26"/>
  <c r="AI26"/>
  <c r="H26"/>
  <c r="Z26"/>
  <c r="A65"/>
  <c r="Z39"/>
  <c r="C126" l="1"/>
  <c r="N111"/>
  <c r="H91"/>
  <c r="Q13"/>
  <c r="AI13"/>
  <c r="D126"/>
  <c r="Q39"/>
  <c r="H78"/>
  <c r="D136"/>
  <c r="D147"/>
  <c r="Z91"/>
  <c r="C136"/>
  <c r="Q91"/>
  <c r="C147"/>
  <c r="Q104"/>
  <c r="Z104"/>
  <c r="H104"/>
  <c r="Q65"/>
  <c r="AI65"/>
  <c r="H142" s="1"/>
  <c r="H65"/>
  <c r="Z65"/>
  <c r="H121" l="1"/>
  <c r="H131"/>
  <c r="H111"/>
</calcChain>
</file>

<file path=xl/sharedStrings.xml><?xml version="1.0" encoding="utf-8"?>
<sst xmlns="http://schemas.openxmlformats.org/spreadsheetml/2006/main" count="462" uniqueCount="50">
  <si>
    <t>PHARE 2007</t>
  </si>
  <si>
    <t>maj du 1/04/2014</t>
  </si>
  <si>
    <t>GRIFFONS</t>
  </si>
  <si>
    <t>v def</t>
  </si>
  <si>
    <t>T v DEF</t>
  </si>
  <si>
    <t>GOLEMS</t>
  </si>
  <si>
    <t>BARBARES</t>
  </si>
  <si>
    <t>DEMONS</t>
  </si>
  <si>
    <t xml:space="preserve">NOMADES </t>
  </si>
  <si>
    <t>SILENCIEUX</t>
  </si>
  <si>
    <t>BALISTES</t>
  </si>
  <si>
    <t>GARDIENS</t>
  </si>
  <si>
    <t>Normaux</t>
  </si>
  <si>
    <t>Impériaux</t>
  </si>
  <si>
    <t>Assombris</t>
  </si>
  <si>
    <t>Mysrérieux</t>
  </si>
  <si>
    <t>Légendes</t>
  </si>
  <si>
    <t>ELEPHANTS</t>
  </si>
  <si>
    <t>T</t>
  </si>
  <si>
    <t>NIATHIS</t>
  </si>
  <si>
    <t>HYDRES</t>
  </si>
  <si>
    <t>OBSERV</t>
  </si>
  <si>
    <t>ARCHANGES</t>
  </si>
  <si>
    <t>T vDEF</t>
  </si>
  <si>
    <t>EFFECTIFS</t>
  </si>
  <si>
    <t xml:space="preserve">Saisir vos données dans les zones Bleues </t>
  </si>
  <si>
    <t>DEFENSE TOTALE</t>
  </si>
  <si>
    <t>Objectif DEF1</t>
  </si>
  <si>
    <t>Objectif DEF2</t>
  </si>
  <si>
    <t>Objectif DEF3</t>
  </si>
  <si>
    <t>Objectif DEF4</t>
  </si>
  <si>
    <t>PHARE 2008</t>
  </si>
  <si>
    <t>PHARE 1883</t>
  </si>
  <si>
    <t>PHARE 1884</t>
  </si>
  <si>
    <t>PHARE 2136</t>
  </si>
  <si>
    <t>PHARE 1761</t>
  </si>
  <si>
    <t>PHARE 2269</t>
  </si>
  <si>
    <t>PHARE 2138</t>
  </si>
  <si>
    <t>QUOTA</t>
  </si>
  <si>
    <t>Total Actuel</t>
  </si>
  <si>
    <t xml:space="preserve">Manque </t>
  </si>
  <si>
    <t xml:space="preserve">% Général toutes unités cofondues </t>
  </si>
  <si>
    <t>Nombre Total de troupe</t>
  </si>
  <si>
    <t>DEF1</t>
  </si>
  <si>
    <t>NOMADES</t>
  </si>
  <si>
    <t xml:space="preserve">BARBARES </t>
  </si>
  <si>
    <t>TOTAL</t>
  </si>
  <si>
    <t>DEF2</t>
  </si>
  <si>
    <t>DEF3</t>
  </si>
  <si>
    <t>DEF4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</si>
</sst>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8"/>
      <color indexed="10"/>
      <name val="Calibri"/>
      <family val="2"/>
      <charset val="1"/>
    </font>
    <font>
      <sz val="11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6"/>
      <color indexed="10"/>
      <name val="Calibri"/>
      <family val="2"/>
      <charset val="1"/>
    </font>
    <font>
      <sz val="20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8"/>
      <color indexed="10"/>
      <name val="Calibri"/>
      <family val="2"/>
      <charset val="1"/>
    </font>
    <font>
      <b/>
      <sz val="22"/>
      <color indexed="16"/>
      <name val="Calibri"/>
      <family val="2"/>
      <charset val="1"/>
    </font>
    <font>
      <sz val="18"/>
      <color indexed="8"/>
      <name val="Calibri"/>
      <family val="2"/>
      <charset val="1"/>
    </font>
    <font>
      <sz val="22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20"/>
      <color indexed="1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52"/>
      </patternFill>
    </fill>
    <fill>
      <patternFill patternType="solid">
        <fgColor indexed="31"/>
        <bgColor indexed="44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1"/>
      </patternFill>
    </fill>
    <fill>
      <patternFill patternType="solid">
        <fgColor indexed="48"/>
        <bgColor indexed="54"/>
      </patternFill>
    </fill>
    <fill>
      <patternFill patternType="solid">
        <fgColor indexed="10"/>
        <bgColor indexed="16"/>
      </patternFill>
    </fill>
    <fill>
      <patternFill patternType="solid">
        <fgColor indexed="50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5"/>
        <bgColor indexed="61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" fillId="0" borderId="0"/>
    <xf numFmtId="0" fontId="1" fillId="0" borderId="0"/>
  </cellStyleXfs>
  <cellXfs count="91">
    <xf numFmtId="0" fontId="0" fillId="0" borderId="0" xfId="0"/>
    <xf numFmtId="0" fontId="1" fillId="0" borderId="0" xfId="2"/>
    <xf numFmtId="0" fontId="1" fillId="0" borderId="0" xfId="2" applyAlignment="1">
      <alignment horizontal="center" vertical="center"/>
    </xf>
    <xf numFmtId="0" fontId="1" fillId="4" borderId="0" xfId="2" applyFill="1" applyBorder="1"/>
    <xf numFmtId="0" fontId="1" fillId="5" borderId="2" xfId="2" applyFont="1" applyFill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5" borderId="3" xfId="2" applyFont="1" applyFill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4" borderId="0" xfId="2" applyFill="1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6" borderId="6" xfId="2" applyFill="1" applyBorder="1" applyAlignment="1">
      <alignment horizontal="center"/>
    </xf>
    <xf numFmtId="1" fontId="1" fillId="0" borderId="7" xfId="2" applyNumberFormat="1" applyBorder="1" applyAlignment="1">
      <alignment horizontal="center"/>
    </xf>
    <xf numFmtId="0" fontId="1" fillId="0" borderId="7" xfId="2" applyBorder="1" applyAlignment="1">
      <alignment horizontal="center"/>
    </xf>
    <xf numFmtId="0" fontId="1" fillId="6" borderId="7" xfId="2" applyFill="1" applyBorder="1" applyAlignment="1">
      <alignment horizontal="center"/>
    </xf>
    <xf numFmtId="0" fontId="1" fillId="0" borderId="8" xfId="2" applyBorder="1" applyAlignment="1">
      <alignment horizontal="center"/>
    </xf>
    <xf numFmtId="1" fontId="1" fillId="4" borderId="0" xfId="2" applyNumberFormat="1" applyFill="1" applyBorder="1" applyAlignment="1">
      <alignment horizontal="center"/>
    </xf>
    <xf numFmtId="0" fontId="1" fillId="2" borderId="9" xfId="2" applyFont="1" applyFill="1" applyBorder="1" applyAlignment="1">
      <alignment horizontal="center"/>
    </xf>
    <xf numFmtId="0" fontId="3" fillId="6" borderId="6" xfId="2" applyFont="1" applyFill="1" applyBorder="1" applyAlignment="1">
      <alignment horizontal="center"/>
    </xf>
    <xf numFmtId="1" fontId="1" fillId="2" borderId="7" xfId="2" applyNumberForma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6" borderId="7" xfId="2" applyFont="1" applyFill="1" applyBorder="1" applyAlignment="1">
      <alignment horizontal="center"/>
    </xf>
    <xf numFmtId="1" fontId="3" fillId="2" borderId="7" xfId="2" applyNumberFormat="1" applyFont="1" applyFill="1" applyBorder="1" applyAlignment="1">
      <alignment horizontal="center"/>
    </xf>
    <xf numFmtId="0" fontId="1" fillId="2" borderId="8" xfId="2" applyFill="1" applyBorder="1" applyAlignment="1">
      <alignment horizontal="center"/>
    </xf>
    <xf numFmtId="0" fontId="3" fillId="4" borderId="0" xfId="2" applyFont="1" applyFill="1" applyBorder="1" applyAlignment="1">
      <alignment horizontal="center"/>
    </xf>
    <xf numFmtId="1" fontId="3" fillId="4" borderId="0" xfId="2" applyNumberFormat="1" applyFont="1" applyFill="1" applyBorder="1" applyAlignment="1">
      <alignment horizontal="center"/>
    </xf>
    <xf numFmtId="0" fontId="3" fillId="7" borderId="10" xfId="2" applyFont="1" applyFill="1" applyBorder="1" applyAlignment="1">
      <alignment horizontal="center"/>
    </xf>
    <xf numFmtId="0" fontId="3" fillId="7" borderId="7" xfId="2" applyFont="1" applyFill="1" applyBorder="1" applyAlignment="1">
      <alignment horizontal="center"/>
    </xf>
    <xf numFmtId="0" fontId="1" fillId="7" borderId="7" xfId="2" applyFill="1" applyBorder="1" applyAlignment="1">
      <alignment horizontal="center"/>
    </xf>
    <xf numFmtId="1" fontId="3" fillId="7" borderId="7" xfId="2" applyNumberFormat="1" applyFont="1" applyFill="1" applyBorder="1" applyAlignment="1">
      <alignment horizontal="center"/>
    </xf>
    <xf numFmtId="0" fontId="3" fillId="7" borderId="8" xfId="2" applyFont="1" applyFill="1" applyBorder="1" applyAlignment="1">
      <alignment horizontal="center"/>
    </xf>
    <xf numFmtId="0" fontId="3" fillId="8" borderId="11" xfId="2" applyFont="1" applyFill="1" applyBorder="1" applyAlignment="1">
      <alignment horizontal="center"/>
    </xf>
    <xf numFmtId="0" fontId="3" fillId="8" borderId="7" xfId="2" applyFont="1" applyFill="1" applyBorder="1" applyAlignment="1">
      <alignment horizontal="center"/>
    </xf>
    <xf numFmtId="0" fontId="1" fillId="8" borderId="7" xfId="2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1" fillId="4" borderId="7" xfId="2" applyFill="1" applyBorder="1" applyAlignment="1">
      <alignment horizontal="center"/>
    </xf>
    <xf numFmtId="0" fontId="4" fillId="4" borderId="7" xfId="2" applyFont="1" applyFill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9" borderId="12" xfId="2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9" borderId="13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9" borderId="14" xfId="2" applyFont="1" applyFill="1" applyBorder="1" applyAlignment="1">
      <alignment horizontal="center"/>
    </xf>
    <xf numFmtId="0" fontId="4" fillId="4" borderId="0" xfId="2" applyFont="1" applyFill="1" applyBorder="1" applyAlignment="1">
      <alignment horizontal="center"/>
    </xf>
    <xf numFmtId="0" fontId="5" fillId="4" borderId="0" xfId="2" applyFont="1" applyFill="1" applyBorder="1" applyAlignment="1">
      <alignment horizontal="center"/>
    </xf>
    <xf numFmtId="0" fontId="1" fillId="4" borderId="0" xfId="2" applyFill="1"/>
    <xf numFmtId="0" fontId="5" fillId="4" borderId="0" xfId="2" applyFont="1" applyFill="1" applyAlignment="1">
      <alignment horizontal="center"/>
    </xf>
    <xf numFmtId="0" fontId="4" fillId="4" borderId="0" xfId="2" applyFont="1" applyFill="1" applyAlignment="1">
      <alignment horizontal="center"/>
    </xf>
    <xf numFmtId="0" fontId="1" fillId="3" borderId="15" xfId="2" applyFont="1" applyFill="1" applyBorder="1" applyAlignment="1">
      <alignment horizontal="center"/>
    </xf>
    <xf numFmtId="0" fontId="1" fillId="5" borderId="1" xfId="2" applyFont="1" applyFill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4" borderId="1" xfId="2" applyFont="1" applyFill="1" applyBorder="1" applyAlignment="1">
      <alignment horizontal="center"/>
    </xf>
    <xf numFmtId="0" fontId="1" fillId="0" borderId="0" xfId="2" applyAlignment="1"/>
    <xf numFmtId="0" fontId="1" fillId="6" borderId="17" xfId="2" applyFill="1" applyBorder="1" applyAlignment="1">
      <alignment horizontal="center"/>
    </xf>
    <xf numFmtId="0" fontId="1" fillId="3" borderId="17" xfId="2" applyFill="1" applyBorder="1" applyAlignment="1">
      <alignment horizontal="center"/>
    </xf>
    <xf numFmtId="0" fontId="4" fillId="9" borderId="17" xfId="2" applyFont="1" applyFill="1" applyBorder="1" applyAlignment="1">
      <alignment horizontal="center"/>
    </xf>
    <xf numFmtId="1" fontId="1" fillId="3" borderId="17" xfId="2" applyNumberFormat="1" applyFill="1" applyBorder="1" applyAlignment="1">
      <alignment horizontal="center"/>
    </xf>
    <xf numFmtId="0" fontId="1" fillId="4" borderId="0" xfId="2" applyFill="1" applyBorder="1" applyAlignment="1"/>
    <xf numFmtId="0" fontId="6" fillId="0" borderId="0" xfId="2" applyFont="1" applyBorder="1" applyAlignment="1">
      <alignment horizontal="center"/>
    </xf>
    <xf numFmtId="0" fontId="9" fillId="4" borderId="0" xfId="2" applyFont="1" applyFill="1" applyBorder="1" applyAlignment="1">
      <alignment vertical="center" shrinkToFit="1"/>
    </xf>
    <xf numFmtId="1" fontId="10" fillId="9" borderId="1" xfId="2" applyNumberFormat="1" applyFont="1" applyFill="1" applyBorder="1" applyAlignment="1">
      <alignment horizontal="center" vertical="center" shrinkToFit="1"/>
    </xf>
    <xf numFmtId="9" fontId="6" fillId="4" borderId="0" xfId="1" applyFont="1" applyFill="1" applyBorder="1" applyAlignment="1" applyProtection="1"/>
    <xf numFmtId="37" fontId="12" fillId="4" borderId="0" xfId="2" applyNumberFormat="1" applyFont="1" applyFill="1" applyBorder="1" applyAlignment="1">
      <alignment vertical="center" shrinkToFit="1"/>
    </xf>
    <xf numFmtId="0" fontId="1" fillId="10" borderId="0" xfId="2" applyFill="1"/>
    <xf numFmtId="0" fontId="8" fillId="10" borderId="0" xfId="2" applyFont="1" applyFill="1" applyBorder="1" applyAlignment="1">
      <alignment vertical="center" shrinkToFit="1"/>
    </xf>
    <xf numFmtId="0" fontId="6" fillId="10" borderId="18" xfId="2" applyFont="1" applyFill="1" applyBorder="1" applyAlignment="1">
      <alignment horizontal="center"/>
    </xf>
    <xf numFmtId="0" fontId="9" fillId="10" borderId="18" xfId="2" applyFont="1" applyFill="1" applyBorder="1" applyAlignment="1">
      <alignment vertical="center" shrinkToFit="1"/>
    </xf>
    <xf numFmtId="0" fontId="1" fillId="10" borderId="18" xfId="2" applyFill="1" applyBorder="1"/>
    <xf numFmtId="0" fontId="1" fillId="10" borderId="18" xfId="2" applyFill="1" applyBorder="1" applyAlignment="1"/>
    <xf numFmtId="0" fontId="1" fillId="10" borderId="18" xfId="2" applyFill="1" applyBorder="1" applyAlignment="1">
      <alignment horizontal="center"/>
    </xf>
    <xf numFmtId="0" fontId="6" fillId="4" borderId="0" xfId="2" applyFont="1" applyFill="1" applyBorder="1" applyAlignment="1">
      <alignment horizontal="center"/>
    </xf>
    <xf numFmtId="0" fontId="13" fillId="4" borderId="0" xfId="2" applyFont="1" applyFill="1" applyBorder="1" applyAlignment="1">
      <alignment horizontal="center"/>
    </xf>
    <xf numFmtId="0" fontId="13" fillId="4" borderId="0" xfId="2" applyFont="1" applyFill="1" applyBorder="1"/>
    <xf numFmtId="1" fontId="4" fillId="9" borderId="0" xfId="2" applyNumberFormat="1" applyFont="1" applyFill="1" applyBorder="1" applyAlignment="1">
      <alignment horizontal="center"/>
    </xf>
    <xf numFmtId="9" fontId="1" fillId="4" borderId="0" xfId="2" applyNumberFormat="1" applyFill="1" applyBorder="1" applyAlignment="1">
      <alignment horizontal="center"/>
    </xf>
    <xf numFmtId="0" fontId="1" fillId="9" borderId="0" xfId="2" applyFont="1" applyFill="1" applyBorder="1"/>
    <xf numFmtId="1" fontId="1" fillId="9" borderId="0" xfId="2" applyNumberFormat="1" applyFill="1" applyBorder="1" applyAlignment="1">
      <alignment horizontal="center"/>
    </xf>
    <xf numFmtId="0" fontId="2" fillId="2" borderId="1" xfId="2" applyFont="1" applyFill="1" applyBorder="1" applyAlignment="1">
      <alignment horizontal="center" vertical="center" wrapText="1" shrinkToFit="1"/>
    </xf>
    <xf numFmtId="0" fontId="1" fillId="3" borderId="0" xfId="2" applyFont="1" applyFill="1" applyBorder="1" applyAlignment="1">
      <alignment horizontal="center"/>
    </xf>
    <xf numFmtId="9" fontId="6" fillId="0" borderId="16" xfId="1" applyFont="1" applyFill="1" applyBorder="1" applyAlignment="1" applyProtection="1">
      <alignment horizontal="center"/>
    </xf>
    <xf numFmtId="0" fontId="7" fillId="9" borderId="1" xfId="2" applyFont="1" applyFill="1" applyBorder="1" applyAlignment="1">
      <alignment horizontal="center" vertical="center" shrinkToFit="1"/>
    </xf>
    <xf numFmtId="0" fontId="8" fillId="7" borderId="1" xfId="2" applyFont="1" applyFill="1" applyBorder="1" applyAlignment="1">
      <alignment horizontal="center" vertical="center" shrinkToFit="1"/>
    </xf>
    <xf numFmtId="0" fontId="1" fillId="6" borderId="1" xfId="2" applyFill="1" applyBorder="1" applyAlignment="1">
      <alignment horizontal="center"/>
    </xf>
    <xf numFmtId="0" fontId="1" fillId="4" borderId="0" xfId="2" applyFill="1" applyBorder="1" applyAlignment="1">
      <alignment horizontal="center"/>
    </xf>
    <xf numFmtId="0" fontId="11" fillId="5" borderId="1" xfId="2" applyFont="1" applyFill="1" applyBorder="1" applyAlignment="1">
      <alignment horizontal="center" vertical="center" shrinkToFit="1"/>
    </xf>
    <xf numFmtId="37" fontId="12" fillId="5" borderId="1" xfId="2" applyNumberFormat="1" applyFont="1" applyFill="1" applyBorder="1" applyAlignment="1">
      <alignment horizontal="center" vertical="center" shrinkToFit="1"/>
    </xf>
    <xf numFmtId="10" fontId="9" fillId="5" borderId="1" xfId="2" applyNumberFormat="1" applyFont="1" applyFill="1" applyBorder="1" applyAlignment="1">
      <alignment horizontal="center" vertical="center" shrinkToFit="1"/>
    </xf>
    <xf numFmtId="0" fontId="1" fillId="10" borderId="0" xfId="2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0" fontId="14" fillId="0" borderId="1" xfId="2" applyNumberFormat="1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</cellXfs>
  <cellStyles count="3">
    <cellStyle name="Excel Built-in Normal" xfId="2"/>
    <cellStyle name="Normal" xfId="0" builtinId="0"/>
    <cellStyle name="Pourcentag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472C4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47"/>
  <sheetViews>
    <sheetView tabSelected="1" topLeftCell="A64" zoomScale="70" zoomScaleNormal="70" workbookViewId="0">
      <selection activeCell="H107" sqref="H107"/>
    </sheetView>
  </sheetViews>
  <sheetFormatPr baseColWidth="10" defaultColWidth="10.77734375" defaultRowHeight="14.4"/>
  <cols>
    <col min="1" max="1" width="21" style="1" customWidth="1"/>
    <col min="2" max="2" width="13.5546875" style="1" customWidth="1"/>
    <col min="3" max="3" width="12.6640625" style="1" customWidth="1"/>
    <col min="4" max="4" width="10.33203125" style="1" customWidth="1"/>
    <col min="5" max="5" width="11.77734375" style="1" customWidth="1"/>
    <col min="6" max="6" width="6.33203125" style="1" customWidth="1"/>
    <col min="7" max="7" width="10.33203125" style="1" customWidth="1"/>
    <col min="8" max="8" width="12.6640625" style="1" customWidth="1"/>
    <col min="9" max="9" width="7.44140625" style="1" customWidth="1"/>
    <col min="10" max="10" width="11.77734375" style="1" customWidth="1"/>
    <col min="11" max="11" width="10.21875" style="1" customWidth="1"/>
    <col min="12" max="12" width="5" style="1" customWidth="1"/>
    <col min="13" max="13" width="10.33203125" style="1" customWidth="1"/>
    <col min="14" max="14" width="14.33203125" style="1" customWidth="1"/>
    <col min="15" max="15" width="10.109375" style="1" customWidth="1"/>
    <col min="16" max="16" width="10.33203125" style="1" customWidth="1"/>
    <col min="17" max="17" width="13.109375" style="1" customWidth="1"/>
    <col min="18" max="18" width="4" style="1" customWidth="1"/>
    <col min="19" max="19" width="8.33203125" style="1" customWidth="1"/>
    <col min="20" max="20" width="11.21875" style="1" customWidth="1"/>
    <col min="21" max="21" width="7.88671875" style="1" customWidth="1"/>
    <col min="22" max="22" width="7.21875" style="1" customWidth="1"/>
    <col min="23" max="23" width="11.77734375" style="1" customWidth="1"/>
    <col min="24" max="24" width="5.21875" style="1" customWidth="1"/>
    <col min="25" max="25" width="7.21875" style="1" customWidth="1"/>
    <col min="26" max="26" width="11.109375" style="1" customWidth="1"/>
    <col min="27" max="27" width="3" style="1" customWidth="1"/>
    <col min="28" max="28" width="7.21875" style="1" customWidth="1"/>
    <col min="29" max="29" width="12.109375" style="1" customWidth="1"/>
    <col min="30" max="30" width="5" style="1" customWidth="1"/>
    <col min="31" max="31" width="7.21875" style="1" customWidth="1"/>
    <col min="32" max="32" width="8.88671875" style="1" customWidth="1"/>
    <col min="33" max="33" width="5" style="1" customWidth="1"/>
    <col min="34" max="34" width="7.21875" style="1" customWidth="1"/>
    <col min="35" max="35" width="10.109375" style="1" customWidth="1"/>
    <col min="36" max="36" width="5" style="1" customWidth="1"/>
    <col min="37" max="37" width="7.21875" style="1" customWidth="1"/>
    <col min="38" max="38" width="9.21875" style="1" customWidth="1"/>
    <col min="39" max="39" width="3.88671875" style="1" customWidth="1"/>
    <col min="40" max="40" width="8.33203125" style="1" customWidth="1"/>
    <col min="41" max="16384" width="10.77734375" style="1"/>
  </cols>
  <sheetData>
    <row r="1" spans="1:41">
      <c r="A1" s="2"/>
    </row>
    <row r="2" spans="1:41" ht="15.75" customHeight="1">
      <c r="A2" s="77" t="s">
        <v>0</v>
      </c>
      <c r="B2" s="78" t="s">
        <v>1</v>
      </c>
      <c r="C2" s="78"/>
      <c r="D2" s="78"/>
      <c r="AH2" s="3"/>
      <c r="AI2" s="3"/>
      <c r="AJ2" s="3"/>
      <c r="AK2" s="3"/>
      <c r="AL2" s="3"/>
      <c r="AM2" s="3"/>
      <c r="AN2" s="3"/>
      <c r="AO2" s="3"/>
    </row>
    <row r="3" spans="1:41" ht="15.75" customHeight="1">
      <c r="A3" s="77"/>
      <c r="B3" s="4" t="s">
        <v>2</v>
      </c>
      <c r="C3" s="5" t="s">
        <v>3</v>
      </c>
      <c r="D3" s="5" t="s">
        <v>4</v>
      </c>
      <c r="E3" s="6" t="s">
        <v>5</v>
      </c>
      <c r="F3" s="5" t="s">
        <v>3</v>
      </c>
      <c r="G3" s="5" t="s">
        <v>4</v>
      </c>
      <c r="H3" s="6" t="s">
        <v>6</v>
      </c>
      <c r="I3" s="5" t="s">
        <v>3</v>
      </c>
      <c r="J3" s="5" t="s">
        <v>4</v>
      </c>
      <c r="K3" s="6" t="s">
        <v>7</v>
      </c>
      <c r="L3" s="5" t="s">
        <v>3</v>
      </c>
      <c r="M3" s="5" t="s">
        <v>4</v>
      </c>
      <c r="N3" s="6" t="s">
        <v>8</v>
      </c>
      <c r="O3" s="5" t="s">
        <v>3</v>
      </c>
      <c r="P3" s="5" t="s">
        <v>4</v>
      </c>
      <c r="Q3" s="6" t="s">
        <v>9</v>
      </c>
      <c r="R3" s="5" t="s">
        <v>3</v>
      </c>
      <c r="S3" s="5" t="s">
        <v>4</v>
      </c>
      <c r="T3" s="6" t="s">
        <v>10</v>
      </c>
      <c r="U3" s="5" t="s">
        <v>3</v>
      </c>
      <c r="V3" s="5" t="s">
        <v>4</v>
      </c>
      <c r="W3" s="6" t="s">
        <v>11</v>
      </c>
      <c r="X3" s="5" t="s">
        <v>3</v>
      </c>
      <c r="Y3" s="7" t="s">
        <v>4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3"/>
      <c r="AM3" s="8"/>
      <c r="AN3" s="3"/>
      <c r="AO3" s="3"/>
    </row>
    <row r="4" spans="1:41">
      <c r="A4" s="9" t="s">
        <v>12</v>
      </c>
      <c r="B4" s="10">
        <v>0</v>
      </c>
      <c r="C4" s="11">
        <v>822.5</v>
      </c>
      <c r="D4" s="12">
        <f>B4*C4</f>
        <v>0</v>
      </c>
      <c r="E4" s="13">
        <v>0</v>
      </c>
      <c r="F4" s="12">
        <v>560</v>
      </c>
      <c r="G4" s="12">
        <f>E4*F4</f>
        <v>0</v>
      </c>
      <c r="H4" s="13">
        <v>0</v>
      </c>
      <c r="I4" s="12">
        <v>210</v>
      </c>
      <c r="J4" s="12">
        <f>H4*I4</f>
        <v>0</v>
      </c>
      <c r="K4" s="13">
        <v>0</v>
      </c>
      <c r="L4" s="12">
        <v>581</v>
      </c>
      <c r="M4" s="12">
        <f>K4*L4</f>
        <v>0</v>
      </c>
      <c r="N4" s="13">
        <v>0</v>
      </c>
      <c r="O4" s="12">
        <v>210</v>
      </c>
      <c r="P4" s="12">
        <f>N4*O4</f>
        <v>0</v>
      </c>
      <c r="Q4" s="13">
        <v>0</v>
      </c>
      <c r="R4" s="11">
        <v>40.6</v>
      </c>
      <c r="S4" s="12">
        <f>Q4*R4</f>
        <v>0</v>
      </c>
      <c r="T4" s="13"/>
      <c r="U4" s="12">
        <v>84</v>
      </c>
      <c r="V4" s="12">
        <f>T4*U4</f>
        <v>0</v>
      </c>
      <c r="W4" s="13"/>
      <c r="X4" s="12">
        <v>84</v>
      </c>
      <c r="Y4" s="14">
        <f>W4*X4</f>
        <v>0</v>
      </c>
      <c r="Z4" s="8"/>
      <c r="AA4" s="15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3"/>
      <c r="AN4" s="8"/>
      <c r="AO4" s="3"/>
    </row>
    <row r="5" spans="1:41">
      <c r="A5" s="16" t="s">
        <v>13</v>
      </c>
      <c r="B5" s="17"/>
      <c r="C5" s="18">
        <v>822.5</v>
      </c>
      <c r="D5" s="19">
        <f>B5*C5</f>
        <v>0</v>
      </c>
      <c r="E5" s="20"/>
      <c r="F5" s="19">
        <v>560</v>
      </c>
      <c r="G5" s="19">
        <f t="shared" ref="G5:G7" si="0">E5*F5</f>
        <v>0</v>
      </c>
      <c r="H5" s="20"/>
      <c r="I5" s="19">
        <v>210</v>
      </c>
      <c r="J5" s="19">
        <f>H5*I5</f>
        <v>0</v>
      </c>
      <c r="K5" s="20"/>
      <c r="L5" s="19">
        <v>581</v>
      </c>
      <c r="M5" s="19">
        <f t="shared" ref="M5:M6" si="1">K5*L5</f>
        <v>0</v>
      </c>
      <c r="N5" s="20"/>
      <c r="O5" s="19">
        <v>210</v>
      </c>
      <c r="P5" s="19">
        <f>N5*O5</f>
        <v>0</v>
      </c>
      <c r="Q5" s="20"/>
      <c r="R5" s="21">
        <v>40.6</v>
      </c>
      <c r="S5" s="19">
        <f>Q5*R5</f>
        <v>0</v>
      </c>
      <c r="T5" s="20"/>
      <c r="U5" s="19">
        <v>84</v>
      </c>
      <c r="V5" s="19">
        <f>T5*U5</f>
        <v>0</v>
      </c>
      <c r="W5" s="20"/>
      <c r="X5" s="19">
        <v>84</v>
      </c>
      <c r="Y5" s="22">
        <f>W5*X5</f>
        <v>0</v>
      </c>
      <c r="Z5" s="23"/>
      <c r="AA5" s="24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8"/>
      <c r="AM5" s="3"/>
      <c r="AN5" s="8"/>
      <c r="AO5" s="3"/>
    </row>
    <row r="6" spans="1:41">
      <c r="A6" s="25" t="s">
        <v>14</v>
      </c>
      <c r="B6" s="17"/>
      <c r="C6" s="26">
        <v>863</v>
      </c>
      <c r="D6" s="26">
        <f>B6*C6</f>
        <v>0</v>
      </c>
      <c r="E6" s="20"/>
      <c r="F6" s="26">
        <v>588</v>
      </c>
      <c r="G6" s="27">
        <f t="shared" si="0"/>
        <v>0</v>
      </c>
      <c r="H6" s="20"/>
      <c r="I6" s="28">
        <v>219.8</v>
      </c>
      <c r="J6" s="26">
        <f>H6*I6</f>
        <v>0</v>
      </c>
      <c r="K6" s="20"/>
      <c r="L6" s="26">
        <v>610</v>
      </c>
      <c r="M6" s="27">
        <f t="shared" si="1"/>
        <v>0</v>
      </c>
      <c r="N6" s="20"/>
      <c r="O6" s="28">
        <v>219.8</v>
      </c>
      <c r="P6" s="26">
        <f>N6*O6</f>
        <v>0</v>
      </c>
      <c r="Q6" s="20"/>
      <c r="R6" s="28">
        <v>42.7</v>
      </c>
      <c r="S6" s="26">
        <f>Q6*R6</f>
        <v>0</v>
      </c>
      <c r="T6" s="20"/>
      <c r="U6" s="28">
        <v>88.2</v>
      </c>
      <c r="V6" s="26">
        <f>T6*U6</f>
        <v>0</v>
      </c>
      <c r="W6" s="20"/>
      <c r="X6" s="28">
        <v>88.2</v>
      </c>
      <c r="Y6" s="29">
        <f>W6*X6</f>
        <v>0</v>
      </c>
      <c r="Z6" s="23"/>
      <c r="AA6" s="24"/>
      <c r="AB6" s="23"/>
      <c r="AC6" s="23"/>
      <c r="AD6" s="23"/>
      <c r="AE6" s="8"/>
      <c r="AF6" s="23"/>
      <c r="AG6" s="23"/>
      <c r="AH6" s="23"/>
      <c r="AI6" s="23"/>
      <c r="AJ6" s="23"/>
      <c r="AK6" s="23"/>
      <c r="AL6" s="8"/>
      <c r="AM6" s="3"/>
      <c r="AN6" s="8"/>
      <c r="AO6" s="3"/>
    </row>
    <row r="7" spans="1:41">
      <c r="A7" s="30" t="s">
        <v>15</v>
      </c>
      <c r="B7" s="17"/>
      <c r="C7" s="31">
        <v>875</v>
      </c>
      <c r="D7" s="31">
        <f>B7*C7</f>
        <v>0</v>
      </c>
      <c r="E7" s="20"/>
      <c r="F7" s="31">
        <v>616</v>
      </c>
      <c r="G7" s="32">
        <f t="shared" si="0"/>
        <v>0</v>
      </c>
      <c r="H7" s="20"/>
      <c r="I7" s="31">
        <v>224</v>
      </c>
      <c r="J7" s="31">
        <f>H7*I7</f>
        <v>0</v>
      </c>
      <c r="K7" s="33"/>
      <c r="L7" s="33"/>
      <c r="M7" s="34"/>
      <c r="N7" s="33"/>
      <c r="O7" s="33"/>
      <c r="P7" s="33"/>
      <c r="Q7" s="33"/>
      <c r="R7" s="33"/>
      <c r="S7" s="33"/>
      <c r="T7" s="35"/>
      <c r="U7" s="36"/>
      <c r="V7" s="35"/>
      <c r="W7" s="35"/>
      <c r="X7" s="36"/>
      <c r="Y7" s="37"/>
      <c r="Z7" s="23"/>
      <c r="AA7" s="23"/>
      <c r="AB7" s="23"/>
      <c r="AC7" s="23"/>
      <c r="AD7" s="23"/>
      <c r="AE7" s="8"/>
      <c r="AF7" s="23"/>
      <c r="AG7" s="23"/>
      <c r="AH7" s="23"/>
      <c r="AI7" s="23"/>
      <c r="AJ7" s="23"/>
      <c r="AK7" s="23"/>
      <c r="AL7" s="8"/>
      <c r="AM7" s="3"/>
      <c r="AN7" s="8"/>
      <c r="AO7" s="3"/>
    </row>
    <row r="8" spans="1:41">
      <c r="B8" s="38">
        <f>B4+B5+B6+B7</f>
        <v>0</v>
      </c>
      <c r="C8" s="39"/>
      <c r="D8" s="40">
        <f>D4+D5+D6+D7</f>
        <v>0</v>
      </c>
      <c r="E8" s="40">
        <f>E4+E5+E6+E7</f>
        <v>0</v>
      </c>
      <c r="F8" s="39"/>
      <c r="G8" s="40">
        <f>G4+G5+G6+G7</f>
        <v>0</v>
      </c>
      <c r="H8" s="40">
        <f>H4+H5+H6+H7</f>
        <v>0</v>
      </c>
      <c r="I8" s="39"/>
      <c r="J8" s="40">
        <f>J4+J5+J6+J7</f>
        <v>0</v>
      </c>
      <c r="K8" s="40">
        <f>K4+K5+K6</f>
        <v>0</v>
      </c>
      <c r="L8" s="39"/>
      <c r="M8" s="40">
        <f t="shared" ref="M8:P8" si="2">M4+M5+M6</f>
        <v>0</v>
      </c>
      <c r="N8" s="40">
        <f>N4+N5+N6</f>
        <v>0</v>
      </c>
      <c r="O8" s="39"/>
      <c r="P8" s="40">
        <f t="shared" si="2"/>
        <v>0</v>
      </c>
      <c r="Q8" s="40">
        <f>Q4+Q5+Q6</f>
        <v>0</v>
      </c>
      <c r="R8" s="39"/>
      <c r="S8" s="40">
        <f>S4+S5+S6</f>
        <v>0</v>
      </c>
      <c r="T8" s="40">
        <f>T4+T5+T6</f>
        <v>0</v>
      </c>
      <c r="U8" s="39"/>
      <c r="V8" s="40">
        <f>V4+V5+V6</f>
        <v>0</v>
      </c>
      <c r="W8" s="40">
        <f>W4+W5+W6</f>
        <v>0</v>
      </c>
      <c r="X8" s="41"/>
      <c r="Y8" s="42">
        <f>Y4+Y5+Y6</f>
        <v>0</v>
      </c>
      <c r="Z8" s="43"/>
      <c r="AA8" s="44"/>
      <c r="AB8" s="43"/>
      <c r="AC8" s="43"/>
      <c r="AD8" s="44"/>
      <c r="AE8" s="43"/>
      <c r="AF8" s="43"/>
      <c r="AG8" s="44"/>
      <c r="AH8" s="43"/>
      <c r="AI8" s="43"/>
      <c r="AJ8" s="44"/>
      <c r="AK8" s="43"/>
      <c r="AL8" s="8"/>
      <c r="AM8" s="3"/>
      <c r="AN8" s="8"/>
      <c r="AO8" s="3"/>
    </row>
    <row r="9" spans="1:41" s="45" customFormat="1">
      <c r="B9" s="46"/>
      <c r="C9" s="46"/>
      <c r="D9" s="47"/>
      <c r="E9" s="46"/>
      <c r="F9" s="46"/>
      <c r="G9" s="47"/>
      <c r="H9" s="46"/>
      <c r="I9" s="46"/>
      <c r="J9" s="47"/>
      <c r="K9" s="46"/>
      <c r="L9" s="46"/>
      <c r="M9" s="47"/>
      <c r="N9" s="46"/>
      <c r="O9" s="46"/>
      <c r="P9" s="47"/>
      <c r="Q9" s="46"/>
      <c r="R9" s="46"/>
      <c r="S9" s="47"/>
      <c r="T9" s="46"/>
      <c r="U9" s="46"/>
      <c r="V9" s="47"/>
      <c r="W9" s="46"/>
      <c r="X9" s="46"/>
      <c r="Y9" s="47"/>
      <c r="Z9" s="46"/>
      <c r="AA9" s="46"/>
      <c r="AB9" s="47"/>
      <c r="AC9" s="46"/>
      <c r="AD9" s="46"/>
      <c r="AE9" s="47"/>
      <c r="AF9" s="46"/>
      <c r="AG9" s="46"/>
      <c r="AH9" s="47"/>
      <c r="AI9" s="46"/>
      <c r="AJ9" s="46"/>
      <c r="AK9" s="47"/>
    </row>
    <row r="10" spans="1:41" ht="25.8">
      <c r="A10" s="48" t="s">
        <v>16</v>
      </c>
      <c r="B10" s="49" t="s">
        <v>17</v>
      </c>
      <c r="C10" s="50" t="s">
        <v>18</v>
      </c>
      <c r="D10" s="50" t="s">
        <v>4</v>
      </c>
      <c r="E10" s="49" t="s">
        <v>19</v>
      </c>
      <c r="F10" s="50" t="s">
        <v>18</v>
      </c>
      <c r="G10" s="50" t="s">
        <v>4</v>
      </c>
      <c r="H10" s="49" t="s">
        <v>20</v>
      </c>
      <c r="I10" s="50" t="s">
        <v>18</v>
      </c>
      <c r="J10" s="50" t="s">
        <v>4</v>
      </c>
      <c r="K10" s="49" t="s">
        <v>21</v>
      </c>
      <c r="L10" s="50" t="s">
        <v>18</v>
      </c>
      <c r="M10" s="50" t="s">
        <v>4</v>
      </c>
      <c r="N10" s="49" t="s">
        <v>22</v>
      </c>
      <c r="O10" s="51" t="s">
        <v>18</v>
      </c>
      <c r="P10" s="51" t="s">
        <v>23</v>
      </c>
      <c r="S10" s="79" t="s">
        <v>24</v>
      </c>
      <c r="T10" s="79"/>
      <c r="U10" s="79"/>
      <c r="V10" s="80">
        <f>B8+E8+H8+K8+N8+Q8+T8+W8+B11+E11+H11+K11+N11</f>
        <v>0</v>
      </c>
      <c r="W10" s="80"/>
      <c r="X10" s="80"/>
      <c r="Y10" s="52"/>
      <c r="AB10" s="81" t="s">
        <v>25</v>
      </c>
      <c r="AC10" s="81"/>
      <c r="AD10" s="81"/>
      <c r="AE10" s="81"/>
      <c r="AF10" s="81"/>
      <c r="AG10" s="81"/>
      <c r="AH10" s="81"/>
    </row>
    <row r="11" spans="1:41" ht="15.75" customHeight="1">
      <c r="B11" s="53">
        <v>0</v>
      </c>
      <c r="C11" s="54">
        <v>3430</v>
      </c>
      <c r="D11" s="55">
        <f>B11*C11</f>
        <v>0</v>
      </c>
      <c r="E11" s="53">
        <v>0</v>
      </c>
      <c r="F11" s="54">
        <v>4694</v>
      </c>
      <c r="G11" s="55">
        <f>E11*F11</f>
        <v>0</v>
      </c>
      <c r="H11" s="53">
        <v>0</v>
      </c>
      <c r="I11" s="54">
        <v>7905</v>
      </c>
      <c r="J11" s="55">
        <f>H11*I11</f>
        <v>0</v>
      </c>
      <c r="K11" s="53">
        <v>0</v>
      </c>
      <c r="L11" s="54">
        <v>70</v>
      </c>
      <c r="M11" s="55">
        <f>K11*L11</f>
        <v>0</v>
      </c>
      <c r="N11" s="53">
        <v>0</v>
      </c>
      <c r="O11" s="56">
        <v>13917.5</v>
      </c>
      <c r="P11" s="55">
        <f>N11*O11</f>
        <v>0</v>
      </c>
      <c r="R11" s="57"/>
      <c r="S11" s="52"/>
      <c r="T11" s="52"/>
      <c r="U11" s="52"/>
      <c r="V11" s="52"/>
      <c r="W11" s="52"/>
      <c r="X11" s="52"/>
      <c r="Y11" s="52"/>
      <c r="AB11" s="81"/>
      <c r="AC11" s="81"/>
      <c r="AD11" s="81"/>
      <c r="AE11" s="81"/>
      <c r="AF11" s="81"/>
      <c r="AG11" s="81"/>
      <c r="AH11" s="81"/>
      <c r="AI11" s="82">
        <v>0</v>
      </c>
      <c r="AJ11" s="82"/>
    </row>
    <row r="12" spans="1:41" ht="23.4">
      <c r="A12" s="58" t="s">
        <v>26</v>
      </c>
      <c r="B12" s="59"/>
      <c r="C12" s="59"/>
      <c r="R12" s="57"/>
      <c r="S12" s="52"/>
      <c r="T12" s="52"/>
      <c r="U12" s="52"/>
      <c r="V12" s="52"/>
      <c r="W12" s="52"/>
      <c r="X12" s="52"/>
      <c r="Y12" s="52"/>
      <c r="Z12" s="83"/>
      <c r="AA12" s="83"/>
    </row>
    <row r="13" spans="1:41" ht="28.8">
      <c r="A13" s="60">
        <f>D8+G8+J8+M8+P8+S8+V8+Y8+D11+G11+J11+M11+P11</f>
        <v>0</v>
      </c>
      <c r="B13" s="84" t="s">
        <v>27</v>
      </c>
      <c r="C13" s="84"/>
      <c r="D13" s="85">
        <v>477512</v>
      </c>
      <c r="E13" s="85"/>
      <c r="F13" s="85"/>
      <c r="G13" s="85"/>
      <c r="H13" s="86">
        <f>A13/D13</f>
        <v>0</v>
      </c>
      <c r="I13" s="86"/>
      <c r="J13" s="61"/>
      <c r="K13" s="84" t="s">
        <v>28</v>
      </c>
      <c r="L13" s="84"/>
      <c r="M13" s="85">
        <v>1192562</v>
      </c>
      <c r="N13" s="85"/>
      <c r="O13" s="85"/>
      <c r="P13" s="85"/>
      <c r="Q13" s="86">
        <f>A13/M13</f>
        <v>0</v>
      </c>
      <c r="R13" s="86"/>
      <c r="S13" s="62"/>
      <c r="T13" s="84" t="s">
        <v>29</v>
      </c>
      <c r="U13" s="84"/>
      <c r="V13" s="85">
        <v>2384312</v>
      </c>
      <c r="W13" s="85"/>
      <c r="X13" s="85"/>
      <c r="Y13" s="85"/>
      <c r="Z13" s="86">
        <f>A13/V13</f>
        <v>0</v>
      </c>
      <c r="AA13" s="86"/>
      <c r="AB13" s="62"/>
      <c r="AC13" s="84" t="s">
        <v>30</v>
      </c>
      <c r="AD13" s="84"/>
      <c r="AE13" s="85">
        <v>3814412</v>
      </c>
      <c r="AF13" s="85"/>
      <c r="AG13" s="85"/>
      <c r="AH13" s="85"/>
      <c r="AI13" s="86">
        <f>A13/AE13</f>
        <v>0</v>
      </c>
      <c r="AJ13" s="86"/>
    </row>
    <row r="14" spans="1:41" s="45" customFormat="1" ht="15.75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4"/>
      <c r="R14" s="64"/>
      <c r="S14" s="64"/>
      <c r="T14" s="64"/>
      <c r="U14" s="64"/>
      <c r="V14" s="64"/>
      <c r="W14" s="64"/>
      <c r="X14" s="87"/>
      <c r="Y14" s="87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</row>
    <row r="15" spans="1:41" ht="15.75" customHeight="1">
      <c r="A15" s="77" t="s">
        <v>31</v>
      </c>
      <c r="B15" s="78"/>
      <c r="C15" s="78"/>
      <c r="D15" s="78"/>
      <c r="AH15" s="3"/>
      <c r="AI15" s="3"/>
      <c r="AJ15" s="3"/>
      <c r="AK15" s="3"/>
      <c r="AL15" s="3"/>
      <c r="AM15" s="3"/>
      <c r="AN15" s="3"/>
      <c r="AO15" s="3"/>
    </row>
    <row r="16" spans="1:41" ht="15.75" customHeight="1">
      <c r="A16" s="77"/>
      <c r="B16" s="4" t="s">
        <v>2</v>
      </c>
      <c r="C16" s="5" t="s">
        <v>3</v>
      </c>
      <c r="D16" s="5" t="s">
        <v>4</v>
      </c>
      <c r="E16" s="6" t="s">
        <v>5</v>
      </c>
      <c r="F16" s="5" t="s">
        <v>3</v>
      </c>
      <c r="G16" s="5" t="s">
        <v>4</v>
      </c>
      <c r="H16" s="6" t="s">
        <v>6</v>
      </c>
      <c r="I16" s="5" t="s">
        <v>3</v>
      </c>
      <c r="J16" s="5" t="s">
        <v>4</v>
      </c>
      <c r="K16" s="6" t="s">
        <v>7</v>
      </c>
      <c r="L16" s="5" t="s">
        <v>3</v>
      </c>
      <c r="M16" s="5" t="s">
        <v>4</v>
      </c>
      <c r="N16" s="6" t="s">
        <v>8</v>
      </c>
      <c r="O16" s="5" t="s">
        <v>3</v>
      </c>
      <c r="P16" s="5" t="s">
        <v>4</v>
      </c>
      <c r="Q16" s="6" t="s">
        <v>9</v>
      </c>
      <c r="R16" s="5" t="s">
        <v>3</v>
      </c>
      <c r="S16" s="5" t="s">
        <v>4</v>
      </c>
      <c r="T16" s="6" t="s">
        <v>10</v>
      </c>
      <c r="U16" s="5" t="s">
        <v>3</v>
      </c>
      <c r="V16" s="5" t="s">
        <v>4</v>
      </c>
      <c r="W16" s="6" t="s">
        <v>11</v>
      </c>
      <c r="X16" s="5" t="s">
        <v>3</v>
      </c>
      <c r="Y16" s="7" t="s">
        <v>4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3"/>
      <c r="AM16" s="8"/>
      <c r="AN16" s="3"/>
      <c r="AO16" s="3"/>
    </row>
    <row r="17" spans="1:41">
      <c r="A17" s="9" t="s">
        <v>12</v>
      </c>
      <c r="B17" s="10">
        <v>0</v>
      </c>
      <c r="C17" s="11">
        <v>822.5</v>
      </c>
      <c r="D17" s="12">
        <f>B17*C17</f>
        <v>0</v>
      </c>
      <c r="E17" s="13">
        <v>0</v>
      </c>
      <c r="F17" s="12">
        <v>560</v>
      </c>
      <c r="G17" s="12">
        <f>E17*F17</f>
        <v>0</v>
      </c>
      <c r="H17" s="13">
        <v>0</v>
      </c>
      <c r="I17" s="12">
        <v>210</v>
      </c>
      <c r="J17" s="12">
        <f>H17*I17</f>
        <v>0</v>
      </c>
      <c r="K17" s="13">
        <v>0</v>
      </c>
      <c r="L17" s="12">
        <v>581</v>
      </c>
      <c r="M17" s="12">
        <f>K17*L17</f>
        <v>0</v>
      </c>
      <c r="N17" s="13">
        <v>0</v>
      </c>
      <c r="O17" s="12">
        <v>210</v>
      </c>
      <c r="P17" s="12">
        <f>N17*O17</f>
        <v>0</v>
      </c>
      <c r="Q17" s="13">
        <v>0</v>
      </c>
      <c r="R17" s="11">
        <v>40.6</v>
      </c>
      <c r="S17" s="12">
        <f>Q17*R17</f>
        <v>0</v>
      </c>
      <c r="T17" s="13"/>
      <c r="U17" s="12">
        <v>84</v>
      </c>
      <c r="V17" s="12">
        <f>T17*U17</f>
        <v>0</v>
      </c>
      <c r="W17" s="13"/>
      <c r="X17" s="12">
        <v>84</v>
      </c>
      <c r="Y17" s="14">
        <f>W17*X17</f>
        <v>0</v>
      </c>
      <c r="Z17" s="8"/>
      <c r="AA17" s="15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3"/>
      <c r="AN17" s="8"/>
      <c r="AO17" s="3"/>
    </row>
    <row r="18" spans="1:41">
      <c r="A18" s="16" t="s">
        <v>13</v>
      </c>
      <c r="B18" s="17"/>
      <c r="C18" s="18">
        <v>822.5</v>
      </c>
      <c r="D18" s="19">
        <f>B18*C18</f>
        <v>0</v>
      </c>
      <c r="E18" s="20"/>
      <c r="F18" s="19">
        <v>560</v>
      </c>
      <c r="G18" s="19">
        <f t="shared" ref="G18:G20" si="3">E18*F18</f>
        <v>0</v>
      </c>
      <c r="H18" s="20"/>
      <c r="I18" s="19">
        <v>210</v>
      </c>
      <c r="J18" s="19">
        <f>H18*I18</f>
        <v>0</v>
      </c>
      <c r="K18" s="20"/>
      <c r="L18" s="19">
        <v>581</v>
      </c>
      <c r="M18" s="19">
        <f t="shared" ref="M18:M19" si="4">K18*L18</f>
        <v>0</v>
      </c>
      <c r="N18" s="20"/>
      <c r="O18" s="19">
        <v>210</v>
      </c>
      <c r="P18" s="19">
        <f>N18*O18</f>
        <v>0</v>
      </c>
      <c r="Q18" s="20"/>
      <c r="R18" s="21">
        <v>40.6</v>
      </c>
      <c r="S18" s="19">
        <f>Q18*R18</f>
        <v>0</v>
      </c>
      <c r="T18" s="20"/>
      <c r="U18" s="19">
        <v>84</v>
      </c>
      <c r="V18" s="19">
        <f>T18*U18</f>
        <v>0</v>
      </c>
      <c r="W18" s="20"/>
      <c r="X18" s="19">
        <v>84</v>
      </c>
      <c r="Y18" s="22">
        <f>W18*X18</f>
        <v>0</v>
      </c>
      <c r="Z18" s="23"/>
      <c r="AA18" s="24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3"/>
      <c r="AN18" s="8"/>
      <c r="AO18" s="3"/>
    </row>
    <row r="19" spans="1:41">
      <c r="A19" s="25" t="s">
        <v>14</v>
      </c>
      <c r="B19" s="17"/>
      <c r="C19" s="26">
        <v>863</v>
      </c>
      <c r="D19" s="26">
        <f>B19*C19</f>
        <v>0</v>
      </c>
      <c r="E19" s="20"/>
      <c r="F19" s="26">
        <v>588</v>
      </c>
      <c r="G19" s="27">
        <f t="shared" si="3"/>
        <v>0</v>
      </c>
      <c r="H19" s="20"/>
      <c r="I19" s="28">
        <v>219.8</v>
      </c>
      <c r="J19" s="26">
        <f>H19*I19</f>
        <v>0</v>
      </c>
      <c r="K19" s="20"/>
      <c r="L19" s="26">
        <v>610</v>
      </c>
      <c r="M19" s="27">
        <f t="shared" si="4"/>
        <v>0</v>
      </c>
      <c r="N19" s="20"/>
      <c r="O19" s="28">
        <v>219.8</v>
      </c>
      <c r="P19" s="26">
        <f>N19*O19</f>
        <v>0</v>
      </c>
      <c r="Q19" s="20"/>
      <c r="R19" s="28">
        <v>42.7</v>
      </c>
      <c r="S19" s="26">
        <f>Q19*R19</f>
        <v>0</v>
      </c>
      <c r="T19" s="20"/>
      <c r="U19" s="28">
        <v>88.2</v>
      </c>
      <c r="V19" s="26">
        <f>T19*U19</f>
        <v>0</v>
      </c>
      <c r="W19" s="20"/>
      <c r="X19" s="28">
        <v>88.2</v>
      </c>
      <c r="Y19" s="29">
        <f>W19*X19</f>
        <v>0</v>
      </c>
      <c r="Z19" s="23"/>
      <c r="AA19" s="24"/>
      <c r="AB19" s="23"/>
      <c r="AC19" s="23"/>
      <c r="AD19" s="23"/>
      <c r="AE19" s="8"/>
      <c r="AF19" s="23"/>
      <c r="AG19" s="23"/>
      <c r="AH19" s="23"/>
      <c r="AI19" s="23"/>
      <c r="AJ19" s="23"/>
      <c r="AK19" s="23"/>
      <c r="AL19" s="8"/>
      <c r="AM19" s="3"/>
      <c r="AN19" s="8"/>
      <c r="AO19" s="3"/>
    </row>
    <row r="20" spans="1:41">
      <c r="A20" s="30" t="s">
        <v>15</v>
      </c>
      <c r="B20" s="17"/>
      <c r="C20" s="31">
        <v>875</v>
      </c>
      <c r="D20" s="31">
        <f>B20*C20</f>
        <v>0</v>
      </c>
      <c r="E20" s="20"/>
      <c r="F20" s="31">
        <v>616</v>
      </c>
      <c r="G20" s="32">
        <f t="shared" si="3"/>
        <v>0</v>
      </c>
      <c r="H20" s="20"/>
      <c r="I20" s="31">
        <v>224</v>
      </c>
      <c r="J20" s="31">
        <f>H20*I20</f>
        <v>0</v>
      </c>
      <c r="K20" s="33"/>
      <c r="L20" s="33"/>
      <c r="M20" s="34"/>
      <c r="N20" s="33"/>
      <c r="O20" s="33"/>
      <c r="P20" s="33"/>
      <c r="Q20" s="33"/>
      <c r="R20" s="33"/>
      <c r="S20" s="33"/>
      <c r="T20" s="35"/>
      <c r="U20" s="36"/>
      <c r="V20" s="35"/>
      <c r="W20" s="35"/>
      <c r="X20" s="36"/>
      <c r="Y20" s="37"/>
      <c r="Z20" s="23"/>
      <c r="AA20" s="23"/>
      <c r="AB20" s="23"/>
      <c r="AC20" s="23"/>
      <c r="AD20" s="23"/>
      <c r="AE20" s="8"/>
      <c r="AF20" s="23"/>
      <c r="AG20" s="23"/>
      <c r="AH20" s="23"/>
      <c r="AI20" s="23"/>
      <c r="AJ20" s="23"/>
      <c r="AK20" s="23"/>
      <c r="AL20" s="8"/>
      <c r="AM20" s="3"/>
      <c r="AN20" s="8"/>
      <c r="AO20" s="3"/>
    </row>
    <row r="21" spans="1:41">
      <c r="B21" s="38">
        <f>B17+B18+B19+B20</f>
        <v>0</v>
      </c>
      <c r="C21" s="39"/>
      <c r="D21" s="40">
        <f>D17+D18+D19+D20</f>
        <v>0</v>
      </c>
      <c r="E21" s="40">
        <f>E17+E18+E19+E20</f>
        <v>0</v>
      </c>
      <c r="F21" s="39"/>
      <c r="G21" s="40">
        <f>G17+G18+G19+G20</f>
        <v>0</v>
      </c>
      <c r="H21" s="40">
        <f>H17+H18+H19+H20</f>
        <v>0</v>
      </c>
      <c r="I21" s="39"/>
      <c r="J21" s="40">
        <f>J17+J18+J19+J20</f>
        <v>0</v>
      </c>
      <c r="K21" s="40">
        <f>K17+K18+K19+K20</f>
        <v>0</v>
      </c>
      <c r="L21" s="39"/>
      <c r="M21" s="40">
        <f>M17+M18+M19</f>
        <v>0</v>
      </c>
      <c r="N21" s="40">
        <f>N17+N18+N19</f>
        <v>0</v>
      </c>
      <c r="O21" s="39"/>
      <c r="P21" s="40">
        <f>P17+P18+P19</f>
        <v>0</v>
      </c>
      <c r="Q21" s="40">
        <f>Q17+Q18+Q19</f>
        <v>0</v>
      </c>
      <c r="R21" s="39"/>
      <c r="S21" s="40">
        <f>S17+S18+S19</f>
        <v>0</v>
      </c>
      <c r="T21" s="40">
        <f>T17+T18+T19</f>
        <v>0</v>
      </c>
      <c r="U21" s="39"/>
      <c r="V21" s="40">
        <f>V17+V18+V19</f>
        <v>0</v>
      </c>
      <c r="W21" s="40">
        <f>W17+W18+W19</f>
        <v>0</v>
      </c>
      <c r="X21" s="41"/>
      <c r="Y21" s="42">
        <f>Y17+Y18+Y19</f>
        <v>0</v>
      </c>
      <c r="Z21" s="43"/>
      <c r="AA21" s="44"/>
      <c r="AB21" s="43"/>
      <c r="AC21" s="43"/>
      <c r="AD21" s="44"/>
      <c r="AE21" s="43"/>
      <c r="AF21" s="43"/>
      <c r="AG21" s="44"/>
      <c r="AH21" s="43"/>
      <c r="AI21" s="43"/>
      <c r="AJ21" s="44"/>
      <c r="AK21" s="43"/>
      <c r="AL21" s="8"/>
      <c r="AM21" s="3"/>
      <c r="AN21" s="8"/>
      <c r="AO21" s="3"/>
    </row>
    <row r="22" spans="1:41" s="45" customFormat="1">
      <c r="B22" s="46"/>
      <c r="C22" s="46"/>
      <c r="D22" s="47"/>
      <c r="E22" s="46"/>
      <c r="F22" s="46"/>
      <c r="G22" s="47"/>
      <c r="H22" s="46"/>
      <c r="I22" s="46"/>
      <c r="J22" s="47"/>
      <c r="K22" s="46"/>
      <c r="L22" s="46"/>
      <c r="M22" s="47"/>
      <c r="N22" s="46"/>
      <c r="O22" s="46"/>
      <c r="P22" s="47"/>
      <c r="Q22" s="46"/>
      <c r="R22" s="46"/>
      <c r="S22" s="47"/>
      <c r="T22" s="46"/>
      <c r="U22" s="46"/>
      <c r="V22" s="47"/>
      <c r="W22" s="46"/>
      <c r="X22" s="46"/>
      <c r="Y22" s="47"/>
      <c r="Z22" s="46"/>
      <c r="AA22" s="46"/>
      <c r="AB22" s="47"/>
      <c r="AC22" s="46"/>
      <c r="AD22" s="46"/>
      <c r="AE22" s="47"/>
      <c r="AF22" s="46"/>
      <c r="AG22" s="46"/>
      <c r="AH22" s="47"/>
      <c r="AI22" s="46"/>
      <c r="AJ22" s="46"/>
      <c r="AK22" s="47"/>
    </row>
    <row r="23" spans="1:41" ht="25.8">
      <c r="A23" s="48" t="s">
        <v>16</v>
      </c>
      <c r="B23" s="49" t="s">
        <v>17</v>
      </c>
      <c r="C23" s="50" t="s">
        <v>18</v>
      </c>
      <c r="D23" s="50" t="s">
        <v>4</v>
      </c>
      <c r="E23" s="49" t="s">
        <v>19</v>
      </c>
      <c r="F23" s="50" t="s">
        <v>18</v>
      </c>
      <c r="G23" s="50" t="s">
        <v>4</v>
      </c>
      <c r="H23" s="49" t="s">
        <v>20</v>
      </c>
      <c r="I23" s="50" t="s">
        <v>18</v>
      </c>
      <c r="J23" s="50" t="s">
        <v>4</v>
      </c>
      <c r="K23" s="49" t="s">
        <v>21</v>
      </c>
      <c r="L23" s="50" t="s">
        <v>18</v>
      </c>
      <c r="M23" s="50" t="s">
        <v>4</v>
      </c>
      <c r="N23" s="49" t="s">
        <v>22</v>
      </c>
      <c r="O23" s="51" t="s">
        <v>18</v>
      </c>
      <c r="P23" s="51" t="s">
        <v>23</v>
      </c>
      <c r="S23" s="79" t="s">
        <v>24</v>
      </c>
      <c r="T23" s="79"/>
      <c r="U23" s="79"/>
      <c r="V23" s="80">
        <f>B21+E21+H21+K21+N21+Q21+T21+W21+B24+E24+H24+K24+N24</f>
        <v>0</v>
      </c>
      <c r="W23" s="80"/>
      <c r="X23" s="80"/>
      <c r="Y23" s="52"/>
      <c r="AB23" s="81" t="s">
        <v>25</v>
      </c>
      <c r="AC23" s="81"/>
      <c r="AD23" s="81"/>
      <c r="AE23" s="81"/>
      <c r="AF23" s="81"/>
      <c r="AG23" s="81"/>
      <c r="AH23" s="81"/>
    </row>
    <row r="24" spans="1:41" ht="15.75" customHeight="1">
      <c r="B24" s="53"/>
      <c r="C24" s="54">
        <v>3430</v>
      </c>
      <c r="D24" s="55">
        <f>B24*C24</f>
        <v>0</v>
      </c>
      <c r="E24" s="53">
        <v>0</v>
      </c>
      <c r="F24" s="54">
        <v>4694</v>
      </c>
      <c r="G24" s="55">
        <f>E24*F24</f>
        <v>0</v>
      </c>
      <c r="H24" s="53"/>
      <c r="I24" s="54">
        <v>7905</v>
      </c>
      <c r="J24" s="55">
        <f>H24*I24</f>
        <v>0</v>
      </c>
      <c r="K24" s="53"/>
      <c r="L24" s="54">
        <v>70</v>
      </c>
      <c r="M24" s="55">
        <f>K24*L24</f>
        <v>0</v>
      </c>
      <c r="N24" s="53">
        <v>0</v>
      </c>
      <c r="O24" s="56">
        <v>13917.5</v>
      </c>
      <c r="P24" s="55">
        <f>N24*O24</f>
        <v>0</v>
      </c>
      <c r="R24" s="57"/>
      <c r="S24" s="52"/>
      <c r="T24" s="52"/>
      <c r="U24" s="52"/>
      <c r="V24" s="52"/>
      <c r="W24" s="52"/>
      <c r="X24" s="52"/>
      <c r="Y24" s="52"/>
      <c r="AB24" s="81"/>
      <c r="AC24" s="81"/>
      <c r="AD24" s="81"/>
      <c r="AE24" s="81"/>
      <c r="AF24" s="81"/>
      <c r="AG24" s="81"/>
      <c r="AH24" s="81"/>
      <c r="AI24" s="82">
        <v>0</v>
      </c>
      <c r="AJ24" s="82"/>
    </row>
    <row r="25" spans="1:41" ht="23.4">
      <c r="A25" s="58" t="s">
        <v>26</v>
      </c>
      <c r="B25" s="59"/>
      <c r="C25" s="59"/>
      <c r="R25" s="57"/>
      <c r="S25" s="52"/>
      <c r="T25" s="52"/>
      <c r="U25" s="52"/>
      <c r="V25" s="52"/>
      <c r="W25" s="52"/>
      <c r="X25" s="52"/>
      <c r="Y25" s="52"/>
      <c r="Z25" s="83"/>
      <c r="AA25" s="83"/>
    </row>
    <row r="26" spans="1:41" ht="28.8">
      <c r="A26" s="60">
        <f>D21+G21+J21+M21+P21+S21+V21+Y21+D24+G24+J24+M24+P24</f>
        <v>0</v>
      </c>
      <c r="B26" s="84" t="s">
        <v>27</v>
      </c>
      <c r="C26" s="84"/>
      <c r="D26" s="85">
        <v>477512</v>
      </c>
      <c r="E26" s="85"/>
      <c r="F26" s="85"/>
      <c r="G26" s="85"/>
      <c r="H26" s="86">
        <f>A26/D26</f>
        <v>0</v>
      </c>
      <c r="I26" s="86"/>
      <c r="J26" s="61"/>
      <c r="K26" s="84" t="s">
        <v>28</v>
      </c>
      <c r="L26" s="84"/>
      <c r="M26" s="85">
        <v>1192562</v>
      </c>
      <c r="N26" s="85"/>
      <c r="O26" s="85"/>
      <c r="P26" s="85"/>
      <c r="Q26" s="86">
        <f>A26/M26</f>
        <v>0</v>
      </c>
      <c r="R26" s="86"/>
      <c r="S26" s="62"/>
      <c r="T26" s="84" t="s">
        <v>29</v>
      </c>
      <c r="U26" s="84"/>
      <c r="V26" s="85">
        <v>2384312</v>
      </c>
      <c r="W26" s="85"/>
      <c r="X26" s="85"/>
      <c r="Y26" s="85"/>
      <c r="Z26" s="86">
        <f>A26/V26</f>
        <v>0</v>
      </c>
      <c r="AA26" s="86"/>
      <c r="AB26" s="62"/>
      <c r="AC26" s="84" t="s">
        <v>30</v>
      </c>
      <c r="AD26" s="84"/>
      <c r="AE26" s="85">
        <v>3814412</v>
      </c>
      <c r="AF26" s="85"/>
      <c r="AG26" s="85"/>
      <c r="AH26" s="85"/>
      <c r="AI26" s="86">
        <f>A26/AE26</f>
        <v>0</v>
      </c>
      <c r="AJ26" s="86"/>
    </row>
    <row r="27" spans="1:41" s="45" customFormat="1" ht="15.75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64"/>
      <c r="S27" s="64"/>
      <c r="T27" s="64"/>
      <c r="U27" s="64"/>
      <c r="V27" s="64"/>
      <c r="W27" s="64"/>
      <c r="X27" s="87"/>
      <c r="Y27" s="87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</row>
    <row r="28" spans="1:41" ht="15.75" customHeight="1">
      <c r="A28" s="77" t="s">
        <v>32</v>
      </c>
      <c r="B28" s="78"/>
      <c r="C28" s="78"/>
      <c r="D28" s="78"/>
      <c r="AH28" s="3"/>
      <c r="AI28" s="3"/>
      <c r="AJ28" s="3"/>
      <c r="AK28" s="3"/>
      <c r="AL28" s="3"/>
      <c r="AM28" s="3"/>
      <c r="AN28" s="3"/>
      <c r="AO28" s="3"/>
    </row>
    <row r="29" spans="1:41" ht="15.75" customHeight="1">
      <c r="A29" s="77"/>
      <c r="B29" s="4" t="s">
        <v>2</v>
      </c>
      <c r="C29" s="5" t="s">
        <v>3</v>
      </c>
      <c r="D29" s="5" t="s">
        <v>4</v>
      </c>
      <c r="E29" s="6" t="s">
        <v>5</v>
      </c>
      <c r="F29" s="5" t="s">
        <v>3</v>
      </c>
      <c r="G29" s="5" t="s">
        <v>4</v>
      </c>
      <c r="H29" s="6" t="s">
        <v>6</v>
      </c>
      <c r="I29" s="5" t="s">
        <v>3</v>
      </c>
      <c r="J29" s="5" t="s">
        <v>4</v>
      </c>
      <c r="K29" s="6" t="s">
        <v>7</v>
      </c>
      <c r="L29" s="5" t="s">
        <v>3</v>
      </c>
      <c r="M29" s="5" t="s">
        <v>4</v>
      </c>
      <c r="N29" s="6" t="s">
        <v>8</v>
      </c>
      <c r="O29" s="5" t="s">
        <v>3</v>
      </c>
      <c r="P29" s="5" t="s">
        <v>4</v>
      </c>
      <c r="Q29" s="6" t="s">
        <v>9</v>
      </c>
      <c r="R29" s="5" t="s">
        <v>3</v>
      </c>
      <c r="S29" s="5" t="s">
        <v>4</v>
      </c>
      <c r="T29" s="6" t="s">
        <v>10</v>
      </c>
      <c r="U29" s="5" t="s">
        <v>3</v>
      </c>
      <c r="V29" s="5" t="s">
        <v>4</v>
      </c>
      <c r="W29" s="6" t="s">
        <v>11</v>
      </c>
      <c r="X29" s="5" t="s">
        <v>3</v>
      </c>
      <c r="Y29" s="7" t="s">
        <v>4</v>
      </c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3"/>
      <c r="AM29" s="8"/>
      <c r="AN29" s="3"/>
      <c r="AO29" s="3"/>
    </row>
    <row r="30" spans="1:41">
      <c r="A30" s="9" t="s">
        <v>12</v>
      </c>
      <c r="B30" s="10"/>
      <c r="C30" s="11">
        <v>822.5</v>
      </c>
      <c r="D30" s="12">
        <f>B30*C30</f>
        <v>0</v>
      </c>
      <c r="E30" s="13">
        <v>0</v>
      </c>
      <c r="F30" s="12">
        <v>560</v>
      </c>
      <c r="G30" s="12">
        <f>E30*F30</f>
        <v>0</v>
      </c>
      <c r="H30" s="13">
        <v>0</v>
      </c>
      <c r="I30" s="12">
        <v>210</v>
      </c>
      <c r="J30" s="12">
        <f>H30*I30</f>
        <v>0</v>
      </c>
      <c r="K30" s="13">
        <v>0</v>
      </c>
      <c r="L30" s="12">
        <v>581</v>
      </c>
      <c r="M30" s="12">
        <f>K30*L30</f>
        <v>0</v>
      </c>
      <c r="N30" s="13">
        <v>0</v>
      </c>
      <c r="O30" s="12">
        <v>210</v>
      </c>
      <c r="P30" s="12">
        <f>N30*O30</f>
        <v>0</v>
      </c>
      <c r="Q30" s="13">
        <v>0</v>
      </c>
      <c r="R30" s="11">
        <v>40.6</v>
      </c>
      <c r="S30" s="12">
        <f>Q30*R30</f>
        <v>0</v>
      </c>
      <c r="T30" s="13"/>
      <c r="U30" s="12">
        <v>84</v>
      </c>
      <c r="V30" s="12">
        <f>T30*U30</f>
        <v>0</v>
      </c>
      <c r="W30" s="13"/>
      <c r="X30" s="12">
        <v>84</v>
      </c>
      <c r="Y30" s="14">
        <f>W30*X30</f>
        <v>0</v>
      </c>
      <c r="Z30" s="8"/>
      <c r="AA30" s="15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3"/>
      <c r="AN30" s="8"/>
      <c r="AO30" s="3"/>
    </row>
    <row r="31" spans="1:41">
      <c r="A31" s="16" t="s">
        <v>13</v>
      </c>
      <c r="B31" s="17">
        <v>0</v>
      </c>
      <c r="C31" s="18">
        <v>822.5</v>
      </c>
      <c r="D31" s="19">
        <f>B31*C31</f>
        <v>0</v>
      </c>
      <c r="E31" s="20"/>
      <c r="F31" s="19">
        <v>560</v>
      </c>
      <c r="G31" s="19">
        <f t="shared" ref="G31:G33" si="5">E31*F31</f>
        <v>0</v>
      </c>
      <c r="H31" s="20"/>
      <c r="I31" s="19">
        <v>210</v>
      </c>
      <c r="J31" s="19">
        <f>H31*I31</f>
        <v>0</v>
      </c>
      <c r="K31" s="20"/>
      <c r="L31" s="19">
        <v>581</v>
      </c>
      <c r="M31" s="19">
        <f t="shared" ref="M31:M32" si="6">K31*L31</f>
        <v>0</v>
      </c>
      <c r="N31" s="20">
        <v>0</v>
      </c>
      <c r="O31" s="19">
        <v>210</v>
      </c>
      <c r="P31" s="19">
        <f>N31*O31</f>
        <v>0</v>
      </c>
      <c r="Q31" s="20"/>
      <c r="R31" s="21">
        <v>40.6</v>
      </c>
      <c r="S31" s="19">
        <f>Q31*R31</f>
        <v>0</v>
      </c>
      <c r="T31" s="20"/>
      <c r="U31" s="19">
        <v>84</v>
      </c>
      <c r="V31" s="19">
        <f>T31*U31</f>
        <v>0</v>
      </c>
      <c r="W31" s="20"/>
      <c r="X31" s="19">
        <v>84</v>
      </c>
      <c r="Y31" s="22">
        <f>W31*X31</f>
        <v>0</v>
      </c>
      <c r="Z31" s="23"/>
      <c r="AA31" s="24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8"/>
      <c r="AM31" s="3"/>
      <c r="AN31" s="8"/>
      <c r="AO31" s="3"/>
    </row>
    <row r="32" spans="1:41">
      <c r="A32" s="25" t="s">
        <v>14</v>
      </c>
      <c r="B32" s="17"/>
      <c r="C32" s="26">
        <v>863</v>
      </c>
      <c r="D32" s="26">
        <f>B32*C32</f>
        <v>0</v>
      </c>
      <c r="E32" s="20"/>
      <c r="F32" s="26">
        <v>588</v>
      </c>
      <c r="G32" s="27">
        <f t="shared" si="5"/>
        <v>0</v>
      </c>
      <c r="H32" s="20"/>
      <c r="I32" s="28">
        <v>219.8</v>
      </c>
      <c r="J32" s="26">
        <f>H32*I32</f>
        <v>0</v>
      </c>
      <c r="K32" s="20"/>
      <c r="L32" s="26">
        <v>610</v>
      </c>
      <c r="M32" s="27">
        <f t="shared" si="6"/>
        <v>0</v>
      </c>
      <c r="N32" s="20"/>
      <c r="O32" s="28">
        <v>219.8</v>
      </c>
      <c r="P32" s="26">
        <f>N32*O32</f>
        <v>0</v>
      </c>
      <c r="Q32" s="20"/>
      <c r="R32" s="28">
        <v>42.7</v>
      </c>
      <c r="S32" s="26">
        <f>Q32*R32</f>
        <v>0</v>
      </c>
      <c r="T32" s="20"/>
      <c r="U32" s="28">
        <v>88.2</v>
      </c>
      <c r="V32" s="26">
        <f>T32*U32</f>
        <v>0</v>
      </c>
      <c r="W32" s="20"/>
      <c r="X32" s="28">
        <v>88.2</v>
      </c>
      <c r="Y32" s="29">
        <f>W32*X32</f>
        <v>0</v>
      </c>
      <c r="Z32" s="23"/>
      <c r="AA32" s="24"/>
      <c r="AB32" s="23"/>
      <c r="AC32" s="23"/>
      <c r="AD32" s="23"/>
      <c r="AE32" s="8"/>
      <c r="AF32" s="23"/>
      <c r="AG32" s="23"/>
      <c r="AH32" s="23"/>
      <c r="AI32" s="23"/>
      <c r="AJ32" s="23"/>
      <c r="AK32" s="23"/>
      <c r="AL32" s="8"/>
      <c r="AM32" s="3"/>
      <c r="AN32" s="8"/>
      <c r="AO32" s="3"/>
    </row>
    <row r="33" spans="1:41">
      <c r="A33" s="30" t="s">
        <v>15</v>
      </c>
      <c r="B33" s="17"/>
      <c r="C33" s="31">
        <v>875</v>
      </c>
      <c r="D33" s="31">
        <f>B33*C33</f>
        <v>0</v>
      </c>
      <c r="E33" s="20"/>
      <c r="F33" s="31">
        <v>616</v>
      </c>
      <c r="G33" s="32">
        <f t="shared" si="5"/>
        <v>0</v>
      </c>
      <c r="H33" s="20"/>
      <c r="I33" s="31">
        <v>224</v>
      </c>
      <c r="J33" s="31">
        <f>H33*I33</f>
        <v>0</v>
      </c>
      <c r="K33" s="33"/>
      <c r="L33" s="33"/>
      <c r="M33" s="34"/>
      <c r="N33" s="33"/>
      <c r="O33" s="33"/>
      <c r="P33" s="33"/>
      <c r="Q33" s="33"/>
      <c r="R33" s="33"/>
      <c r="S33" s="33"/>
      <c r="T33" s="35"/>
      <c r="U33" s="36"/>
      <c r="V33" s="35"/>
      <c r="W33" s="35"/>
      <c r="X33" s="36"/>
      <c r="Y33" s="37"/>
      <c r="Z33" s="23"/>
      <c r="AA33" s="23"/>
      <c r="AB33" s="23"/>
      <c r="AC33" s="23"/>
      <c r="AD33" s="23"/>
      <c r="AE33" s="8"/>
      <c r="AF33" s="23"/>
      <c r="AG33" s="23"/>
      <c r="AH33" s="23"/>
      <c r="AI33" s="23"/>
      <c r="AJ33" s="23"/>
      <c r="AK33" s="23"/>
      <c r="AL33" s="8"/>
      <c r="AM33" s="3"/>
      <c r="AN33" s="8"/>
      <c r="AO33" s="3"/>
    </row>
    <row r="34" spans="1:41">
      <c r="B34" s="38">
        <f>B30+B31+B32+B33</f>
        <v>0</v>
      </c>
      <c r="C34" s="39"/>
      <c r="D34" s="40">
        <f>D30+D31+D32+D33</f>
        <v>0</v>
      </c>
      <c r="E34" s="40">
        <f>E30+E31+E32+E33</f>
        <v>0</v>
      </c>
      <c r="F34" s="39"/>
      <c r="G34" s="40">
        <f>G30+G31+G32+G33</f>
        <v>0</v>
      </c>
      <c r="H34" s="40">
        <f>H30+H31+H32+H33</f>
        <v>0</v>
      </c>
      <c r="I34" s="39"/>
      <c r="J34" s="40">
        <f>J30+J31+J32+J33</f>
        <v>0</v>
      </c>
      <c r="K34" s="40">
        <f>K30+K31+K32</f>
        <v>0</v>
      </c>
      <c r="L34" s="39"/>
      <c r="M34" s="40">
        <f>M30+M31+M32</f>
        <v>0</v>
      </c>
      <c r="N34" s="40">
        <f>N30+N31+N32</f>
        <v>0</v>
      </c>
      <c r="O34" s="39"/>
      <c r="P34" s="40">
        <f>P30+P31+P32</f>
        <v>0</v>
      </c>
      <c r="Q34" s="40">
        <f>Q30+Q31+Q32</f>
        <v>0</v>
      </c>
      <c r="R34" s="39"/>
      <c r="S34" s="40">
        <f>S30+S31+S32</f>
        <v>0</v>
      </c>
      <c r="T34" s="40">
        <f>T30+T31+T32</f>
        <v>0</v>
      </c>
      <c r="U34" s="39"/>
      <c r="V34" s="40">
        <f>V30+V31+V32</f>
        <v>0</v>
      </c>
      <c r="W34" s="40">
        <f>W30+W31+W32</f>
        <v>0</v>
      </c>
      <c r="X34" s="41"/>
      <c r="Y34" s="42">
        <f>Y30+Y31+Y32</f>
        <v>0</v>
      </c>
      <c r="Z34" s="43"/>
      <c r="AA34" s="44"/>
      <c r="AB34" s="43"/>
      <c r="AC34" s="43"/>
      <c r="AD34" s="44"/>
      <c r="AE34" s="43"/>
      <c r="AF34" s="43"/>
      <c r="AG34" s="44"/>
      <c r="AH34" s="43"/>
      <c r="AI34" s="43"/>
      <c r="AJ34" s="44"/>
      <c r="AK34" s="43"/>
      <c r="AL34" s="8"/>
      <c r="AM34" s="3"/>
      <c r="AN34" s="8"/>
      <c r="AO34" s="3"/>
    </row>
    <row r="35" spans="1:41" s="45" customFormat="1">
      <c r="B35" s="46"/>
      <c r="C35" s="46"/>
      <c r="D35" s="47"/>
      <c r="E35" s="46"/>
      <c r="F35" s="46"/>
      <c r="G35" s="47"/>
      <c r="H35" s="46"/>
      <c r="I35" s="46"/>
      <c r="J35" s="47"/>
      <c r="K35" s="46"/>
      <c r="L35" s="46"/>
      <c r="M35" s="47"/>
      <c r="N35" s="46"/>
      <c r="O35" s="46"/>
      <c r="P35" s="47"/>
      <c r="Q35" s="46"/>
      <c r="R35" s="46"/>
      <c r="S35" s="47"/>
      <c r="T35" s="46"/>
      <c r="U35" s="46"/>
      <c r="V35" s="47"/>
      <c r="W35" s="46"/>
      <c r="X35" s="46"/>
      <c r="Y35" s="47"/>
      <c r="Z35" s="46"/>
      <c r="AA35" s="46"/>
      <c r="AB35" s="47"/>
      <c r="AC35" s="46"/>
      <c r="AD35" s="46"/>
      <c r="AE35" s="47"/>
      <c r="AF35" s="46"/>
      <c r="AG35" s="46"/>
      <c r="AH35" s="47"/>
      <c r="AI35" s="46"/>
      <c r="AJ35" s="46"/>
      <c r="AK35" s="47"/>
    </row>
    <row r="36" spans="1:41" ht="25.8">
      <c r="A36" s="48" t="s">
        <v>16</v>
      </c>
      <c r="B36" s="49" t="s">
        <v>17</v>
      </c>
      <c r="C36" s="50" t="s">
        <v>18</v>
      </c>
      <c r="D36" s="50" t="s">
        <v>4</v>
      </c>
      <c r="E36" s="49" t="s">
        <v>19</v>
      </c>
      <c r="F36" s="50" t="s">
        <v>18</v>
      </c>
      <c r="G36" s="50" t="s">
        <v>4</v>
      </c>
      <c r="H36" s="49" t="s">
        <v>20</v>
      </c>
      <c r="I36" s="50" t="s">
        <v>18</v>
      </c>
      <c r="J36" s="50" t="s">
        <v>4</v>
      </c>
      <c r="K36" s="49" t="s">
        <v>21</v>
      </c>
      <c r="L36" s="50" t="s">
        <v>18</v>
      </c>
      <c r="M36" s="50" t="s">
        <v>4</v>
      </c>
      <c r="N36" s="49" t="s">
        <v>22</v>
      </c>
      <c r="O36" s="51" t="s">
        <v>18</v>
      </c>
      <c r="P36" s="51" t="s">
        <v>23</v>
      </c>
      <c r="S36" s="79" t="s">
        <v>24</v>
      </c>
      <c r="T36" s="79"/>
      <c r="U36" s="79"/>
      <c r="V36" s="80">
        <f>B34+E34+H34+K34+N34+Q34+T34+W34+B37+E37+H37+K37+N37</f>
        <v>0</v>
      </c>
      <c r="W36" s="80"/>
      <c r="X36" s="80"/>
      <c r="Y36" s="52"/>
      <c r="AB36" s="81" t="s">
        <v>25</v>
      </c>
      <c r="AC36" s="81"/>
      <c r="AD36" s="81"/>
      <c r="AE36" s="81"/>
      <c r="AF36" s="81"/>
      <c r="AG36" s="81"/>
      <c r="AH36" s="81"/>
    </row>
    <row r="37" spans="1:41" ht="15.75" customHeight="1">
      <c r="B37" s="53"/>
      <c r="C37" s="54">
        <v>3430</v>
      </c>
      <c r="D37" s="55">
        <f>B37*C37</f>
        <v>0</v>
      </c>
      <c r="E37" s="53">
        <v>0</v>
      </c>
      <c r="F37" s="54">
        <v>4694</v>
      </c>
      <c r="G37" s="55">
        <f>E37*F37</f>
        <v>0</v>
      </c>
      <c r="H37" s="53">
        <v>0</v>
      </c>
      <c r="I37" s="54">
        <v>7905</v>
      </c>
      <c r="J37" s="55">
        <f>H37*I37</f>
        <v>0</v>
      </c>
      <c r="K37" s="53">
        <v>0</v>
      </c>
      <c r="L37" s="54">
        <v>70</v>
      </c>
      <c r="M37" s="55">
        <f>K37*L37</f>
        <v>0</v>
      </c>
      <c r="N37" s="53">
        <v>0</v>
      </c>
      <c r="O37" s="56">
        <v>13917.5</v>
      </c>
      <c r="P37" s="55">
        <f>N37*O37</f>
        <v>0</v>
      </c>
      <c r="R37" s="57"/>
      <c r="S37" s="52"/>
      <c r="T37" s="52"/>
      <c r="U37" s="52"/>
      <c r="V37" s="52"/>
      <c r="W37" s="52"/>
      <c r="X37" s="52"/>
      <c r="Y37" s="52"/>
      <c r="AB37" s="81"/>
      <c r="AC37" s="81"/>
      <c r="AD37" s="81"/>
      <c r="AE37" s="81"/>
      <c r="AF37" s="81"/>
      <c r="AG37" s="81"/>
      <c r="AH37" s="81"/>
      <c r="AI37" s="82">
        <v>0</v>
      </c>
      <c r="AJ37" s="82"/>
    </row>
    <row r="38" spans="1:41" ht="23.4">
      <c r="A38" s="58" t="s">
        <v>26</v>
      </c>
      <c r="B38" s="59"/>
      <c r="C38" s="59"/>
      <c r="R38" s="57"/>
      <c r="S38" s="52"/>
      <c r="T38" s="52"/>
      <c r="U38" s="52"/>
      <c r="V38" s="52"/>
      <c r="W38" s="52"/>
      <c r="X38" s="52"/>
      <c r="Y38" s="52"/>
      <c r="Z38" s="83"/>
      <c r="AA38" s="83"/>
    </row>
    <row r="39" spans="1:41" ht="28.8">
      <c r="A39" s="60">
        <f>D34+G34+J34+M34+P34+S34+V34+Y34+D37+G37+J37+M37+P37</f>
        <v>0</v>
      </c>
      <c r="B39" s="84" t="s">
        <v>27</v>
      </c>
      <c r="C39" s="84"/>
      <c r="D39" s="85">
        <v>477512</v>
      </c>
      <c r="E39" s="85"/>
      <c r="F39" s="85"/>
      <c r="G39" s="85"/>
      <c r="H39" s="86">
        <f>A39/D39</f>
        <v>0</v>
      </c>
      <c r="I39" s="86"/>
      <c r="J39" s="61"/>
      <c r="K39" s="84" t="s">
        <v>28</v>
      </c>
      <c r="L39" s="84"/>
      <c r="M39" s="85">
        <v>1192562</v>
      </c>
      <c r="N39" s="85"/>
      <c r="O39" s="85"/>
      <c r="P39" s="85"/>
      <c r="Q39" s="86">
        <f>A39/M39</f>
        <v>0</v>
      </c>
      <c r="R39" s="86"/>
      <c r="S39" s="62"/>
      <c r="T39" s="84" t="s">
        <v>29</v>
      </c>
      <c r="U39" s="84"/>
      <c r="V39" s="85">
        <v>2384312</v>
      </c>
      <c r="W39" s="85"/>
      <c r="X39" s="85"/>
      <c r="Y39" s="85"/>
      <c r="Z39" s="86">
        <f>A39/V39</f>
        <v>0</v>
      </c>
      <c r="AA39" s="86"/>
      <c r="AB39" s="62"/>
      <c r="AC39" s="84" t="s">
        <v>30</v>
      </c>
      <c r="AD39" s="84"/>
      <c r="AE39" s="85">
        <v>3814412</v>
      </c>
      <c r="AF39" s="85"/>
      <c r="AG39" s="85"/>
      <c r="AH39" s="85"/>
      <c r="AI39" s="86">
        <f>A39/AE39</f>
        <v>0</v>
      </c>
      <c r="AJ39" s="86"/>
    </row>
    <row r="40" spans="1:41" s="45" customFormat="1" ht="15.75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4"/>
      <c r="R40" s="64"/>
      <c r="S40" s="64"/>
      <c r="T40" s="64"/>
      <c r="U40" s="64"/>
      <c r="V40" s="64"/>
      <c r="W40" s="64"/>
      <c r="X40" s="87"/>
      <c r="Y40" s="87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</row>
    <row r="41" spans="1:41" ht="15.75" customHeight="1">
      <c r="A41" s="77" t="s">
        <v>33</v>
      </c>
      <c r="B41" s="78"/>
      <c r="C41" s="78"/>
      <c r="D41" s="78"/>
      <c r="AH41" s="3"/>
      <c r="AI41" s="3"/>
      <c r="AJ41" s="3"/>
      <c r="AK41" s="3"/>
      <c r="AL41" s="3"/>
      <c r="AM41" s="3"/>
      <c r="AN41" s="3"/>
      <c r="AO41" s="3"/>
    </row>
    <row r="42" spans="1:41" ht="15.75" customHeight="1">
      <c r="A42" s="77"/>
      <c r="B42" s="4" t="s">
        <v>2</v>
      </c>
      <c r="C42" s="5" t="s">
        <v>3</v>
      </c>
      <c r="D42" s="5" t="s">
        <v>4</v>
      </c>
      <c r="E42" s="6" t="s">
        <v>5</v>
      </c>
      <c r="F42" s="5" t="s">
        <v>3</v>
      </c>
      <c r="G42" s="5" t="s">
        <v>4</v>
      </c>
      <c r="H42" s="6" t="s">
        <v>6</v>
      </c>
      <c r="I42" s="5" t="s">
        <v>3</v>
      </c>
      <c r="J42" s="5" t="s">
        <v>4</v>
      </c>
      <c r="K42" s="6" t="s">
        <v>7</v>
      </c>
      <c r="L42" s="5" t="s">
        <v>3</v>
      </c>
      <c r="M42" s="5" t="s">
        <v>4</v>
      </c>
      <c r="N42" s="6" t="s">
        <v>8</v>
      </c>
      <c r="O42" s="5" t="s">
        <v>3</v>
      </c>
      <c r="P42" s="5" t="s">
        <v>4</v>
      </c>
      <c r="Q42" s="6" t="s">
        <v>9</v>
      </c>
      <c r="R42" s="5" t="s">
        <v>3</v>
      </c>
      <c r="S42" s="5" t="s">
        <v>4</v>
      </c>
      <c r="T42" s="6" t="s">
        <v>10</v>
      </c>
      <c r="U42" s="5" t="s">
        <v>3</v>
      </c>
      <c r="V42" s="5" t="s">
        <v>4</v>
      </c>
      <c r="W42" s="6" t="s">
        <v>11</v>
      </c>
      <c r="X42" s="5" t="s">
        <v>3</v>
      </c>
      <c r="Y42" s="7" t="s">
        <v>4</v>
      </c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3"/>
      <c r="AM42" s="8"/>
      <c r="AN42" s="3"/>
      <c r="AO42" s="3"/>
    </row>
    <row r="43" spans="1:41">
      <c r="A43" s="9" t="s">
        <v>12</v>
      </c>
      <c r="B43" s="10">
        <v>0</v>
      </c>
      <c r="C43" s="11">
        <v>822.5</v>
      </c>
      <c r="D43" s="12">
        <f>B43*C43</f>
        <v>0</v>
      </c>
      <c r="E43" s="13">
        <v>0</v>
      </c>
      <c r="F43" s="12">
        <v>560</v>
      </c>
      <c r="G43" s="12">
        <f>E43*F43</f>
        <v>0</v>
      </c>
      <c r="H43" s="13">
        <v>0</v>
      </c>
      <c r="I43" s="12">
        <v>210</v>
      </c>
      <c r="J43" s="12">
        <f>H43*I43</f>
        <v>0</v>
      </c>
      <c r="K43" s="13">
        <v>0</v>
      </c>
      <c r="L43" s="12">
        <v>581</v>
      </c>
      <c r="M43" s="12">
        <f>K43*L43</f>
        <v>0</v>
      </c>
      <c r="N43" s="13">
        <v>0</v>
      </c>
      <c r="O43" s="12">
        <v>210</v>
      </c>
      <c r="P43" s="12">
        <f>N43*O43</f>
        <v>0</v>
      </c>
      <c r="Q43" s="13">
        <v>0</v>
      </c>
      <c r="R43" s="11">
        <v>40.6</v>
      </c>
      <c r="S43" s="12">
        <f>Q43*R43</f>
        <v>0</v>
      </c>
      <c r="T43" s="13"/>
      <c r="U43" s="12">
        <v>84</v>
      </c>
      <c r="V43" s="12">
        <f>T43*U43</f>
        <v>0</v>
      </c>
      <c r="W43" s="13"/>
      <c r="X43" s="12">
        <v>84</v>
      </c>
      <c r="Y43" s="14">
        <f>W43*X43</f>
        <v>0</v>
      </c>
      <c r="Z43" s="8"/>
      <c r="AA43" s="15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3"/>
      <c r="AN43" s="8"/>
      <c r="AO43" s="3"/>
    </row>
    <row r="44" spans="1:41">
      <c r="A44" s="16" t="s">
        <v>13</v>
      </c>
      <c r="B44" s="17"/>
      <c r="C44" s="18">
        <v>822.5</v>
      </c>
      <c r="D44" s="19">
        <f>B44*C44</f>
        <v>0</v>
      </c>
      <c r="E44" s="20"/>
      <c r="F44" s="19">
        <v>560</v>
      </c>
      <c r="G44" s="19">
        <f t="shared" ref="G44:G46" si="7">E44*F44</f>
        <v>0</v>
      </c>
      <c r="H44" s="20"/>
      <c r="I44" s="19">
        <v>210</v>
      </c>
      <c r="J44" s="19">
        <f>H44*I44</f>
        <v>0</v>
      </c>
      <c r="K44" s="20"/>
      <c r="L44" s="19">
        <v>581</v>
      </c>
      <c r="M44" s="19">
        <f t="shared" ref="M44:M45" si="8">K44*L44</f>
        <v>0</v>
      </c>
      <c r="N44" s="20"/>
      <c r="O44" s="19">
        <v>210</v>
      </c>
      <c r="P44" s="19">
        <f>N44*O44</f>
        <v>0</v>
      </c>
      <c r="Q44" s="20"/>
      <c r="R44" s="21">
        <v>40.6</v>
      </c>
      <c r="S44" s="19">
        <f>Q44*R44</f>
        <v>0</v>
      </c>
      <c r="T44" s="20"/>
      <c r="U44" s="19">
        <v>84</v>
      </c>
      <c r="V44" s="19">
        <f>T44*U44</f>
        <v>0</v>
      </c>
      <c r="W44" s="20"/>
      <c r="X44" s="19">
        <v>84</v>
      </c>
      <c r="Y44" s="22">
        <f>W44*X44</f>
        <v>0</v>
      </c>
      <c r="Z44" s="23"/>
      <c r="AA44" s="24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8"/>
      <c r="AM44" s="3"/>
      <c r="AN44" s="8"/>
      <c r="AO44" s="3"/>
    </row>
    <row r="45" spans="1:41">
      <c r="A45" s="25" t="s">
        <v>14</v>
      </c>
      <c r="B45" s="17"/>
      <c r="C45" s="26">
        <v>863</v>
      </c>
      <c r="D45" s="26">
        <f>B45*C45</f>
        <v>0</v>
      </c>
      <c r="E45" s="20"/>
      <c r="F45" s="26">
        <v>588</v>
      </c>
      <c r="G45" s="27">
        <f t="shared" si="7"/>
        <v>0</v>
      </c>
      <c r="H45" s="20"/>
      <c r="I45" s="28">
        <v>219.8</v>
      </c>
      <c r="J45" s="26">
        <f>H45*I45</f>
        <v>0</v>
      </c>
      <c r="K45" s="20"/>
      <c r="L45" s="26">
        <v>610</v>
      </c>
      <c r="M45" s="27">
        <f t="shared" si="8"/>
        <v>0</v>
      </c>
      <c r="N45" s="20"/>
      <c r="O45" s="28">
        <v>219.8</v>
      </c>
      <c r="P45" s="26">
        <f>N45*O45</f>
        <v>0</v>
      </c>
      <c r="Q45" s="20"/>
      <c r="R45" s="28">
        <v>42.7</v>
      </c>
      <c r="S45" s="26">
        <f>Q45*R45</f>
        <v>0</v>
      </c>
      <c r="T45" s="20"/>
      <c r="U45" s="28">
        <v>88.2</v>
      </c>
      <c r="V45" s="26">
        <f>T45*U45</f>
        <v>0</v>
      </c>
      <c r="W45" s="20"/>
      <c r="X45" s="28">
        <v>88.2</v>
      </c>
      <c r="Y45" s="29">
        <f>W45*X45</f>
        <v>0</v>
      </c>
      <c r="Z45" s="23"/>
      <c r="AA45" s="24"/>
      <c r="AB45" s="23"/>
      <c r="AC45" s="23"/>
      <c r="AD45" s="23"/>
      <c r="AE45" s="8"/>
      <c r="AF45" s="23"/>
      <c r="AG45" s="23"/>
      <c r="AH45" s="23"/>
      <c r="AI45" s="23"/>
      <c r="AJ45" s="23"/>
      <c r="AK45" s="23"/>
      <c r="AL45" s="8"/>
      <c r="AM45" s="3"/>
      <c r="AN45" s="8"/>
      <c r="AO45" s="3"/>
    </row>
    <row r="46" spans="1:41">
      <c r="A46" s="30" t="s">
        <v>15</v>
      </c>
      <c r="B46" s="17"/>
      <c r="C46" s="31">
        <v>875</v>
      </c>
      <c r="D46" s="31">
        <f>B46*C46</f>
        <v>0</v>
      </c>
      <c r="E46" s="20"/>
      <c r="F46" s="31">
        <v>616</v>
      </c>
      <c r="G46" s="32">
        <f t="shared" si="7"/>
        <v>0</v>
      </c>
      <c r="H46" s="20"/>
      <c r="I46" s="31">
        <v>224</v>
      </c>
      <c r="J46" s="31">
        <f>H46*I46</f>
        <v>0</v>
      </c>
      <c r="K46" s="33"/>
      <c r="L46" s="33"/>
      <c r="M46" s="34"/>
      <c r="N46" s="33"/>
      <c r="O46" s="33"/>
      <c r="P46" s="33"/>
      <c r="Q46" s="33"/>
      <c r="R46" s="33"/>
      <c r="S46" s="33"/>
      <c r="T46" s="35"/>
      <c r="U46" s="36"/>
      <c r="V46" s="35"/>
      <c r="W46" s="35"/>
      <c r="X46" s="36"/>
      <c r="Y46" s="37"/>
      <c r="Z46" s="23"/>
      <c r="AA46" s="23"/>
      <c r="AB46" s="23"/>
      <c r="AC46" s="23"/>
      <c r="AD46" s="23"/>
      <c r="AE46" s="8"/>
      <c r="AF46" s="23"/>
      <c r="AG46" s="23"/>
      <c r="AH46" s="23"/>
      <c r="AI46" s="23"/>
      <c r="AJ46" s="23"/>
      <c r="AK46" s="23"/>
      <c r="AL46" s="8"/>
      <c r="AM46" s="3"/>
      <c r="AN46" s="8"/>
      <c r="AO46" s="3"/>
    </row>
    <row r="47" spans="1:41">
      <c r="B47" s="38">
        <f>B43+B44+B45+B46</f>
        <v>0</v>
      </c>
      <c r="C47" s="39"/>
      <c r="D47" s="40">
        <f>D43+D44+D45+D46</f>
        <v>0</v>
      </c>
      <c r="E47" s="40">
        <f>E43+E44+E45+E46</f>
        <v>0</v>
      </c>
      <c r="F47" s="39"/>
      <c r="G47" s="40">
        <f>G43+G44+G45+G46</f>
        <v>0</v>
      </c>
      <c r="H47" s="40">
        <f>H43+H44+H45+H46</f>
        <v>0</v>
      </c>
      <c r="I47" s="39"/>
      <c r="J47" s="40">
        <f>J43+J44+J45+J46</f>
        <v>0</v>
      </c>
      <c r="K47" s="40">
        <f>K43+K44+K45</f>
        <v>0</v>
      </c>
      <c r="L47" s="39"/>
      <c r="M47" s="40">
        <f>M43+M44+M45</f>
        <v>0</v>
      </c>
      <c r="N47" s="40">
        <f>N43+N44+N45</f>
        <v>0</v>
      </c>
      <c r="O47" s="39"/>
      <c r="P47" s="40">
        <f>P43+P44+P45</f>
        <v>0</v>
      </c>
      <c r="Q47" s="40">
        <f>Q43+Q44+Q45</f>
        <v>0</v>
      </c>
      <c r="R47" s="39"/>
      <c r="S47" s="40">
        <f>S43+S44+S45</f>
        <v>0</v>
      </c>
      <c r="T47" s="40">
        <f>T43+T44+T45</f>
        <v>0</v>
      </c>
      <c r="U47" s="39"/>
      <c r="V47" s="40">
        <f>V43+V44+V45</f>
        <v>0</v>
      </c>
      <c r="W47" s="40">
        <f>W43+W44+W45</f>
        <v>0</v>
      </c>
      <c r="X47" s="41"/>
      <c r="Y47" s="42">
        <f>Y43+Y44+Y45</f>
        <v>0</v>
      </c>
      <c r="Z47" s="43"/>
      <c r="AA47" s="44"/>
      <c r="AB47" s="43"/>
      <c r="AC47" s="43"/>
      <c r="AD47" s="44"/>
      <c r="AE47" s="43"/>
      <c r="AF47" s="43"/>
      <c r="AG47" s="44"/>
      <c r="AH47" s="43"/>
      <c r="AI47" s="43"/>
      <c r="AJ47" s="44"/>
      <c r="AK47" s="43"/>
      <c r="AL47" s="8"/>
      <c r="AM47" s="3"/>
      <c r="AN47" s="8"/>
      <c r="AO47" s="3"/>
    </row>
    <row r="48" spans="1:41" s="45" customFormat="1">
      <c r="B48" s="46"/>
      <c r="C48" s="46"/>
      <c r="D48" s="47"/>
      <c r="E48" s="46"/>
      <c r="F48" s="46"/>
      <c r="G48" s="47"/>
      <c r="H48" s="46"/>
      <c r="I48" s="46"/>
      <c r="J48" s="47"/>
      <c r="K48" s="46"/>
      <c r="L48" s="46"/>
      <c r="M48" s="47"/>
      <c r="N48" s="46"/>
      <c r="O48" s="46"/>
      <c r="P48" s="47"/>
      <c r="Q48" s="46"/>
      <c r="R48" s="46"/>
      <c r="S48" s="47"/>
      <c r="T48" s="46"/>
      <c r="U48" s="46"/>
      <c r="V48" s="47"/>
      <c r="W48" s="46"/>
      <c r="X48" s="46"/>
      <c r="Y48" s="47"/>
      <c r="Z48" s="46"/>
      <c r="AA48" s="46"/>
      <c r="AB48" s="47"/>
      <c r="AC48" s="46"/>
      <c r="AD48" s="46"/>
      <c r="AE48" s="47"/>
      <c r="AF48" s="46"/>
      <c r="AG48" s="46"/>
      <c r="AH48" s="47"/>
      <c r="AI48" s="46"/>
      <c r="AJ48" s="46"/>
      <c r="AK48" s="47"/>
    </row>
    <row r="49" spans="1:41" ht="25.8">
      <c r="A49" s="48" t="s">
        <v>16</v>
      </c>
      <c r="B49" s="49" t="s">
        <v>17</v>
      </c>
      <c r="C49" s="50" t="s">
        <v>18</v>
      </c>
      <c r="D49" s="50" t="s">
        <v>4</v>
      </c>
      <c r="E49" s="49" t="s">
        <v>19</v>
      </c>
      <c r="F49" s="50" t="s">
        <v>18</v>
      </c>
      <c r="G49" s="50" t="s">
        <v>4</v>
      </c>
      <c r="H49" s="49" t="s">
        <v>20</v>
      </c>
      <c r="I49" s="50" t="s">
        <v>18</v>
      </c>
      <c r="J49" s="50" t="s">
        <v>4</v>
      </c>
      <c r="K49" s="49" t="s">
        <v>21</v>
      </c>
      <c r="L49" s="50" t="s">
        <v>18</v>
      </c>
      <c r="M49" s="50" t="s">
        <v>4</v>
      </c>
      <c r="N49" s="49" t="s">
        <v>22</v>
      </c>
      <c r="O49" s="51" t="s">
        <v>18</v>
      </c>
      <c r="P49" s="51" t="s">
        <v>23</v>
      </c>
      <c r="S49" s="79" t="s">
        <v>24</v>
      </c>
      <c r="T49" s="79"/>
      <c r="U49" s="79"/>
      <c r="V49" s="80">
        <f>B47+E47+H47+K47+N47+Q47+T47+W47+B50+E50+H50+K50+N50</f>
        <v>0</v>
      </c>
      <c r="W49" s="80"/>
      <c r="X49" s="80"/>
      <c r="Y49" s="52"/>
      <c r="AB49" s="81" t="s">
        <v>25</v>
      </c>
      <c r="AC49" s="81"/>
      <c r="AD49" s="81"/>
      <c r="AE49" s="81"/>
      <c r="AF49" s="81"/>
      <c r="AG49" s="81"/>
      <c r="AH49" s="81"/>
    </row>
    <row r="50" spans="1:41" ht="15.75" customHeight="1">
      <c r="B50" s="53">
        <v>0</v>
      </c>
      <c r="C50" s="54">
        <v>3430</v>
      </c>
      <c r="D50" s="55">
        <f>B50*C50</f>
        <v>0</v>
      </c>
      <c r="E50" s="53">
        <v>0</v>
      </c>
      <c r="F50" s="54">
        <v>4694</v>
      </c>
      <c r="G50" s="55">
        <f>E50*F50</f>
        <v>0</v>
      </c>
      <c r="H50" s="53"/>
      <c r="I50" s="54">
        <v>7905</v>
      </c>
      <c r="J50" s="55">
        <f>H50*I50</f>
        <v>0</v>
      </c>
      <c r="K50" s="53"/>
      <c r="L50" s="54">
        <v>70</v>
      </c>
      <c r="M50" s="55">
        <f>K50*L50</f>
        <v>0</v>
      </c>
      <c r="N50" s="53"/>
      <c r="O50" s="56">
        <v>13917.5</v>
      </c>
      <c r="P50" s="55">
        <f>N50*O50</f>
        <v>0</v>
      </c>
      <c r="R50" s="57"/>
      <c r="S50" s="52"/>
      <c r="T50" s="52"/>
      <c r="U50" s="52"/>
      <c r="V50" s="52"/>
      <c r="W50" s="52"/>
      <c r="X50" s="52"/>
      <c r="Y50" s="52"/>
      <c r="AB50" s="81"/>
      <c r="AC50" s="81"/>
      <c r="AD50" s="81"/>
      <c r="AE50" s="81"/>
      <c r="AF50" s="81"/>
      <c r="AG50" s="81"/>
      <c r="AH50" s="81"/>
      <c r="AI50" s="82">
        <v>0</v>
      </c>
      <c r="AJ50" s="82"/>
    </row>
    <row r="51" spans="1:41" ht="23.4">
      <c r="A51" s="58" t="s">
        <v>26</v>
      </c>
      <c r="B51" s="59"/>
      <c r="C51" s="59"/>
      <c r="R51" s="57"/>
      <c r="S51" s="52"/>
      <c r="T51" s="52"/>
      <c r="U51" s="52"/>
      <c r="V51" s="52"/>
      <c r="W51" s="52"/>
      <c r="X51" s="52"/>
      <c r="Y51" s="52"/>
      <c r="Z51" s="83"/>
      <c r="AA51" s="83"/>
    </row>
    <row r="52" spans="1:41" ht="28.8">
      <c r="A52" s="60">
        <f>D47+G47+J47+M47+P47+S47+V47+Y47+D50+G50+J50+M50+P50</f>
        <v>0</v>
      </c>
      <c r="B52" s="84" t="s">
        <v>27</v>
      </c>
      <c r="C52" s="84"/>
      <c r="D52" s="85">
        <v>477512</v>
      </c>
      <c r="E52" s="85"/>
      <c r="F52" s="85"/>
      <c r="G52" s="85"/>
      <c r="H52" s="86">
        <f>A52/D52</f>
        <v>0</v>
      </c>
      <c r="I52" s="86"/>
      <c r="J52" s="61"/>
      <c r="K52" s="84" t="s">
        <v>28</v>
      </c>
      <c r="L52" s="84"/>
      <c r="M52" s="85">
        <v>1192562</v>
      </c>
      <c r="N52" s="85"/>
      <c r="O52" s="85"/>
      <c r="P52" s="85"/>
      <c r="Q52" s="86">
        <f>A52/M52</f>
        <v>0</v>
      </c>
      <c r="R52" s="86"/>
      <c r="S52" s="62"/>
      <c r="T52" s="84" t="s">
        <v>29</v>
      </c>
      <c r="U52" s="84"/>
      <c r="V52" s="85">
        <v>2384312</v>
      </c>
      <c r="W52" s="85"/>
      <c r="X52" s="85"/>
      <c r="Y52" s="85"/>
      <c r="Z52" s="86">
        <f>A52/V52</f>
        <v>0</v>
      </c>
      <c r="AA52" s="86"/>
      <c r="AB52" s="62"/>
      <c r="AC52" s="84" t="s">
        <v>30</v>
      </c>
      <c r="AD52" s="84"/>
      <c r="AE52" s="85">
        <v>3814412</v>
      </c>
      <c r="AF52" s="85"/>
      <c r="AG52" s="85"/>
      <c r="AH52" s="85"/>
      <c r="AI52" s="86">
        <f>A52/AE52</f>
        <v>0</v>
      </c>
      <c r="AJ52" s="86"/>
    </row>
    <row r="53" spans="1:41" s="45" customFormat="1" ht="15.7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4"/>
      <c r="R53" s="64"/>
      <c r="S53" s="64"/>
      <c r="T53" s="64"/>
      <c r="U53" s="64"/>
      <c r="V53" s="64"/>
      <c r="W53" s="64"/>
      <c r="X53" s="87"/>
      <c r="Y53" s="87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</row>
    <row r="54" spans="1:41" ht="15.75" customHeight="1">
      <c r="A54" s="77" t="s">
        <v>34</v>
      </c>
      <c r="B54" s="78"/>
      <c r="C54" s="78"/>
      <c r="D54" s="78"/>
      <c r="AH54" s="3"/>
      <c r="AI54" s="3"/>
      <c r="AJ54" s="3"/>
      <c r="AK54" s="3"/>
      <c r="AL54" s="3"/>
      <c r="AM54" s="3"/>
      <c r="AN54" s="3"/>
      <c r="AO54" s="3"/>
    </row>
    <row r="55" spans="1:41" ht="15.75" customHeight="1">
      <c r="A55" s="77"/>
      <c r="B55" s="4" t="s">
        <v>2</v>
      </c>
      <c r="C55" s="5" t="s">
        <v>3</v>
      </c>
      <c r="D55" s="5" t="s">
        <v>4</v>
      </c>
      <c r="E55" s="6" t="s">
        <v>5</v>
      </c>
      <c r="F55" s="5" t="s">
        <v>3</v>
      </c>
      <c r="G55" s="5" t="s">
        <v>4</v>
      </c>
      <c r="H55" s="6" t="s">
        <v>6</v>
      </c>
      <c r="I55" s="5" t="s">
        <v>3</v>
      </c>
      <c r="J55" s="5" t="s">
        <v>4</v>
      </c>
      <c r="K55" s="6" t="s">
        <v>7</v>
      </c>
      <c r="L55" s="5" t="s">
        <v>3</v>
      </c>
      <c r="M55" s="5" t="s">
        <v>4</v>
      </c>
      <c r="N55" s="6" t="s">
        <v>8</v>
      </c>
      <c r="O55" s="5" t="s">
        <v>3</v>
      </c>
      <c r="P55" s="5" t="s">
        <v>4</v>
      </c>
      <c r="Q55" s="6" t="s">
        <v>9</v>
      </c>
      <c r="R55" s="5" t="s">
        <v>3</v>
      </c>
      <c r="S55" s="5" t="s">
        <v>4</v>
      </c>
      <c r="T55" s="6" t="s">
        <v>10</v>
      </c>
      <c r="U55" s="5" t="s">
        <v>3</v>
      </c>
      <c r="V55" s="5" t="s">
        <v>4</v>
      </c>
      <c r="W55" s="6" t="s">
        <v>11</v>
      </c>
      <c r="X55" s="5" t="s">
        <v>3</v>
      </c>
      <c r="Y55" s="7" t="s">
        <v>4</v>
      </c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3"/>
      <c r="AM55" s="8"/>
      <c r="AN55" s="3"/>
      <c r="AO55" s="3"/>
    </row>
    <row r="56" spans="1:41">
      <c r="A56" s="9" t="s">
        <v>12</v>
      </c>
      <c r="B56" s="10">
        <v>100</v>
      </c>
      <c r="C56" s="11">
        <v>822.5</v>
      </c>
      <c r="D56" s="12">
        <f>B56*C56</f>
        <v>82250</v>
      </c>
      <c r="E56" s="13">
        <v>50</v>
      </c>
      <c r="F56" s="12">
        <v>560</v>
      </c>
      <c r="G56" s="12">
        <f>E56*F56</f>
        <v>28000</v>
      </c>
      <c r="H56" s="13">
        <v>125</v>
      </c>
      <c r="I56" s="12">
        <v>210</v>
      </c>
      <c r="J56" s="12">
        <f>H56*I56</f>
        <v>26250</v>
      </c>
      <c r="K56" s="13">
        <v>90</v>
      </c>
      <c r="L56" s="12">
        <v>581</v>
      </c>
      <c r="M56" s="12">
        <f>K56*L56</f>
        <v>52290</v>
      </c>
      <c r="N56" s="13">
        <v>0</v>
      </c>
      <c r="O56" s="12">
        <v>210</v>
      </c>
      <c r="P56" s="12">
        <f>N56*O56</f>
        <v>0</v>
      </c>
      <c r="Q56" s="13">
        <v>30</v>
      </c>
      <c r="R56" s="11">
        <v>40.6</v>
      </c>
      <c r="S56" s="12">
        <f>Q56*R56</f>
        <v>1218</v>
      </c>
      <c r="T56" s="13"/>
      <c r="U56" s="12">
        <v>84</v>
      </c>
      <c r="V56" s="12">
        <f>T56*U56</f>
        <v>0</v>
      </c>
      <c r="W56" s="13"/>
      <c r="X56" s="12">
        <v>84</v>
      </c>
      <c r="Y56" s="14">
        <f>W56*X56</f>
        <v>0</v>
      </c>
      <c r="Z56" s="8"/>
      <c r="AA56" s="15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3"/>
      <c r="AN56" s="8"/>
      <c r="AO56" s="3"/>
    </row>
    <row r="57" spans="1:41">
      <c r="A57" s="16" t="s">
        <v>13</v>
      </c>
      <c r="B57" s="17"/>
      <c r="C57" s="18">
        <v>822.5</v>
      </c>
      <c r="D57" s="19">
        <f>B57*C57</f>
        <v>0</v>
      </c>
      <c r="E57" s="20"/>
      <c r="F57" s="19">
        <v>560</v>
      </c>
      <c r="G57" s="19">
        <f t="shared" ref="G57:G59" si="9">E57*F57</f>
        <v>0</v>
      </c>
      <c r="H57" s="20"/>
      <c r="I57" s="19">
        <v>210</v>
      </c>
      <c r="J57" s="19">
        <f>H57*I57</f>
        <v>0</v>
      </c>
      <c r="K57" s="20"/>
      <c r="L57" s="19">
        <v>581</v>
      </c>
      <c r="M57" s="19">
        <f t="shared" ref="M57:M58" si="10">K57*L57</f>
        <v>0</v>
      </c>
      <c r="N57" s="20"/>
      <c r="O57" s="19">
        <v>210</v>
      </c>
      <c r="P57" s="19">
        <f>N57*O57</f>
        <v>0</v>
      </c>
      <c r="Q57" s="20"/>
      <c r="R57" s="21">
        <v>40.6</v>
      </c>
      <c r="S57" s="19">
        <f>Q57*R57</f>
        <v>0</v>
      </c>
      <c r="T57" s="20"/>
      <c r="U57" s="19">
        <v>84</v>
      </c>
      <c r="V57" s="19">
        <f>T57*U57</f>
        <v>0</v>
      </c>
      <c r="W57" s="20"/>
      <c r="X57" s="19">
        <v>84</v>
      </c>
      <c r="Y57" s="22">
        <f>W57*X57</f>
        <v>0</v>
      </c>
      <c r="Z57" s="23"/>
      <c r="AA57" s="24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8"/>
      <c r="AM57" s="3"/>
      <c r="AN57" s="8"/>
      <c r="AO57" s="3"/>
    </row>
    <row r="58" spans="1:41">
      <c r="A58" s="25" t="s">
        <v>14</v>
      </c>
      <c r="B58" s="17"/>
      <c r="C58" s="26">
        <v>863</v>
      </c>
      <c r="D58" s="26">
        <f>B58*C58</f>
        <v>0</v>
      </c>
      <c r="E58" s="20"/>
      <c r="F58" s="26">
        <v>588</v>
      </c>
      <c r="G58" s="27">
        <f t="shared" si="9"/>
        <v>0</v>
      </c>
      <c r="H58" s="20"/>
      <c r="I58" s="28">
        <v>219.8</v>
      </c>
      <c r="J58" s="26">
        <f>H58*I58</f>
        <v>0</v>
      </c>
      <c r="K58" s="20"/>
      <c r="L58" s="26">
        <v>610</v>
      </c>
      <c r="M58" s="27">
        <f t="shared" si="10"/>
        <v>0</v>
      </c>
      <c r="N58" s="20"/>
      <c r="O58" s="28">
        <v>219.8</v>
      </c>
      <c r="P58" s="26">
        <f>N58*O58</f>
        <v>0</v>
      </c>
      <c r="Q58" s="20"/>
      <c r="R58" s="28">
        <v>42.7</v>
      </c>
      <c r="S58" s="26">
        <f>Q58*R58</f>
        <v>0</v>
      </c>
      <c r="T58" s="20"/>
      <c r="U58" s="28">
        <v>88.2</v>
      </c>
      <c r="V58" s="26">
        <f>T58*U58</f>
        <v>0</v>
      </c>
      <c r="W58" s="20"/>
      <c r="X58" s="28">
        <v>88.2</v>
      </c>
      <c r="Y58" s="29">
        <f>W58*X58</f>
        <v>0</v>
      </c>
      <c r="Z58" s="23"/>
      <c r="AA58" s="24"/>
      <c r="AB58" s="23"/>
      <c r="AC58" s="23"/>
      <c r="AD58" s="23"/>
      <c r="AE58" s="8"/>
      <c r="AF58" s="23"/>
      <c r="AG58" s="23"/>
      <c r="AH58" s="23"/>
      <c r="AI58" s="23"/>
      <c r="AJ58" s="23"/>
      <c r="AK58" s="23"/>
      <c r="AL58" s="8"/>
      <c r="AM58" s="3"/>
      <c r="AN58" s="8"/>
      <c r="AO58" s="3"/>
    </row>
    <row r="59" spans="1:41">
      <c r="A59" s="30" t="s">
        <v>15</v>
      </c>
      <c r="B59" s="17"/>
      <c r="C59" s="31">
        <v>875</v>
      </c>
      <c r="D59" s="31">
        <f>B59*C59</f>
        <v>0</v>
      </c>
      <c r="E59" s="20"/>
      <c r="F59" s="31">
        <v>616</v>
      </c>
      <c r="G59" s="31">
        <f t="shared" si="9"/>
        <v>0</v>
      </c>
      <c r="H59" s="20"/>
      <c r="I59" s="31">
        <v>224</v>
      </c>
      <c r="J59" s="31">
        <f>H59*I59</f>
        <v>0</v>
      </c>
      <c r="K59" s="33"/>
      <c r="L59" s="33"/>
      <c r="M59" s="34"/>
      <c r="N59" s="33"/>
      <c r="O59" s="33"/>
      <c r="P59" s="33"/>
      <c r="Q59" s="33"/>
      <c r="R59" s="33"/>
      <c r="S59" s="33"/>
      <c r="T59" s="35"/>
      <c r="U59" s="36"/>
      <c r="V59" s="35"/>
      <c r="W59" s="35"/>
      <c r="X59" s="36"/>
      <c r="Y59" s="37"/>
      <c r="Z59" s="23"/>
      <c r="AA59" s="23"/>
      <c r="AB59" s="23"/>
      <c r="AC59" s="23"/>
      <c r="AD59" s="23"/>
      <c r="AE59" s="8"/>
      <c r="AF59" s="23"/>
      <c r="AG59" s="23"/>
      <c r="AH59" s="23"/>
      <c r="AI59" s="23"/>
      <c r="AJ59" s="23"/>
      <c r="AK59" s="23"/>
      <c r="AL59" s="8"/>
      <c r="AM59" s="3"/>
      <c r="AN59" s="8"/>
      <c r="AO59" s="3"/>
    </row>
    <row r="60" spans="1:41">
      <c r="B60" s="38">
        <f>B56+B57+B58+B59</f>
        <v>100</v>
      </c>
      <c r="C60" s="39"/>
      <c r="D60" s="40">
        <f>D56+D57+D58+D59</f>
        <v>82250</v>
      </c>
      <c r="E60" s="40">
        <f>E56+E57+E58+E59</f>
        <v>50</v>
      </c>
      <c r="F60" s="39"/>
      <c r="G60" s="40">
        <f>G56+G57+G58+G59</f>
        <v>28000</v>
      </c>
      <c r="H60" s="40">
        <f>H56+H57+H58+H59</f>
        <v>125</v>
      </c>
      <c r="I60" s="39"/>
      <c r="J60" s="40">
        <f>J56+J57+J58+J59</f>
        <v>26250</v>
      </c>
      <c r="K60" s="40">
        <f>K56+K57+K58</f>
        <v>90</v>
      </c>
      <c r="L60" s="39"/>
      <c r="M60" s="40">
        <f>M56+M57+M58</f>
        <v>52290</v>
      </c>
      <c r="N60" s="40">
        <f>N56+N57+N58</f>
        <v>0</v>
      </c>
      <c r="O60" s="39"/>
      <c r="P60" s="40">
        <f>P56+P57+P58</f>
        <v>0</v>
      </c>
      <c r="Q60" s="40">
        <f>Q56+Q57+Q58</f>
        <v>30</v>
      </c>
      <c r="R60" s="39"/>
      <c r="S60" s="40">
        <f>S56+S57+S58</f>
        <v>1218</v>
      </c>
      <c r="T60" s="40">
        <f>T56+T57+T58</f>
        <v>0</v>
      </c>
      <c r="U60" s="39"/>
      <c r="V60" s="40">
        <f>V56+V57+V58</f>
        <v>0</v>
      </c>
      <c r="W60" s="40">
        <f>W56+W57+W58</f>
        <v>0</v>
      </c>
      <c r="X60" s="41"/>
      <c r="Y60" s="42">
        <f>Y56+Y57+Y58</f>
        <v>0</v>
      </c>
      <c r="Z60" s="43"/>
      <c r="AA60" s="44"/>
      <c r="AB60" s="43"/>
      <c r="AC60" s="43"/>
      <c r="AD60" s="44"/>
      <c r="AE60" s="43"/>
      <c r="AF60" s="43"/>
      <c r="AG60" s="44"/>
      <c r="AH60" s="43"/>
      <c r="AI60" s="43"/>
      <c r="AJ60" s="44"/>
      <c r="AK60" s="43"/>
      <c r="AL60" s="8"/>
      <c r="AM60" s="3"/>
      <c r="AN60" s="8"/>
      <c r="AO60" s="3"/>
    </row>
    <row r="61" spans="1:41" s="45" customFormat="1">
      <c r="B61" s="46"/>
      <c r="C61" s="46"/>
      <c r="D61" s="47"/>
      <c r="E61" s="46"/>
      <c r="F61" s="46"/>
      <c r="G61" s="47"/>
      <c r="H61" s="46"/>
      <c r="I61" s="46"/>
      <c r="J61" s="47"/>
      <c r="K61" s="46"/>
      <c r="L61" s="46"/>
      <c r="M61" s="47"/>
      <c r="N61" s="46"/>
      <c r="O61" s="46"/>
      <c r="P61" s="47"/>
      <c r="Q61" s="46"/>
      <c r="R61" s="46"/>
      <c r="S61" s="47"/>
      <c r="T61" s="46"/>
      <c r="U61" s="46"/>
      <c r="V61" s="47"/>
      <c r="W61" s="46"/>
      <c r="X61" s="46"/>
      <c r="Y61" s="47"/>
      <c r="Z61" s="46"/>
      <c r="AA61" s="46"/>
      <c r="AB61" s="47"/>
      <c r="AC61" s="46"/>
      <c r="AD61" s="46"/>
      <c r="AE61" s="47"/>
      <c r="AF61" s="46"/>
      <c r="AG61" s="46"/>
      <c r="AH61" s="47"/>
      <c r="AI61" s="46"/>
      <c r="AJ61" s="46"/>
      <c r="AK61" s="47"/>
    </row>
    <row r="62" spans="1:41" ht="25.8">
      <c r="A62" s="48" t="s">
        <v>16</v>
      </c>
      <c r="B62" s="49" t="s">
        <v>17</v>
      </c>
      <c r="C62" s="50" t="s">
        <v>18</v>
      </c>
      <c r="D62" s="50" t="s">
        <v>4</v>
      </c>
      <c r="E62" s="49" t="s">
        <v>19</v>
      </c>
      <c r="F62" s="50" t="s">
        <v>18</v>
      </c>
      <c r="G62" s="50" t="s">
        <v>4</v>
      </c>
      <c r="H62" s="49" t="s">
        <v>20</v>
      </c>
      <c r="I62" s="50" t="s">
        <v>18</v>
      </c>
      <c r="J62" s="50" t="s">
        <v>4</v>
      </c>
      <c r="K62" s="49" t="s">
        <v>21</v>
      </c>
      <c r="L62" s="50" t="s">
        <v>18</v>
      </c>
      <c r="M62" s="50" t="s">
        <v>4</v>
      </c>
      <c r="N62" s="49" t="s">
        <v>22</v>
      </c>
      <c r="O62" s="51" t="s">
        <v>18</v>
      </c>
      <c r="P62" s="51" t="s">
        <v>23</v>
      </c>
      <c r="S62" s="79" t="s">
        <v>24</v>
      </c>
      <c r="T62" s="79"/>
      <c r="U62" s="79"/>
      <c r="V62" s="80">
        <f>B60+E60+H60+K60+N60+Q60+T60+W60+B63+E63+H63+K63+N63</f>
        <v>395</v>
      </c>
      <c r="W62" s="80"/>
      <c r="X62" s="80"/>
      <c r="Y62" s="52"/>
      <c r="AB62" s="81" t="s">
        <v>25</v>
      </c>
      <c r="AC62" s="81"/>
      <c r="AD62" s="81"/>
      <c r="AE62" s="81"/>
      <c r="AF62" s="81"/>
      <c r="AG62" s="81"/>
      <c r="AH62" s="81"/>
    </row>
    <row r="63" spans="1:41" ht="15.75" customHeight="1">
      <c r="B63" s="53"/>
      <c r="C63" s="54">
        <v>3430</v>
      </c>
      <c r="D63" s="55">
        <f>B63*C63</f>
        <v>0</v>
      </c>
      <c r="E63" s="53"/>
      <c r="F63" s="54">
        <v>4694</v>
      </c>
      <c r="G63" s="55">
        <f>E63*F63</f>
        <v>0</v>
      </c>
      <c r="H63" s="53"/>
      <c r="I63" s="54">
        <v>7905</v>
      </c>
      <c r="J63" s="55">
        <f>H63*I63</f>
        <v>0</v>
      </c>
      <c r="K63" s="53"/>
      <c r="L63" s="54">
        <v>70</v>
      </c>
      <c r="M63" s="55">
        <f>K63*L63</f>
        <v>0</v>
      </c>
      <c r="N63" s="53">
        <v>0</v>
      </c>
      <c r="O63" s="56">
        <v>13917.5</v>
      </c>
      <c r="P63" s="55">
        <f>N63*O63</f>
        <v>0</v>
      </c>
      <c r="R63" s="57"/>
      <c r="S63" s="52"/>
      <c r="T63" s="52"/>
      <c r="U63" s="52"/>
      <c r="V63" s="52"/>
      <c r="W63" s="52"/>
      <c r="X63" s="52"/>
      <c r="Y63" s="52"/>
      <c r="AB63" s="81"/>
      <c r="AC63" s="81"/>
      <c r="AD63" s="81"/>
      <c r="AE63" s="81"/>
      <c r="AF63" s="81"/>
      <c r="AG63" s="81"/>
      <c r="AH63" s="81"/>
      <c r="AI63" s="82">
        <v>0</v>
      </c>
      <c r="AJ63" s="82"/>
    </row>
    <row r="64" spans="1:41" ht="23.4">
      <c r="A64" s="58" t="s">
        <v>26</v>
      </c>
      <c r="B64" s="59"/>
      <c r="C64" s="59"/>
      <c r="R64" s="57"/>
      <c r="S64" s="52"/>
      <c r="T64" s="52"/>
      <c r="U64" s="52"/>
      <c r="V64" s="52"/>
      <c r="W64" s="52"/>
      <c r="X64" s="52"/>
      <c r="Y64" s="52"/>
      <c r="Z64" s="83"/>
      <c r="AA64" s="83"/>
    </row>
    <row r="65" spans="1:41" ht="28.8">
      <c r="A65" s="60">
        <f>D60+G60+J60+M60+P60+S60+V60+Y60+D63+G63+J63+M63+P63</f>
        <v>190008</v>
      </c>
      <c r="B65" s="84" t="s">
        <v>27</v>
      </c>
      <c r="C65" s="84"/>
      <c r="D65" s="85">
        <v>477512</v>
      </c>
      <c r="E65" s="85"/>
      <c r="F65" s="85"/>
      <c r="G65" s="85"/>
      <c r="H65" s="86">
        <f>A65/D65</f>
        <v>0.39791251319338572</v>
      </c>
      <c r="I65" s="86"/>
      <c r="J65" s="61"/>
      <c r="K65" s="84" t="s">
        <v>28</v>
      </c>
      <c r="L65" s="84"/>
      <c r="M65" s="85">
        <v>1192562</v>
      </c>
      <c r="N65" s="85"/>
      <c r="O65" s="85"/>
      <c r="P65" s="85"/>
      <c r="Q65" s="86">
        <f>A65/M65</f>
        <v>0.1593275653592853</v>
      </c>
      <c r="R65" s="86"/>
      <c r="S65" s="62"/>
      <c r="T65" s="84" t="s">
        <v>29</v>
      </c>
      <c r="U65" s="84"/>
      <c r="V65" s="85">
        <v>2384312</v>
      </c>
      <c r="W65" s="85"/>
      <c r="X65" s="85"/>
      <c r="Y65" s="85"/>
      <c r="Z65" s="86">
        <f>A65/V65</f>
        <v>7.9690912934213307E-2</v>
      </c>
      <c r="AA65" s="86"/>
      <c r="AB65" s="62"/>
      <c r="AC65" s="84" t="s">
        <v>30</v>
      </c>
      <c r="AD65" s="84"/>
      <c r="AE65" s="85">
        <v>3814412</v>
      </c>
      <c r="AF65" s="85"/>
      <c r="AG65" s="85"/>
      <c r="AH65" s="85"/>
      <c r="AI65" s="86">
        <f>A65/AE65</f>
        <v>4.9813182215240517E-2</v>
      </c>
      <c r="AJ65" s="86"/>
    </row>
    <row r="66" spans="1:41" s="45" customFormat="1" ht="15.7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4"/>
      <c r="R66" s="64"/>
      <c r="S66" s="64"/>
      <c r="T66" s="64"/>
      <c r="U66" s="64"/>
      <c r="V66" s="64"/>
      <c r="W66" s="64"/>
      <c r="X66" s="87"/>
      <c r="Y66" s="87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</row>
    <row r="67" spans="1:41" ht="15.75" customHeight="1">
      <c r="A67" s="77" t="s">
        <v>35</v>
      </c>
      <c r="B67" s="78"/>
      <c r="C67" s="78"/>
      <c r="D67" s="78"/>
      <c r="AH67" s="3"/>
      <c r="AI67" s="3"/>
      <c r="AJ67" s="3"/>
      <c r="AK67" s="3"/>
      <c r="AL67" s="3"/>
      <c r="AM67" s="3"/>
      <c r="AN67" s="3"/>
      <c r="AO67" s="3"/>
    </row>
    <row r="68" spans="1:41" ht="15.75" customHeight="1">
      <c r="A68" s="77"/>
      <c r="B68" s="4" t="s">
        <v>2</v>
      </c>
      <c r="C68" s="5" t="s">
        <v>3</v>
      </c>
      <c r="D68" s="5" t="s">
        <v>4</v>
      </c>
      <c r="E68" s="6" t="s">
        <v>5</v>
      </c>
      <c r="F68" s="5" t="s">
        <v>3</v>
      </c>
      <c r="G68" s="5" t="s">
        <v>4</v>
      </c>
      <c r="H68" s="6" t="s">
        <v>6</v>
      </c>
      <c r="I68" s="5" t="s">
        <v>3</v>
      </c>
      <c r="J68" s="5" t="s">
        <v>4</v>
      </c>
      <c r="K68" s="6" t="s">
        <v>7</v>
      </c>
      <c r="L68" s="5" t="s">
        <v>3</v>
      </c>
      <c r="M68" s="5" t="s">
        <v>4</v>
      </c>
      <c r="N68" s="6" t="s">
        <v>8</v>
      </c>
      <c r="O68" s="5" t="s">
        <v>3</v>
      </c>
      <c r="P68" s="5" t="s">
        <v>4</v>
      </c>
      <c r="Q68" s="6" t="s">
        <v>9</v>
      </c>
      <c r="R68" s="5" t="s">
        <v>3</v>
      </c>
      <c r="S68" s="5" t="s">
        <v>4</v>
      </c>
      <c r="T68" s="6" t="s">
        <v>10</v>
      </c>
      <c r="U68" s="5" t="s">
        <v>3</v>
      </c>
      <c r="V68" s="5" t="s">
        <v>4</v>
      </c>
      <c r="W68" s="6" t="s">
        <v>11</v>
      </c>
      <c r="X68" s="5" t="s">
        <v>3</v>
      </c>
      <c r="Y68" s="7" t="s">
        <v>4</v>
      </c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3"/>
      <c r="AM68" s="8"/>
      <c r="AN68" s="3"/>
      <c r="AO68" s="3"/>
    </row>
    <row r="69" spans="1:41">
      <c r="A69" s="9" t="s">
        <v>12</v>
      </c>
      <c r="B69" s="10">
        <v>0</v>
      </c>
      <c r="C69" s="11">
        <v>822.5</v>
      </c>
      <c r="D69" s="12">
        <f>B69*C69</f>
        <v>0</v>
      </c>
      <c r="E69" s="13">
        <v>0</v>
      </c>
      <c r="F69" s="12">
        <v>560</v>
      </c>
      <c r="G69" s="12">
        <f>E69*F69</f>
        <v>0</v>
      </c>
      <c r="H69" s="13">
        <v>0</v>
      </c>
      <c r="I69" s="12">
        <v>210</v>
      </c>
      <c r="J69" s="12">
        <f>H69*I69</f>
        <v>0</v>
      </c>
      <c r="K69" s="13">
        <v>0</v>
      </c>
      <c r="L69" s="12">
        <v>581</v>
      </c>
      <c r="M69" s="12">
        <f>K69*L69</f>
        <v>0</v>
      </c>
      <c r="N69" s="13">
        <v>0</v>
      </c>
      <c r="O69" s="12">
        <v>210</v>
      </c>
      <c r="P69" s="12">
        <f>N69*O69</f>
        <v>0</v>
      </c>
      <c r="Q69" s="13">
        <v>0</v>
      </c>
      <c r="R69" s="11">
        <v>40.6</v>
      </c>
      <c r="S69" s="12">
        <f>Q69*R69</f>
        <v>0</v>
      </c>
      <c r="T69" s="13"/>
      <c r="U69" s="12">
        <v>84</v>
      </c>
      <c r="V69" s="12">
        <f>T69*U69</f>
        <v>0</v>
      </c>
      <c r="W69" s="13"/>
      <c r="X69" s="12">
        <v>84</v>
      </c>
      <c r="Y69" s="14">
        <f>W69*X69</f>
        <v>0</v>
      </c>
      <c r="Z69" s="8"/>
      <c r="AA69" s="15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3"/>
      <c r="AN69" s="8"/>
      <c r="AO69" s="3"/>
    </row>
    <row r="70" spans="1:41">
      <c r="A70" s="16" t="s">
        <v>13</v>
      </c>
      <c r="B70" s="17"/>
      <c r="C70" s="18">
        <v>822.5</v>
      </c>
      <c r="D70" s="19">
        <f>B70*C70</f>
        <v>0</v>
      </c>
      <c r="E70" s="20"/>
      <c r="F70" s="19">
        <v>560</v>
      </c>
      <c r="G70" s="19">
        <f t="shared" ref="G70:G72" si="11">E70*F70</f>
        <v>0</v>
      </c>
      <c r="H70" s="20"/>
      <c r="I70" s="19">
        <v>210</v>
      </c>
      <c r="J70" s="19">
        <f>H70*I70</f>
        <v>0</v>
      </c>
      <c r="K70" s="20"/>
      <c r="L70" s="19">
        <v>581</v>
      </c>
      <c r="M70" s="19">
        <f t="shared" ref="M70:M71" si="12">K70*L70</f>
        <v>0</v>
      </c>
      <c r="N70" s="20"/>
      <c r="O70" s="19">
        <v>210</v>
      </c>
      <c r="P70" s="19">
        <f>N70*O70</f>
        <v>0</v>
      </c>
      <c r="Q70" s="20"/>
      <c r="R70" s="21">
        <v>40.6</v>
      </c>
      <c r="S70" s="19">
        <f>Q70*R70</f>
        <v>0</v>
      </c>
      <c r="T70" s="20"/>
      <c r="U70" s="19">
        <v>84</v>
      </c>
      <c r="V70" s="19">
        <f>T70*U70</f>
        <v>0</v>
      </c>
      <c r="W70" s="20"/>
      <c r="X70" s="19">
        <v>84</v>
      </c>
      <c r="Y70" s="22">
        <f>W70*X70</f>
        <v>0</v>
      </c>
      <c r="Z70" s="23"/>
      <c r="AA70" s="24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8"/>
      <c r="AM70" s="3"/>
      <c r="AN70" s="8"/>
      <c r="AO70" s="3"/>
    </row>
    <row r="71" spans="1:41">
      <c r="A71" s="25" t="s">
        <v>14</v>
      </c>
      <c r="B71" s="17"/>
      <c r="C71" s="26">
        <v>863</v>
      </c>
      <c r="D71" s="26">
        <f>B71*C71</f>
        <v>0</v>
      </c>
      <c r="E71" s="20"/>
      <c r="F71" s="26">
        <v>588</v>
      </c>
      <c r="G71" s="27">
        <f t="shared" si="11"/>
        <v>0</v>
      </c>
      <c r="H71" s="20"/>
      <c r="I71" s="28">
        <v>219.8</v>
      </c>
      <c r="J71" s="26">
        <f>H71*I71</f>
        <v>0</v>
      </c>
      <c r="K71" s="20"/>
      <c r="L71" s="26">
        <v>610</v>
      </c>
      <c r="M71" s="27">
        <f t="shared" si="12"/>
        <v>0</v>
      </c>
      <c r="N71" s="20"/>
      <c r="O71" s="28">
        <v>219.8</v>
      </c>
      <c r="P71" s="26">
        <f>N71*O71</f>
        <v>0</v>
      </c>
      <c r="Q71" s="20"/>
      <c r="R71" s="28">
        <v>42.7</v>
      </c>
      <c r="S71" s="26">
        <f>Q71*R71</f>
        <v>0</v>
      </c>
      <c r="T71" s="20"/>
      <c r="U71" s="28">
        <v>88.2</v>
      </c>
      <c r="V71" s="26">
        <f>T71*U71</f>
        <v>0</v>
      </c>
      <c r="W71" s="20"/>
      <c r="X71" s="28">
        <v>88.2</v>
      </c>
      <c r="Y71" s="29">
        <f>W71*X71</f>
        <v>0</v>
      </c>
      <c r="Z71" s="23"/>
      <c r="AA71" s="24"/>
      <c r="AB71" s="23"/>
      <c r="AC71" s="23"/>
      <c r="AD71" s="23"/>
      <c r="AE71" s="8"/>
      <c r="AF71" s="23"/>
      <c r="AG71" s="23"/>
      <c r="AH71" s="23"/>
      <c r="AI71" s="23"/>
      <c r="AJ71" s="23"/>
      <c r="AK71" s="23"/>
      <c r="AL71" s="8"/>
      <c r="AM71" s="3"/>
      <c r="AN71" s="8"/>
      <c r="AO71" s="3"/>
    </row>
    <row r="72" spans="1:41">
      <c r="A72" s="30" t="s">
        <v>15</v>
      </c>
      <c r="B72" s="17"/>
      <c r="C72" s="31">
        <v>875</v>
      </c>
      <c r="D72" s="31">
        <f>B72*C72</f>
        <v>0</v>
      </c>
      <c r="E72" s="20"/>
      <c r="F72" s="31">
        <v>616</v>
      </c>
      <c r="G72" s="32">
        <f t="shared" si="11"/>
        <v>0</v>
      </c>
      <c r="H72" s="20"/>
      <c r="I72" s="31">
        <v>224</v>
      </c>
      <c r="J72" s="31">
        <f>H72*I72</f>
        <v>0</v>
      </c>
      <c r="K72" s="33"/>
      <c r="L72" s="33"/>
      <c r="M72" s="34"/>
      <c r="N72" s="33"/>
      <c r="O72" s="33"/>
      <c r="P72" s="33"/>
      <c r="Q72" s="33"/>
      <c r="R72" s="33"/>
      <c r="S72" s="33"/>
      <c r="T72" s="35"/>
      <c r="U72" s="36"/>
      <c r="V72" s="35"/>
      <c r="W72" s="35"/>
      <c r="X72" s="36"/>
      <c r="Y72" s="37"/>
      <c r="Z72" s="23"/>
      <c r="AA72" s="23"/>
      <c r="AB72" s="23"/>
      <c r="AC72" s="23"/>
      <c r="AD72" s="23"/>
      <c r="AE72" s="8"/>
      <c r="AF72" s="23"/>
      <c r="AG72" s="23"/>
      <c r="AH72" s="23"/>
      <c r="AI72" s="23"/>
      <c r="AJ72" s="23"/>
      <c r="AK72" s="23"/>
      <c r="AL72" s="8"/>
      <c r="AM72" s="3"/>
      <c r="AN72" s="8"/>
      <c r="AO72" s="3"/>
    </row>
    <row r="73" spans="1:41">
      <c r="B73" s="38">
        <f>B69+B70+B71+B72</f>
        <v>0</v>
      </c>
      <c r="C73" s="39"/>
      <c r="D73" s="40">
        <f>D69+D70+D71+D72</f>
        <v>0</v>
      </c>
      <c r="E73" s="40">
        <f>E69+E70+E71+E72</f>
        <v>0</v>
      </c>
      <c r="F73" s="39"/>
      <c r="G73" s="40">
        <f>G69+G70+G71+G72</f>
        <v>0</v>
      </c>
      <c r="H73" s="40">
        <f>H69+H70+H71+H72</f>
        <v>0</v>
      </c>
      <c r="I73" s="39"/>
      <c r="J73" s="40">
        <f>J69+J70+J71+J72</f>
        <v>0</v>
      </c>
      <c r="K73" s="40">
        <f>K69+K70+K71</f>
        <v>0</v>
      </c>
      <c r="L73" s="39"/>
      <c r="M73" s="40">
        <f>M69+M70+M71</f>
        <v>0</v>
      </c>
      <c r="N73" s="40">
        <f>N69+N70+N71</f>
        <v>0</v>
      </c>
      <c r="O73" s="39"/>
      <c r="P73" s="40">
        <f>P69+P70+P71</f>
        <v>0</v>
      </c>
      <c r="Q73" s="40">
        <f>Q69+Q70+Q71</f>
        <v>0</v>
      </c>
      <c r="R73" s="39"/>
      <c r="S73" s="40">
        <f>S69+S70+S71</f>
        <v>0</v>
      </c>
      <c r="T73" s="40">
        <f>T69+T70+T71</f>
        <v>0</v>
      </c>
      <c r="U73" s="39"/>
      <c r="V73" s="40">
        <f>V69+V70+V71</f>
        <v>0</v>
      </c>
      <c r="W73" s="40">
        <f>W69+W70+W71</f>
        <v>0</v>
      </c>
      <c r="X73" s="41"/>
      <c r="Y73" s="42">
        <f>Y69+Y70+Y71</f>
        <v>0</v>
      </c>
      <c r="Z73" s="43"/>
      <c r="AA73" s="44"/>
      <c r="AB73" s="43"/>
      <c r="AC73" s="43"/>
      <c r="AD73" s="44"/>
      <c r="AE73" s="43"/>
      <c r="AF73" s="43"/>
      <c r="AG73" s="44"/>
      <c r="AH73" s="43"/>
      <c r="AI73" s="43"/>
      <c r="AJ73" s="44"/>
      <c r="AK73" s="43"/>
      <c r="AL73" s="8"/>
      <c r="AM73" s="3"/>
      <c r="AN73" s="8"/>
      <c r="AO73" s="3"/>
    </row>
    <row r="74" spans="1:41" s="45" customFormat="1">
      <c r="B74" s="46"/>
      <c r="C74" s="46"/>
      <c r="D74" s="47"/>
      <c r="E74" s="46"/>
      <c r="F74" s="46"/>
      <c r="G74" s="47"/>
      <c r="H74" s="46"/>
      <c r="I74" s="46"/>
      <c r="J74" s="47"/>
      <c r="K74" s="46"/>
      <c r="L74" s="46"/>
      <c r="M74" s="47"/>
      <c r="N74" s="46"/>
      <c r="O74" s="46"/>
      <c r="P74" s="47"/>
      <c r="Q74" s="46"/>
      <c r="R74" s="46"/>
      <c r="S74" s="47"/>
      <c r="T74" s="46"/>
      <c r="U74" s="46"/>
      <c r="V74" s="47"/>
      <c r="W74" s="46"/>
      <c r="X74" s="46"/>
      <c r="Y74" s="47"/>
      <c r="Z74" s="46"/>
      <c r="AA74" s="46"/>
      <c r="AB74" s="47"/>
      <c r="AC74" s="46"/>
      <c r="AD74" s="46"/>
      <c r="AE74" s="47"/>
      <c r="AF74" s="46"/>
      <c r="AG74" s="46"/>
      <c r="AH74" s="47"/>
      <c r="AI74" s="46"/>
      <c r="AJ74" s="46"/>
      <c r="AK74" s="47"/>
    </row>
    <row r="75" spans="1:41" ht="25.8">
      <c r="A75" s="48" t="s">
        <v>16</v>
      </c>
      <c r="B75" s="49" t="s">
        <v>17</v>
      </c>
      <c r="C75" s="50" t="s">
        <v>18</v>
      </c>
      <c r="D75" s="50" t="s">
        <v>4</v>
      </c>
      <c r="E75" s="49" t="s">
        <v>19</v>
      </c>
      <c r="F75" s="50" t="s">
        <v>18</v>
      </c>
      <c r="G75" s="50" t="s">
        <v>4</v>
      </c>
      <c r="H75" s="49" t="s">
        <v>20</v>
      </c>
      <c r="I75" s="50" t="s">
        <v>18</v>
      </c>
      <c r="J75" s="50" t="s">
        <v>4</v>
      </c>
      <c r="K75" s="49" t="s">
        <v>21</v>
      </c>
      <c r="L75" s="50" t="s">
        <v>18</v>
      </c>
      <c r="M75" s="50" t="s">
        <v>4</v>
      </c>
      <c r="N75" s="49" t="s">
        <v>22</v>
      </c>
      <c r="O75" s="51" t="s">
        <v>18</v>
      </c>
      <c r="P75" s="51" t="s">
        <v>23</v>
      </c>
      <c r="S75" s="79" t="s">
        <v>24</v>
      </c>
      <c r="T75" s="79"/>
      <c r="U75" s="79"/>
      <c r="V75" s="80">
        <f>B73+E73+H73+K73+N73+Q73+T73+W73+B76+E76+H76+K76+N76</f>
        <v>0</v>
      </c>
      <c r="W75" s="80"/>
      <c r="X75" s="80"/>
      <c r="Y75" s="52"/>
      <c r="AB75" s="81" t="s">
        <v>25</v>
      </c>
      <c r="AC75" s="81"/>
      <c r="AD75" s="81"/>
      <c r="AE75" s="81"/>
      <c r="AF75" s="81"/>
      <c r="AG75" s="81"/>
      <c r="AH75" s="81"/>
    </row>
    <row r="76" spans="1:41" ht="15.75" customHeight="1">
      <c r="B76" s="53">
        <v>0</v>
      </c>
      <c r="C76" s="54">
        <v>3430</v>
      </c>
      <c r="D76" s="55">
        <f>B76*C76</f>
        <v>0</v>
      </c>
      <c r="E76" s="53">
        <v>0</v>
      </c>
      <c r="F76" s="54">
        <v>4694</v>
      </c>
      <c r="G76" s="55">
        <f>E76*F76</f>
        <v>0</v>
      </c>
      <c r="H76" s="53"/>
      <c r="I76" s="54">
        <v>7905</v>
      </c>
      <c r="J76" s="55">
        <f>H76*I76</f>
        <v>0</v>
      </c>
      <c r="K76" s="53">
        <v>0</v>
      </c>
      <c r="L76" s="54">
        <v>70</v>
      </c>
      <c r="M76" s="55">
        <f>K76*L76</f>
        <v>0</v>
      </c>
      <c r="N76" s="53">
        <v>0</v>
      </c>
      <c r="O76" s="56">
        <v>13917.5</v>
      </c>
      <c r="P76" s="55">
        <f>N76*O76</f>
        <v>0</v>
      </c>
      <c r="R76" s="57"/>
      <c r="S76" s="52"/>
      <c r="T76" s="52"/>
      <c r="U76" s="52"/>
      <c r="V76" s="52"/>
      <c r="W76" s="52"/>
      <c r="X76" s="52"/>
      <c r="Y76" s="52"/>
      <c r="AB76" s="81"/>
      <c r="AC76" s="81"/>
      <c r="AD76" s="81"/>
      <c r="AE76" s="81"/>
      <c r="AF76" s="81"/>
      <c r="AG76" s="81"/>
      <c r="AH76" s="81"/>
      <c r="AI76" s="82">
        <v>0</v>
      </c>
      <c r="AJ76" s="82"/>
    </row>
    <row r="77" spans="1:41" ht="23.4">
      <c r="A77" s="58" t="s">
        <v>26</v>
      </c>
      <c r="B77" s="59"/>
      <c r="C77" s="59"/>
      <c r="R77" s="57"/>
      <c r="S77" s="52"/>
      <c r="T77" s="52"/>
      <c r="U77" s="52"/>
      <c r="V77" s="52"/>
      <c r="W77" s="52"/>
      <c r="X77" s="52"/>
      <c r="Y77" s="52"/>
      <c r="Z77" s="83"/>
      <c r="AA77" s="83"/>
    </row>
    <row r="78" spans="1:41" ht="28.8">
      <c r="A78" s="60">
        <f>D73+G73+J73+M73+P73+S73+V73+Y73+D76+G76+J76+M76+P76</f>
        <v>0</v>
      </c>
      <c r="B78" s="84" t="s">
        <v>27</v>
      </c>
      <c r="C78" s="84"/>
      <c r="D78" s="85">
        <v>477512</v>
      </c>
      <c r="E78" s="85"/>
      <c r="F78" s="85"/>
      <c r="G78" s="85"/>
      <c r="H78" s="86">
        <f>A78/D78</f>
        <v>0</v>
      </c>
      <c r="I78" s="86"/>
      <c r="J78" s="61"/>
      <c r="K78" s="84" t="s">
        <v>28</v>
      </c>
      <c r="L78" s="84"/>
      <c r="M78" s="85">
        <v>1192562</v>
      </c>
      <c r="N78" s="85"/>
      <c r="O78" s="85"/>
      <c r="P78" s="85"/>
      <c r="Q78" s="86">
        <f>A78/M78</f>
        <v>0</v>
      </c>
      <c r="R78" s="86"/>
      <c r="S78" s="62"/>
      <c r="T78" s="84" t="s">
        <v>29</v>
      </c>
      <c r="U78" s="84"/>
      <c r="V78" s="85">
        <v>2384312</v>
      </c>
      <c r="W78" s="85"/>
      <c r="X78" s="85"/>
      <c r="Y78" s="85"/>
      <c r="Z78" s="86">
        <f>A78/V78</f>
        <v>0</v>
      </c>
      <c r="AA78" s="86"/>
      <c r="AB78" s="62"/>
      <c r="AC78" s="84" t="s">
        <v>30</v>
      </c>
      <c r="AD78" s="84"/>
      <c r="AE78" s="85">
        <v>3814412</v>
      </c>
      <c r="AF78" s="85"/>
      <c r="AG78" s="85"/>
      <c r="AH78" s="85"/>
      <c r="AI78" s="86">
        <f>A78/AE78</f>
        <v>0</v>
      </c>
      <c r="AJ78" s="86"/>
    </row>
    <row r="79" spans="1:41" ht="15.75" customHeight="1">
      <c r="A79" s="65"/>
      <c r="B79" s="66"/>
      <c r="C79" s="66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8"/>
      <c r="S79" s="68"/>
      <c r="T79" s="68"/>
      <c r="U79" s="68"/>
      <c r="V79" s="68"/>
      <c r="W79" s="68"/>
      <c r="X79" s="68"/>
      <c r="Y79" s="68"/>
      <c r="Z79" s="69"/>
      <c r="AA79" s="69"/>
      <c r="AB79" s="67"/>
      <c r="AC79" s="67"/>
      <c r="AD79" s="67"/>
      <c r="AE79" s="67"/>
      <c r="AF79" s="67"/>
      <c r="AG79" s="67"/>
      <c r="AH79" s="67"/>
      <c r="AI79" s="67"/>
      <c r="AJ79" s="67"/>
      <c r="AK79" s="67"/>
    </row>
    <row r="80" spans="1:41" ht="15.75" customHeight="1">
      <c r="A80" s="77" t="s">
        <v>36</v>
      </c>
      <c r="B80" s="78"/>
      <c r="C80" s="78"/>
      <c r="D80" s="78"/>
      <c r="AH80" s="3"/>
      <c r="AI80" s="3"/>
      <c r="AJ80" s="3"/>
      <c r="AK80" s="3"/>
      <c r="AL80" s="3"/>
      <c r="AM80" s="3"/>
      <c r="AN80" s="3"/>
      <c r="AO80" s="3"/>
    </row>
    <row r="81" spans="1:41" ht="15.75" customHeight="1">
      <c r="A81" s="77"/>
      <c r="B81" s="4" t="s">
        <v>2</v>
      </c>
      <c r="C81" s="5" t="s">
        <v>3</v>
      </c>
      <c r="D81" s="5" t="s">
        <v>4</v>
      </c>
      <c r="E81" s="6" t="s">
        <v>5</v>
      </c>
      <c r="F81" s="5" t="s">
        <v>3</v>
      </c>
      <c r="G81" s="5" t="s">
        <v>4</v>
      </c>
      <c r="H81" s="6" t="s">
        <v>6</v>
      </c>
      <c r="I81" s="5" t="s">
        <v>3</v>
      </c>
      <c r="J81" s="5" t="s">
        <v>4</v>
      </c>
      <c r="K81" s="6" t="s">
        <v>7</v>
      </c>
      <c r="L81" s="5" t="s">
        <v>3</v>
      </c>
      <c r="M81" s="5" t="s">
        <v>4</v>
      </c>
      <c r="N81" s="6" t="s">
        <v>8</v>
      </c>
      <c r="O81" s="5" t="s">
        <v>3</v>
      </c>
      <c r="P81" s="5" t="s">
        <v>4</v>
      </c>
      <c r="Q81" s="6" t="s">
        <v>9</v>
      </c>
      <c r="R81" s="5" t="s">
        <v>3</v>
      </c>
      <c r="S81" s="5" t="s">
        <v>4</v>
      </c>
      <c r="T81" s="6" t="s">
        <v>10</v>
      </c>
      <c r="U81" s="5" t="s">
        <v>3</v>
      </c>
      <c r="V81" s="5" t="s">
        <v>4</v>
      </c>
      <c r="W81" s="6" t="s">
        <v>11</v>
      </c>
      <c r="X81" s="5" t="s">
        <v>3</v>
      </c>
      <c r="Y81" s="7" t="s">
        <v>4</v>
      </c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3"/>
      <c r="AM81" s="8"/>
      <c r="AN81" s="3"/>
      <c r="AO81" s="3"/>
    </row>
    <row r="82" spans="1:41">
      <c r="A82" s="9" t="s">
        <v>12</v>
      </c>
      <c r="B82" s="10">
        <v>0</v>
      </c>
      <c r="C82" s="11">
        <v>822.5</v>
      </c>
      <c r="D82" s="12">
        <f>B82*C82</f>
        <v>0</v>
      </c>
      <c r="E82" s="13">
        <v>0</v>
      </c>
      <c r="F82" s="12">
        <v>560</v>
      </c>
      <c r="G82" s="12">
        <f>E82*F82</f>
        <v>0</v>
      </c>
      <c r="H82" s="13">
        <v>50</v>
      </c>
      <c r="I82" s="12">
        <v>210</v>
      </c>
      <c r="J82" s="12">
        <f>H82*I82</f>
        <v>10500</v>
      </c>
      <c r="K82" s="13">
        <v>0</v>
      </c>
      <c r="L82" s="12">
        <v>581</v>
      </c>
      <c r="M82" s="12">
        <f>K82*L82</f>
        <v>0</v>
      </c>
      <c r="N82" s="13">
        <v>50</v>
      </c>
      <c r="O82" s="12">
        <v>210</v>
      </c>
      <c r="P82" s="12">
        <f>N82*O82</f>
        <v>10500</v>
      </c>
      <c r="Q82" s="13">
        <v>50</v>
      </c>
      <c r="R82" s="11">
        <v>40.6</v>
      </c>
      <c r="S82" s="12">
        <f>Q82*R82</f>
        <v>2030</v>
      </c>
      <c r="T82" s="13"/>
      <c r="U82" s="12">
        <v>84</v>
      </c>
      <c r="V82" s="12">
        <f>T82*U82</f>
        <v>0</v>
      </c>
      <c r="W82" s="13"/>
      <c r="X82" s="12">
        <v>84</v>
      </c>
      <c r="Y82" s="14">
        <f>W82*X82</f>
        <v>0</v>
      </c>
      <c r="Z82" s="8"/>
      <c r="AA82" s="15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3"/>
      <c r="AN82" s="8"/>
      <c r="AO82" s="3"/>
    </row>
    <row r="83" spans="1:41">
      <c r="A83" s="16" t="s">
        <v>13</v>
      </c>
      <c r="B83" s="17"/>
      <c r="C83" s="18">
        <v>822.5</v>
      </c>
      <c r="D83" s="19">
        <f>B83*C83</f>
        <v>0</v>
      </c>
      <c r="E83" s="20"/>
      <c r="F83" s="19">
        <v>560</v>
      </c>
      <c r="G83" s="19">
        <f t="shared" ref="G83:G85" si="13">E83*F83</f>
        <v>0</v>
      </c>
      <c r="H83" s="20"/>
      <c r="I83" s="19">
        <v>210</v>
      </c>
      <c r="J83" s="19">
        <f>H83*I83</f>
        <v>0</v>
      </c>
      <c r="K83" s="20"/>
      <c r="L83" s="19">
        <v>581</v>
      </c>
      <c r="M83" s="19">
        <f t="shared" ref="M83:M84" si="14">K83*L83</f>
        <v>0</v>
      </c>
      <c r="N83" s="20"/>
      <c r="O83" s="19">
        <v>210</v>
      </c>
      <c r="P83" s="19">
        <f>N83*O83</f>
        <v>0</v>
      </c>
      <c r="Q83" s="20"/>
      <c r="R83" s="21">
        <v>40.6</v>
      </c>
      <c r="S83" s="19">
        <f>Q83*R83</f>
        <v>0</v>
      </c>
      <c r="T83" s="20"/>
      <c r="U83" s="19">
        <v>84</v>
      </c>
      <c r="V83" s="19">
        <f>T83*U83</f>
        <v>0</v>
      </c>
      <c r="W83" s="20"/>
      <c r="X83" s="19">
        <v>84</v>
      </c>
      <c r="Y83" s="22">
        <f>W83*X83</f>
        <v>0</v>
      </c>
      <c r="Z83" s="23"/>
      <c r="AA83" s="24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8"/>
      <c r="AM83" s="3"/>
      <c r="AN83" s="8"/>
      <c r="AO83" s="3"/>
    </row>
    <row r="84" spans="1:41">
      <c r="A84" s="25" t="s">
        <v>14</v>
      </c>
      <c r="B84" s="17"/>
      <c r="C84" s="26">
        <v>863</v>
      </c>
      <c r="D84" s="26">
        <f>B84*C84</f>
        <v>0</v>
      </c>
      <c r="E84" s="20"/>
      <c r="F84" s="26">
        <v>588</v>
      </c>
      <c r="G84" s="27">
        <f t="shared" si="13"/>
        <v>0</v>
      </c>
      <c r="H84" s="20"/>
      <c r="I84" s="28">
        <v>219.8</v>
      </c>
      <c r="J84" s="26">
        <f>H84*I84</f>
        <v>0</v>
      </c>
      <c r="K84" s="20"/>
      <c r="L84" s="26">
        <v>610</v>
      </c>
      <c r="M84" s="27">
        <f t="shared" si="14"/>
        <v>0</v>
      </c>
      <c r="N84" s="20"/>
      <c r="O84" s="28">
        <v>219.8</v>
      </c>
      <c r="P84" s="26">
        <f>N84*O84</f>
        <v>0</v>
      </c>
      <c r="Q84" s="20"/>
      <c r="R84" s="28">
        <v>42.7</v>
      </c>
      <c r="S84" s="26">
        <f>Q84*R84</f>
        <v>0</v>
      </c>
      <c r="T84" s="20"/>
      <c r="U84" s="28">
        <v>88.2</v>
      </c>
      <c r="V84" s="26">
        <f>T84*U84</f>
        <v>0</v>
      </c>
      <c r="W84" s="20"/>
      <c r="X84" s="28">
        <v>88.2</v>
      </c>
      <c r="Y84" s="29">
        <f>W84*X84</f>
        <v>0</v>
      </c>
      <c r="Z84" s="23"/>
      <c r="AA84" s="24"/>
      <c r="AB84" s="23"/>
      <c r="AC84" s="23"/>
      <c r="AD84" s="23"/>
      <c r="AE84" s="8"/>
      <c r="AF84" s="23"/>
      <c r="AG84" s="23"/>
      <c r="AH84" s="23"/>
      <c r="AI84" s="23"/>
      <c r="AJ84" s="23"/>
      <c r="AK84" s="23"/>
      <c r="AL84" s="8"/>
      <c r="AM84" s="3"/>
      <c r="AN84" s="8"/>
      <c r="AO84" s="3"/>
    </row>
    <row r="85" spans="1:41">
      <c r="A85" s="30" t="s">
        <v>15</v>
      </c>
      <c r="B85" s="17">
        <v>30</v>
      </c>
      <c r="C85" s="31">
        <v>875</v>
      </c>
      <c r="D85" s="31">
        <f>B85*C85</f>
        <v>26250</v>
      </c>
      <c r="E85" s="20">
        <v>20</v>
      </c>
      <c r="F85" s="31">
        <v>616</v>
      </c>
      <c r="G85" s="32">
        <f t="shared" si="13"/>
        <v>12320</v>
      </c>
      <c r="H85" s="20"/>
      <c r="I85" s="31">
        <v>224</v>
      </c>
      <c r="J85" s="31">
        <f>H85*I85</f>
        <v>0</v>
      </c>
      <c r="K85" s="33"/>
      <c r="L85" s="33"/>
      <c r="M85" s="34"/>
      <c r="N85" s="33"/>
      <c r="O85" s="33"/>
      <c r="P85" s="33"/>
      <c r="Q85" s="33"/>
      <c r="R85" s="33"/>
      <c r="S85" s="33"/>
      <c r="T85" s="35"/>
      <c r="U85" s="36"/>
      <c r="V85" s="35"/>
      <c r="W85" s="35"/>
      <c r="X85" s="36"/>
      <c r="Y85" s="37"/>
      <c r="Z85" s="23"/>
      <c r="AA85" s="23"/>
      <c r="AB85" s="23"/>
      <c r="AC85" s="23"/>
      <c r="AD85" s="23"/>
      <c r="AE85" s="8"/>
      <c r="AF85" s="23"/>
      <c r="AG85" s="23"/>
      <c r="AH85" s="23"/>
      <c r="AI85" s="23"/>
      <c r="AJ85" s="23"/>
      <c r="AK85" s="23"/>
      <c r="AL85" s="8"/>
      <c r="AM85" s="3"/>
      <c r="AN85" s="8"/>
      <c r="AO85" s="3"/>
    </row>
    <row r="86" spans="1:41">
      <c r="B86" s="38">
        <f>B82+B83+B84+B85</f>
        <v>30</v>
      </c>
      <c r="C86" s="39"/>
      <c r="D86" s="40">
        <f>D82+D83+D84+D85</f>
        <v>26250</v>
      </c>
      <c r="E86" s="40">
        <f>E82+E83+E84+E85</f>
        <v>20</v>
      </c>
      <c r="F86" s="39"/>
      <c r="G86" s="40">
        <f>G82+G83+G84+G85</f>
        <v>12320</v>
      </c>
      <c r="H86" s="40">
        <f>H82+H83+H84+H85</f>
        <v>50</v>
      </c>
      <c r="I86" s="39"/>
      <c r="J86" s="40">
        <f>J82+J83+J84+J85</f>
        <v>10500</v>
      </c>
      <c r="K86" s="40">
        <f>K82+K83+K84</f>
        <v>0</v>
      </c>
      <c r="L86" s="39"/>
      <c r="M86" s="40">
        <f>M82+M83+M84</f>
        <v>0</v>
      </c>
      <c r="N86" s="40">
        <f>N82+N83+N84</f>
        <v>50</v>
      </c>
      <c r="O86" s="39"/>
      <c r="P86" s="40">
        <f>P82+P83+P84</f>
        <v>10500</v>
      </c>
      <c r="Q86" s="40">
        <f>Q82+Q83+Q84</f>
        <v>50</v>
      </c>
      <c r="R86" s="39"/>
      <c r="S86" s="40">
        <f>S82+S83+S84</f>
        <v>2030</v>
      </c>
      <c r="T86" s="40">
        <f>T82+T83+T84</f>
        <v>0</v>
      </c>
      <c r="U86" s="39"/>
      <c r="V86" s="40">
        <f>V82+V83+V84</f>
        <v>0</v>
      </c>
      <c r="W86" s="40">
        <f>W82+W83+W84</f>
        <v>0</v>
      </c>
      <c r="X86" s="41"/>
      <c r="Y86" s="42">
        <f>Y82+Y83+Y84</f>
        <v>0</v>
      </c>
      <c r="Z86" s="43"/>
      <c r="AA86" s="44"/>
      <c r="AB86" s="43"/>
      <c r="AC86" s="43"/>
      <c r="AD86" s="44"/>
      <c r="AE86" s="43"/>
      <c r="AF86" s="43"/>
      <c r="AG86" s="44"/>
      <c r="AH86" s="43"/>
      <c r="AI86" s="43"/>
      <c r="AJ86" s="44"/>
      <c r="AK86" s="43"/>
      <c r="AL86" s="8"/>
      <c r="AM86" s="3"/>
      <c r="AN86" s="8"/>
      <c r="AO86" s="3"/>
    </row>
    <row r="87" spans="1:41" s="45" customFormat="1">
      <c r="B87" s="46"/>
      <c r="C87" s="46"/>
      <c r="D87" s="47"/>
      <c r="E87" s="46"/>
      <c r="F87" s="46"/>
      <c r="G87" s="47"/>
      <c r="H87" s="46"/>
      <c r="I87" s="46"/>
      <c r="J87" s="47"/>
      <c r="K87" s="46"/>
      <c r="L87" s="46"/>
      <c r="M87" s="47"/>
      <c r="N87" s="46"/>
      <c r="O87" s="46"/>
      <c r="P87" s="47"/>
      <c r="Q87" s="46"/>
      <c r="R87" s="46"/>
      <c r="S87" s="47"/>
      <c r="T87" s="46"/>
      <c r="U87" s="46"/>
      <c r="V87" s="47"/>
      <c r="W87" s="46"/>
      <c r="X87" s="46"/>
      <c r="Y87" s="47"/>
      <c r="Z87" s="46"/>
      <c r="AA87" s="46"/>
      <c r="AB87" s="47"/>
      <c r="AC87" s="46"/>
      <c r="AD87" s="46"/>
      <c r="AE87" s="47"/>
      <c r="AF87" s="46"/>
      <c r="AG87" s="46"/>
      <c r="AH87" s="47"/>
      <c r="AI87" s="46"/>
      <c r="AJ87" s="46"/>
      <c r="AK87" s="47"/>
    </row>
    <row r="88" spans="1:41" ht="25.8">
      <c r="A88" s="48" t="s">
        <v>16</v>
      </c>
      <c r="B88" s="49" t="s">
        <v>17</v>
      </c>
      <c r="C88" s="50" t="s">
        <v>18</v>
      </c>
      <c r="D88" s="50" t="s">
        <v>4</v>
      </c>
      <c r="E88" s="49" t="s">
        <v>19</v>
      </c>
      <c r="F88" s="50" t="s">
        <v>18</v>
      </c>
      <c r="G88" s="50" t="s">
        <v>4</v>
      </c>
      <c r="H88" s="49" t="s">
        <v>20</v>
      </c>
      <c r="I88" s="50" t="s">
        <v>18</v>
      </c>
      <c r="J88" s="50" t="s">
        <v>4</v>
      </c>
      <c r="K88" s="49" t="s">
        <v>21</v>
      </c>
      <c r="L88" s="50" t="s">
        <v>18</v>
      </c>
      <c r="M88" s="50" t="s">
        <v>4</v>
      </c>
      <c r="N88" s="49" t="s">
        <v>22</v>
      </c>
      <c r="O88" s="51" t="s">
        <v>18</v>
      </c>
      <c r="P88" s="51" t="s">
        <v>23</v>
      </c>
      <c r="S88" s="79" t="s">
        <v>24</v>
      </c>
      <c r="T88" s="79"/>
      <c r="U88" s="79"/>
      <c r="V88" s="80">
        <f>B86+E86+H86+K86+N86+Q86+T86+W86+B89+E89+H89+K89+N89</f>
        <v>200</v>
      </c>
      <c r="W88" s="80"/>
      <c r="X88" s="80"/>
      <c r="Y88" s="52"/>
      <c r="AB88" s="81" t="s">
        <v>25</v>
      </c>
      <c r="AC88" s="81"/>
      <c r="AD88" s="81"/>
      <c r="AE88" s="81"/>
      <c r="AF88" s="81"/>
      <c r="AG88" s="81"/>
      <c r="AH88" s="81"/>
    </row>
    <row r="89" spans="1:41" ht="15.75" customHeight="1">
      <c r="B89" s="53">
        <v>0</v>
      </c>
      <c r="C89" s="54">
        <v>3430</v>
      </c>
      <c r="D89" s="55">
        <f>B89*C89</f>
        <v>0</v>
      </c>
      <c r="E89" s="53">
        <v>0</v>
      </c>
      <c r="F89" s="54">
        <v>4694</v>
      </c>
      <c r="G89" s="55">
        <f>E89*F89</f>
        <v>0</v>
      </c>
      <c r="H89" s="53">
        <v>0</v>
      </c>
      <c r="I89" s="54">
        <v>7905</v>
      </c>
      <c r="J89" s="55">
        <f>H89*I89</f>
        <v>0</v>
      </c>
      <c r="K89" s="53">
        <v>0</v>
      </c>
      <c r="L89" s="54">
        <v>70</v>
      </c>
      <c r="M89" s="55">
        <f>K89*L89</f>
        <v>0</v>
      </c>
      <c r="N89" s="53">
        <v>0</v>
      </c>
      <c r="O89" s="56">
        <v>13917.5</v>
      </c>
      <c r="P89" s="55">
        <f>N89*O89</f>
        <v>0</v>
      </c>
      <c r="R89" s="57"/>
      <c r="S89" s="52"/>
      <c r="T89" s="52"/>
      <c r="U89" s="52"/>
      <c r="V89" s="52"/>
      <c r="W89" s="52"/>
      <c r="X89" s="52"/>
      <c r="Y89" s="52"/>
      <c r="AB89" s="81"/>
      <c r="AC89" s="81"/>
      <c r="AD89" s="81"/>
      <c r="AE89" s="81"/>
      <c r="AF89" s="81"/>
      <c r="AG89" s="81"/>
      <c r="AH89" s="81"/>
      <c r="AI89" s="82">
        <v>0</v>
      </c>
      <c r="AJ89" s="82"/>
    </row>
    <row r="90" spans="1:41" ht="23.4">
      <c r="A90" s="58" t="s">
        <v>26</v>
      </c>
      <c r="B90" s="59"/>
      <c r="C90" s="59"/>
      <c r="R90" s="57"/>
      <c r="S90" s="52"/>
      <c r="T90" s="52"/>
      <c r="U90" s="52"/>
      <c r="V90" s="52"/>
      <c r="W90" s="52"/>
      <c r="X90" s="52"/>
      <c r="Y90" s="52"/>
      <c r="Z90" s="83"/>
      <c r="AA90" s="83"/>
    </row>
    <row r="91" spans="1:41" ht="28.8">
      <c r="A91" s="60">
        <f>D86+G86+J86+M86+P86+S86+V86+Y86+D89+G89+J89+M89+P89</f>
        <v>61600</v>
      </c>
      <c r="B91" s="84" t="s">
        <v>27</v>
      </c>
      <c r="C91" s="84"/>
      <c r="D91" s="85">
        <v>477512</v>
      </c>
      <c r="E91" s="85"/>
      <c r="F91" s="85"/>
      <c r="G91" s="85"/>
      <c r="H91" s="86">
        <f>A91/D91</f>
        <v>0.12900199366717485</v>
      </c>
      <c r="I91" s="86"/>
      <c r="J91" s="61"/>
      <c r="K91" s="84" t="s">
        <v>28</v>
      </c>
      <c r="L91" s="84"/>
      <c r="M91" s="85">
        <v>1192562</v>
      </c>
      <c r="N91" s="85"/>
      <c r="O91" s="85"/>
      <c r="P91" s="85"/>
      <c r="Q91" s="86">
        <f>A91/M91</f>
        <v>5.1653498937581442E-2</v>
      </c>
      <c r="R91" s="86"/>
      <c r="S91" s="62"/>
      <c r="T91" s="84" t="s">
        <v>29</v>
      </c>
      <c r="U91" s="84"/>
      <c r="V91" s="85">
        <v>2384312</v>
      </c>
      <c r="W91" s="85"/>
      <c r="X91" s="85"/>
      <c r="Y91" s="85"/>
      <c r="Z91" s="86">
        <f>A91/V91</f>
        <v>2.5835545012565471E-2</v>
      </c>
      <c r="AA91" s="86"/>
      <c r="AB91" s="62"/>
      <c r="AC91" s="84" t="s">
        <v>30</v>
      </c>
      <c r="AD91" s="84"/>
      <c r="AE91" s="85">
        <v>3814412</v>
      </c>
      <c r="AF91" s="85"/>
      <c r="AG91" s="85"/>
      <c r="AH91" s="85"/>
      <c r="AI91" s="86">
        <f>A91/AE91</f>
        <v>1.6149278053865183E-2</v>
      </c>
      <c r="AJ91" s="86"/>
    </row>
    <row r="92" spans="1:41" ht="15.75" customHeight="1">
      <c r="A92" s="65"/>
      <c r="B92" s="66"/>
      <c r="C92" s="66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8"/>
      <c r="S92" s="68"/>
      <c r="T92" s="68"/>
      <c r="U92" s="68"/>
      <c r="V92" s="68"/>
      <c r="W92" s="68"/>
      <c r="X92" s="68"/>
      <c r="Y92" s="68"/>
      <c r="Z92" s="69"/>
      <c r="AA92" s="69"/>
      <c r="AB92" s="67"/>
      <c r="AC92" s="67"/>
      <c r="AD92" s="67"/>
      <c r="AE92" s="67"/>
      <c r="AF92" s="67"/>
      <c r="AG92" s="67"/>
      <c r="AH92" s="67"/>
      <c r="AI92" s="67"/>
      <c r="AJ92" s="67"/>
      <c r="AK92" s="67"/>
    </row>
    <row r="93" spans="1:41" ht="15.75" customHeight="1">
      <c r="A93" s="77" t="s">
        <v>37</v>
      </c>
      <c r="B93" s="78"/>
      <c r="C93" s="78"/>
      <c r="D93" s="78"/>
      <c r="AH93" s="3"/>
      <c r="AI93" s="3"/>
      <c r="AJ93" s="3"/>
      <c r="AK93" s="3"/>
      <c r="AL93" s="3"/>
      <c r="AM93" s="3"/>
      <c r="AN93" s="3"/>
      <c r="AO93" s="3"/>
    </row>
    <row r="94" spans="1:41" ht="15.75" customHeight="1">
      <c r="A94" s="77"/>
      <c r="B94" s="4" t="s">
        <v>2</v>
      </c>
      <c r="C94" s="5" t="s">
        <v>3</v>
      </c>
      <c r="D94" s="5" t="s">
        <v>4</v>
      </c>
      <c r="E94" s="6" t="s">
        <v>5</v>
      </c>
      <c r="F94" s="5" t="s">
        <v>3</v>
      </c>
      <c r="G94" s="5" t="s">
        <v>4</v>
      </c>
      <c r="H94" s="6" t="s">
        <v>6</v>
      </c>
      <c r="I94" s="5" t="s">
        <v>3</v>
      </c>
      <c r="J94" s="5" t="s">
        <v>4</v>
      </c>
      <c r="K94" s="6" t="s">
        <v>7</v>
      </c>
      <c r="L94" s="5" t="s">
        <v>3</v>
      </c>
      <c r="M94" s="5" t="s">
        <v>4</v>
      </c>
      <c r="N94" s="6" t="s">
        <v>8</v>
      </c>
      <c r="O94" s="5" t="s">
        <v>3</v>
      </c>
      <c r="P94" s="5" t="s">
        <v>4</v>
      </c>
      <c r="Q94" s="6" t="s">
        <v>9</v>
      </c>
      <c r="R94" s="5" t="s">
        <v>3</v>
      </c>
      <c r="S94" s="5" t="s">
        <v>4</v>
      </c>
      <c r="T94" s="6" t="s">
        <v>10</v>
      </c>
      <c r="U94" s="5" t="s">
        <v>3</v>
      </c>
      <c r="V94" s="5" t="s">
        <v>4</v>
      </c>
      <c r="W94" s="6" t="s">
        <v>11</v>
      </c>
      <c r="X94" s="5" t="s">
        <v>3</v>
      </c>
      <c r="Y94" s="7" t="s">
        <v>4</v>
      </c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3"/>
      <c r="AM94" s="8"/>
      <c r="AN94" s="3"/>
      <c r="AO94" s="3"/>
    </row>
    <row r="95" spans="1:41">
      <c r="A95" s="9" t="s">
        <v>12</v>
      </c>
      <c r="B95" s="10">
        <v>100</v>
      </c>
      <c r="C95" s="11">
        <v>822.5</v>
      </c>
      <c r="D95" s="12">
        <f>B95*C95</f>
        <v>82250</v>
      </c>
      <c r="E95" s="13">
        <v>100</v>
      </c>
      <c r="F95" s="12">
        <v>560</v>
      </c>
      <c r="G95" s="12">
        <f>E95*F95</f>
        <v>56000</v>
      </c>
      <c r="H95" s="13">
        <v>100</v>
      </c>
      <c r="I95" s="12">
        <v>210</v>
      </c>
      <c r="J95" s="12">
        <f>H95*I95</f>
        <v>21000</v>
      </c>
      <c r="K95" s="13">
        <v>125</v>
      </c>
      <c r="L95" s="12">
        <v>581</v>
      </c>
      <c r="M95" s="12">
        <f>K95*L95</f>
        <v>72625</v>
      </c>
      <c r="N95" s="13">
        <v>0</v>
      </c>
      <c r="O95" s="12">
        <v>210</v>
      </c>
      <c r="P95" s="12">
        <f>N95*O95</f>
        <v>0</v>
      </c>
      <c r="Q95" s="13">
        <v>50</v>
      </c>
      <c r="R95" s="11">
        <v>40.6</v>
      </c>
      <c r="S95" s="12">
        <f>Q95*R95</f>
        <v>2030</v>
      </c>
      <c r="T95" s="13"/>
      <c r="U95" s="12">
        <v>84</v>
      </c>
      <c r="V95" s="12">
        <f>T95*U95</f>
        <v>0</v>
      </c>
      <c r="W95" s="13"/>
      <c r="X95" s="12">
        <v>84</v>
      </c>
      <c r="Y95" s="14">
        <f>W95*X95</f>
        <v>0</v>
      </c>
      <c r="Z95" s="8"/>
      <c r="AA95" s="15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3"/>
      <c r="AN95" s="8"/>
      <c r="AO95" s="3"/>
    </row>
    <row r="96" spans="1:41">
      <c r="A96" s="16" t="s">
        <v>13</v>
      </c>
      <c r="B96" s="17"/>
      <c r="C96" s="18">
        <v>822.5</v>
      </c>
      <c r="D96" s="19">
        <f>B96*C96</f>
        <v>0</v>
      </c>
      <c r="E96" s="20"/>
      <c r="F96" s="19">
        <v>560</v>
      </c>
      <c r="G96" s="19">
        <f t="shared" ref="G96:G98" si="15">E96*F96</f>
        <v>0</v>
      </c>
      <c r="H96" s="20"/>
      <c r="I96" s="19">
        <v>210</v>
      </c>
      <c r="J96" s="19">
        <f>H96*I96</f>
        <v>0</v>
      </c>
      <c r="K96" s="20"/>
      <c r="L96" s="19">
        <v>581</v>
      </c>
      <c r="M96" s="19">
        <f t="shared" ref="M96:M97" si="16">K96*L96</f>
        <v>0</v>
      </c>
      <c r="N96" s="20"/>
      <c r="O96" s="19">
        <v>210</v>
      </c>
      <c r="P96" s="19">
        <f>N96*O96</f>
        <v>0</v>
      </c>
      <c r="Q96" s="20"/>
      <c r="R96" s="21">
        <v>40.6</v>
      </c>
      <c r="S96" s="19">
        <f>Q96*R96</f>
        <v>0</v>
      </c>
      <c r="T96" s="20"/>
      <c r="U96" s="19">
        <v>84</v>
      </c>
      <c r="V96" s="19">
        <f>T96*U96</f>
        <v>0</v>
      </c>
      <c r="W96" s="20"/>
      <c r="X96" s="19">
        <v>84</v>
      </c>
      <c r="Y96" s="22">
        <f>W96*X96</f>
        <v>0</v>
      </c>
      <c r="Z96" s="23"/>
      <c r="AA96" s="24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8"/>
      <c r="AM96" s="3"/>
      <c r="AN96" s="8"/>
      <c r="AO96" s="3"/>
    </row>
    <row r="97" spans="1:41">
      <c r="A97" s="25" t="s">
        <v>14</v>
      </c>
      <c r="B97" s="17"/>
      <c r="C97" s="26">
        <v>863</v>
      </c>
      <c r="D97" s="26">
        <f>B97*C97</f>
        <v>0</v>
      </c>
      <c r="E97" s="20"/>
      <c r="F97" s="26">
        <v>588</v>
      </c>
      <c r="G97" s="27">
        <f t="shared" si="15"/>
        <v>0</v>
      </c>
      <c r="H97" s="20"/>
      <c r="I97" s="28">
        <v>219.8</v>
      </c>
      <c r="J97" s="26">
        <f>H97*I97</f>
        <v>0</v>
      </c>
      <c r="K97" s="20"/>
      <c r="L97" s="26">
        <v>610</v>
      </c>
      <c r="M97" s="27">
        <f t="shared" si="16"/>
        <v>0</v>
      </c>
      <c r="N97" s="20"/>
      <c r="O97" s="28">
        <v>219.8</v>
      </c>
      <c r="P97" s="26">
        <f>N97*O97</f>
        <v>0</v>
      </c>
      <c r="Q97" s="20"/>
      <c r="R97" s="28">
        <v>42.7</v>
      </c>
      <c r="S97" s="26">
        <f>Q97*R97</f>
        <v>0</v>
      </c>
      <c r="T97" s="20"/>
      <c r="U97" s="28">
        <v>88.2</v>
      </c>
      <c r="V97" s="26">
        <f>T97*U97</f>
        <v>0</v>
      </c>
      <c r="W97" s="20"/>
      <c r="X97" s="28">
        <v>88.2</v>
      </c>
      <c r="Y97" s="29">
        <f>W97*X97</f>
        <v>0</v>
      </c>
      <c r="Z97" s="23"/>
      <c r="AA97" s="24"/>
      <c r="AB97" s="23"/>
      <c r="AC97" s="23"/>
      <c r="AD97" s="23"/>
      <c r="AE97" s="8"/>
      <c r="AF97" s="23"/>
      <c r="AG97" s="23"/>
      <c r="AH97" s="23"/>
      <c r="AI97" s="23"/>
      <c r="AJ97" s="23"/>
      <c r="AK97" s="23"/>
      <c r="AL97" s="8"/>
      <c r="AM97" s="3"/>
      <c r="AN97" s="8"/>
      <c r="AO97" s="3"/>
    </row>
    <row r="98" spans="1:41">
      <c r="A98" s="30" t="s">
        <v>15</v>
      </c>
      <c r="B98" s="17"/>
      <c r="C98" s="31">
        <v>875</v>
      </c>
      <c r="D98" s="31">
        <f>B98*C98</f>
        <v>0</v>
      </c>
      <c r="E98" s="20"/>
      <c r="F98" s="31">
        <v>616</v>
      </c>
      <c r="G98" s="32">
        <f t="shared" si="15"/>
        <v>0</v>
      </c>
      <c r="H98" s="20"/>
      <c r="I98" s="31">
        <v>224</v>
      </c>
      <c r="J98" s="31">
        <f>H98*I98</f>
        <v>0</v>
      </c>
      <c r="K98" s="33"/>
      <c r="L98" s="33"/>
      <c r="M98" s="34"/>
      <c r="N98" s="33"/>
      <c r="O98" s="33"/>
      <c r="P98" s="33"/>
      <c r="Q98" s="33"/>
      <c r="R98" s="33"/>
      <c r="S98" s="33"/>
      <c r="T98" s="35"/>
      <c r="U98" s="36"/>
      <c r="V98" s="35"/>
      <c r="W98" s="35"/>
      <c r="X98" s="36"/>
      <c r="Y98" s="37"/>
      <c r="Z98" s="23"/>
      <c r="AA98" s="23"/>
      <c r="AB98" s="23"/>
      <c r="AC98" s="23"/>
      <c r="AD98" s="23"/>
      <c r="AE98" s="8"/>
      <c r="AF98" s="23"/>
      <c r="AG98" s="23"/>
      <c r="AH98" s="23"/>
      <c r="AI98" s="23"/>
      <c r="AJ98" s="23"/>
      <c r="AK98" s="23"/>
      <c r="AL98" s="8"/>
      <c r="AM98" s="3"/>
      <c r="AN98" s="8"/>
      <c r="AO98" s="3"/>
    </row>
    <row r="99" spans="1:41">
      <c r="B99" s="38">
        <f>B95+B96+B97+B98</f>
        <v>100</v>
      </c>
      <c r="C99" s="39"/>
      <c r="D99" s="40">
        <f>D95+D96+D97+D98</f>
        <v>82250</v>
      </c>
      <c r="E99" s="40"/>
      <c r="F99" s="39"/>
      <c r="G99" s="40">
        <f>G95+G96+G97+G98</f>
        <v>56000</v>
      </c>
      <c r="H99" s="40"/>
      <c r="I99" s="39"/>
      <c r="J99" s="40">
        <f>J95+J96+J97+J98</f>
        <v>21000</v>
      </c>
      <c r="K99" s="40">
        <f>K95+K96+K97</f>
        <v>125</v>
      </c>
      <c r="L99" s="39"/>
      <c r="M99" s="40">
        <f>M95+M96+M97</f>
        <v>72625</v>
      </c>
      <c r="N99" s="40">
        <f>N95+N96+N97</f>
        <v>0</v>
      </c>
      <c r="O99" s="39"/>
      <c r="P99" s="40">
        <f>P95+P96+P97</f>
        <v>0</v>
      </c>
      <c r="Q99" s="40">
        <f>Q95+Q96+Q97</f>
        <v>50</v>
      </c>
      <c r="R99" s="39"/>
      <c r="S99" s="40">
        <f>S95+S96+S97</f>
        <v>2030</v>
      </c>
      <c r="T99" s="40">
        <f>T95+T96+T97</f>
        <v>0</v>
      </c>
      <c r="U99" s="39"/>
      <c r="V99" s="40">
        <f>V95+V96+V97</f>
        <v>0</v>
      </c>
      <c r="W99" s="40">
        <f>W95+W96+W97</f>
        <v>0</v>
      </c>
      <c r="X99" s="41"/>
      <c r="Y99" s="42">
        <f>Y95+Y96+Y97</f>
        <v>0</v>
      </c>
      <c r="Z99" s="43"/>
      <c r="AA99" s="44"/>
      <c r="AB99" s="43"/>
      <c r="AC99" s="43"/>
      <c r="AD99" s="44"/>
      <c r="AE99" s="43"/>
      <c r="AF99" s="43"/>
      <c r="AG99" s="44"/>
      <c r="AH99" s="43"/>
      <c r="AI99" s="43"/>
      <c r="AJ99" s="44"/>
      <c r="AK99" s="43"/>
      <c r="AL99" s="8"/>
      <c r="AM99" s="3"/>
      <c r="AN99" s="8"/>
      <c r="AO99" s="3"/>
    </row>
    <row r="100" spans="1:41" s="45" customFormat="1">
      <c r="B100" s="46"/>
      <c r="C100" s="46"/>
      <c r="D100" s="47"/>
      <c r="E100" s="46"/>
      <c r="F100" s="46"/>
      <c r="G100" s="47"/>
      <c r="H100" s="46"/>
      <c r="I100" s="46"/>
      <c r="J100" s="47"/>
      <c r="K100" s="46"/>
      <c r="L100" s="46"/>
      <c r="M100" s="47"/>
      <c r="N100" s="46"/>
      <c r="O100" s="46"/>
      <c r="P100" s="47"/>
      <c r="Q100" s="46"/>
      <c r="R100" s="46"/>
      <c r="S100" s="47"/>
      <c r="T100" s="46"/>
      <c r="U100" s="46"/>
      <c r="V100" s="47"/>
      <c r="W100" s="46"/>
      <c r="X100" s="46"/>
      <c r="Y100" s="47"/>
      <c r="Z100" s="46"/>
      <c r="AA100" s="46"/>
      <c r="AB100" s="47"/>
      <c r="AC100" s="46"/>
      <c r="AD100" s="46"/>
      <c r="AE100" s="47"/>
      <c r="AF100" s="46"/>
      <c r="AG100" s="46"/>
      <c r="AH100" s="47"/>
      <c r="AI100" s="46"/>
      <c r="AJ100" s="46"/>
      <c r="AK100" s="47"/>
    </row>
    <row r="101" spans="1:41" ht="25.8">
      <c r="A101" s="48" t="s">
        <v>16</v>
      </c>
      <c r="B101" s="49" t="s">
        <v>17</v>
      </c>
      <c r="C101" s="50" t="s">
        <v>18</v>
      </c>
      <c r="D101" s="50" t="s">
        <v>4</v>
      </c>
      <c r="E101" s="49" t="s">
        <v>19</v>
      </c>
      <c r="F101" s="50" t="s">
        <v>18</v>
      </c>
      <c r="G101" s="50" t="s">
        <v>4</v>
      </c>
      <c r="H101" s="49" t="s">
        <v>20</v>
      </c>
      <c r="I101" s="50" t="s">
        <v>18</v>
      </c>
      <c r="J101" s="50" t="s">
        <v>4</v>
      </c>
      <c r="K101" s="49" t="s">
        <v>21</v>
      </c>
      <c r="L101" s="50" t="s">
        <v>18</v>
      </c>
      <c r="M101" s="50" t="s">
        <v>4</v>
      </c>
      <c r="N101" s="49" t="s">
        <v>22</v>
      </c>
      <c r="O101" s="51" t="s">
        <v>18</v>
      </c>
      <c r="P101" s="51" t="s">
        <v>23</v>
      </c>
      <c r="S101" s="79" t="s">
        <v>24</v>
      </c>
      <c r="T101" s="79"/>
      <c r="U101" s="79"/>
      <c r="V101" s="80">
        <f>B99+E99+H99+K99+N99+Q99+T99+W99+B102+E102+H102+K102+N102</f>
        <v>275</v>
      </c>
      <c r="W101" s="80"/>
      <c r="X101" s="80"/>
      <c r="Y101" s="52"/>
      <c r="AB101" s="81" t="s">
        <v>25</v>
      </c>
      <c r="AC101" s="81"/>
      <c r="AD101" s="81"/>
      <c r="AE101" s="81"/>
      <c r="AF101" s="81"/>
      <c r="AG101" s="81"/>
      <c r="AH101" s="81"/>
    </row>
    <row r="102" spans="1:41" ht="15.75" customHeight="1">
      <c r="B102" s="53"/>
      <c r="C102" s="54">
        <v>3430</v>
      </c>
      <c r="D102" s="55">
        <f>B102*C102</f>
        <v>0</v>
      </c>
      <c r="E102" s="53">
        <v>0</v>
      </c>
      <c r="F102" s="54">
        <v>4694</v>
      </c>
      <c r="G102" s="55">
        <f>E102*F102</f>
        <v>0</v>
      </c>
      <c r="H102" s="53">
        <v>0</v>
      </c>
      <c r="I102" s="54">
        <v>7905</v>
      </c>
      <c r="J102" s="55">
        <f>H102*I102</f>
        <v>0</v>
      </c>
      <c r="K102" s="53">
        <v>0</v>
      </c>
      <c r="L102" s="54">
        <v>70</v>
      </c>
      <c r="M102" s="55">
        <f>K102*L102</f>
        <v>0</v>
      </c>
      <c r="N102" s="53">
        <v>0</v>
      </c>
      <c r="O102" s="56">
        <v>13917.5</v>
      </c>
      <c r="P102" s="55">
        <f>N102*O102</f>
        <v>0</v>
      </c>
      <c r="R102" s="57"/>
      <c r="S102" s="52"/>
      <c r="T102" s="52"/>
      <c r="U102" s="52"/>
      <c r="V102" s="52"/>
      <c r="W102" s="52"/>
      <c r="X102" s="52"/>
      <c r="Y102" s="52"/>
      <c r="AB102" s="81"/>
      <c r="AC102" s="81"/>
      <c r="AD102" s="81"/>
      <c r="AE102" s="81"/>
      <c r="AF102" s="81"/>
      <c r="AG102" s="81"/>
      <c r="AH102" s="81"/>
      <c r="AI102" s="82">
        <v>0</v>
      </c>
      <c r="AJ102" s="82"/>
    </row>
    <row r="103" spans="1:41" ht="23.4">
      <c r="A103" s="58" t="s">
        <v>26</v>
      </c>
      <c r="B103" s="59"/>
      <c r="C103" s="59"/>
      <c r="R103" s="57"/>
      <c r="S103" s="52"/>
      <c r="T103" s="52"/>
      <c r="U103" s="52"/>
      <c r="V103" s="52"/>
      <c r="W103" s="52"/>
      <c r="X103" s="52"/>
      <c r="Y103" s="52"/>
      <c r="Z103" s="83"/>
      <c r="AA103" s="83"/>
    </row>
    <row r="104" spans="1:41" ht="28.8">
      <c r="A104" s="60">
        <f>D99+G99+J99+M99+P99+S99+V99+Y99+D102+G102+J102+M102+P102</f>
        <v>233905</v>
      </c>
      <c r="B104" s="84" t="s">
        <v>27</v>
      </c>
      <c r="C104" s="84"/>
      <c r="D104" s="85">
        <v>477512</v>
      </c>
      <c r="E104" s="85"/>
      <c r="F104" s="85"/>
      <c r="G104" s="85"/>
      <c r="H104" s="86">
        <f>A104/D104</f>
        <v>0.48984109299870998</v>
      </c>
      <c r="I104" s="86"/>
      <c r="J104" s="61"/>
      <c r="K104" s="84" t="s">
        <v>28</v>
      </c>
      <c r="L104" s="84"/>
      <c r="M104" s="85">
        <v>1192562</v>
      </c>
      <c r="N104" s="85"/>
      <c r="O104" s="85"/>
      <c r="P104" s="85"/>
      <c r="Q104" s="86">
        <f>A104/M104</f>
        <v>0.19613655306810043</v>
      </c>
      <c r="R104" s="86"/>
      <c r="S104" s="62"/>
      <c r="T104" s="84" t="s">
        <v>29</v>
      </c>
      <c r="U104" s="84"/>
      <c r="V104" s="85">
        <v>2384312</v>
      </c>
      <c r="W104" s="85"/>
      <c r="X104" s="85"/>
      <c r="Y104" s="85"/>
      <c r="Z104" s="86">
        <f>A104/V104</f>
        <v>9.8101674613053996E-2</v>
      </c>
      <c r="AA104" s="86"/>
      <c r="AB104" s="62"/>
      <c r="AC104" s="84" t="s">
        <v>30</v>
      </c>
      <c r="AD104" s="84"/>
      <c r="AE104" s="85">
        <v>3814412</v>
      </c>
      <c r="AF104" s="85"/>
      <c r="AG104" s="85"/>
      <c r="AH104" s="85"/>
      <c r="AI104" s="86">
        <f>A104/AE104</f>
        <v>6.1321377973852849E-2</v>
      </c>
      <c r="AJ104" s="86"/>
    </row>
    <row r="105" spans="1:41" ht="15.75" customHeight="1">
      <c r="A105" s="65"/>
      <c r="B105" s="66"/>
      <c r="C105" s="66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8"/>
      <c r="S105" s="68"/>
      <c r="T105" s="68"/>
      <c r="U105" s="68"/>
      <c r="V105" s="68"/>
      <c r="W105" s="68"/>
      <c r="X105" s="68"/>
      <c r="Y105" s="68"/>
      <c r="Z105" s="69"/>
      <c r="AA105" s="69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</row>
    <row r="106" spans="1:41" s="45" customFormat="1" ht="15.75" customHeight="1">
      <c r="A106" s="70"/>
      <c r="B106" s="59"/>
      <c r="C106" s="5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57"/>
      <c r="S106" s="57"/>
      <c r="T106" s="57"/>
      <c r="U106" s="57"/>
      <c r="V106" s="57"/>
      <c r="W106" s="57"/>
      <c r="X106" s="57"/>
      <c r="Y106" s="57"/>
      <c r="Z106" s="8"/>
      <c r="AA106" s="8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41" s="45" customFormat="1" ht="15.75" customHeight="1">
      <c r="A107" s="70"/>
      <c r="B107" s="59"/>
      <c r="C107" s="5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57"/>
      <c r="S107" s="57"/>
      <c r="T107" s="57"/>
      <c r="U107" s="57"/>
      <c r="V107" s="57"/>
      <c r="W107" s="57"/>
      <c r="X107" s="57"/>
      <c r="Y107" s="57"/>
      <c r="Z107" s="8"/>
      <c r="AA107" s="8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41" ht="23.4">
      <c r="A108" s="58"/>
      <c r="B108" s="59"/>
      <c r="C108" s="59"/>
      <c r="R108" s="57"/>
      <c r="S108" s="52"/>
      <c r="T108" s="52"/>
      <c r="U108" s="52"/>
      <c r="V108" s="52"/>
      <c r="W108" s="52"/>
      <c r="X108" s="52"/>
      <c r="Y108" s="52"/>
      <c r="Z108" s="8"/>
      <c r="AA108" s="8"/>
    </row>
    <row r="109" spans="1:41">
      <c r="A109" s="8"/>
      <c r="B109" s="71" t="s">
        <v>38</v>
      </c>
      <c r="C109" s="3" t="s">
        <v>39</v>
      </c>
      <c r="D109" s="3" t="s">
        <v>40</v>
      </c>
      <c r="E109" s="72"/>
      <c r="F109" s="3"/>
      <c r="G109" s="3"/>
      <c r="H109" s="88" t="s">
        <v>41</v>
      </c>
      <c r="I109" s="88"/>
      <c r="J109" s="88"/>
      <c r="K109" s="88"/>
      <c r="N109" s="88" t="s">
        <v>42</v>
      </c>
      <c r="O109" s="88"/>
      <c r="P109" s="88"/>
    </row>
    <row r="110" spans="1:41">
      <c r="A110" s="3"/>
      <c r="B110" s="73" t="s">
        <v>43</v>
      </c>
      <c r="C110" s="8"/>
      <c r="D110" s="8"/>
      <c r="E110" s="8"/>
    </row>
    <row r="111" spans="1:41">
      <c r="A111" s="3" t="s">
        <v>44</v>
      </c>
      <c r="B111" s="24">
        <v>200</v>
      </c>
      <c r="C111" s="15">
        <f>N8+N21+N34+N47+N60+N73+N86+N99</f>
        <v>50</v>
      </c>
      <c r="D111" s="15">
        <f>B111-C111</f>
        <v>150</v>
      </c>
      <c r="E111" s="74"/>
      <c r="H111" s="89">
        <f>H13+H26+H39+H52+H65+H78+H91+H104</f>
        <v>1.0167555998592706</v>
      </c>
      <c r="I111" s="89"/>
      <c r="N111" s="90">
        <f>V10+V23+V36+V49+V62+V75+V88+V101</f>
        <v>870</v>
      </c>
      <c r="O111" s="90"/>
    </row>
    <row r="112" spans="1:41">
      <c r="A112" s="3" t="s">
        <v>45</v>
      </c>
      <c r="B112" s="24">
        <v>200</v>
      </c>
      <c r="C112" s="15">
        <f>H8+H21+H34+H47+H60+H73+H86+H99</f>
        <v>175</v>
      </c>
      <c r="D112" s="15">
        <f t="shared" ref="D112:D115" si="17">B112-C112</f>
        <v>25</v>
      </c>
      <c r="E112" s="74"/>
      <c r="H112" s="89"/>
      <c r="I112" s="89"/>
      <c r="N112" s="90"/>
      <c r="O112" s="90"/>
    </row>
    <row r="113" spans="1:11">
      <c r="A113" s="3" t="s">
        <v>5</v>
      </c>
      <c r="B113" s="24">
        <v>200</v>
      </c>
      <c r="C113" s="15">
        <f>E8+E21+E34+E47+E60+E73+E86+E99</f>
        <v>70</v>
      </c>
      <c r="D113" s="15">
        <f t="shared" si="17"/>
        <v>130</v>
      </c>
      <c r="E113" s="74"/>
    </row>
    <row r="114" spans="1:11">
      <c r="A114" s="3" t="s">
        <v>7</v>
      </c>
      <c r="B114" s="15">
        <v>200</v>
      </c>
      <c r="C114" s="15">
        <f>K8+K21+K34+K47+K60+K73+K86+K99</f>
        <v>215</v>
      </c>
      <c r="D114" s="15">
        <f t="shared" si="17"/>
        <v>-15</v>
      </c>
      <c r="E114" s="74"/>
    </row>
    <row r="115" spans="1:11">
      <c r="A115" s="3" t="s">
        <v>2</v>
      </c>
      <c r="B115" s="15">
        <v>200</v>
      </c>
      <c r="C115" s="15">
        <f>B8+B21+B34+B47+B60+B73+B86+B99</f>
        <v>230</v>
      </c>
      <c r="D115" s="15">
        <f t="shared" si="17"/>
        <v>-30</v>
      </c>
      <c r="E115" s="74"/>
    </row>
    <row r="116" spans="1:11">
      <c r="A116" s="75" t="s">
        <v>46</v>
      </c>
      <c r="B116" s="76">
        <f>B111+B112+B113+B114+B115</f>
        <v>1000</v>
      </c>
      <c r="C116" s="76">
        <f>C111+C112+C113+C114+C115</f>
        <v>740</v>
      </c>
      <c r="D116" s="76">
        <f>D111+D112+D113+D114+D115</f>
        <v>260</v>
      </c>
      <c r="E116" s="8"/>
    </row>
    <row r="119" spans="1:11">
      <c r="A119" s="8"/>
      <c r="B119" s="71" t="s">
        <v>38</v>
      </c>
      <c r="C119" s="3" t="s">
        <v>39</v>
      </c>
      <c r="D119" s="3" t="s">
        <v>40</v>
      </c>
      <c r="E119" s="72"/>
      <c r="H119" s="88" t="s">
        <v>41</v>
      </c>
      <c r="I119" s="88"/>
      <c r="J119" s="88"/>
      <c r="K119" s="88"/>
    </row>
    <row r="120" spans="1:11">
      <c r="A120" s="3"/>
      <c r="B120" s="73" t="s">
        <v>47</v>
      </c>
      <c r="C120" s="8"/>
      <c r="D120" s="8"/>
      <c r="E120" s="8"/>
    </row>
    <row r="121" spans="1:11">
      <c r="A121" s="3" t="s">
        <v>44</v>
      </c>
      <c r="B121" s="24">
        <v>500</v>
      </c>
      <c r="C121" s="15">
        <f>C111</f>
        <v>50</v>
      </c>
      <c r="D121" s="15">
        <f>B121-C121</f>
        <v>450</v>
      </c>
      <c r="E121" s="74"/>
      <c r="H121" s="89">
        <f>Q13+Q26+Q39+Q52+Q65+Q78+Q91+Q104</f>
        <v>0.40711761736496721</v>
      </c>
      <c r="I121" s="89"/>
    </row>
    <row r="122" spans="1:11">
      <c r="A122" s="3" t="s">
        <v>45</v>
      </c>
      <c r="B122" s="24">
        <v>500</v>
      </c>
      <c r="C122" s="15">
        <f t="shared" ref="C122:C125" si="18">C112</f>
        <v>175</v>
      </c>
      <c r="D122" s="15">
        <f t="shared" ref="D122:D125" si="19">B122-C122</f>
        <v>325</v>
      </c>
      <c r="E122" s="74"/>
      <c r="H122" s="89"/>
      <c r="I122" s="89"/>
    </row>
    <row r="123" spans="1:11">
      <c r="A123" s="3" t="s">
        <v>5</v>
      </c>
      <c r="B123" s="24">
        <v>500</v>
      </c>
      <c r="C123" s="15">
        <f t="shared" si="18"/>
        <v>70</v>
      </c>
      <c r="D123" s="15">
        <f t="shared" si="19"/>
        <v>430</v>
      </c>
      <c r="E123" s="74"/>
    </row>
    <row r="124" spans="1:11">
      <c r="A124" s="3" t="s">
        <v>7</v>
      </c>
      <c r="B124" s="15">
        <v>500</v>
      </c>
      <c r="C124" s="15">
        <f t="shared" si="18"/>
        <v>215</v>
      </c>
      <c r="D124" s="15">
        <f t="shared" si="19"/>
        <v>285</v>
      </c>
      <c r="E124" s="74"/>
    </row>
    <row r="125" spans="1:11">
      <c r="A125" s="3" t="s">
        <v>2</v>
      </c>
      <c r="B125" s="15">
        <v>500</v>
      </c>
      <c r="C125" s="15">
        <f t="shared" si="18"/>
        <v>230</v>
      </c>
      <c r="D125" s="15">
        <f t="shared" si="19"/>
        <v>270</v>
      </c>
      <c r="E125" s="74"/>
    </row>
    <row r="126" spans="1:11">
      <c r="A126" s="75" t="s">
        <v>46</v>
      </c>
      <c r="B126" s="76">
        <f>B121+B122+B123+B124+B125</f>
        <v>2500</v>
      </c>
      <c r="C126" s="76">
        <f t="shared" ref="C126:D126" si="20">C121+C122+C123+C124+C125</f>
        <v>740</v>
      </c>
      <c r="D126" s="76">
        <f t="shared" si="20"/>
        <v>1760</v>
      </c>
      <c r="E126" s="8"/>
    </row>
    <row r="129" spans="1:11">
      <c r="A129" s="8"/>
      <c r="B129" s="71" t="s">
        <v>38</v>
      </c>
      <c r="C129" s="3" t="s">
        <v>39</v>
      </c>
      <c r="D129" s="3" t="s">
        <v>40</v>
      </c>
      <c r="H129" s="88" t="s">
        <v>41</v>
      </c>
      <c r="I129" s="88"/>
      <c r="J129" s="88"/>
      <c r="K129" s="88"/>
    </row>
    <row r="130" spans="1:11">
      <c r="A130" s="3"/>
      <c r="B130" s="73" t="s">
        <v>48</v>
      </c>
      <c r="C130" s="8"/>
      <c r="D130" s="8"/>
    </row>
    <row r="131" spans="1:11">
      <c r="A131" s="3" t="s">
        <v>44</v>
      </c>
      <c r="B131" s="24">
        <v>1000</v>
      </c>
      <c r="C131" s="15">
        <f>C111</f>
        <v>50</v>
      </c>
      <c r="D131" s="15">
        <f>B131-C131</f>
        <v>950</v>
      </c>
      <c r="H131" s="89">
        <f>Z13+Z26+Z39+Z52+Z65+Z78+Z91+Z104</f>
        <v>0.20362813255983278</v>
      </c>
      <c r="I131" s="89"/>
    </row>
    <row r="132" spans="1:11">
      <c r="A132" s="3" t="s">
        <v>45</v>
      </c>
      <c r="B132" s="24">
        <v>1000</v>
      </c>
      <c r="C132" s="15">
        <f>C112</f>
        <v>175</v>
      </c>
      <c r="D132" s="15">
        <f t="shared" ref="D132:D135" si="21">B132-C132</f>
        <v>825</v>
      </c>
      <c r="H132" s="89"/>
      <c r="I132" s="89"/>
    </row>
    <row r="133" spans="1:11">
      <c r="A133" s="3" t="s">
        <v>5</v>
      </c>
      <c r="B133" s="24">
        <v>1000</v>
      </c>
      <c r="C133" s="15">
        <f>C113</f>
        <v>70</v>
      </c>
      <c r="D133" s="15">
        <f t="shared" si="21"/>
        <v>930</v>
      </c>
    </row>
    <row r="134" spans="1:11">
      <c r="A134" s="3" t="s">
        <v>7</v>
      </c>
      <c r="B134" s="15">
        <v>1000</v>
      </c>
      <c r="C134" s="15">
        <f>C114</f>
        <v>215</v>
      </c>
      <c r="D134" s="15">
        <f t="shared" si="21"/>
        <v>785</v>
      </c>
    </row>
    <row r="135" spans="1:11">
      <c r="A135" s="3" t="s">
        <v>2</v>
      </c>
      <c r="B135" s="15">
        <v>1000</v>
      </c>
      <c r="C135" s="15">
        <f>C115</f>
        <v>230</v>
      </c>
      <c r="D135" s="15">
        <f t="shared" si="21"/>
        <v>770</v>
      </c>
    </row>
    <row r="136" spans="1:11">
      <c r="A136" s="75" t="s">
        <v>46</v>
      </c>
      <c r="B136" s="76">
        <f>B131+B132+B133+B134+B135</f>
        <v>5000</v>
      </c>
      <c r="C136" s="76">
        <f t="shared" ref="C136:D136" si="22">C131+C132+C133+C134+C135</f>
        <v>740</v>
      </c>
      <c r="D136" s="76">
        <f t="shared" si="22"/>
        <v>4260</v>
      </c>
    </row>
    <row r="140" spans="1:11">
      <c r="A140" s="8"/>
      <c r="B140" s="71" t="s">
        <v>38</v>
      </c>
      <c r="C140" s="3" t="s">
        <v>39</v>
      </c>
      <c r="D140" s="3" t="s">
        <v>40</v>
      </c>
      <c r="H140" s="88" t="s">
        <v>41</v>
      </c>
      <c r="I140" s="88"/>
      <c r="J140" s="88"/>
      <c r="K140" s="88"/>
    </row>
    <row r="141" spans="1:11">
      <c r="A141" s="3"/>
      <c r="B141" s="73" t="s">
        <v>49</v>
      </c>
      <c r="C141" s="8"/>
      <c r="D141" s="8"/>
    </row>
    <row r="142" spans="1:11">
      <c r="A142" s="3" t="s">
        <v>44</v>
      </c>
      <c r="B142" s="24">
        <v>1600</v>
      </c>
      <c r="C142" s="15">
        <f>C111</f>
        <v>50</v>
      </c>
      <c r="D142" s="15">
        <f>B142-C142</f>
        <v>1550</v>
      </c>
      <c r="H142" s="89">
        <f>AI13+AI26+AI39+AI52+AI65+AI78+AI91+AI104</f>
        <v>0.12728383824295855</v>
      </c>
      <c r="I142" s="89"/>
    </row>
    <row r="143" spans="1:11">
      <c r="A143" s="3" t="s">
        <v>45</v>
      </c>
      <c r="B143" s="24">
        <v>1600</v>
      </c>
      <c r="C143" s="15">
        <f>C112</f>
        <v>175</v>
      </c>
      <c r="D143" s="15">
        <f t="shared" ref="D143:D146" si="23">B143-C143</f>
        <v>1425</v>
      </c>
      <c r="H143" s="89"/>
      <c r="I143" s="89"/>
    </row>
    <row r="144" spans="1:11">
      <c r="A144" s="3" t="s">
        <v>5</v>
      </c>
      <c r="B144" s="24">
        <v>1600</v>
      </c>
      <c r="C144" s="15">
        <f>C113</f>
        <v>70</v>
      </c>
      <c r="D144" s="15">
        <f t="shared" si="23"/>
        <v>1530</v>
      </c>
    </row>
    <row r="145" spans="1:4">
      <c r="A145" s="3" t="s">
        <v>7</v>
      </c>
      <c r="B145" s="15">
        <v>1600</v>
      </c>
      <c r="C145" s="15">
        <f>C114</f>
        <v>215</v>
      </c>
      <c r="D145" s="15">
        <f t="shared" si="23"/>
        <v>1385</v>
      </c>
    </row>
    <row r="146" spans="1:4">
      <c r="A146" s="3" t="s">
        <v>2</v>
      </c>
      <c r="B146" s="15">
        <v>1600</v>
      </c>
      <c r="C146" s="15">
        <f>C115</f>
        <v>230</v>
      </c>
      <c r="D146" s="15">
        <f t="shared" si="23"/>
        <v>1370</v>
      </c>
    </row>
    <row r="147" spans="1:4">
      <c r="A147" s="75" t="s">
        <v>46</v>
      </c>
      <c r="B147" s="76">
        <f>B142+B143+B144+B145+B146</f>
        <v>8000</v>
      </c>
      <c r="C147" s="76">
        <f t="shared" ref="C147:D147" si="24">C142+C143+C144+C145+C146</f>
        <v>740</v>
      </c>
      <c r="D147" s="76">
        <f t="shared" si="24"/>
        <v>7260</v>
      </c>
    </row>
  </sheetData>
  <sheetProtection selectLockedCells="1" selectUnlockedCells="1"/>
  <mergeCells count="167">
    <mergeCell ref="H119:K119"/>
    <mergeCell ref="H121:I122"/>
    <mergeCell ref="H129:K129"/>
    <mergeCell ref="H131:I132"/>
    <mergeCell ref="H140:K140"/>
    <mergeCell ref="H142:I143"/>
    <mergeCell ref="AC104:AD104"/>
    <mergeCell ref="AE104:AH104"/>
    <mergeCell ref="AI104:AJ104"/>
    <mergeCell ref="H109:K109"/>
    <mergeCell ref="N109:P109"/>
    <mergeCell ref="H111:I112"/>
    <mergeCell ref="N111:O112"/>
    <mergeCell ref="Z103:AA103"/>
    <mergeCell ref="B104:C104"/>
    <mergeCell ref="D104:G104"/>
    <mergeCell ref="H104:I104"/>
    <mergeCell ref="K104:L104"/>
    <mergeCell ref="M104:P104"/>
    <mergeCell ref="Q104:R104"/>
    <mergeCell ref="T104:U104"/>
    <mergeCell ref="V104:Y104"/>
    <mergeCell ref="Z104:AA104"/>
    <mergeCell ref="AC91:AD91"/>
    <mergeCell ref="AE91:AH91"/>
    <mergeCell ref="AI91:AJ91"/>
    <mergeCell ref="A93:A94"/>
    <mergeCell ref="B93:D93"/>
    <mergeCell ref="S101:U101"/>
    <mergeCell ref="V101:X101"/>
    <mergeCell ref="AB101:AH102"/>
    <mergeCell ref="AI102:AJ102"/>
    <mergeCell ref="Z90:AA90"/>
    <mergeCell ref="B91:C91"/>
    <mergeCell ref="D91:G91"/>
    <mergeCell ref="H91:I91"/>
    <mergeCell ref="K91:L91"/>
    <mergeCell ref="M91:P91"/>
    <mergeCell ref="Q91:R91"/>
    <mergeCell ref="T91:U91"/>
    <mergeCell ref="V91:Y91"/>
    <mergeCell ref="Z91:AA91"/>
    <mergeCell ref="AI78:AJ78"/>
    <mergeCell ref="A80:A81"/>
    <mergeCell ref="B80:D80"/>
    <mergeCell ref="S88:U88"/>
    <mergeCell ref="V88:X88"/>
    <mergeCell ref="AB88:AH89"/>
    <mergeCell ref="AI89:AJ89"/>
    <mergeCell ref="Q78:R78"/>
    <mergeCell ref="T78:U78"/>
    <mergeCell ref="V78:Y78"/>
    <mergeCell ref="Z78:AA78"/>
    <mergeCell ref="AC78:AD78"/>
    <mergeCell ref="AE78:AH78"/>
    <mergeCell ref="S75:U75"/>
    <mergeCell ref="V75:X75"/>
    <mergeCell ref="AB75:AH76"/>
    <mergeCell ref="AI76:AJ76"/>
    <mergeCell ref="Z77:AA77"/>
    <mergeCell ref="B78:C78"/>
    <mergeCell ref="D78:G78"/>
    <mergeCell ref="H78:I78"/>
    <mergeCell ref="K78:L78"/>
    <mergeCell ref="M78:P78"/>
    <mergeCell ref="AC65:AD65"/>
    <mergeCell ref="AE65:AH65"/>
    <mergeCell ref="AI65:AJ65"/>
    <mergeCell ref="X66:Y66"/>
    <mergeCell ref="A67:A68"/>
    <mergeCell ref="B67:D67"/>
    <mergeCell ref="Z64:AA64"/>
    <mergeCell ref="B65:C65"/>
    <mergeCell ref="D65:G65"/>
    <mergeCell ref="H65:I65"/>
    <mergeCell ref="K65:L65"/>
    <mergeCell ref="M65:P65"/>
    <mergeCell ref="Q65:R65"/>
    <mergeCell ref="T65:U65"/>
    <mergeCell ref="V65:Y65"/>
    <mergeCell ref="Z65:AA65"/>
    <mergeCell ref="AI52:AJ52"/>
    <mergeCell ref="X53:Y53"/>
    <mergeCell ref="A54:A55"/>
    <mergeCell ref="B54:D54"/>
    <mergeCell ref="S62:U62"/>
    <mergeCell ref="V62:X62"/>
    <mergeCell ref="AB62:AH63"/>
    <mergeCell ref="AI63:AJ63"/>
    <mergeCell ref="Q52:R52"/>
    <mergeCell ref="T52:U52"/>
    <mergeCell ref="V52:Y52"/>
    <mergeCell ref="Z52:AA52"/>
    <mergeCell ref="AC52:AD52"/>
    <mergeCell ref="AE52:AH52"/>
    <mergeCell ref="S49:U49"/>
    <mergeCell ref="V49:X49"/>
    <mergeCell ref="AB49:AH50"/>
    <mergeCell ref="AI50:AJ50"/>
    <mergeCell ref="Z51:AA51"/>
    <mergeCell ref="B52:C52"/>
    <mergeCell ref="D52:G52"/>
    <mergeCell ref="H52:I52"/>
    <mergeCell ref="K52:L52"/>
    <mergeCell ref="M52:P52"/>
    <mergeCell ref="AC39:AD39"/>
    <mergeCell ref="AE39:AH39"/>
    <mergeCell ref="AI39:AJ39"/>
    <mergeCell ref="X40:Y40"/>
    <mergeCell ref="A41:A42"/>
    <mergeCell ref="B41:D41"/>
    <mergeCell ref="Z38:AA38"/>
    <mergeCell ref="B39:C39"/>
    <mergeCell ref="D39:G39"/>
    <mergeCell ref="H39:I39"/>
    <mergeCell ref="K39:L39"/>
    <mergeCell ref="M39:P39"/>
    <mergeCell ref="Q39:R39"/>
    <mergeCell ref="T39:U39"/>
    <mergeCell ref="V39:Y39"/>
    <mergeCell ref="Z39:AA39"/>
    <mergeCell ref="AI26:AJ26"/>
    <mergeCell ref="X27:Y27"/>
    <mergeCell ref="A28:A29"/>
    <mergeCell ref="B28:D28"/>
    <mergeCell ref="S36:U36"/>
    <mergeCell ref="V36:X36"/>
    <mergeCell ref="AB36:AH37"/>
    <mergeCell ref="AI37:AJ37"/>
    <mergeCell ref="Q26:R26"/>
    <mergeCell ref="T26:U26"/>
    <mergeCell ref="V26:Y26"/>
    <mergeCell ref="Z26:AA26"/>
    <mergeCell ref="AC26:AD26"/>
    <mergeCell ref="AE26:AH26"/>
    <mergeCell ref="S23:U23"/>
    <mergeCell ref="V23:X23"/>
    <mergeCell ref="AB23:AH24"/>
    <mergeCell ref="AI24:AJ24"/>
    <mergeCell ref="Z25:AA25"/>
    <mergeCell ref="B26:C26"/>
    <mergeCell ref="D26:G26"/>
    <mergeCell ref="H26:I26"/>
    <mergeCell ref="K26:L26"/>
    <mergeCell ref="M26:P26"/>
    <mergeCell ref="AC13:AD13"/>
    <mergeCell ref="AE13:AH13"/>
    <mergeCell ref="AI13:AJ13"/>
    <mergeCell ref="X14:Y14"/>
    <mergeCell ref="A15:A16"/>
    <mergeCell ref="B15:D15"/>
    <mergeCell ref="Z12:AA12"/>
    <mergeCell ref="B13:C13"/>
    <mergeCell ref="D13:G13"/>
    <mergeCell ref="H13:I13"/>
    <mergeCell ref="K13:L13"/>
    <mergeCell ref="M13:P13"/>
    <mergeCell ref="Q13:R13"/>
    <mergeCell ref="T13:U13"/>
    <mergeCell ref="V13:Y13"/>
    <mergeCell ref="Z13:AA13"/>
    <mergeCell ref="A2:A3"/>
    <mergeCell ref="B2:D2"/>
    <mergeCell ref="S10:U10"/>
    <mergeCell ref="V10:X10"/>
    <mergeCell ref="AB10:AH11"/>
    <mergeCell ref="AI11:AJ1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User</cp:lastModifiedBy>
  <cp:lastPrinted>2014-05-19T09:02:22Z</cp:lastPrinted>
  <dcterms:created xsi:type="dcterms:W3CDTF">2014-05-19T09:07:27Z</dcterms:created>
  <dcterms:modified xsi:type="dcterms:W3CDTF">2014-05-19T09:07:27Z</dcterms:modified>
</cp:coreProperties>
</file>