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105" windowWidth="15240" windowHeight="8625"/>
  </bookViews>
  <sheets>
    <sheet name="Matchs" sheetId="2" r:id="rId1"/>
    <sheet name="GUIDE" sheetId="4" r:id="rId2"/>
  </sheets>
  <definedNames>
    <definedName name="Teams1" localSheetId="1">GUIDE!#REF!</definedName>
    <definedName name="Teams1">Matchs!$E$9:$E$56</definedName>
    <definedName name="Teams1_Score" localSheetId="1">GUIDE!#REF!</definedName>
    <definedName name="Teams1_Score">Matchs!$F$9:$F$56</definedName>
    <definedName name="Teams2" localSheetId="1">GUIDE!#REF!</definedName>
    <definedName name="Teams2">Matchs!$H$9:$H$56</definedName>
    <definedName name="Teams2_Score" localSheetId="1">GUIDE!#REF!</definedName>
    <definedName name="Teams2_Score">Matchs!$I$9:$I$56</definedName>
    <definedName name="_xlnm.Print_Area" localSheetId="1">GUIDE!$A$1:$AN$78</definedName>
    <definedName name="_xlnm.Print_Area" localSheetId="0">Matchs!$A$1:$AP$58</definedName>
  </definedNames>
  <calcPr calcId="145621"/>
</workbook>
</file>

<file path=xl/calcChain.xml><?xml version="1.0" encoding="utf-8"?>
<calcChain xmlns="http://schemas.openxmlformats.org/spreadsheetml/2006/main">
  <c r="AJ11" i="2" l="1"/>
  <c r="AD11" i="2"/>
  <c r="AD15" i="2"/>
  <c r="AJ15" i="2"/>
  <c r="AJ20" i="2"/>
  <c r="AJ19" i="2"/>
  <c r="AD20" i="2"/>
  <c r="AD19" i="2"/>
  <c r="AJ27" i="2"/>
  <c r="AJ26" i="2"/>
  <c r="AJ25" i="2"/>
  <c r="AJ24" i="2"/>
  <c r="AD27" i="2"/>
  <c r="AD26" i="2"/>
  <c r="AD25" i="2"/>
  <c r="AD24" i="2"/>
  <c r="AJ38" i="2"/>
  <c r="AJ37" i="2"/>
  <c r="AJ36" i="2"/>
  <c r="AJ35" i="2"/>
  <c r="AJ34" i="2"/>
  <c r="AJ33" i="2"/>
  <c r="AJ32" i="2"/>
  <c r="AJ31" i="2"/>
  <c r="AD38" i="2"/>
  <c r="AD37" i="2"/>
  <c r="AD36" i="2"/>
  <c r="AD35" i="2"/>
  <c r="AD34" i="2"/>
  <c r="AD33" i="2"/>
  <c r="AD32" i="2"/>
  <c r="AD31" i="2"/>
  <c r="V55" i="2" l="1"/>
  <c r="U55" i="2"/>
  <c r="T55" i="2"/>
  <c r="S55" i="2"/>
  <c r="R55" i="2"/>
  <c r="Q55" i="2"/>
  <c r="V54" i="2"/>
  <c r="U54" i="2"/>
  <c r="T54" i="2"/>
  <c r="S54" i="2"/>
  <c r="R54" i="2"/>
  <c r="Q54" i="2"/>
  <c r="V53" i="2"/>
  <c r="U53" i="2"/>
  <c r="T53" i="2"/>
  <c r="S53" i="2"/>
  <c r="R53" i="2"/>
  <c r="Q53" i="2"/>
  <c r="V52" i="2"/>
  <c r="U52" i="2"/>
  <c r="T52" i="2"/>
  <c r="S52" i="2"/>
  <c r="R52" i="2"/>
  <c r="Q52" i="2"/>
  <c r="V49" i="2"/>
  <c r="U49" i="2"/>
  <c r="T49" i="2"/>
  <c r="S49" i="2"/>
  <c r="R49" i="2"/>
  <c r="Q49" i="2"/>
  <c r="V48" i="2"/>
  <c r="U48" i="2"/>
  <c r="T48" i="2"/>
  <c r="S48" i="2"/>
  <c r="R48" i="2"/>
  <c r="Q48" i="2"/>
  <c r="V47" i="2"/>
  <c r="U47" i="2"/>
  <c r="T47" i="2"/>
  <c r="S47" i="2"/>
  <c r="R47" i="2"/>
  <c r="Q47" i="2"/>
  <c r="V46" i="2"/>
  <c r="U46" i="2"/>
  <c r="T46" i="2"/>
  <c r="S46" i="2"/>
  <c r="R46" i="2"/>
  <c r="Q46" i="2"/>
  <c r="V43" i="2"/>
  <c r="U43" i="2"/>
  <c r="T43" i="2"/>
  <c r="S43" i="2"/>
  <c r="R43" i="2"/>
  <c r="Q43" i="2"/>
  <c r="V42" i="2"/>
  <c r="U42" i="2"/>
  <c r="T42" i="2"/>
  <c r="S42" i="2"/>
  <c r="R42" i="2"/>
  <c r="Q42" i="2"/>
  <c r="V41" i="2"/>
  <c r="U41" i="2"/>
  <c r="T41" i="2"/>
  <c r="S41" i="2"/>
  <c r="R41" i="2"/>
  <c r="Q41" i="2"/>
  <c r="V40" i="2"/>
  <c r="U40" i="2"/>
  <c r="T40" i="2"/>
  <c r="S40" i="2"/>
  <c r="R40" i="2"/>
  <c r="Q40" i="2"/>
  <c r="V37" i="2"/>
  <c r="U37" i="2"/>
  <c r="T37" i="2"/>
  <c r="S37" i="2"/>
  <c r="R37" i="2"/>
  <c r="Q37" i="2"/>
  <c r="V36" i="2"/>
  <c r="U36" i="2"/>
  <c r="T36" i="2"/>
  <c r="S36" i="2"/>
  <c r="R36" i="2"/>
  <c r="Q36" i="2"/>
  <c r="V35" i="2"/>
  <c r="U35" i="2"/>
  <c r="T35" i="2"/>
  <c r="S35" i="2"/>
  <c r="R35" i="2"/>
  <c r="Q35" i="2"/>
  <c r="V34" i="2"/>
  <c r="U34" i="2"/>
  <c r="T34" i="2"/>
  <c r="S34" i="2"/>
  <c r="R34" i="2"/>
  <c r="Q34" i="2"/>
  <c r="V31" i="2"/>
  <c r="U31" i="2"/>
  <c r="T31" i="2"/>
  <c r="S31" i="2"/>
  <c r="R31" i="2"/>
  <c r="Q31" i="2"/>
  <c r="V30" i="2"/>
  <c r="U30" i="2"/>
  <c r="T30" i="2"/>
  <c r="S30" i="2"/>
  <c r="R30" i="2"/>
  <c r="Q30" i="2"/>
  <c r="V29" i="2"/>
  <c r="U29" i="2"/>
  <c r="T29" i="2"/>
  <c r="S29" i="2"/>
  <c r="R29" i="2"/>
  <c r="Q29" i="2"/>
  <c r="V28" i="2"/>
  <c r="U28" i="2"/>
  <c r="T28" i="2"/>
  <c r="S28" i="2"/>
  <c r="R28" i="2"/>
  <c r="Q28" i="2"/>
  <c r="V25" i="2"/>
  <c r="U25" i="2"/>
  <c r="T25" i="2"/>
  <c r="S25" i="2"/>
  <c r="R25" i="2"/>
  <c r="Q25" i="2"/>
  <c r="V24" i="2"/>
  <c r="U24" i="2"/>
  <c r="T24" i="2"/>
  <c r="S24" i="2"/>
  <c r="R24" i="2"/>
  <c r="Q24" i="2"/>
  <c r="V23" i="2"/>
  <c r="U23" i="2"/>
  <c r="T23" i="2"/>
  <c r="S23" i="2"/>
  <c r="R23" i="2"/>
  <c r="Q23" i="2"/>
  <c r="V22" i="2"/>
  <c r="U22" i="2"/>
  <c r="T22" i="2"/>
  <c r="S22" i="2"/>
  <c r="R22" i="2"/>
  <c r="Q22" i="2"/>
  <c r="V19" i="2"/>
  <c r="U19" i="2"/>
  <c r="T19" i="2"/>
  <c r="S19" i="2"/>
  <c r="R19" i="2"/>
  <c r="Q19" i="2"/>
  <c r="V18" i="2"/>
  <c r="U18" i="2"/>
  <c r="T18" i="2"/>
  <c r="S18" i="2"/>
  <c r="R18" i="2"/>
  <c r="Q18" i="2"/>
  <c r="V17" i="2"/>
  <c r="U17" i="2"/>
  <c r="T17" i="2"/>
  <c r="S17" i="2"/>
  <c r="R17" i="2"/>
  <c r="Q17" i="2"/>
  <c r="V16" i="2"/>
  <c r="U16" i="2"/>
  <c r="T16" i="2"/>
  <c r="S16" i="2"/>
  <c r="R16" i="2"/>
  <c r="Q16" i="2"/>
  <c r="V13" i="2"/>
  <c r="U13" i="2"/>
  <c r="T13" i="2"/>
  <c r="S13" i="2"/>
  <c r="R13" i="2"/>
  <c r="Q13" i="2"/>
  <c r="V12" i="2"/>
  <c r="U12" i="2"/>
  <c r="T12" i="2"/>
  <c r="S12" i="2"/>
  <c r="R12" i="2"/>
  <c r="Q12" i="2"/>
  <c r="V11" i="2"/>
  <c r="U11" i="2"/>
  <c r="T11" i="2"/>
  <c r="S11" i="2"/>
  <c r="R11" i="2"/>
  <c r="Q11" i="2"/>
  <c r="V10" i="2"/>
  <c r="U10" i="2"/>
  <c r="T10" i="2"/>
  <c r="S10" i="2"/>
  <c r="R10" i="2"/>
  <c r="Q10" i="2"/>
  <c r="W11" i="2" l="1"/>
  <c r="W13" i="2"/>
  <c r="W17" i="2"/>
  <c r="W19" i="2"/>
  <c r="W23" i="2"/>
  <c r="W25" i="2"/>
  <c r="W29" i="2"/>
  <c r="W31" i="2"/>
  <c r="W35" i="2"/>
  <c r="W37" i="2"/>
  <c r="W41" i="2"/>
  <c r="W43" i="2"/>
  <c r="W47" i="2"/>
  <c r="W49" i="2"/>
  <c r="W53" i="2"/>
  <c r="W55" i="2"/>
  <c r="W10" i="2"/>
  <c r="W12" i="2"/>
  <c r="W16" i="2"/>
  <c r="W18" i="2"/>
  <c r="W22" i="2"/>
  <c r="W24" i="2"/>
  <c r="W28" i="2"/>
  <c r="W30" i="2"/>
  <c r="W34" i="2"/>
  <c r="W36" i="2"/>
  <c r="W40" i="2"/>
  <c r="W42" i="2"/>
  <c r="W46" i="2"/>
  <c r="W48" i="2"/>
  <c r="W52" i="2"/>
  <c r="W54" i="2"/>
  <c r="X12" i="2"/>
  <c r="X18" i="2"/>
  <c r="X24" i="2"/>
  <c r="X30" i="2"/>
  <c r="X36" i="2"/>
  <c r="X42" i="2"/>
  <c r="X48" i="2"/>
  <c r="X54" i="2"/>
  <c r="N54" i="2" s="1"/>
  <c r="X11" i="2"/>
  <c r="X13" i="2"/>
  <c r="N13" i="2" s="1"/>
  <c r="X17" i="2"/>
  <c r="N17" i="2" s="1"/>
  <c r="X19" i="2"/>
  <c r="N19" i="2" s="1"/>
  <c r="X23" i="2"/>
  <c r="N23" i="2" s="1"/>
  <c r="X25" i="2"/>
  <c r="N25" i="2" s="1"/>
  <c r="X29" i="2"/>
  <c r="N29" i="2" s="1"/>
  <c r="X31" i="2"/>
  <c r="N31" i="2" s="1"/>
  <c r="X35" i="2"/>
  <c r="N35" i="2" s="1"/>
  <c r="X37" i="2"/>
  <c r="N37" i="2" s="1"/>
  <c r="X41" i="2"/>
  <c r="N41" i="2" s="1"/>
  <c r="X43" i="2"/>
  <c r="N43" i="2" s="1"/>
  <c r="X47" i="2"/>
  <c r="N47" i="2" s="1"/>
  <c r="X49" i="2"/>
  <c r="N49" i="2" s="1"/>
  <c r="X53" i="2"/>
  <c r="N53" i="2" s="1"/>
  <c r="X55" i="2"/>
  <c r="N55" i="2" s="1"/>
  <c r="X10" i="2"/>
  <c r="N10" i="2" s="1"/>
  <c r="X16" i="2"/>
  <c r="X22" i="2"/>
  <c r="X28" i="2"/>
  <c r="X34" i="2"/>
  <c r="N34" i="2" s="1"/>
  <c r="X40" i="2"/>
  <c r="X46" i="2"/>
  <c r="X52" i="2"/>
  <c r="N11" i="2" l="1"/>
  <c r="N30" i="2"/>
  <c r="N48" i="2"/>
  <c r="N24" i="2"/>
  <c r="N46" i="2"/>
  <c r="N22" i="2"/>
  <c r="N36" i="2"/>
  <c r="O37" i="2" s="1"/>
  <c r="N52" i="2"/>
  <c r="O52" i="2" s="1"/>
  <c r="N28" i="2"/>
  <c r="N12" i="2"/>
  <c r="N40" i="2"/>
  <c r="N16" i="2"/>
  <c r="N42" i="2"/>
  <c r="N18" i="2"/>
  <c r="O10" i="2" l="1"/>
  <c r="O28" i="2"/>
  <c r="O22" i="2"/>
  <c r="O25" i="2"/>
  <c r="O23" i="2"/>
  <c r="O11" i="2"/>
  <c r="O13" i="2"/>
  <c r="O24" i="2"/>
  <c r="O46" i="2"/>
  <c r="O47" i="2"/>
  <c r="O31" i="2"/>
  <c r="O49" i="2"/>
  <c r="O48" i="2"/>
  <c r="O30" i="2"/>
  <c r="O54" i="2"/>
  <c r="O43" i="2"/>
  <c r="O29" i="2"/>
  <c r="O12" i="2"/>
  <c r="O35" i="2"/>
  <c r="O55" i="2"/>
  <c r="O53" i="2"/>
  <c r="O34" i="2"/>
  <c r="O36" i="2"/>
  <c r="O41" i="2"/>
  <c r="O18" i="2"/>
  <c r="O42" i="2"/>
  <c r="O16" i="2"/>
  <c r="O17" i="2"/>
  <c r="O40" i="2"/>
  <c r="O19" i="2"/>
  <c r="B101" i="2" a="1"/>
  <c r="B81" i="2" a="1"/>
  <c r="B87" i="2" a="1"/>
  <c r="B77" i="2" a="1"/>
  <c r="B61" i="2" a="1"/>
  <c r="B86" i="2" a="1"/>
  <c r="B76" i="2" a="1"/>
  <c r="B111" i="2" a="1"/>
  <c r="B126" i="2" a="1"/>
  <c r="B127" i="2" a="1"/>
  <c r="B107" i="2" a="1"/>
  <c r="B117" i="2" a="1"/>
  <c r="B121" i="2" a="1"/>
  <c r="B136" i="2" a="1"/>
  <c r="B137" i="2" a="1"/>
  <c r="B71" i="2" a="1"/>
  <c r="B96" i="2" a="1"/>
  <c r="B91" i="2" a="1"/>
  <c r="B66" i="2" a="1"/>
  <c r="B97" i="2" a="1"/>
  <c r="B67" i="2" a="1"/>
  <c r="B116" i="2" a="1"/>
  <c r="B131" i="2" a="1"/>
  <c r="B106" i="2" a="1"/>
  <c r="AI37" i="2" l="1"/>
  <c r="AC36" i="2"/>
  <c r="AI32" i="2"/>
  <c r="AC32" i="2"/>
  <c r="AC33" i="2"/>
  <c r="AI36" i="2"/>
  <c r="AI33" i="2"/>
  <c r="AC37" i="2"/>
  <c r="B131" i="2"/>
  <c r="B137" i="2"/>
  <c r="B136" i="2"/>
  <c r="B76" i="2"/>
  <c r="B71" i="2"/>
  <c r="B77" i="2"/>
  <c r="B81" i="2"/>
  <c r="B87" i="2"/>
  <c r="B86" i="2"/>
  <c r="B107" i="2"/>
  <c r="B101" i="2"/>
  <c r="B106" i="2"/>
  <c r="B96" i="2"/>
  <c r="B97" i="2"/>
  <c r="B91" i="2"/>
  <c r="B117" i="2"/>
  <c r="B116" i="2"/>
  <c r="B111" i="2"/>
  <c r="B121" i="2"/>
  <c r="B127" i="2"/>
  <c r="B126" i="2"/>
  <c r="AC35" i="2"/>
  <c r="B67" i="2"/>
  <c r="B66" i="2"/>
  <c r="B61" i="2"/>
  <c r="AC31" i="2"/>
  <c r="AC38" i="2"/>
  <c r="AC27" i="2"/>
  <c r="AI38" i="2"/>
  <c r="AI27" i="2" s="1"/>
  <c r="AI20" i="2" s="1"/>
  <c r="AI11" i="2" s="1"/>
  <c r="AI35" i="2"/>
  <c r="AC26" i="2"/>
  <c r="AI26" i="2"/>
  <c r="AI19" i="2" s="1"/>
  <c r="AC11" i="2" s="1"/>
  <c r="AI34" i="2"/>
  <c r="AI25" i="2" s="1"/>
  <c r="AI31" i="2"/>
  <c r="AC24" i="2" s="1"/>
  <c r="AI24" i="2"/>
  <c r="AC19" i="2" s="1"/>
  <c r="AC15" i="2" s="1"/>
  <c r="AC34" i="2"/>
  <c r="AC25" i="2"/>
  <c r="AC20" i="2" s="1"/>
  <c r="AI15" i="2" s="1"/>
  <c r="B134" i="2" a="1"/>
  <c r="B94" i="2" a="1"/>
  <c r="B129" i="2" a="1"/>
  <c r="B63" i="2" a="1"/>
  <c r="B122" i="2" a="1"/>
  <c r="B92" i="2" a="1"/>
  <c r="B114" i="2" a="1"/>
  <c r="B73" i="2" a="1"/>
  <c r="B64" i="2" a="1"/>
  <c r="B78" i="2" a="1"/>
  <c r="B109" i="2" a="1"/>
  <c r="B62" i="2" a="1"/>
  <c r="B133" i="2" a="1"/>
  <c r="B139" i="2" a="1"/>
  <c r="B72" i="2" a="1"/>
  <c r="B68" i="2" a="1"/>
  <c r="B103" i="2" a="1"/>
  <c r="B98" i="2" a="1"/>
  <c r="B128" i="2" a="1"/>
  <c r="B69" i="2" a="1"/>
  <c r="B123" i="2" a="1"/>
  <c r="B118" i="2" a="1"/>
  <c r="B74" i="2" a="1"/>
  <c r="B88" i="2" a="1"/>
  <c r="B119" i="2" a="1"/>
  <c r="B89" i="2" a="1"/>
  <c r="B132" i="2" a="1"/>
  <c r="B83" i="2" a="1"/>
  <c r="B93" i="2" a="1"/>
  <c r="B112" i="2" a="1"/>
  <c r="B79" i="2" a="1"/>
  <c r="B104" i="2" a="1"/>
  <c r="B84" i="2" a="1"/>
  <c r="B138" i="2" a="1"/>
  <c r="B113" i="2" a="1"/>
  <c r="B102" i="2" a="1"/>
  <c r="B99" i="2" a="1"/>
  <c r="B124" i="2" a="1"/>
  <c r="B82" i="2" a="1"/>
  <c r="B108" i="2" a="1"/>
  <c r="B124" i="2" l="1"/>
  <c r="B119" i="2"/>
  <c r="B84" i="2"/>
  <c r="B78" i="2"/>
  <c r="B132" i="2"/>
  <c r="B122" i="2"/>
  <c r="B118" i="2"/>
  <c r="B134" i="2"/>
  <c r="B98" i="2"/>
  <c r="B103" i="2"/>
  <c r="B139" i="2"/>
  <c r="B82" i="2"/>
  <c r="B73" i="2"/>
  <c r="B138" i="2"/>
  <c r="B129" i="2"/>
  <c r="B112" i="2"/>
  <c r="B99" i="2"/>
  <c r="B92" i="2"/>
  <c r="B104" i="2"/>
  <c r="B83" i="2"/>
  <c r="B89" i="2"/>
  <c r="B74" i="2"/>
  <c r="B123" i="2"/>
  <c r="B93" i="2"/>
  <c r="B108" i="2"/>
  <c r="B72" i="2"/>
  <c r="B133" i="2"/>
  <c r="B128" i="2"/>
  <c r="B114" i="2"/>
  <c r="B113" i="2"/>
  <c r="B94" i="2"/>
  <c r="B109" i="2"/>
  <c r="B102" i="2"/>
  <c r="B88" i="2"/>
  <c r="B79" i="2"/>
  <c r="B69" i="2"/>
  <c r="B68" i="2"/>
  <c r="B63" i="2"/>
  <c r="B64" i="2"/>
  <c r="B62" i="2"/>
</calcChain>
</file>

<file path=xl/comments1.xml><?xml version="1.0" encoding="utf-8"?>
<comments xmlns="http://schemas.openxmlformats.org/spreadsheetml/2006/main">
  <authors>
    <author>David</author>
  </authors>
  <commentList>
    <comment ref="AC31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1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2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2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3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3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4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4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5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5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6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6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7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7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8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8" author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<sst xmlns="http://schemas.openxmlformats.org/spreadsheetml/2006/main" count="361" uniqueCount="128">
  <si>
    <t>Brésil</t>
  </si>
  <si>
    <t>Croatie</t>
  </si>
  <si>
    <t>Mexique</t>
  </si>
  <si>
    <t>Cameroun</t>
  </si>
  <si>
    <t>Match</t>
  </si>
  <si>
    <t>Espagne</t>
  </si>
  <si>
    <t>Pays-Bas</t>
  </si>
  <si>
    <t>Chili</t>
  </si>
  <si>
    <t>Australie</t>
  </si>
  <si>
    <t>Colombie</t>
  </si>
  <si>
    <t>Grèce</t>
  </si>
  <si>
    <t>Côte d'Ivoire</t>
  </si>
  <si>
    <t>Japon</t>
  </si>
  <si>
    <t>Uruguay</t>
  </si>
  <si>
    <t>Costa Rica</t>
  </si>
  <si>
    <t>Angleterre</t>
  </si>
  <si>
    <t>Italie</t>
  </si>
  <si>
    <t>Suisse</t>
  </si>
  <si>
    <t>Equateur</t>
  </si>
  <si>
    <t>France</t>
  </si>
  <si>
    <t>Honduras</t>
  </si>
  <si>
    <t>Argentine</t>
  </si>
  <si>
    <t>Bosnie-et-Herzégovine</t>
  </si>
  <si>
    <t>Iran</t>
  </si>
  <si>
    <t>Nigeria</t>
  </si>
  <si>
    <t>Allemagne</t>
  </si>
  <si>
    <t>Portugal</t>
  </si>
  <si>
    <t>Ghana</t>
  </si>
  <si>
    <t>USA</t>
  </si>
  <si>
    <t>Belgique</t>
  </si>
  <si>
    <t>Algérie</t>
  </si>
  <si>
    <t>Russie</t>
  </si>
  <si>
    <t>République de Corée</t>
  </si>
  <si>
    <t>Groupe A</t>
  </si>
  <si>
    <t>Groupe B</t>
  </si>
  <si>
    <t>Groupe C</t>
  </si>
  <si>
    <t>Groupe D</t>
  </si>
  <si>
    <t>Groupe E</t>
  </si>
  <si>
    <t>Groupe F</t>
  </si>
  <si>
    <t>Groupe G</t>
  </si>
  <si>
    <t>Groupe H</t>
  </si>
  <si>
    <t>Groupe</t>
  </si>
  <si>
    <t>LISTE DES MATCHS ET SAISIE DES RESULTATS</t>
  </si>
  <si>
    <t>MJ</t>
  </si>
  <si>
    <t>G</t>
  </si>
  <si>
    <t>N</t>
  </si>
  <si>
    <t>P</t>
  </si>
  <si>
    <t>BP</t>
  </si>
  <si>
    <t>BC</t>
  </si>
  <si>
    <t>Pts</t>
  </si>
  <si>
    <t>Quart de Finale</t>
  </si>
  <si>
    <t>Huitième de Finale</t>
  </si>
  <si>
    <t>GROUPES &amp; POINTS</t>
  </si>
  <si>
    <t>Finale</t>
  </si>
  <si>
    <t>Demi Finale</t>
  </si>
  <si>
    <t>A</t>
  </si>
  <si>
    <t>B</t>
  </si>
  <si>
    <t>C</t>
  </si>
  <si>
    <t>D</t>
  </si>
  <si>
    <t>Petite Finale</t>
  </si>
  <si>
    <t>PHASES FINALES</t>
  </si>
  <si>
    <t>+/-</t>
  </si>
  <si>
    <t>Buts</t>
  </si>
  <si>
    <t>Pen</t>
  </si>
  <si>
    <t>Rg</t>
  </si>
  <si>
    <t>Pronostics COUPE DU MONDE DE FOOTBALL Brésil 2014 XLD</t>
  </si>
  <si>
    <t>Recevoir les mises à jour par email</t>
  </si>
  <si>
    <t>Télécharger la dernière version</t>
  </si>
  <si>
    <t>Contacter l'auteur (David Aubert)</t>
  </si>
  <si>
    <t>Licence CC BY-NC-SA 2.0 FR</t>
  </si>
  <si>
    <t>Revisions</t>
  </si>
  <si>
    <t>Version 1.2 :</t>
  </si>
  <si>
    <t>UTILISATION DU FICHIER PRONOSTIC</t>
  </si>
  <si>
    <t>1 - PHASE GROUPES</t>
  </si>
  <si>
    <t>Saisir les scores pour chaque matchs dans les colonnes "Buts"</t>
  </si>
  <si>
    <t>Les vainqueurs sont automatiquement mis en évidence sur fond rouge.</t>
  </si>
  <si>
    <t>Le classement groupe par groupe se trouve dans la colonne "Rg".</t>
  </si>
  <si>
    <t xml:space="preserve">Les points et les statistiques sont calculés automatiquement </t>
  </si>
  <si>
    <t>dans les tableaux récapitulatifs des groupes.</t>
  </si>
  <si>
    <t>seront départagés par un tirage au sort.</t>
  </si>
  <si>
    <t>Le tableau ressemblera à cela :</t>
  </si>
  <si>
    <t>Après avoir saisi tous les scores, le tableau des huitièmes de finales doit être ainsi :</t>
  </si>
  <si>
    <t>et il y a très peu de chances qu'il y ait des ex-aequos.</t>
  </si>
  <si>
    <t>Si les règles de calcul de la FIFA ne permettent pas de départager les ex-aequos,</t>
  </si>
  <si>
    <t xml:space="preserve">Dans ce cas, il y a des ex-aequos dans le groupe B qui seront départagés par un </t>
  </si>
  <si>
    <t>de groupe ne seront plus répercutées dans le tableau des huitièmes de finales.</t>
  </si>
  <si>
    <t xml:space="preserve">Il faudra reprendre un fichier vierge et ressaisir les scores pour faire une autre </t>
  </si>
  <si>
    <t>Dans 99% des cas, les règles de la FIFA permettent de départager tous les pays</t>
  </si>
  <si>
    <t>alors le tableau des huitièmes de finales mettra en évidences les ex-aequos qui</t>
  </si>
  <si>
    <r>
      <rPr>
        <b/>
        <sz val="11"/>
        <color theme="1"/>
        <rFont val="Calibri"/>
        <family val="2"/>
        <scheme val="minor"/>
      </rPr>
      <t>ATTENTION</t>
    </r>
    <r>
      <rPr>
        <sz val="11"/>
        <color theme="1"/>
        <rFont val="Calibri"/>
        <family val="2"/>
        <scheme val="minor"/>
      </rPr>
      <t xml:space="preserve">, dans ce cas, les modifications apportées aux scores dans la phase </t>
    </r>
  </si>
  <si>
    <t>2 - CLASSEMENT PAR GROUPE - CAS PARTICULIER DES EX-AEQUOS</t>
  </si>
  <si>
    <t>3 - SAISIE DES SCORES EN PHASE FINALE</t>
  </si>
  <si>
    <t>En cas d'égalité, d"partagez les équipes aux tirs au buts en inscrivant les scores</t>
  </si>
  <si>
    <t>dans les colonnes "Pen".</t>
  </si>
  <si>
    <t>Saisissez les scores des huitèmes de finales dans les colonnes "Buts".</t>
  </si>
  <si>
    <t xml:space="preserve">Vos pronostics des huitièmes de finales se répercutent automatiquement dans le </t>
  </si>
  <si>
    <t xml:space="preserve">tableau des quarts de finales qu'il faudra renseigner de la même façon et ainsi </t>
  </si>
  <si>
    <t>de suite jusqu'à la finale!!</t>
  </si>
  <si>
    <t>- Ajout d'un guide utilisateur</t>
  </si>
  <si>
    <t>- Mise en forme conditionnelle des ex-aequos en huitième de finale</t>
  </si>
  <si>
    <t>Version 1.1 :</t>
  </si>
  <si>
    <t>Version 1.0 :</t>
  </si>
  <si>
    <t>- Fichier de pronostics livré</t>
  </si>
  <si>
    <t xml:space="preserve">- Protections des cellules en huitième de finale enlevées pour permettre </t>
  </si>
  <si>
    <t>la saisie du tirage au sort.</t>
  </si>
  <si>
    <r>
      <rPr>
        <sz val="11"/>
        <color theme="1"/>
        <rFont val="Arial"/>
        <family val="2"/>
      </rPr>
      <t>Version :</t>
    </r>
    <r>
      <rPr>
        <b/>
        <sz val="11"/>
        <color theme="1"/>
        <rFont val="Arial"/>
        <family val="2"/>
      </rPr>
      <t xml:space="preserve"> 1.3</t>
    </r>
  </si>
  <si>
    <t>Tirage au sort A1</t>
  </si>
  <si>
    <t>Tirage au sort A2</t>
  </si>
  <si>
    <t>Tirage au sort B1</t>
  </si>
  <si>
    <t>Tirage au sort B2</t>
  </si>
  <si>
    <t>Tirage au sort C1</t>
  </si>
  <si>
    <t>Tirage au sort C2</t>
  </si>
  <si>
    <t>Tirage au sort D1</t>
  </si>
  <si>
    <t>Tirage au sort D2</t>
  </si>
  <si>
    <t>Tirage au sort E1</t>
  </si>
  <si>
    <t>Tirage au sort E2</t>
  </si>
  <si>
    <t>Tirage au sort F1</t>
  </si>
  <si>
    <t>Tirage au sort F2</t>
  </si>
  <si>
    <t>Tirage au sort G1</t>
  </si>
  <si>
    <t>Tirage au sort G2</t>
  </si>
  <si>
    <t>Tirage au sort H1</t>
  </si>
  <si>
    <t>Tirage au sort H2</t>
  </si>
  <si>
    <t>simulation.</t>
  </si>
  <si>
    <t>Version 1.3 :</t>
  </si>
  <si>
    <t>tirage au sort. Choisissez les pays dans la liste déroulante.</t>
  </si>
  <si>
    <t>- Création d'une liste déroulante en cas d'ex aequos dans les groupes</t>
  </si>
  <si>
    <t xml:space="preserve">- Correction d'une erreur concernant les 1/8ème de finale </t>
  </si>
  <si>
    <t>avec impact sur la suite des résultats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</si>
</sst>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+#,##0;\-#,##0;0"/>
  </numFmts>
  <fonts count="17" x14ac:knownFonts="1">
    <font>
      <sz val="11"/>
      <color theme="1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70C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 style="medium">
        <color theme="3" tint="0.79998168889431442"/>
      </left>
      <right/>
      <top/>
      <bottom/>
      <diagonal/>
    </border>
    <border>
      <left/>
      <right style="medium">
        <color theme="3" tint="0.79998168889431442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4" tint="0.79998168889431442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Border="1"/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2" xfId="0" applyFill="1" applyBorder="1"/>
    <xf numFmtId="0" fontId="0" fillId="0" borderId="3" xfId="0" applyFill="1" applyBorder="1"/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1" xfId="0" applyFill="1" applyBorder="1"/>
    <xf numFmtId="0" fontId="2" fillId="0" borderId="0" xfId="0" applyFont="1" applyBorder="1" applyAlignment="1">
      <alignment horizontal="centerContinuous" vertical="center"/>
    </xf>
    <xf numFmtId="0" fontId="3" fillId="2" borderId="0" xfId="0" applyFont="1" applyFill="1"/>
    <xf numFmtId="0" fontId="0" fillId="4" borderId="0" xfId="0" applyFill="1"/>
    <xf numFmtId="0" fontId="0" fillId="4" borderId="0" xfId="0" applyFill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2" borderId="4" xfId="0" quotePrefix="1" applyFont="1" applyFill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6" fillId="2" borderId="0" xfId="0" applyFont="1" applyFill="1"/>
    <xf numFmtId="0" fontId="8" fillId="0" borderId="1" xfId="0" applyFont="1" applyBorder="1" applyAlignment="1">
      <alignment horizontal="center"/>
    </xf>
    <xf numFmtId="0" fontId="12" fillId="2" borderId="0" xfId="0" applyFont="1" applyFill="1" applyAlignment="1">
      <alignment vertical="center"/>
    </xf>
    <xf numFmtId="0" fontId="12" fillId="0" borderId="2" xfId="0" applyFont="1" applyFill="1" applyBorder="1" applyAlignment="1">
      <alignment vertical="center"/>
    </xf>
    <xf numFmtId="0" fontId="13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centerContinuous" vertical="center"/>
    </xf>
    <xf numFmtId="0" fontId="12" fillId="0" borderId="3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3" xfId="0" applyFont="1" applyFill="1" applyBorder="1" applyAlignment="1">
      <alignment horizontal="center"/>
    </xf>
    <xf numFmtId="0" fontId="12" fillId="2" borderId="0" xfId="0" applyFont="1" applyFill="1"/>
    <xf numFmtId="0" fontId="4" fillId="3" borderId="1" xfId="0" applyFont="1" applyFill="1" applyBorder="1" applyAlignment="1" applyProtection="1">
      <alignment horizontal="center"/>
      <protection locked="0"/>
    </xf>
    <xf numFmtId="0" fontId="0" fillId="2" borderId="0" xfId="0" applyFill="1" applyAlignment="1" applyProtection="1">
      <protection locked="0"/>
    </xf>
    <xf numFmtId="0" fontId="7" fillId="2" borderId="0" xfId="0" applyFont="1" applyFill="1" applyAlignment="1" applyProtection="1">
      <alignment horizontal="left" vertical="center"/>
    </xf>
    <xf numFmtId="0" fontId="0" fillId="2" borderId="0" xfId="0" applyFill="1" applyProtection="1"/>
    <xf numFmtId="0" fontId="6" fillId="2" borderId="0" xfId="0" applyFont="1" applyFill="1" applyProtection="1"/>
    <xf numFmtId="0" fontId="0" fillId="2" borderId="0" xfId="0" applyFill="1" applyAlignment="1" applyProtection="1">
      <alignment horizontal="left"/>
    </xf>
    <xf numFmtId="0" fontId="10" fillId="2" borderId="0" xfId="0" applyFont="1" applyFill="1" applyAlignment="1" applyProtection="1">
      <alignment horizontal="left"/>
    </xf>
    <xf numFmtId="0" fontId="11" fillId="2" borderId="0" xfId="0" applyFont="1" applyFill="1" applyProtection="1"/>
    <xf numFmtId="0" fontId="9" fillId="2" borderId="0" xfId="0" applyFont="1" applyFill="1" applyAlignment="1" applyProtection="1"/>
    <xf numFmtId="0" fontId="0" fillId="2" borderId="0" xfId="0" applyFill="1" applyAlignment="1" applyProtection="1"/>
    <xf numFmtId="0" fontId="0" fillId="0" borderId="1" xfId="0" applyBorder="1" applyAlignment="1" applyProtection="1">
      <alignment horizontal="left"/>
      <protection locked="0"/>
    </xf>
    <xf numFmtId="0" fontId="0" fillId="0" borderId="0" xfId="0" applyProtection="1"/>
    <xf numFmtId="0" fontId="12" fillId="2" borderId="0" xfId="0" applyFont="1" applyFill="1" applyProtection="1"/>
    <xf numFmtId="0" fontId="12" fillId="0" borderId="2" xfId="0" applyFont="1" applyFill="1" applyBorder="1" applyAlignment="1" applyProtection="1">
      <alignment vertical="center"/>
    </xf>
    <xf numFmtId="0" fontId="13" fillId="0" borderId="0" xfId="0" applyFont="1" applyBorder="1" applyAlignment="1" applyProtection="1">
      <alignment horizontal="centerContinuous" vertical="center"/>
    </xf>
    <xf numFmtId="0" fontId="12" fillId="0" borderId="0" xfId="0" applyFont="1" applyBorder="1" applyAlignment="1" applyProtection="1">
      <alignment horizontal="centerContinuous" vertical="center"/>
    </xf>
    <xf numFmtId="0" fontId="12" fillId="0" borderId="3" xfId="0" applyFont="1" applyFill="1" applyBorder="1" applyAlignment="1" applyProtection="1">
      <alignment vertical="center"/>
    </xf>
    <xf numFmtId="0" fontId="12" fillId="2" borderId="0" xfId="0" applyFont="1" applyFill="1" applyAlignment="1" applyProtection="1">
      <alignment vertical="center"/>
    </xf>
    <xf numFmtId="0" fontId="12" fillId="0" borderId="0" xfId="0" applyFont="1" applyProtection="1"/>
    <xf numFmtId="0" fontId="0" fillId="0" borderId="2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left" vertical="center"/>
    </xf>
    <xf numFmtId="0" fontId="0" fillId="2" borderId="0" xfId="0" applyFont="1" applyFill="1" applyBorder="1" applyAlignment="1" applyProtection="1">
      <alignment horizontal="left" vertical="center"/>
    </xf>
    <xf numFmtId="0" fontId="0" fillId="0" borderId="3" xfId="0" applyFont="1" applyFill="1" applyBorder="1" applyAlignment="1" applyProtection="1">
      <alignment horizontal="left" vertical="center"/>
    </xf>
    <xf numFmtId="0" fontId="0" fillId="0" borderId="2" xfId="0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centerContinuous" vertical="center"/>
    </xf>
    <xf numFmtId="0" fontId="0" fillId="0" borderId="0" xfId="0" applyFont="1" applyBorder="1" applyAlignment="1" applyProtection="1">
      <alignment horizontal="centerContinuous" vertical="center"/>
    </xf>
    <xf numFmtId="0" fontId="0" fillId="0" borderId="3" xfId="0" applyFont="1" applyFill="1" applyBorder="1" applyAlignment="1" applyProtection="1">
      <alignment vertical="center"/>
    </xf>
    <xf numFmtId="0" fontId="0" fillId="0" borderId="0" xfId="0" applyFont="1" applyBorder="1" applyAlignment="1" applyProtection="1">
      <alignment horizontal="left" vertical="center"/>
    </xf>
    <xf numFmtId="0" fontId="0" fillId="0" borderId="0" xfId="0" quotePrefix="1" applyFont="1" applyBorder="1" applyAlignment="1" applyProtection="1">
      <alignment horizontal="left" vertical="center"/>
    </xf>
    <xf numFmtId="0" fontId="0" fillId="0" borderId="0" xfId="0" quotePrefix="1" applyFont="1" applyFill="1" applyBorder="1" applyAlignment="1" applyProtection="1">
      <alignment vertical="center"/>
    </xf>
    <xf numFmtId="0" fontId="0" fillId="0" borderId="0" xfId="0" applyFont="1" applyFill="1" applyBorder="1" applyAlignment="1" applyProtection="1">
      <alignment vertical="center"/>
    </xf>
    <xf numFmtId="0" fontId="16" fillId="0" borderId="0" xfId="0" quotePrefix="1" applyFont="1" applyFill="1" applyBorder="1" applyAlignment="1" applyProtection="1">
      <alignment vertical="center"/>
    </xf>
    <xf numFmtId="0" fontId="9" fillId="2" borderId="0" xfId="0" applyFont="1" applyFill="1" applyAlignment="1" applyProtection="1">
      <protection locked="0"/>
    </xf>
    <xf numFmtId="0" fontId="0" fillId="0" borderId="0" xfId="0" applyAlignment="1" applyProtection="1">
      <protection locked="0"/>
    </xf>
    <xf numFmtId="0" fontId="9" fillId="2" borderId="0" xfId="0" applyFont="1" applyFill="1" applyAlignment="1" applyProtection="1"/>
    <xf numFmtId="0" fontId="0" fillId="0" borderId="0" xfId="0" applyAlignment="1" applyProtection="1"/>
    <xf numFmtId="0" fontId="0" fillId="0" borderId="0" xfId="0" applyAlignment="1"/>
  </cellXfs>
  <cellStyles count="1">
    <cellStyle name="Normal" xfId="0" builtinId="0"/>
  </cellStyles>
  <dxfs count="6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A7A7"/>
        </patternFill>
      </fill>
    </dxf>
    <dxf>
      <font>
        <b/>
        <i val="0"/>
      </font>
      <fill>
        <patternFill>
          <bgColor rgb="FFFFA7A7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</font>
      <fill>
        <patternFill patternType="solid">
          <bgColor rgb="FFFFA7A7"/>
        </patternFill>
      </fill>
    </dxf>
    <dxf>
      <font>
        <b/>
        <i val="0"/>
        <color auto="1"/>
      </font>
      <fill>
        <patternFill>
          <bgColor rgb="FFFFA7A7"/>
        </patternFill>
      </fill>
    </dxf>
  </dxfs>
  <tableStyles count="0" defaultTableStyle="TableStyleMedium2" defaultPivotStyle="PivotStyleLight16"/>
  <colors>
    <mruColors>
      <color rgb="FFFFA7A7"/>
      <color rgb="FFFFC5C5"/>
      <color rgb="FFFF7171"/>
      <color rgb="FF9BFFC8"/>
      <color rgb="FFEEF3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acebook.com/pages/Excel-Downloads/114606881931555" TargetMode="External"/><Relationship Id="rId13" Type="http://schemas.openxmlformats.org/officeDocument/2006/relationships/image" Target="../media/image7.png"/><Relationship Id="rId3" Type="http://schemas.openxmlformats.org/officeDocument/2006/relationships/image" Target="../media/image2.gif"/><Relationship Id="rId7" Type="http://schemas.openxmlformats.org/officeDocument/2006/relationships/image" Target="../media/image4.png"/><Relationship Id="rId12" Type="http://schemas.openxmlformats.org/officeDocument/2006/relationships/hyperlink" Target="http://www.excel-downloads.com/forum/218798-pronostics-coupe-du-monde-football-2014-xld.html" TargetMode="External"/><Relationship Id="rId2" Type="http://schemas.openxmlformats.org/officeDocument/2006/relationships/hyperlink" Target="http://www.excel-downloads.com/remository/Download/Particuliers/Sports/Football/Pronostics-Coupe-du-Monde-Football-2014-XLD.html" TargetMode="External"/><Relationship Id="rId1" Type="http://schemas.openxmlformats.org/officeDocument/2006/relationships/image" Target="../media/image1.png"/><Relationship Id="rId6" Type="http://schemas.openxmlformats.org/officeDocument/2006/relationships/hyperlink" Target="http://plus.google.com/111848441591178010740?prsrc=" TargetMode="External"/><Relationship Id="rId11" Type="http://schemas.openxmlformats.org/officeDocument/2006/relationships/image" Target="../media/image6.jpeg"/><Relationship Id="rId5" Type="http://schemas.openxmlformats.org/officeDocument/2006/relationships/image" Target="../media/image3.png"/><Relationship Id="rId10" Type="http://schemas.openxmlformats.org/officeDocument/2006/relationships/hyperlink" Target="https://twitter.com/ExcelDownloads" TargetMode="External"/><Relationship Id="rId4" Type="http://schemas.openxmlformats.org/officeDocument/2006/relationships/hyperlink" Target="http://eepurl.com/REpWD" TargetMode="External"/><Relationship Id="rId9" Type="http://schemas.openxmlformats.org/officeDocument/2006/relationships/image" Target="../media/image5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acebook.com/pages/Excel-Downloads/114606881931555" TargetMode="External"/><Relationship Id="rId13" Type="http://schemas.openxmlformats.org/officeDocument/2006/relationships/image" Target="../media/image7.png"/><Relationship Id="rId18" Type="http://schemas.openxmlformats.org/officeDocument/2006/relationships/image" Target="../media/image12.png"/><Relationship Id="rId3" Type="http://schemas.openxmlformats.org/officeDocument/2006/relationships/image" Target="../media/image2.gif"/><Relationship Id="rId7" Type="http://schemas.openxmlformats.org/officeDocument/2006/relationships/image" Target="../media/image4.png"/><Relationship Id="rId12" Type="http://schemas.openxmlformats.org/officeDocument/2006/relationships/hyperlink" Target="http://www.excel-downloads.com/forum/218798-pronostics-coupe-du-monde-football-2014-xld.html" TargetMode="External"/><Relationship Id="rId17" Type="http://schemas.openxmlformats.org/officeDocument/2006/relationships/image" Target="../media/image11.png"/><Relationship Id="rId2" Type="http://schemas.openxmlformats.org/officeDocument/2006/relationships/hyperlink" Target="http://www.excel-downloads.com/remository/Download/Particuliers/Sports/Football/Pronostics-Coupe-du-Monde-Football-2014-XLD.html" TargetMode="External"/><Relationship Id="rId16" Type="http://schemas.openxmlformats.org/officeDocument/2006/relationships/image" Target="../media/image10.png"/><Relationship Id="rId1" Type="http://schemas.openxmlformats.org/officeDocument/2006/relationships/image" Target="../media/image1.png"/><Relationship Id="rId6" Type="http://schemas.openxmlformats.org/officeDocument/2006/relationships/hyperlink" Target="http://plus.google.com/111848441591178010740?prsrc=" TargetMode="External"/><Relationship Id="rId11" Type="http://schemas.openxmlformats.org/officeDocument/2006/relationships/image" Target="../media/image6.jpeg"/><Relationship Id="rId5" Type="http://schemas.openxmlformats.org/officeDocument/2006/relationships/image" Target="../media/image3.png"/><Relationship Id="rId15" Type="http://schemas.openxmlformats.org/officeDocument/2006/relationships/image" Target="../media/image9.png"/><Relationship Id="rId10" Type="http://schemas.openxmlformats.org/officeDocument/2006/relationships/hyperlink" Target="https://twitter.com/ExcelDownloads" TargetMode="External"/><Relationship Id="rId4" Type="http://schemas.openxmlformats.org/officeDocument/2006/relationships/hyperlink" Target="http://eepurl.com/REpWD" TargetMode="External"/><Relationship Id="rId9" Type="http://schemas.openxmlformats.org/officeDocument/2006/relationships/image" Target="../media/image5.jpeg"/><Relationship Id="rId1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62929</xdr:colOff>
      <xdr:row>0</xdr:row>
      <xdr:rowOff>89721</xdr:rowOff>
    </xdr:from>
    <xdr:to>
      <xdr:col>4</xdr:col>
      <xdr:colOff>181991</xdr:colOff>
      <xdr:row>3</xdr:row>
      <xdr:rowOff>259255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410" y="89721"/>
          <a:ext cx="1817648" cy="1060976"/>
        </a:xfrm>
        <a:prstGeom prst="rect">
          <a:avLst/>
        </a:prstGeom>
      </xdr:spPr>
    </xdr:pic>
    <xdr:clientData/>
  </xdr:twoCellAnchor>
  <xdr:twoCellAnchor editAs="oneCell">
    <xdr:from>
      <xdr:col>28</xdr:col>
      <xdr:colOff>1420731</xdr:colOff>
      <xdr:row>1</xdr:row>
      <xdr:rowOff>107541</xdr:rowOff>
    </xdr:from>
    <xdr:to>
      <xdr:col>28</xdr:col>
      <xdr:colOff>1746116</xdr:colOff>
      <xdr:row>1</xdr:row>
      <xdr:rowOff>457117</xdr:rowOff>
    </xdr:to>
    <xdr:pic>
      <xdr:nvPicPr>
        <xdr:cNvPr id="4" name="Image 3" descr="download_trans.gif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2223" y="291896"/>
          <a:ext cx="325385" cy="3495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1422439</xdr:colOff>
      <xdr:row>2</xdr:row>
      <xdr:rowOff>42543</xdr:rowOff>
    </xdr:from>
    <xdr:to>
      <xdr:col>28</xdr:col>
      <xdr:colOff>1732552</xdr:colOff>
      <xdr:row>2</xdr:row>
      <xdr:rowOff>230444</xdr:rowOff>
    </xdr:to>
    <xdr:pic>
      <xdr:nvPicPr>
        <xdr:cNvPr id="2" name="Image 1">
          <a:hlinkClick xmlns:r="http://schemas.openxmlformats.org/officeDocument/2006/relationships" r:id="rId4"/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73931" y="687785"/>
          <a:ext cx="310113" cy="187901"/>
        </a:xfrm>
        <a:prstGeom prst="rect">
          <a:avLst/>
        </a:prstGeom>
      </xdr:spPr>
    </xdr:pic>
    <xdr:clientData/>
  </xdr:twoCellAnchor>
  <xdr:twoCellAnchor editAs="oneCell">
    <xdr:from>
      <xdr:col>39</xdr:col>
      <xdr:colOff>167054</xdr:colOff>
      <xdr:row>1</xdr:row>
      <xdr:rowOff>102577</xdr:rowOff>
    </xdr:from>
    <xdr:to>
      <xdr:col>40</xdr:col>
      <xdr:colOff>225669</xdr:colOff>
      <xdr:row>1</xdr:row>
      <xdr:rowOff>337039</xdr:rowOff>
    </xdr:to>
    <xdr:pic>
      <xdr:nvPicPr>
        <xdr:cNvPr id="5" name="Image 4" descr="Google+">
          <a:hlinkClick xmlns:r="http://schemas.openxmlformats.org/officeDocument/2006/relationships" r:id="rId6" tgtFrame="_top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0208" y="293077"/>
          <a:ext cx="234462" cy="2344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161781</xdr:colOff>
      <xdr:row>1</xdr:row>
      <xdr:rowOff>410309</xdr:rowOff>
    </xdr:from>
    <xdr:to>
      <xdr:col>40</xdr:col>
      <xdr:colOff>232263</xdr:colOff>
      <xdr:row>2</xdr:row>
      <xdr:rowOff>205155</xdr:rowOff>
    </xdr:to>
    <xdr:pic>
      <xdr:nvPicPr>
        <xdr:cNvPr id="6" name="Image 5" descr="http://ts1.mm.bing.net/th?id=HN.608014214971002582&amp;w=142&amp;h=144&amp;c=7&amp;rs=1&amp;pid=1.7">
          <a:hlinkClick xmlns:r="http://schemas.openxmlformats.org/officeDocument/2006/relationships" r:id="rId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54935" y="600809"/>
          <a:ext cx="246329" cy="2491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167691</xdr:colOff>
      <xdr:row>3</xdr:row>
      <xdr:rowOff>43958</xdr:rowOff>
    </xdr:from>
    <xdr:to>
      <xdr:col>40</xdr:col>
      <xdr:colOff>252785</xdr:colOff>
      <xdr:row>4</xdr:row>
      <xdr:rowOff>49088</xdr:rowOff>
    </xdr:to>
    <xdr:pic>
      <xdr:nvPicPr>
        <xdr:cNvPr id="7" name="Image 6" descr="http://ts1.mm.bing.net/th?id=HN.608043523821210727&amp;w=146&amp;h=146&amp;c=7&amp;rs=1&amp;pid=1.7">
          <a:hlinkClick xmlns:r="http://schemas.openxmlformats.org/officeDocument/2006/relationships" r:id="rId10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0845" y="923189"/>
          <a:ext cx="260941" cy="268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1479960</xdr:colOff>
      <xdr:row>3</xdr:row>
      <xdr:rowOff>46091</xdr:rowOff>
    </xdr:from>
    <xdr:to>
      <xdr:col>28</xdr:col>
      <xdr:colOff>1770420</xdr:colOff>
      <xdr:row>4</xdr:row>
      <xdr:rowOff>76815</xdr:rowOff>
    </xdr:to>
    <xdr:pic>
      <xdr:nvPicPr>
        <xdr:cNvPr id="12" name="Image 11" descr="User-Chat icon">
          <a:hlinkClick xmlns:r="http://schemas.openxmlformats.org/officeDocument/2006/relationships" r:id="rId1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31452" y="937139"/>
          <a:ext cx="290460" cy="291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62929</xdr:colOff>
      <xdr:row>0</xdr:row>
      <xdr:rowOff>89721</xdr:rowOff>
    </xdr:from>
    <xdr:to>
      <xdr:col>4</xdr:col>
      <xdr:colOff>181991</xdr:colOff>
      <xdr:row>3</xdr:row>
      <xdr:rowOff>259255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654" y="89721"/>
          <a:ext cx="1814512" cy="1055359"/>
        </a:xfrm>
        <a:prstGeom prst="rect">
          <a:avLst/>
        </a:prstGeom>
      </xdr:spPr>
    </xdr:pic>
    <xdr:clientData/>
  </xdr:twoCellAnchor>
  <xdr:twoCellAnchor editAs="oneCell">
    <xdr:from>
      <xdr:col>29</xdr:col>
      <xdr:colOff>1420731</xdr:colOff>
      <xdr:row>1</xdr:row>
      <xdr:rowOff>107541</xdr:rowOff>
    </xdr:from>
    <xdr:to>
      <xdr:col>29</xdr:col>
      <xdr:colOff>1746116</xdr:colOff>
      <xdr:row>1</xdr:row>
      <xdr:rowOff>457117</xdr:rowOff>
    </xdr:to>
    <xdr:pic>
      <xdr:nvPicPr>
        <xdr:cNvPr id="3" name="Image 2" descr="download_trans.gif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4681" y="298041"/>
          <a:ext cx="325385" cy="3495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29</xdr:col>
      <xdr:colOff>1422439</xdr:colOff>
      <xdr:row>2</xdr:row>
      <xdr:rowOff>42543</xdr:rowOff>
    </xdr:from>
    <xdr:to>
      <xdr:col>29</xdr:col>
      <xdr:colOff>1732552</xdr:colOff>
      <xdr:row>2</xdr:row>
      <xdr:rowOff>230444</xdr:rowOff>
    </xdr:to>
    <xdr:pic>
      <xdr:nvPicPr>
        <xdr:cNvPr id="4" name="Image 3">
          <a:hlinkClick xmlns:r="http://schemas.openxmlformats.org/officeDocument/2006/relationships" r:id="rId4"/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76389" y="690243"/>
          <a:ext cx="310113" cy="187901"/>
        </a:xfrm>
        <a:prstGeom prst="rect">
          <a:avLst/>
        </a:prstGeom>
      </xdr:spPr>
    </xdr:pic>
    <xdr:clientData/>
  </xdr:twoCellAnchor>
  <xdr:twoCellAnchor editAs="oneCell">
    <xdr:from>
      <xdr:col>37</xdr:col>
      <xdr:colOff>167054</xdr:colOff>
      <xdr:row>1</xdr:row>
      <xdr:rowOff>102577</xdr:rowOff>
    </xdr:from>
    <xdr:to>
      <xdr:col>38</xdr:col>
      <xdr:colOff>225669</xdr:colOff>
      <xdr:row>1</xdr:row>
      <xdr:rowOff>337039</xdr:rowOff>
    </xdr:to>
    <xdr:pic>
      <xdr:nvPicPr>
        <xdr:cNvPr id="5" name="Image 4" descr="Google+">
          <a:hlinkClick xmlns:r="http://schemas.openxmlformats.org/officeDocument/2006/relationships" r:id="rId6" tgtFrame="_top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8829" y="293077"/>
          <a:ext cx="239590" cy="2344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37</xdr:col>
      <xdr:colOff>161781</xdr:colOff>
      <xdr:row>1</xdr:row>
      <xdr:rowOff>410309</xdr:rowOff>
    </xdr:from>
    <xdr:to>
      <xdr:col>38</xdr:col>
      <xdr:colOff>232263</xdr:colOff>
      <xdr:row>2</xdr:row>
      <xdr:rowOff>205155</xdr:rowOff>
    </xdr:to>
    <xdr:pic>
      <xdr:nvPicPr>
        <xdr:cNvPr id="6" name="Image 5" descr="http://ts1.mm.bing.net/th?id=HN.608014214971002582&amp;w=142&amp;h=144&amp;c=7&amp;rs=1&amp;pid=1.7">
          <a:hlinkClick xmlns:r="http://schemas.openxmlformats.org/officeDocument/2006/relationships" r:id="rId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556" y="600809"/>
          <a:ext cx="251457" cy="2520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37</xdr:col>
      <xdr:colOff>167691</xdr:colOff>
      <xdr:row>3</xdr:row>
      <xdr:rowOff>43958</xdr:rowOff>
    </xdr:from>
    <xdr:to>
      <xdr:col>38</xdr:col>
      <xdr:colOff>252785</xdr:colOff>
      <xdr:row>4</xdr:row>
      <xdr:rowOff>49088</xdr:rowOff>
    </xdr:to>
    <xdr:pic>
      <xdr:nvPicPr>
        <xdr:cNvPr id="7" name="Image 6" descr="http://ts1.mm.bing.net/th?id=HN.608043523821210727&amp;w=146&amp;h=146&amp;c=7&amp;rs=1&amp;pid=1.7">
          <a:hlinkClick xmlns:r="http://schemas.openxmlformats.org/officeDocument/2006/relationships" r:id="rId10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9466" y="929783"/>
          <a:ext cx="266069" cy="271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29</xdr:col>
      <xdr:colOff>1479960</xdr:colOff>
      <xdr:row>3</xdr:row>
      <xdr:rowOff>46091</xdr:rowOff>
    </xdr:from>
    <xdr:to>
      <xdr:col>29</xdr:col>
      <xdr:colOff>1770420</xdr:colOff>
      <xdr:row>4</xdr:row>
      <xdr:rowOff>76815</xdr:rowOff>
    </xdr:to>
    <xdr:pic>
      <xdr:nvPicPr>
        <xdr:cNvPr id="8" name="Image 7" descr="User-Chat icon">
          <a:hlinkClick xmlns:r="http://schemas.openxmlformats.org/officeDocument/2006/relationships" r:id="rId1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33910" y="931916"/>
          <a:ext cx="290460" cy="2974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9525</xdr:colOff>
      <xdr:row>10</xdr:row>
      <xdr:rowOff>143487</xdr:rowOff>
    </xdr:from>
    <xdr:to>
      <xdr:col>7</xdr:col>
      <xdr:colOff>983226</xdr:colOff>
      <xdr:row>20</xdr:row>
      <xdr:rowOff>180669</xdr:rowOff>
    </xdr:to>
    <xdr:pic>
      <xdr:nvPicPr>
        <xdr:cNvPr id="9" name="Image 8"/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332146" y="2739818"/>
          <a:ext cx="4706886" cy="1880730"/>
        </a:xfrm>
        <a:prstGeom prst="rect">
          <a:avLst/>
        </a:prstGeom>
      </xdr:spPr>
    </xdr:pic>
    <xdr:clientData/>
  </xdr:twoCellAnchor>
  <xdr:twoCellAnchor editAs="oneCell">
    <xdr:from>
      <xdr:col>11</xdr:col>
      <xdr:colOff>46088</xdr:colOff>
      <xdr:row>11</xdr:row>
      <xdr:rowOff>56533</xdr:rowOff>
    </xdr:from>
    <xdr:to>
      <xdr:col>22</xdr:col>
      <xdr:colOff>215080</xdr:colOff>
      <xdr:row>22</xdr:row>
      <xdr:rowOff>4081</xdr:rowOff>
    </xdr:to>
    <xdr:pic>
      <xdr:nvPicPr>
        <xdr:cNvPr id="10" name="Image 9"/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5945443" y="2837218"/>
          <a:ext cx="4777863" cy="1975452"/>
        </a:xfrm>
        <a:prstGeom prst="rect">
          <a:avLst/>
        </a:prstGeom>
      </xdr:spPr>
    </xdr:pic>
    <xdr:clientData/>
  </xdr:twoCellAnchor>
  <xdr:twoCellAnchor editAs="oneCell">
    <xdr:from>
      <xdr:col>1</xdr:col>
      <xdr:colOff>230443</xdr:colOff>
      <xdr:row>28</xdr:row>
      <xdr:rowOff>153639</xdr:rowOff>
    </xdr:from>
    <xdr:to>
      <xdr:col>10</xdr:col>
      <xdr:colOff>61450</xdr:colOff>
      <xdr:row>42</xdr:row>
      <xdr:rowOff>85974</xdr:rowOff>
    </xdr:to>
    <xdr:pic>
      <xdr:nvPicPr>
        <xdr:cNvPr id="13" name="Image 12"/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322620" y="6068357"/>
          <a:ext cx="5377015" cy="2513302"/>
        </a:xfrm>
        <a:prstGeom prst="rect">
          <a:avLst/>
        </a:prstGeom>
      </xdr:spPr>
    </xdr:pic>
    <xdr:clientData/>
  </xdr:twoCellAnchor>
  <xdr:twoCellAnchor editAs="oneCell">
    <xdr:from>
      <xdr:col>11</xdr:col>
      <xdr:colOff>61450</xdr:colOff>
      <xdr:row>29</xdr:row>
      <xdr:rowOff>30724</xdr:rowOff>
    </xdr:from>
    <xdr:to>
      <xdr:col>25</xdr:col>
      <xdr:colOff>16893</xdr:colOff>
      <xdr:row>42</xdr:row>
      <xdr:rowOff>153629</xdr:rowOff>
    </xdr:to>
    <xdr:pic>
      <xdr:nvPicPr>
        <xdr:cNvPr id="14" name="Image 13"/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960805" y="6129797"/>
          <a:ext cx="5301733" cy="2519517"/>
        </a:xfrm>
        <a:prstGeom prst="rect">
          <a:avLst/>
        </a:prstGeom>
      </xdr:spPr>
    </xdr:pic>
    <xdr:clientData/>
  </xdr:twoCellAnchor>
  <xdr:twoCellAnchor editAs="oneCell">
    <xdr:from>
      <xdr:col>10</xdr:col>
      <xdr:colOff>230447</xdr:colOff>
      <xdr:row>53</xdr:row>
      <xdr:rowOff>37858</xdr:rowOff>
    </xdr:from>
    <xdr:to>
      <xdr:col>25</xdr:col>
      <xdr:colOff>92177</xdr:colOff>
      <xdr:row>75</xdr:row>
      <xdr:rowOff>117895</xdr:rowOff>
    </xdr:to>
    <xdr:pic>
      <xdr:nvPicPr>
        <xdr:cNvPr id="15" name="Image 14"/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868632" y="10377092"/>
          <a:ext cx="5469190" cy="41358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://www.excel-downloads.com/forum/218798-pronostics-coupe-du-monde-football-2014-xld.html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://www.excel-downloads.com/remository/Download/Particuliers/Sports/Football/Pronostics-Coupe-du-Monde-Football-2014-XLD.html" TargetMode="External"/><Relationship Id="rId1" Type="http://schemas.openxmlformats.org/officeDocument/2006/relationships/hyperlink" Target="http://eepurl.com/REpWD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creativecommons.org/licenses/by-nc-sa/2.0/fr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xcel-downloads.com/forum/218798-pronostics-coupe-du-monde-football-2014-xld.html" TargetMode="External"/><Relationship Id="rId2" Type="http://schemas.openxmlformats.org/officeDocument/2006/relationships/hyperlink" Target="http://www.excel-downloads.com/remository/Download/Particuliers/Sports/Football/Pronostics-Coupe-du-Monde-Football-2014-XLD.html" TargetMode="External"/><Relationship Id="rId1" Type="http://schemas.openxmlformats.org/officeDocument/2006/relationships/hyperlink" Target="http://eepurl.com/REpWD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creativecommons.org/licenses/by-nc-sa/2.0/f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pageSetUpPr fitToPage="1"/>
  </sheetPr>
  <dimension ref="A1:BR660"/>
  <sheetViews>
    <sheetView showGridLines="0" tabSelected="1" zoomScale="62" zoomScaleNormal="62" workbookViewId="0">
      <selection activeCell="F10" sqref="F10"/>
    </sheetView>
  </sheetViews>
  <sheetFormatPr baseColWidth="10" defaultRowHeight="15" x14ac:dyDescent="0.25"/>
  <cols>
    <col min="1" max="1" width="1.28515625" style="13" customWidth="1"/>
    <col min="2" max="2" width="3.42578125" customWidth="1"/>
    <col min="3" max="3" width="9.42578125" bestFit="1" customWidth="1"/>
    <col min="4" max="4" width="12.5703125" customWidth="1"/>
    <col min="5" max="5" width="26.7109375" customWidth="1"/>
    <col min="6" max="6" width="4.28515625" customWidth="1"/>
    <col min="7" max="7" width="2.7109375" customWidth="1"/>
    <col min="8" max="8" width="26.7109375" customWidth="1"/>
    <col min="9" max="9" width="4.28515625" customWidth="1"/>
    <col min="10" max="10" width="1.7109375" customWidth="1"/>
    <col min="11" max="11" width="3.85546875" customWidth="1"/>
    <col min="12" max="12" width="2.28515625" style="13" customWidth="1"/>
    <col min="13" max="13" width="3.85546875" style="13" customWidth="1"/>
    <col min="14" max="14" width="5.42578125" style="13" hidden="1" customWidth="1"/>
    <col min="15" max="15" width="4" style="13" customWidth="1"/>
    <col min="16" max="16" width="26.7109375" style="13" customWidth="1"/>
    <col min="17" max="22" width="4.7109375" style="13" customWidth="1"/>
    <col min="23" max="24" width="4.7109375" customWidth="1"/>
    <col min="25" max="25" width="3.85546875" customWidth="1"/>
    <col min="26" max="26" width="2.42578125" customWidth="1"/>
    <col min="27" max="27" width="3.85546875" style="13" customWidth="1"/>
    <col min="28" max="28" width="6.5703125" style="13" customWidth="1"/>
    <col min="29" max="29" width="26.7109375" customWidth="1"/>
    <col min="30" max="30" width="4.7109375" hidden="1" customWidth="1"/>
    <col min="31" max="33" width="4.28515625" customWidth="1"/>
    <col min="34" max="34" width="2.7109375" customWidth="1"/>
    <col min="35" max="35" width="26.7109375" customWidth="1"/>
    <col min="36" max="36" width="4.7109375" hidden="1" customWidth="1"/>
    <col min="37" max="39" width="4.28515625" customWidth="1"/>
    <col min="40" max="40" width="2.7109375" customWidth="1"/>
    <col min="41" max="41" width="3.85546875" customWidth="1"/>
    <col min="42" max="42" width="2.42578125" customWidth="1"/>
    <col min="43" max="43" width="4.140625" customWidth="1"/>
  </cols>
  <sheetData>
    <row r="1" spans="1:70" x14ac:dyDescent="0.25">
      <c r="B1" s="13"/>
      <c r="C1" s="13"/>
      <c r="D1" s="13"/>
      <c r="E1" s="13"/>
      <c r="F1" s="13"/>
      <c r="G1" s="13"/>
      <c r="H1" s="13"/>
      <c r="I1" s="13"/>
      <c r="J1" s="13"/>
      <c r="K1" s="13"/>
      <c r="W1" s="13"/>
      <c r="X1" s="13"/>
      <c r="Y1" s="13"/>
      <c r="Z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</row>
    <row r="2" spans="1:70" ht="36" x14ac:dyDescent="0.4">
      <c r="B2" s="13"/>
      <c r="C2" s="13"/>
      <c r="D2" s="13"/>
      <c r="E2" s="39"/>
      <c r="F2" s="39" t="s">
        <v>65</v>
      </c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27"/>
      <c r="AE2" s="70" t="s">
        <v>67</v>
      </c>
      <c r="AF2" s="71"/>
      <c r="AG2" s="71"/>
      <c r="AH2" s="71"/>
      <c r="AI2" s="71"/>
      <c r="AJ2" s="27"/>
      <c r="AK2" s="27"/>
      <c r="AL2" s="27"/>
      <c r="AM2" s="27"/>
      <c r="AN2" s="27"/>
      <c r="AO2" s="27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</row>
    <row r="3" spans="1:70" ht="18.75" customHeight="1" x14ac:dyDescent="0.25">
      <c r="B3" s="13"/>
      <c r="C3" s="13"/>
      <c r="D3" s="13"/>
      <c r="E3" s="42"/>
      <c r="F3" s="43" t="s">
        <v>105</v>
      </c>
      <c r="G3" s="44"/>
      <c r="H3" s="40"/>
      <c r="I3" s="40"/>
      <c r="J3" s="40"/>
      <c r="K3" s="40"/>
      <c r="L3" s="40"/>
      <c r="M3" s="40"/>
      <c r="N3" s="40"/>
      <c r="O3" s="40"/>
      <c r="P3" s="45"/>
      <c r="Q3" s="45"/>
      <c r="R3" s="45"/>
      <c r="S3" s="45"/>
      <c r="T3" s="45"/>
      <c r="U3" s="45"/>
      <c r="V3" s="45"/>
      <c r="W3" s="45"/>
      <c r="X3" s="45"/>
      <c r="Y3" s="45"/>
      <c r="Z3" s="40"/>
      <c r="AA3" s="40"/>
      <c r="AB3" s="45"/>
      <c r="AC3" s="46"/>
      <c r="AD3" s="38"/>
      <c r="AE3" s="70" t="s">
        <v>66</v>
      </c>
      <c r="AF3" s="71"/>
      <c r="AG3" s="71"/>
      <c r="AH3" s="71"/>
      <c r="AI3" s="71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</row>
    <row r="4" spans="1:70" ht="21" customHeight="1" x14ac:dyDescent="0.25">
      <c r="B4" s="13"/>
      <c r="C4" s="13"/>
      <c r="D4" s="13"/>
      <c r="E4" s="40"/>
      <c r="F4" s="70" t="s">
        <v>69</v>
      </c>
      <c r="G4" s="71"/>
      <c r="H4" s="71"/>
      <c r="I4" s="71"/>
      <c r="J4" s="71"/>
      <c r="K4" s="40"/>
      <c r="L4" s="40"/>
      <c r="M4" s="40"/>
      <c r="N4" s="40"/>
      <c r="O4" s="40"/>
      <c r="P4" s="45"/>
      <c r="Q4" s="45"/>
      <c r="R4" s="45"/>
      <c r="S4" s="45"/>
      <c r="T4" s="45"/>
      <c r="U4" s="45"/>
      <c r="V4" s="45"/>
      <c r="W4" s="45"/>
      <c r="X4" s="45"/>
      <c r="Y4" s="45"/>
      <c r="Z4" s="40"/>
      <c r="AA4" s="40"/>
      <c r="AB4" s="40"/>
      <c r="AC4" s="40"/>
      <c r="AD4" s="13"/>
      <c r="AE4" s="70" t="s">
        <v>68</v>
      </c>
      <c r="AF4" s="71"/>
      <c r="AG4" s="71"/>
      <c r="AH4" s="71"/>
      <c r="AI4" s="71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</row>
    <row r="5" spans="1:70" ht="10.5" customHeight="1" x14ac:dyDescent="0.25">
      <c r="B5" s="13"/>
      <c r="C5" s="13"/>
      <c r="D5" s="13"/>
      <c r="E5" s="13"/>
      <c r="F5" s="13"/>
      <c r="G5" s="13"/>
      <c r="H5" s="13"/>
      <c r="I5" s="13"/>
      <c r="J5" s="13"/>
      <c r="K5" s="13"/>
      <c r="W5" s="13"/>
      <c r="X5" s="13"/>
      <c r="Y5" s="13"/>
      <c r="Z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</row>
    <row r="6" spans="1:70" s="29" customFormat="1" ht="45" customHeight="1" x14ac:dyDescent="0.45">
      <c r="B6" s="30"/>
      <c r="C6" s="31" t="s">
        <v>42</v>
      </c>
      <c r="D6" s="31"/>
      <c r="E6" s="32"/>
      <c r="F6" s="32"/>
      <c r="G6" s="32"/>
      <c r="H6" s="32"/>
      <c r="I6" s="32"/>
      <c r="J6" s="32"/>
      <c r="K6" s="33"/>
      <c r="M6" s="30"/>
      <c r="N6" s="34"/>
      <c r="O6" s="31" t="s">
        <v>52</v>
      </c>
      <c r="P6" s="31"/>
      <c r="Q6" s="32"/>
      <c r="R6" s="32"/>
      <c r="S6" s="32"/>
      <c r="T6" s="32"/>
      <c r="U6" s="32"/>
      <c r="V6" s="32"/>
      <c r="W6" s="32"/>
      <c r="X6" s="32"/>
      <c r="Y6" s="35"/>
      <c r="Z6" s="36"/>
      <c r="AA6" s="30"/>
      <c r="AB6" s="31" t="s">
        <v>60</v>
      </c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5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</row>
    <row r="7" spans="1:70" s="1" customFormat="1" ht="21.95" customHeight="1" x14ac:dyDescent="0.25">
      <c r="A7" s="14"/>
      <c r="B7" s="7"/>
      <c r="C7" s="2" t="s">
        <v>4</v>
      </c>
      <c r="D7" s="3" t="s">
        <v>41</v>
      </c>
      <c r="E7" s="2"/>
      <c r="F7" s="2" t="s">
        <v>62</v>
      </c>
      <c r="G7" s="2"/>
      <c r="H7" s="2"/>
      <c r="I7" s="2" t="s">
        <v>62</v>
      </c>
      <c r="J7" s="2"/>
      <c r="K7" s="8"/>
      <c r="L7" s="14"/>
      <c r="M7" s="7"/>
      <c r="N7" s="22"/>
      <c r="O7" s="22"/>
      <c r="P7" s="16"/>
      <c r="Q7" s="16"/>
      <c r="R7" s="16"/>
      <c r="S7" s="16"/>
      <c r="T7" s="16"/>
      <c r="U7" s="16"/>
      <c r="V7" s="16"/>
      <c r="W7" s="16"/>
      <c r="X7" s="16"/>
      <c r="Y7" s="10"/>
      <c r="Z7" s="13"/>
      <c r="AA7" s="7"/>
      <c r="AB7" s="22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0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</row>
    <row r="8" spans="1:70" ht="5.25" customHeight="1" x14ac:dyDescent="0.25">
      <c r="B8" s="9"/>
      <c r="C8" s="4"/>
      <c r="D8" s="5"/>
      <c r="E8" s="5"/>
      <c r="F8" s="15"/>
      <c r="G8" s="5"/>
      <c r="H8" s="5"/>
      <c r="I8" s="15"/>
      <c r="J8" s="5"/>
      <c r="K8" s="10"/>
      <c r="M8" s="7"/>
      <c r="N8" s="22"/>
      <c r="O8" s="22"/>
      <c r="P8" s="19"/>
      <c r="Q8" s="19"/>
      <c r="R8" s="19"/>
      <c r="S8" s="19"/>
      <c r="T8" s="19"/>
      <c r="U8" s="19"/>
      <c r="V8" s="19"/>
      <c r="W8" s="18"/>
      <c r="X8" s="18"/>
      <c r="Y8" s="10"/>
      <c r="Z8" s="13"/>
      <c r="AA8" s="7"/>
      <c r="AB8" s="22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0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</row>
    <row r="9" spans="1:70" ht="21.95" customHeight="1" x14ac:dyDescent="0.35">
      <c r="B9" s="9"/>
      <c r="C9" s="4">
        <v>1</v>
      </c>
      <c r="D9" s="5" t="s">
        <v>33</v>
      </c>
      <c r="E9" s="5" t="s">
        <v>0</v>
      </c>
      <c r="F9" s="37"/>
      <c r="G9" s="5"/>
      <c r="H9" s="5" t="s">
        <v>1</v>
      </c>
      <c r="I9" s="37"/>
      <c r="J9" s="5"/>
      <c r="K9" s="10"/>
      <c r="M9" s="9"/>
      <c r="N9" s="23"/>
      <c r="O9" s="20" t="s">
        <v>64</v>
      </c>
      <c r="P9" s="17" t="s">
        <v>33</v>
      </c>
      <c r="Q9" s="20" t="s">
        <v>43</v>
      </c>
      <c r="R9" s="20" t="s">
        <v>44</v>
      </c>
      <c r="S9" s="20" t="s">
        <v>45</v>
      </c>
      <c r="T9" s="20" t="s">
        <v>46</v>
      </c>
      <c r="U9" s="20" t="s">
        <v>47</v>
      </c>
      <c r="V9" s="20" t="s">
        <v>48</v>
      </c>
      <c r="W9" s="25" t="s">
        <v>61</v>
      </c>
      <c r="X9" s="20" t="s">
        <v>49</v>
      </c>
      <c r="Y9" s="10"/>
      <c r="Z9" s="13"/>
      <c r="AA9" s="9"/>
      <c r="AB9" s="17" t="s">
        <v>53</v>
      </c>
      <c r="AC9" s="17"/>
      <c r="AD9" s="17"/>
      <c r="AE9" s="17" t="s">
        <v>62</v>
      </c>
      <c r="AF9" s="17"/>
      <c r="AG9" s="17" t="s">
        <v>63</v>
      </c>
      <c r="AH9" s="17"/>
      <c r="AI9" s="17"/>
      <c r="AJ9" s="17"/>
      <c r="AK9" s="17" t="s">
        <v>62</v>
      </c>
      <c r="AL9" s="17"/>
      <c r="AM9" s="17" t="s">
        <v>63</v>
      </c>
      <c r="AN9" s="17"/>
      <c r="AO9" s="10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</row>
    <row r="10" spans="1:70" ht="21.95" customHeight="1" x14ac:dyDescent="0.35">
      <c r="B10" s="9"/>
      <c r="C10" s="4">
        <v>2</v>
      </c>
      <c r="D10" s="5" t="s">
        <v>33</v>
      </c>
      <c r="E10" s="5" t="s">
        <v>2</v>
      </c>
      <c r="F10" s="37"/>
      <c r="G10" s="5"/>
      <c r="H10" s="5" t="s">
        <v>3</v>
      </c>
      <c r="I10" s="37"/>
      <c r="J10" s="5"/>
      <c r="K10" s="10"/>
      <c r="M10" s="9"/>
      <c r="N10" s="23">
        <f>X10*1000+W10*100+U10*10</f>
        <v>0</v>
      </c>
      <c r="O10" s="28">
        <f>RANK(N10,$N$10:$N$13,0)</f>
        <v>1</v>
      </c>
      <c r="P10" s="5" t="s">
        <v>0</v>
      </c>
      <c r="Q10" s="4">
        <f>SUMPRODUCT((Teams1=P10)*(Teams1_Score&lt;&gt;""))+SUMPRODUCT((Teams2=P10)*(Teams2_Score&lt;&gt;""))</f>
        <v>0</v>
      </c>
      <c r="R10" s="4">
        <f>SUMPRODUCT((Teams1=P10)*(Teams1_Score&gt;Teams2_Score))+SUMPRODUCT((Teams2=P10)*(Teams2_Score&gt;Teams1_Score))</f>
        <v>0</v>
      </c>
      <c r="S10" s="4">
        <f>SUMPRODUCT((Teams1=P10)*(Teams1_Score=Teams2_Score)*(Teams1_Score&lt;&gt;""))+SUMPRODUCT((Teams2=P10)*(Teams2_Score=Teams1_Score)*(Teams2_Score&lt;&gt;""))</f>
        <v>0</v>
      </c>
      <c r="T10" s="4">
        <f>SUMPRODUCT((Teams1=P10)*(Teams1_Score&lt;Teams2_Score))+SUMPRODUCT((Teams2=P10)*(Teams2_Score&lt;Teams1_Score))</f>
        <v>0</v>
      </c>
      <c r="U10" s="4">
        <f>SUMPRODUCT((Teams1=P10)*(Teams1_Score))+SUMPRODUCT((Teams2=P10)*(Teams2_Score))</f>
        <v>0</v>
      </c>
      <c r="V10" s="4">
        <f>SUMPRODUCT((Teams1=P10)*(Teams2_Score))+SUMPRODUCT((Teams2=P10)*(Teams1_Score))</f>
        <v>0</v>
      </c>
      <c r="W10" s="26">
        <f>U10-V10</f>
        <v>0</v>
      </c>
      <c r="X10" s="24">
        <f>3*R10+S10</f>
        <v>0</v>
      </c>
      <c r="Y10" s="10"/>
      <c r="Z10" s="13"/>
      <c r="AA10" s="9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0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</row>
    <row r="11" spans="1:70" ht="21.95" customHeight="1" x14ac:dyDescent="0.35">
      <c r="B11" s="9"/>
      <c r="C11" s="4">
        <v>3</v>
      </c>
      <c r="D11" s="5" t="s">
        <v>34</v>
      </c>
      <c r="E11" s="5" t="s">
        <v>5</v>
      </c>
      <c r="F11" s="37"/>
      <c r="G11" s="5"/>
      <c r="H11" s="5" t="s">
        <v>6</v>
      </c>
      <c r="I11" s="37"/>
      <c r="J11" s="5"/>
      <c r="K11" s="10"/>
      <c r="M11" s="9"/>
      <c r="N11" s="23">
        <f>X11*1000+W11*100+U11*10</f>
        <v>0</v>
      </c>
      <c r="O11" s="28">
        <f t="shared" ref="O11:O13" si="0">RANK(N11,$N$10:$N$13,0)</f>
        <v>1</v>
      </c>
      <c r="P11" s="5" t="s">
        <v>1</v>
      </c>
      <c r="Q11" s="4">
        <f>SUMPRODUCT((Teams1=P11)*(Teams1_Score&lt;&gt;""))+SUMPRODUCT((Teams2=P11)*(Teams2_Score&lt;&gt;""))</f>
        <v>0</v>
      </c>
      <c r="R11" s="4">
        <f>SUMPRODUCT((Teams1=P11)*(Teams1_Score&gt;Teams2_Score))+SUMPRODUCT((Teams2=P11)*(Teams2_Score&gt;Teams1_Score))</f>
        <v>0</v>
      </c>
      <c r="S11" s="4">
        <f>SUMPRODUCT((Teams1=P11)*(Teams1_Score=Teams2_Score)*(Teams1_Score&lt;&gt;""))+SUMPRODUCT((Teams2=P11)*(Teams2_Score=Teams1_Score)*(Teams2_Score&lt;&gt;""))</f>
        <v>0</v>
      </c>
      <c r="T11" s="4">
        <f>SUMPRODUCT((Teams1=P11)*(Teams1_Score&lt;Teams2_Score))+SUMPRODUCT((Teams2=P11)*(Teams2_Score&lt;Teams1_Score))</f>
        <v>0</v>
      </c>
      <c r="U11" s="4">
        <f>SUMPRODUCT((Teams1=P11)*(Teams1_Score))+SUMPRODUCT((Teams2=P11)*(Teams2_Score))</f>
        <v>0</v>
      </c>
      <c r="V11" s="4">
        <f>SUMPRODUCT((Teams1=P11)*(Teams2_Score))+SUMPRODUCT((Teams2=P11)*(Teams1_Score))</f>
        <v>0</v>
      </c>
      <c r="W11" s="26">
        <f t="shared" ref="W11:W13" si="1">U11-V11</f>
        <v>0</v>
      </c>
      <c r="X11" s="24">
        <f t="shared" ref="X11:X13" si="2">3*R11+S11</f>
        <v>0</v>
      </c>
      <c r="Y11" s="10"/>
      <c r="Z11" s="13"/>
      <c r="AA11" s="9"/>
      <c r="AB11" s="4"/>
      <c r="AC11" s="21" t="str">
        <f>+IF(AE19&lt;&gt;"",IF(AD19&gt;AJ19,AC19,AI19),"Vainqueur 1")</f>
        <v>Vainqueur 1</v>
      </c>
      <c r="AD11" s="4">
        <f>AE11*10+AG11</f>
        <v>0</v>
      </c>
      <c r="AE11" s="37"/>
      <c r="AF11" s="4"/>
      <c r="AG11" s="37"/>
      <c r="AH11" s="4"/>
      <c r="AI11" s="21" t="str">
        <f>+IF(AE20&lt;&gt;"",IF(AD20&gt;AJ20,AC20,AI20),"Vainqueur 2")</f>
        <v>Vainqueur 2</v>
      </c>
      <c r="AJ11" s="4">
        <f>AK11*10+AM11</f>
        <v>0</v>
      </c>
      <c r="AK11" s="37"/>
      <c r="AL11" s="4"/>
      <c r="AM11" s="37"/>
      <c r="AN11" s="5"/>
      <c r="AO11" s="10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</row>
    <row r="12" spans="1:70" ht="21.95" customHeight="1" x14ac:dyDescent="0.35">
      <c r="B12" s="9"/>
      <c r="C12" s="4">
        <v>4</v>
      </c>
      <c r="D12" s="5" t="s">
        <v>34</v>
      </c>
      <c r="E12" s="5" t="s">
        <v>7</v>
      </c>
      <c r="F12" s="37"/>
      <c r="G12" s="5"/>
      <c r="H12" s="5" t="s">
        <v>8</v>
      </c>
      <c r="I12" s="37"/>
      <c r="J12" s="5"/>
      <c r="K12" s="10"/>
      <c r="M12" s="9"/>
      <c r="N12" s="23">
        <f>X12*1000+W12*100+U12*10</f>
        <v>0</v>
      </c>
      <c r="O12" s="28">
        <f t="shared" si="0"/>
        <v>1</v>
      </c>
      <c r="P12" s="5" t="s">
        <v>2</v>
      </c>
      <c r="Q12" s="4">
        <f>SUMPRODUCT((Teams1=P12)*(Teams1_Score&lt;&gt;""))+SUMPRODUCT((Teams2=P12)*(Teams2_Score&lt;&gt;""))</f>
        <v>0</v>
      </c>
      <c r="R12" s="4">
        <f>SUMPRODUCT((Teams1=P12)*(Teams1_Score&gt;Teams2_Score))+SUMPRODUCT((Teams2=P12)*(Teams2_Score&gt;Teams1_Score))</f>
        <v>0</v>
      </c>
      <c r="S12" s="4">
        <f>SUMPRODUCT((Teams1=P12)*(Teams1_Score=Teams2_Score)*(Teams1_Score&lt;&gt;""))+SUMPRODUCT((Teams2=P12)*(Teams2_Score=Teams1_Score)*(Teams2_Score&lt;&gt;""))</f>
        <v>0</v>
      </c>
      <c r="T12" s="4">
        <f>SUMPRODUCT((Teams1=P12)*(Teams1_Score&lt;Teams2_Score))+SUMPRODUCT((Teams2=P12)*(Teams2_Score&lt;Teams1_Score))</f>
        <v>0</v>
      </c>
      <c r="U12" s="4">
        <f>SUMPRODUCT((Teams1=P12)*(Teams1_Score))+SUMPRODUCT((Teams2=P12)*(Teams2_Score))</f>
        <v>0</v>
      </c>
      <c r="V12" s="4">
        <f>SUMPRODUCT((Teams1=P12)*(Teams2_Score))+SUMPRODUCT((Teams2=P12)*(Teams1_Score))</f>
        <v>0</v>
      </c>
      <c r="W12" s="26">
        <f t="shared" si="1"/>
        <v>0</v>
      </c>
      <c r="X12" s="24">
        <f t="shared" si="2"/>
        <v>0</v>
      </c>
      <c r="Y12" s="10"/>
      <c r="Z12" s="13"/>
      <c r="AA12" s="9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0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</row>
    <row r="13" spans="1:70" ht="21.95" customHeight="1" x14ac:dyDescent="0.35">
      <c r="B13" s="9"/>
      <c r="C13" s="4">
        <v>5</v>
      </c>
      <c r="D13" s="5" t="s">
        <v>35</v>
      </c>
      <c r="E13" s="5" t="s">
        <v>9</v>
      </c>
      <c r="F13" s="37"/>
      <c r="G13" s="5"/>
      <c r="H13" s="5" t="s">
        <v>10</v>
      </c>
      <c r="I13" s="37"/>
      <c r="J13" s="5"/>
      <c r="K13" s="10"/>
      <c r="M13" s="9"/>
      <c r="N13" s="23">
        <f>X13*1000+W13*100+U13*10</f>
        <v>0</v>
      </c>
      <c r="O13" s="28">
        <f t="shared" si="0"/>
        <v>1</v>
      </c>
      <c r="P13" s="5" t="s">
        <v>3</v>
      </c>
      <c r="Q13" s="4">
        <f>SUMPRODUCT((Teams1=P13)*(Teams1_Score&lt;&gt;""))+SUMPRODUCT((Teams2=P13)*(Teams2_Score&lt;&gt;""))</f>
        <v>0</v>
      </c>
      <c r="R13" s="4">
        <f>SUMPRODUCT((Teams1=P13)*(Teams1_Score&gt;Teams2_Score))+SUMPRODUCT((Teams2=P13)*(Teams2_Score&gt;Teams1_Score))</f>
        <v>0</v>
      </c>
      <c r="S13" s="4">
        <f>SUMPRODUCT((Teams1=P13)*(Teams1_Score=Teams2_Score)*(Teams1_Score&lt;&gt;""))+SUMPRODUCT((Teams2=P13)*(Teams2_Score=Teams1_Score)*(Teams2_Score&lt;&gt;""))</f>
        <v>0</v>
      </c>
      <c r="T13" s="4">
        <f>SUMPRODUCT((Teams1=P13)*(Teams1_Score&lt;Teams2_Score))+SUMPRODUCT((Teams2=P13)*(Teams2_Score&lt;Teams1_Score))</f>
        <v>0</v>
      </c>
      <c r="U13" s="4">
        <f>SUMPRODUCT((Teams1=P13)*(Teams1_Score))+SUMPRODUCT((Teams2=P13)*(Teams2_Score))</f>
        <v>0</v>
      </c>
      <c r="V13" s="4">
        <f>SUMPRODUCT((Teams1=P13)*(Teams2_Score))+SUMPRODUCT((Teams2=P13)*(Teams1_Score))</f>
        <v>0</v>
      </c>
      <c r="W13" s="26">
        <f t="shared" si="1"/>
        <v>0</v>
      </c>
      <c r="X13" s="24">
        <f t="shared" si="2"/>
        <v>0</v>
      </c>
      <c r="Y13" s="10"/>
      <c r="Z13" s="13"/>
      <c r="AA13" s="9"/>
      <c r="AB13" s="17" t="s">
        <v>59</v>
      </c>
      <c r="AC13" s="17"/>
      <c r="AD13" s="17"/>
      <c r="AE13" s="17" t="s">
        <v>62</v>
      </c>
      <c r="AF13" s="17"/>
      <c r="AG13" s="17" t="s">
        <v>63</v>
      </c>
      <c r="AH13" s="17"/>
      <c r="AI13" s="17"/>
      <c r="AJ13" s="17"/>
      <c r="AK13" s="17" t="s">
        <v>62</v>
      </c>
      <c r="AL13" s="17"/>
      <c r="AM13" s="17" t="s">
        <v>63</v>
      </c>
      <c r="AN13" s="17"/>
      <c r="AO13" s="10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</row>
    <row r="14" spans="1:70" ht="21.95" customHeight="1" x14ac:dyDescent="0.35">
      <c r="B14" s="9"/>
      <c r="C14" s="4">
        <v>6</v>
      </c>
      <c r="D14" s="5" t="s">
        <v>35</v>
      </c>
      <c r="E14" s="5" t="s">
        <v>11</v>
      </c>
      <c r="F14" s="37"/>
      <c r="G14" s="5"/>
      <c r="H14" s="5" t="s">
        <v>12</v>
      </c>
      <c r="I14" s="37"/>
      <c r="J14" s="5"/>
      <c r="K14" s="10"/>
      <c r="M14" s="9"/>
      <c r="N14" s="23"/>
      <c r="O14" s="23"/>
      <c r="P14" s="18"/>
      <c r="Q14" s="18"/>
      <c r="R14" s="18"/>
      <c r="S14" s="18"/>
      <c r="T14" s="18"/>
      <c r="U14" s="18"/>
      <c r="V14" s="18"/>
      <c r="W14" s="18"/>
      <c r="X14" s="18"/>
      <c r="Y14" s="10"/>
      <c r="Z14" s="13"/>
      <c r="AA14" s="9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0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</row>
    <row r="15" spans="1:70" ht="21.95" customHeight="1" x14ac:dyDescent="0.35">
      <c r="B15" s="9"/>
      <c r="C15" s="4">
        <v>7</v>
      </c>
      <c r="D15" s="5" t="s">
        <v>36</v>
      </c>
      <c r="E15" s="5" t="s">
        <v>13</v>
      </c>
      <c r="F15" s="37"/>
      <c r="G15" s="5"/>
      <c r="H15" s="5" t="s">
        <v>14</v>
      </c>
      <c r="I15" s="37"/>
      <c r="J15" s="5"/>
      <c r="K15" s="10"/>
      <c r="M15" s="9"/>
      <c r="N15" s="23"/>
      <c r="O15" s="20" t="s">
        <v>64</v>
      </c>
      <c r="P15" s="17" t="s">
        <v>34</v>
      </c>
      <c r="Q15" s="20" t="s">
        <v>43</v>
      </c>
      <c r="R15" s="20" t="s">
        <v>44</v>
      </c>
      <c r="S15" s="20" t="s">
        <v>45</v>
      </c>
      <c r="T15" s="20" t="s">
        <v>46</v>
      </c>
      <c r="U15" s="20" t="s">
        <v>47</v>
      </c>
      <c r="V15" s="20" t="s">
        <v>48</v>
      </c>
      <c r="W15" s="20" t="s">
        <v>49</v>
      </c>
      <c r="X15" s="20" t="s">
        <v>49</v>
      </c>
      <c r="Y15" s="10"/>
      <c r="Z15" s="13"/>
      <c r="AA15" s="9"/>
      <c r="AB15" s="4"/>
      <c r="AC15" s="21" t="str">
        <f>+IF(AE19&lt;&gt;"",IF(AD19&gt;AJ19,AI19,AC19),"Perdant 1")</f>
        <v>Perdant 1</v>
      </c>
      <c r="AD15" s="4">
        <f>AE15*10+AG15</f>
        <v>0</v>
      </c>
      <c r="AE15" s="37"/>
      <c r="AF15" s="4"/>
      <c r="AG15" s="37"/>
      <c r="AH15" s="4"/>
      <c r="AI15" s="21" t="str">
        <f>+IF(AE20&lt;&gt;"",IF(AD20&gt;AJ20,AI20,AC20),"Perdant 2")</f>
        <v>Perdant 2</v>
      </c>
      <c r="AJ15" s="4">
        <f>AK15*10+AM15</f>
        <v>0</v>
      </c>
      <c r="AK15" s="37"/>
      <c r="AL15" s="4"/>
      <c r="AM15" s="37"/>
      <c r="AN15" s="5"/>
      <c r="AO15" s="10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</row>
    <row r="16" spans="1:70" ht="21.95" customHeight="1" x14ac:dyDescent="0.35">
      <c r="B16" s="9"/>
      <c r="C16" s="4">
        <v>8</v>
      </c>
      <c r="D16" s="5" t="s">
        <v>36</v>
      </c>
      <c r="E16" s="5" t="s">
        <v>15</v>
      </c>
      <c r="F16" s="37"/>
      <c r="G16" s="5"/>
      <c r="H16" s="5" t="s">
        <v>16</v>
      </c>
      <c r="I16" s="37"/>
      <c r="J16" s="5"/>
      <c r="K16" s="10"/>
      <c r="M16" s="9"/>
      <c r="N16" s="23">
        <f>X16*1000+W16*100+U16*10</f>
        <v>0</v>
      </c>
      <c r="O16" s="28">
        <f>RANK(N16,$N$16:$N$19,0)</f>
        <v>1</v>
      </c>
      <c r="P16" s="5" t="s">
        <v>5</v>
      </c>
      <c r="Q16" s="4">
        <f>SUMPRODUCT((Teams1=P16)*(Teams1_Score&lt;&gt;""))+SUMPRODUCT((Teams2=P16)*(Teams2_Score&lt;&gt;""))</f>
        <v>0</v>
      </c>
      <c r="R16" s="4">
        <f>SUMPRODUCT((Teams1=P16)*(Teams1_Score&gt;Teams2_Score))+SUMPRODUCT((Teams2=P16)*(Teams2_Score&gt;Teams1_Score))</f>
        <v>0</v>
      </c>
      <c r="S16" s="4">
        <f>SUMPRODUCT((Teams1=P16)*(Teams1_Score=Teams2_Score)*(Teams1_Score&lt;&gt;""))+SUMPRODUCT((Teams2=P16)*(Teams2_Score=Teams1_Score)*(Teams2_Score&lt;&gt;""))</f>
        <v>0</v>
      </c>
      <c r="T16" s="4">
        <f>SUMPRODUCT((Teams1=P16)*(Teams1_Score&lt;Teams2_Score))+SUMPRODUCT((Teams2=P16)*(Teams2_Score&lt;Teams1_Score))</f>
        <v>0</v>
      </c>
      <c r="U16" s="4">
        <f>SUMPRODUCT((Teams1=P16)*(Teams1_Score))+SUMPRODUCT((Teams2=P16)*(Teams2_Score))</f>
        <v>0</v>
      </c>
      <c r="V16" s="4">
        <f>SUMPRODUCT((Teams1=P16)*(Teams2_Score))+SUMPRODUCT((Teams2=P16)*(Teams1_Score))</f>
        <v>0</v>
      </c>
      <c r="W16" s="26">
        <f t="shared" ref="W16:W19" si="3">U16-V16</f>
        <v>0</v>
      </c>
      <c r="X16" s="24">
        <f t="shared" ref="X16:X19" si="4">3*R16+S16</f>
        <v>0</v>
      </c>
      <c r="Y16" s="10"/>
      <c r="Z16" s="13"/>
      <c r="AA16" s="9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0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</row>
    <row r="17" spans="2:70" ht="21.95" customHeight="1" x14ac:dyDescent="0.35">
      <c r="B17" s="9"/>
      <c r="C17" s="4">
        <v>9</v>
      </c>
      <c r="D17" s="5" t="s">
        <v>37</v>
      </c>
      <c r="E17" s="5" t="s">
        <v>17</v>
      </c>
      <c r="F17" s="37"/>
      <c r="G17" s="5"/>
      <c r="H17" s="5" t="s">
        <v>18</v>
      </c>
      <c r="I17" s="37"/>
      <c r="J17" s="5"/>
      <c r="K17" s="10"/>
      <c r="M17" s="9"/>
      <c r="N17" s="23">
        <f>X17*1000+W17*100+U17*10</f>
        <v>0</v>
      </c>
      <c r="O17" s="28">
        <f t="shared" ref="O17:O19" si="5">RANK(N17,$N$16:$N$19,0)</f>
        <v>1</v>
      </c>
      <c r="P17" s="5" t="s">
        <v>6</v>
      </c>
      <c r="Q17" s="4">
        <f>SUMPRODUCT((Teams1=P17)*(Teams1_Score&lt;&gt;""))+SUMPRODUCT((Teams2=P17)*(Teams2_Score&lt;&gt;""))</f>
        <v>0</v>
      </c>
      <c r="R17" s="4">
        <f>SUMPRODUCT((Teams1=P17)*(Teams1_Score&gt;Teams2_Score))+SUMPRODUCT((Teams2=P17)*(Teams2_Score&gt;Teams1_Score))</f>
        <v>0</v>
      </c>
      <c r="S17" s="4">
        <f>SUMPRODUCT((Teams1=P17)*(Teams1_Score=Teams2_Score)*(Teams1_Score&lt;&gt;""))+SUMPRODUCT((Teams2=P17)*(Teams2_Score=Teams1_Score)*(Teams2_Score&lt;&gt;""))</f>
        <v>0</v>
      </c>
      <c r="T17" s="4">
        <f>SUMPRODUCT((Teams1=P17)*(Teams1_Score&lt;Teams2_Score))+SUMPRODUCT((Teams2=P17)*(Teams2_Score&lt;Teams1_Score))</f>
        <v>0</v>
      </c>
      <c r="U17" s="4">
        <f>SUMPRODUCT((Teams1=P17)*(Teams1_Score))+SUMPRODUCT((Teams2=P17)*(Teams2_Score))</f>
        <v>0</v>
      </c>
      <c r="V17" s="4">
        <f>SUMPRODUCT((Teams1=P17)*(Teams2_Score))+SUMPRODUCT((Teams2=P17)*(Teams1_Score))</f>
        <v>0</v>
      </c>
      <c r="W17" s="26">
        <f t="shared" si="3"/>
        <v>0</v>
      </c>
      <c r="X17" s="24">
        <f t="shared" si="4"/>
        <v>0</v>
      </c>
      <c r="Y17" s="10"/>
      <c r="Z17" s="13"/>
      <c r="AA17" s="9"/>
      <c r="AB17" s="17" t="s">
        <v>54</v>
      </c>
      <c r="AC17" s="17"/>
      <c r="AD17" s="17"/>
      <c r="AE17" s="17" t="s">
        <v>62</v>
      </c>
      <c r="AF17" s="17"/>
      <c r="AG17" s="17" t="s">
        <v>63</v>
      </c>
      <c r="AH17" s="17"/>
      <c r="AI17" s="17"/>
      <c r="AJ17" s="17"/>
      <c r="AK17" s="17" t="s">
        <v>62</v>
      </c>
      <c r="AL17" s="17"/>
      <c r="AM17" s="17" t="s">
        <v>63</v>
      </c>
      <c r="AN17" s="17"/>
      <c r="AO17" s="10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</row>
    <row r="18" spans="2:70" ht="21.95" customHeight="1" x14ac:dyDescent="0.35">
      <c r="B18" s="9"/>
      <c r="C18" s="4">
        <v>10</v>
      </c>
      <c r="D18" s="5" t="s">
        <v>37</v>
      </c>
      <c r="E18" s="5" t="s">
        <v>19</v>
      </c>
      <c r="F18" s="37"/>
      <c r="G18" s="5"/>
      <c r="H18" s="5" t="s">
        <v>20</v>
      </c>
      <c r="I18" s="37"/>
      <c r="J18" s="5"/>
      <c r="K18" s="10"/>
      <c r="M18" s="9"/>
      <c r="N18" s="23">
        <f>X18*1000+W18*100+U18*10</f>
        <v>0</v>
      </c>
      <c r="O18" s="28">
        <f t="shared" si="5"/>
        <v>1</v>
      </c>
      <c r="P18" s="5" t="s">
        <v>7</v>
      </c>
      <c r="Q18" s="4">
        <f>SUMPRODUCT((Teams1=P18)*(Teams1_Score&lt;&gt;""))+SUMPRODUCT((Teams2=P18)*(Teams2_Score&lt;&gt;""))</f>
        <v>0</v>
      </c>
      <c r="R18" s="4">
        <f>SUMPRODUCT((Teams1=P18)*(Teams1_Score&gt;Teams2_Score))+SUMPRODUCT((Teams2=P18)*(Teams2_Score&gt;Teams1_Score))</f>
        <v>0</v>
      </c>
      <c r="S18" s="4">
        <f>SUMPRODUCT((Teams1=P18)*(Teams1_Score=Teams2_Score)*(Teams1_Score&lt;&gt;""))+SUMPRODUCT((Teams2=P18)*(Teams2_Score=Teams1_Score)*(Teams2_Score&lt;&gt;""))</f>
        <v>0</v>
      </c>
      <c r="T18" s="4">
        <f>SUMPRODUCT((Teams1=P18)*(Teams1_Score&lt;Teams2_Score))+SUMPRODUCT((Teams2=P18)*(Teams2_Score&lt;Teams1_Score))</f>
        <v>0</v>
      </c>
      <c r="U18" s="4">
        <f>SUMPRODUCT((Teams1=P18)*(Teams1_Score))+SUMPRODUCT((Teams2=P18)*(Teams2_Score))</f>
        <v>0</v>
      </c>
      <c r="V18" s="4">
        <f>SUMPRODUCT((Teams1=P18)*(Teams2_Score))+SUMPRODUCT((Teams2=P18)*(Teams1_Score))</f>
        <v>0</v>
      </c>
      <c r="W18" s="26">
        <f t="shared" si="3"/>
        <v>0</v>
      </c>
      <c r="X18" s="24">
        <f t="shared" si="4"/>
        <v>0</v>
      </c>
      <c r="Y18" s="10"/>
      <c r="Z18" s="13"/>
      <c r="AA18" s="9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0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</row>
    <row r="19" spans="2:70" ht="21.95" customHeight="1" x14ac:dyDescent="0.35">
      <c r="B19" s="9"/>
      <c r="C19" s="4">
        <v>11</v>
      </c>
      <c r="D19" s="5" t="s">
        <v>38</v>
      </c>
      <c r="E19" s="5" t="s">
        <v>21</v>
      </c>
      <c r="F19" s="37"/>
      <c r="G19" s="5"/>
      <c r="H19" s="5" t="s">
        <v>22</v>
      </c>
      <c r="I19" s="37"/>
      <c r="J19" s="5"/>
      <c r="K19" s="10"/>
      <c r="M19" s="9"/>
      <c r="N19" s="23">
        <f>X19*1000+W19*100+U19*10</f>
        <v>0</v>
      </c>
      <c r="O19" s="28">
        <f t="shared" si="5"/>
        <v>1</v>
      </c>
      <c r="P19" s="5" t="s">
        <v>8</v>
      </c>
      <c r="Q19" s="4">
        <f>SUMPRODUCT((Teams1=P19)*(Teams1_Score&lt;&gt;""))+SUMPRODUCT((Teams2=P19)*(Teams2_Score&lt;&gt;""))</f>
        <v>0</v>
      </c>
      <c r="R19" s="4">
        <f>SUMPRODUCT((Teams1=P19)*(Teams1_Score&gt;Teams2_Score))+SUMPRODUCT((Teams2=P19)*(Teams2_Score&gt;Teams1_Score))</f>
        <v>0</v>
      </c>
      <c r="S19" s="4">
        <f>SUMPRODUCT((Teams1=P19)*(Teams1_Score=Teams2_Score)*(Teams1_Score&lt;&gt;""))+SUMPRODUCT((Teams2=P19)*(Teams2_Score=Teams1_Score)*(Teams2_Score&lt;&gt;""))</f>
        <v>0</v>
      </c>
      <c r="T19" s="4">
        <f>SUMPRODUCT((Teams1=P19)*(Teams1_Score&lt;Teams2_Score))+SUMPRODUCT((Teams2=P19)*(Teams2_Score&lt;Teams1_Score))</f>
        <v>0</v>
      </c>
      <c r="U19" s="4">
        <f>SUMPRODUCT((Teams1=P19)*(Teams1_Score))+SUMPRODUCT((Teams2=P19)*(Teams2_Score))</f>
        <v>0</v>
      </c>
      <c r="V19" s="4">
        <f>SUMPRODUCT((Teams1=P19)*(Teams2_Score))+SUMPRODUCT((Teams2=P19)*(Teams1_Score))</f>
        <v>0</v>
      </c>
      <c r="W19" s="26">
        <f t="shared" si="3"/>
        <v>0</v>
      </c>
      <c r="X19" s="24">
        <f t="shared" si="4"/>
        <v>0</v>
      </c>
      <c r="Y19" s="10"/>
      <c r="Z19" s="13"/>
      <c r="AA19" s="9"/>
      <c r="AB19" s="4">
        <v>1</v>
      </c>
      <c r="AC19" s="21" t="str">
        <f>+IF(AE24&lt;&gt;"",IF(AD24&gt;AJ24,AC24,AI24),"Vainqueur A")</f>
        <v>Vainqueur A</v>
      </c>
      <c r="AD19" s="4">
        <f t="shared" ref="AD19:AD20" si="6">AE19*10+AG19</f>
        <v>0</v>
      </c>
      <c r="AE19" s="37"/>
      <c r="AF19" s="4"/>
      <c r="AG19" s="37"/>
      <c r="AH19" s="4"/>
      <c r="AI19" s="21" t="str">
        <f>+IF(AE26&lt;&gt;"",IF(AD26&gt;AJ26,AC26,AI26),"Vainqueur C")</f>
        <v>Vainqueur C</v>
      </c>
      <c r="AJ19" s="4">
        <f t="shared" ref="AJ19:AJ20" si="7">AK19*10+AM19</f>
        <v>0</v>
      </c>
      <c r="AK19" s="37"/>
      <c r="AL19" s="4"/>
      <c r="AM19" s="37"/>
      <c r="AN19" s="5"/>
      <c r="AO19" s="10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</row>
    <row r="20" spans="2:70" ht="21.95" customHeight="1" x14ac:dyDescent="0.35">
      <c r="B20" s="9"/>
      <c r="C20" s="4">
        <v>12</v>
      </c>
      <c r="D20" s="5" t="s">
        <v>38</v>
      </c>
      <c r="E20" s="5" t="s">
        <v>23</v>
      </c>
      <c r="F20" s="37"/>
      <c r="G20" s="5"/>
      <c r="H20" s="5" t="s">
        <v>24</v>
      </c>
      <c r="I20" s="37"/>
      <c r="J20" s="5"/>
      <c r="K20" s="10"/>
      <c r="M20" s="9"/>
      <c r="N20" s="23"/>
      <c r="O20" s="23"/>
      <c r="P20" s="18"/>
      <c r="Q20" s="18"/>
      <c r="R20" s="18"/>
      <c r="S20" s="18"/>
      <c r="T20" s="18"/>
      <c r="U20" s="18"/>
      <c r="V20" s="18"/>
      <c r="W20" s="18"/>
      <c r="X20" s="18"/>
      <c r="Y20" s="10"/>
      <c r="Z20" s="13"/>
      <c r="AA20" s="9"/>
      <c r="AB20" s="4">
        <v>2</v>
      </c>
      <c r="AC20" s="21" t="str">
        <f>+IF(AE25&lt;&gt;"",IF(AD25&gt;AJ25,AC25,AI25),"Vainqueur B")</f>
        <v>Vainqueur B</v>
      </c>
      <c r="AD20" s="4">
        <f t="shared" si="6"/>
        <v>0</v>
      </c>
      <c r="AE20" s="37"/>
      <c r="AF20" s="4"/>
      <c r="AG20" s="37"/>
      <c r="AH20" s="4"/>
      <c r="AI20" s="21" t="str">
        <f>+IF(AE27&lt;&gt;"",IF(AD27&gt;AJ27,AC27,AI27),"Vainqueur D")</f>
        <v>Vainqueur D</v>
      </c>
      <c r="AJ20" s="4">
        <f t="shared" si="7"/>
        <v>0</v>
      </c>
      <c r="AK20" s="37"/>
      <c r="AL20" s="4"/>
      <c r="AM20" s="37"/>
      <c r="AN20" s="5"/>
      <c r="AO20" s="10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</row>
    <row r="21" spans="2:70" ht="21.95" customHeight="1" x14ac:dyDescent="0.35">
      <c r="B21" s="9"/>
      <c r="C21" s="4">
        <v>13</v>
      </c>
      <c r="D21" s="5" t="s">
        <v>39</v>
      </c>
      <c r="E21" s="5" t="s">
        <v>25</v>
      </c>
      <c r="F21" s="37"/>
      <c r="G21" s="5"/>
      <c r="H21" s="5" t="s">
        <v>26</v>
      </c>
      <c r="I21" s="37"/>
      <c r="J21" s="5"/>
      <c r="K21" s="10"/>
      <c r="M21" s="9"/>
      <c r="N21" s="23"/>
      <c r="O21" s="20" t="s">
        <v>64</v>
      </c>
      <c r="P21" s="17" t="s">
        <v>35</v>
      </c>
      <c r="Q21" s="20" t="s">
        <v>43</v>
      </c>
      <c r="R21" s="20" t="s">
        <v>44</v>
      </c>
      <c r="S21" s="20" t="s">
        <v>45</v>
      </c>
      <c r="T21" s="20" t="s">
        <v>46</v>
      </c>
      <c r="U21" s="20" t="s">
        <v>47</v>
      </c>
      <c r="V21" s="20" t="s">
        <v>48</v>
      </c>
      <c r="W21" s="20" t="s">
        <v>49</v>
      </c>
      <c r="X21" s="20" t="s">
        <v>49</v>
      </c>
      <c r="Y21" s="10"/>
      <c r="Z21" s="13"/>
      <c r="AA21" s="9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0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</row>
    <row r="22" spans="2:70" ht="21.95" customHeight="1" x14ac:dyDescent="0.35">
      <c r="B22" s="9"/>
      <c r="C22" s="4">
        <v>14</v>
      </c>
      <c r="D22" s="5" t="s">
        <v>39</v>
      </c>
      <c r="E22" s="5" t="s">
        <v>27</v>
      </c>
      <c r="F22" s="37"/>
      <c r="G22" s="5"/>
      <c r="H22" s="5" t="s">
        <v>28</v>
      </c>
      <c r="I22" s="37"/>
      <c r="J22" s="5"/>
      <c r="K22" s="10"/>
      <c r="M22" s="9"/>
      <c r="N22" s="23">
        <f>X22*1000+W22*100+U22*10</f>
        <v>0</v>
      </c>
      <c r="O22" s="28">
        <f>RANK(N22,$N$22:$N$25,0)</f>
        <v>1</v>
      </c>
      <c r="P22" s="5" t="s">
        <v>9</v>
      </c>
      <c r="Q22" s="4">
        <f>SUMPRODUCT((Teams1=P22)*(Teams1_Score&lt;&gt;""))+SUMPRODUCT((Teams2=P22)*(Teams2_Score&lt;&gt;""))</f>
        <v>0</v>
      </c>
      <c r="R22" s="4">
        <f>SUMPRODUCT((Teams1=P22)*(Teams1_Score&gt;Teams2_Score))+SUMPRODUCT((Teams2=P22)*(Teams2_Score&gt;Teams1_Score))</f>
        <v>0</v>
      </c>
      <c r="S22" s="4">
        <f>SUMPRODUCT((Teams1=P22)*(Teams1_Score=Teams2_Score)*(Teams1_Score&lt;&gt;""))+SUMPRODUCT((Teams2=P22)*(Teams2_Score=Teams1_Score)*(Teams2_Score&lt;&gt;""))</f>
        <v>0</v>
      </c>
      <c r="T22" s="4">
        <f>SUMPRODUCT((Teams1=P22)*(Teams1_Score&lt;Teams2_Score))+SUMPRODUCT((Teams2=P22)*(Teams2_Score&lt;Teams1_Score))</f>
        <v>0</v>
      </c>
      <c r="U22" s="4">
        <f>SUMPRODUCT((Teams1=P22)*(Teams1_Score))+SUMPRODUCT((Teams2=P22)*(Teams2_Score))</f>
        <v>0</v>
      </c>
      <c r="V22" s="4">
        <f>SUMPRODUCT((Teams1=P22)*(Teams2_Score))+SUMPRODUCT((Teams2=P22)*(Teams1_Score))</f>
        <v>0</v>
      </c>
      <c r="W22" s="26">
        <f t="shared" ref="W22:W25" si="8">U22-V22</f>
        <v>0</v>
      </c>
      <c r="X22" s="24">
        <f t="shared" ref="X22:X25" si="9">3*R22+S22</f>
        <v>0</v>
      </c>
      <c r="Y22" s="10"/>
      <c r="Z22" s="13"/>
      <c r="AA22" s="9"/>
      <c r="AB22" s="17" t="s">
        <v>50</v>
      </c>
      <c r="AC22" s="17"/>
      <c r="AD22" s="17"/>
      <c r="AE22" s="17" t="s">
        <v>62</v>
      </c>
      <c r="AF22" s="17"/>
      <c r="AG22" s="17" t="s">
        <v>63</v>
      </c>
      <c r="AH22" s="17"/>
      <c r="AI22" s="17"/>
      <c r="AJ22" s="17"/>
      <c r="AK22" s="17" t="s">
        <v>62</v>
      </c>
      <c r="AL22" s="17"/>
      <c r="AM22" s="17" t="s">
        <v>63</v>
      </c>
      <c r="AN22" s="17"/>
      <c r="AO22" s="10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</row>
    <row r="23" spans="2:70" ht="21.95" customHeight="1" x14ac:dyDescent="0.35">
      <c r="B23" s="9"/>
      <c r="C23" s="4">
        <v>15</v>
      </c>
      <c r="D23" s="5" t="s">
        <v>40</v>
      </c>
      <c r="E23" s="5" t="s">
        <v>29</v>
      </c>
      <c r="F23" s="37"/>
      <c r="G23" s="5"/>
      <c r="H23" s="5" t="s">
        <v>30</v>
      </c>
      <c r="I23" s="37"/>
      <c r="J23" s="5"/>
      <c r="K23" s="10"/>
      <c r="M23" s="9"/>
      <c r="N23" s="23">
        <f>X23*1000+W23*100+U23*10</f>
        <v>0</v>
      </c>
      <c r="O23" s="28">
        <f t="shared" ref="O23:O25" si="10">RANK(N23,$N$22:$N$25,0)</f>
        <v>1</v>
      </c>
      <c r="P23" s="5" t="s">
        <v>10</v>
      </c>
      <c r="Q23" s="4">
        <f>SUMPRODUCT((Teams1=P23)*(Teams1_Score&lt;&gt;""))+SUMPRODUCT((Teams2=P23)*(Teams2_Score&lt;&gt;""))</f>
        <v>0</v>
      </c>
      <c r="R23" s="4">
        <f>SUMPRODUCT((Teams1=P23)*(Teams1_Score&gt;Teams2_Score))+SUMPRODUCT((Teams2=P23)*(Teams2_Score&gt;Teams1_Score))</f>
        <v>0</v>
      </c>
      <c r="S23" s="4">
        <f>SUMPRODUCT((Teams1=P23)*(Teams1_Score=Teams2_Score)*(Teams1_Score&lt;&gt;""))+SUMPRODUCT((Teams2=P23)*(Teams2_Score=Teams1_Score)*(Teams2_Score&lt;&gt;""))</f>
        <v>0</v>
      </c>
      <c r="T23" s="4">
        <f>SUMPRODUCT((Teams1=P23)*(Teams1_Score&lt;Teams2_Score))+SUMPRODUCT((Teams2=P23)*(Teams2_Score&lt;Teams1_Score))</f>
        <v>0</v>
      </c>
      <c r="U23" s="4">
        <f>SUMPRODUCT((Teams1=P23)*(Teams1_Score))+SUMPRODUCT((Teams2=P23)*(Teams2_Score))</f>
        <v>0</v>
      </c>
      <c r="V23" s="4">
        <f>SUMPRODUCT((Teams1=P23)*(Teams2_Score))+SUMPRODUCT((Teams2=P23)*(Teams1_Score))</f>
        <v>0</v>
      </c>
      <c r="W23" s="26">
        <f t="shared" si="8"/>
        <v>0</v>
      </c>
      <c r="X23" s="24">
        <f t="shared" si="9"/>
        <v>0</v>
      </c>
      <c r="Y23" s="10"/>
      <c r="Z23" s="13"/>
      <c r="AA23" s="9"/>
      <c r="AB23" s="16"/>
      <c r="AC23" s="16"/>
      <c r="AD23" s="16"/>
      <c r="AE23" s="16"/>
      <c r="AF23" s="16"/>
      <c r="AG23" s="16"/>
      <c r="AH23" s="4"/>
      <c r="AI23" s="16"/>
      <c r="AJ23" s="16"/>
      <c r="AK23" s="16"/>
      <c r="AL23" s="16"/>
      <c r="AM23" s="16"/>
      <c r="AN23" s="16"/>
      <c r="AO23" s="10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</row>
    <row r="24" spans="2:70" ht="21.95" customHeight="1" x14ac:dyDescent="0.35">
      <c r="B24" s="9"/>
      <c r="C24" s="4">
        <v>16</v>
      </c>
      <c r="D24" s="5" t="s">
        <v>40</v>
      </c>
      <c r="E24" s="5" t="s">
        <v>31</v>
      </c>
      <c r="F24" s="37"/>
      <c r="G24" s="5"/>
      <c r="H24" s="5" t="s">
        <v>32</v>
      </c>
      <c r="I24" s="37"/>
      <c r="J24" s="5"/>
      <c r="K24" s="10"/>
      <c r="M24" s="9"/>
      <c r="N24" s="23">
        <f>X24*1000+W24*100+U24*10</f>
        <v>0</v>
      </c>
      <c r="O24" s="28">
        <f t="shared" si="10"/>
        <v>1</v>
      </c>
      <c r="P24" s="5" t="s">
        <v>11</v>
      </c>
      <c r="Q24" s="4">
        <f>SUMPRODUCT((Teams1=P24)*(Teams1_Score&lt;&gt;""))+SUMPRODUCT((Teams2=P24)*(Teams2_Score&lt;&gt;""))</f>
        <v>0</v>
      </c>
      <c r="R24" s="4">
        <f>SUMPRODUCT((Teams1=P24)*(Teams1_Score&gt;Teams2_Score))+SUMPRODUCT((Teams2=P24)*(Teams2_Score&gt;Teams1_Score))</f>
        <v>0</v>
      </c>
      <c r="S24" s="4">
        <f>SUMPRODUCT((Teams1=P24)*(Teams1_Score=Teams2_Score)*(Teams1_Score&lt;&gt;""))+SUMPRODUCT((Teams2=P24)*(Teams2_Score=Teams1_Score)*(Teams2_Score&lt;&gt;""))</f>
        <v>0</v>
      </c>
      <c r="T24" s="4">
        <f>SUMPRODUCT((Teams1=P24)*(Teams1_Score&lt;Teams2_Score))+SUMPRODUCT((Teams2=P24)*(Teams2_Score&lt;Teams1_Score))</f>
        <v>0</v>
      </c>
      <c r="U24" s="4">
        <f>SUMPRODUCT((Teams1=P24)*(Teams1_Score))+SUMPRODUCT((Teams2=P24)*(Teams2_Score))</f>
        <v>0</v>
      </c>
      <c r="V24" s="4">
        <f>SUMPRODUCT((Teams1=P24)*(Teams2_Score))+SUMPRODUCT((Teams2=P24)*(Teams1_Score))</f>
        <v>0</v>
      </c>
      <c r="W24" s="26">
        <f t="shared" si="8"/>
        <v>0</v>
      </c>
      <c r="X24" s="24">
        <f t="shared" si="9"/>
        <v>0</v>
      </c>
      <c r="Y24" s="10"/>
      <c r="Z24" s="13"/>
      <c r="AA24" s="9"/>
      <c r="AB24" s="4" t="s">
        <v>55</v>
      </c>
      <c r="AC24" s="21" t="str">
        <f>+IF(AE31&lt;&gt;"",IF(AD31&gt;AJ31,AC31,AI31),"Vainqueur 1")</f>
        <v>Vainqueur 1</v>
      </c>
      <c r="AD24" s="4">
        <f t="shared" ref="AD24:AD27" si="11">AE24*10+AG24</f>
        <v>0</v>
      </c>
      <c r="AE24" s="37"/>
      <c r="AF24" s="4"/>
      <c r="AG24" s="37"/>
      <c r="AH24" s="4"/>
      <c r="AI24" s="21" t="str">
        <f>+IF(AE33&lt;&gt;"",IF(AD33&gt;AJ33,AC33,AI33),"Vainqueur 3")</f>
        <v>Vainqueur 3</v>
      </c>
      <c r="AJ24" s="4">
        <f t="shared" ref="AJ24:AJ27" si="12">AK24*10+AM24</f>
        <v>0</v>
      </c>
      <c r="AK24" s="37"/>
      <c r="AL24" s="4"/>
      <c r="AM24" s="37"/>
      <c r="AN24" s="5"/>
      <c r="AO24" s="10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</row>
    <row r="25" spans="2:70" ht="21.95" customHeight="1" x14ac:dyDescent="0.35">
      <c r="B25" s="9"/>
      <c r="C25" s="4">
        <v>17</v>
      </c>
      <c r="D25" s="5" t="s">
        <v>33</v>
      </c>
      <c r="E25" s="5" t="s">
        <v>0</v>
      </c>
      <c r="F25" s="37"/>
      <c r="G25" s="5"/>
      <c r="H25" s="5" t="s">
        <v>2</v>
      </c>
      <c r="I25" s="37"/>
      <c r="J25" s="5"/>
      <c r="K25" s="10"/>
      <c r="M25" s="9"/>
      <c r="N25" s="23">
        <f>X25*1000+W25*100+U25*10</f>
        <v>0</v>
      </c>
      <c r="O25" s="28">
        <f t="shared" si="10"/>
        <v>1</v>
      </c>
      <c r="P25" s="5" t="s">
        <v>12</v>
      </c>
      <c r="Q25" s="4">
        <f>SUMPRODUCT((Teams1=P25)*(Teams1_Score&lt;&gt;""))+SUMPRODUCT((Teams2=P25)*(Teams2_Score&lt;&gt;""))</f>
        <v>0</v>
      </c>
      <c r="R25" s="4">
        <f>SUMPRODUCT((Teams1=P25)*(Teams1_Score&gt;Teams2_Score))+SUMPRODUCT((Teams2=P25)*(Teams2_Score&gt;Teams1_Score))</f>
        <v>0</v>
      </c>
      <c r="S25" s="4">
        <f>SUMPRODUCT((Teams1=P25)*(Teams1_Score=Teams2_Score)*(Teams1_Score&lt;&gt;""))+SUMPRODUCT((Teams2=P25)*(Teams2_Score=Teams1_Score)*(Teams2_Score&lt;&gt;""))</f>
        <v>0</v>
      </c>
      <c r="T25" s="4">
        <f>SUMPRODUCT((Teams1=P25)*(Teams1_Score&lt;Teams2_Score))+SUMPRODUCT((Teams2=P25)*(Teams2_Score&lt;Teams1_Score))</f>
        <v>0</v>
      </c>
      <c r="U25" s="4">
        <f>SUMPRODUCT((Teams1=P25)*(Teams1_Score))+SUMPRODUCT((Teams2=P25)*(Teams2_Score))</f>
        <v>0</v>
      </c>
      <c r="V25" s="4">
        <f>SUMPRODUCT((Teams1=P25)*(Teams2_Score))+SUMPRODUCT((Teams2=P25)*(Teams1_Score))</f>
        <v>0</v>
      </c>
      <c r="W25" s="26">
        <f t="shared" si="8"/>
        <v>0</v>
      </c>
      <c r="X25" s="24">
        <f t="shared" si="9"/>
        <v>0</v>
      </c>
      <c r="Y25" s="10"/>
      <c r="Z25" s="13"/>
      <c r="AA25" s="9"/>
      <c r="AB25" s="4" t="s">
        <v>56</v>
      </c>
      <c r="AC25" s="21" t="str">
        <f>+IF(AE32&lt;&gt;"",IF(AD32&gt;AJ32,AC32,AI32),"Vainqueur 2")</f>
        <v>Vainqueur 2</v>
      </c>
      <c r="AD25" s="4">
        <f t="shared" si="11"/>
        <v>0</v>
      </c>
      <c r="AE25" s="37"/>
      <c r="AF25" s="4"/>
      <c r="AG25" s="37"/>
      <c r="AH25" s="4"/>
      <c r="AI25" s="21" t="str">
        <f>+IF(AE34&lt;&gt;"",IF(AD34&gt;AJ34,AC34,AI34),"Vainqueur 4")</f>
        <v>Vainqueur 4</v>
      </c>
      <c r="AJ25" s="4">
        <f t="shared" si="12"/>
        <v>0</v>
      </c>
      <c r="AK25" s="37"/>
      <c r="AL25" s="4"/>
      <c r="AM25" s="37"/>
      <c r="AN25" s="5"/>
      <c r="AO25" s="10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</row>
    <row r="26" spans="2:70" ht="21.95" customHeight="1" x14ac:dyDescent="0.35">
      <c r="B26" s="9"/>
      <c r="C26" s="4">
        <v>18</v>
      </c>
      <c r="D26" s="5" t="s">
        <v>33</v>
      </c>
      <c r="E26" s="5" t="s">
        <v>3</v>
      </c>
      <c r="F26" s="37"/>
      <c r="G26" s="5"/>
      <c r="H26" s="5" t="s">
        <v>1</v>
      </c>
      <c r="I26" s="37"/>
      <c r="J26" s="5"/>
      <c r="K26" s="10"/>
      <c r="M26" s="9"/>
      <c r="N26" s="23"/>
      <c r="O26" s="23"/>
      <c r="P26" s="18"/>
      <c r="Q26" s="18"/>
      <c r="R26" s="18"/>
      <c r="S26" s="18"/>
      <c r="T26" s="18"/>
      <c r="U26" s="18"/>
      <c r="V26" s="18"/>
      <c r="W26" s="18"/>
      <c r="X26" s="18"/>
      <c r="Y26" s="10"/>
      <c r="Z26" s="13"/>
      <c r="AA26" s="9"/>
      <c r="AB26" s="4" t="s">
        <v>57</v>
      </c>
      <c r="AC26" s="21" t="str">
        <f>+IF(AE35&lt;&gt;"",IF(AD35&gt;AJ35,AC35,AI35),"Vainqueur 5")</f>
        <v>Vainqueur 5</v>
      </c>
      <c r="AD26" s="4">
        <f t="shared" si="11"/>
        <v>0</v>
      </c>
      <c r="AE26" s="37"/>
      <c r="AF26" s="4"/>
      <c r="AG26" s="37"/>
      <c r="AH26" s="4"/>
      <c r="AI26" s="21" t="str">
        <f>+IF(AE37&lt;&gt;"",IF(AD37&gt;AJ37,AC37,AI37),"Vainqueur 7")</f>
        <v>Vainqueur 7</v>
      </c>
      <c r="AJ26" s="4">
        <f t="shared" si="12"/>
        <v>0</v>
      </c>
      <c r="AK26" s="37"/>
      <c r="AL26" s="4"/>
      <c r="AM26" s="37"/>
      <c r="AN26" s="5"/>
      <c r="AO26" s="10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</row>
    <row r="27" spans="2:70" ht="21.95" customHeight="1" x14ac:dyDescent="0.35">
      <c r="B27" s="9"/>
      <c r="C27" s="4">
        <v>19</v>
      </c>
      <c r="D27" s="5" t="s">
        <v>34</v>
      </c>
      <c r="E27" s="5" t="s">
        <v>5</v>
      </c>
      <c r="F27" s="37"/>
      <c r="G27" s="5"/>
      <c r="H27" s="5" t="s">
        <v>7</v>
      </c>
      <c r="I27" s="37"/>
      <c r="J27" s="5"/>
      <c r="K27" s="10"/>
      <c r="M27" s="9"/>
      <c r="N27" s="23"/>
      <c r="O27" s="20" t="s">
        <v>64</v>
      </c>
      <c r="P27" s="17" t="s">
        <v>36</v>
      </c>
      <c r="Q27" s="20" t="s">
        <v>43</v>
      </c>
      <c r="R27" s="20" t="s">
        <v>44</v>
      </c>
      <c r="S27" s="20" t="s">
        <v>45</v>
      </c>
      <c r="T27" s="20" t="s">
        <v>46</v>
      </c>
      <c r="U27" s="20" t="s">
        <v>47</v>
      </c>
      <c r="V27" s="20" t="s">
        <v>48</v>
      </c>
      <c r="W27" s="20" t="s">
        <v>49</v>
      </c>
      <c r="X27" s="20" t="s">
        <v>49</v>
      </c>
      <c r="Y27" s="10"/>
      <c r="Z27" s="13"/>
      <c r="AA27" s="9"/>
      <c r="AB27" s="4" t="s">
        <v>58</v>
      </c>
      <c r="AC27" s="21" t="str">
        <f>+IF(AE36&lt;&gt;"",IF(AD36&gt;AJ36,AC36,AI36),"Vainqueur 6")</f>
        <v>Vainqueur 6</v>
      </c>
      <c r="AD27" s="4">
        <f t="shared" si="11"/>
        <v>0</v>
      </c>
      <c r="AE27" s="37"/>
      <c r="AF27" s="4"/>
      <c r="AG27" s="37"/>
      <c r="AH27" s="4"/>
      <c r="AI27" s="21" t="str">
        <f>+IF(AE38&lt;&gt;"",IF(AD38&gt;AJ38,AC38,AI38),"Vainqueur 8")</f>
        <v>Vainqueur 8</v>
      </c>
      <c r="AJ27" s="4">
        <f t="shared" si="12"/>
        <v>0</v>
      </c>
      <c r="AK27" s="37"/>
      <c r="AL27" s="4"/>
      <c r="AM27" s="37"/>
      <c r="AN27" s="5"/>
      <c r="AO27" s="10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</row>
    <row r="28" spans="2:70" ht="21.95" customHeight="1" x14ac:dyDescent="0.35">
      <c r="B28" s="9"/>
      <c r="C28" s="4">
        <v>20</v>
      </c>
      <c r="D28" s="5" t="s">
        <v>34</v>
      </c>
      <c r="E28" s="5" t="s">
        <v>8</v>
      </c>
      <c r="F28" s="37"/>
      <c r="G28" s="5"/>
      <c r="H28" s="5" t="s">
        <v>6</v>
      </c>
      <c r="I28" s="37"/>
      <c r="J28" s="5"/>
      <c r="K28" s="10"/>
      <c r="M28" s="9"/>
      <c r="N28" s="23">
        <f>X28*1000+W28*100+U28*10</f>
        <v>0</v>
      </c>
      <c r="O28" s="28">
        <f>RANK(N28,$N$28:$N$31,0)</f>
        <v>1</v>
      </c>
      <c r="P28" s="5" t="s">
        <v>13</v>
      </c>
      <c r="Q28" s="4">
        <f>SUMPRODUCT((Teams1=P28)*(Teams1_Score&lt;&gt;""))+SUMPRODUCT((Teams2=P28)*(Teams2_Score&lt;&gt;""))</f>
        <v>0</v>
      </c>
      <c r="R28" s="4">
        <f>SUMPRODUCT((Teams1=P28)*(Teams1_Score&gt;Teams2_Score))+SUMPRODUCT((Teams2=P28)*(Teams2_Score&gt;Teams1_Score))</f>
        <v>0</v>
      </c>
      <c r="S28" s="4">
        <f>SUMPRODUCT((Teams1=P28)*(Teams1_Score=Teams2_Score)*(Teams1_Score&lt;&gt;""))+SUMPRODUCT((Teams2=P28)*(Teams2_Score=Teams1_Score)*(Teams2_Score&lt;&gt;""))</f>
        <v>0</v>
      </c>
      <c r="T28" s="4">
        <f>SUMPRODUCT((Teams1=P28)*(Teams1_Score&lt;Teams2_Score))+SUMPRODUCT((Teams2=P28)*(Teams2_Score&lt;Teams1_Score))</f>
        <v>0</v>
      </c>
      <c r="U28" s="4">
        <f>SUMPRODUCT((Teams1=P28)*(Teams1_Score))+SUMPRODUCT((Teams2=P28)*(Teams2_Score))</f>
        <v>0</v>
      </c>
      <c r="V28" s="4">
        <f>SUMPRODUCT((Teams1=P28)*(Teams2_Score))+SUMPRODUCT((Teams2=P28)*(Teams1_Score))</f>
        <v>0</v>
      </c>
      <c r="W28" s="26">
        <f t="shared" ref="W28:W31" si="13">U28-V28</f>
        <v>0</v>
      </c>
      <c r="X28" s="24">
        <f t="shared" ref="X28:X31" si="14">3*R28+S28</f>
        <v>0</v>
      </c>
      <c r="Y28" s="10"/>
      <c r="Z28" s="13"/>
      <c r="AA28" s="9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0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</row>
    <row r="29" spans="2:70" ht="21.95" customHeight="1" x14ac:dyDescent="0.35">
      <c r="B29" s="9"/>
      <c r="C29" s="4">
        <v>21</v>
      </c>
      <c r="D29" s="5" t="s">
        <v>35</v>
      </c>
      <c r="E29" s="5" t="s">
        <v>9</v>
      </c>
      <c r="F29" s="37"/>
      <c r="G29" s="5"/>
      <c r="H29" s="5" t="s">
        <v>11</v>
      </c>
      <c r="I29" s="37"/>
      <c r="J29" s="5"/>
      <c r="K29" s="10"/>
      <c r="M29" s="9"/>
      <c r="N29" s="23">
        <f>X29*1000+W29*100+U29*10</f>
        <v>0</v>
      </c>
      <c r="O29" s="28">
        <f t="shared" ref="O29:O31" si="15">RANK(N29,$N$28:$N$31,0)</f>
        <v>1</v>
      </c>
      <c r="P29" s="5" t="s">
        <v>14</v>
      </c>
      <c r="Q29" s="4">
        <f>SUMPRODUCT((Teams1=P29)*(Teams1_Score&lt;&gt;""))+SUMPRODUCT((Teams2=P29)*(Teams2_Score&lt;&gt;""))</f>
        <v>0</v>
      </c>
      <c r="R29" s="4">
        <f>SUMPRODUCT((Teams1=P29)*(Teams1_Score&gt;Teams2_Score))+SUMPRODUCT((Teams2=P29)*(Teams2_Score&gt;Teams1_Score))</f>
        <v>0</v>
      </c>
      <c r="S29" s="4">
        <f>SUMPRODUCT((Teams1=P29)*(Teams1_Score=Teams2_Score)*(Teams1_Score&lt;&gt;""))+SUMPRODUCT((Teams2=P29)*(Teams2_Score=Teams1_Score)*(Teams2_Score&lt;&gt;""))</f>
        <v>0</v>
      </c>
      <c r="T29" s="4">
        <f>SUMPRODUCT((Teams1=P29)*(Teams1_Score&lt;Teams2_Score))+SUMPRODUCT((Teams2=P29)*(Teams2_Score&lt;Teams1_Score))</f>
        <v>0</v>
      </c>
      <c r="U29" s="4">
        <f>SUMPRODUCT((Teams1=P29)*(Teams1_Score))+SUMPRODUCT((Teams2=P29)*(Teams2_Score))</f>
        <v>0</v>
      </c>
      <c r="V29" s="4">
        <f>SUMPRODUCT((Teams1=P29)*(Teams2_Score))+SUMPRODUCT((Teams2=P29)*(Teams1_Score))</f>
        <v>0</v>
      </c>
      <c r="W29" s="26">
        <f t="shared" si="13"/>
        <v>0</v>
      </c>
      <c r="X29" s="24">
        <f t="shared" si="14"/>
        <v>0</v>
      </c>
      <c r="Y29" s="10"/>
      <c r="Z29" s="13"/>
      <c r="AA29" s="9"/>
      <c r="AB29" s="17" t="s">
        <v>51</v>
      </c>
      <c r="AC29" s="17"/>
      <c r="AD29" s="17"/>
      <c r="AE29" s="17" t="s">
        <v>62</v>
      </c>
      <c r="AF29" s="17"/>
      <c r="AG29" s="17" t="s">
        <v>63</v>
      </c>
      <c r="AH29" s="17"/>
      <c r="AI29" s="17"/>
      <c r="AJ29" s="17"/>
      <c r="AK29" s="17" t="s">
        <v>62</v>
      </c>
      <c r="AL29" s="17"/>
      <c r="AM29" s="17" t="s">
        <v>63</v>
      </c>
      <c r="AN29" s="17"/>
      <c r="AO29" s="10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</row>
    <row r="30" spans="2:70" ht="21.95" customHeight="1" x14ac:dyDescent="0.35">
      <c r="B30" s="9"/>
      <c r="C30" s="4">
        <v>22</v>
      </c>
      <c r="D30" s="5" t="s">
        <v>35</v>
      </c>
      <c r="E30" s="5" t="s">
        <v>12</v>
      </c>
      <c r="F30" s="37"/>
      <c r="G30" s="5"/>
      <c r="H30" s="5" t="s">
        <v>10</v>
      </c>
      <c r="I30" s="37"/>
      <c r="J30" s="5"/>
      <c r="K30" s="10"/>
      <c r="M30" s="9"/>
      <c r="N30" s="23">
        <f>X30*1000+W30*100+U30*10</f>
        <v>0</v>
      </c>
      <c r="O30" s="28">
        <f t="shared" si="15"/>
        <v>1</v>
      </c>
      <c r="P30" s="5" t="s">
        <v>15</v>
      </c>
      <c r="Q30" s="4">
        <f>SUMPRODUCT((Teams1=P30)*(Teams1_Score&lt;&gt;""))+SUMPRODUCT((Teams2=P30)*(Teams2_Score&lt;&gt;""))</f>
        <v>0</v>
      </c>
      <c r="R30" s="4">
        <f>SUMPRODUCT((Teams1=P30)*(Teams1_Score&gt;Teams2_Score))+SUMPRODUCT((Teams2=P30)*(Teams2_Score&gt;Teams1_Score))</f>
        <v>0</v>
      </c>
      <c r="S30" s="4">
        <f>SUMPRODUCT((Teams1=P30)*(Teams1_Score=Teams2_Score)*(Teams1_Score&lt;&gt;""))+SUMPRODUCT((Teams2=P30)*(Teams2_Score=Teams1_Score)*(Teams2_Score&lt;&gt;""))</f>
        <v>0</v>
      </c>
      <c r="T30" s="4">
        <f>SUMPRODUCT((Teams1=P30)*(Teams1_Score&lt;Teams2_Score))+SUMPRODUCT((Teams2=P30)*(Teams2_Score&lt;Teams1_Score))</f>
        <v>0</v>
      </c>
      <c r="U30" s="4">
        <f>SUMPRODUCT((Teams1=P30)*(Teams1_Score))+SUMPRODUCT((Teams2=P30)*(Teams2_Score))</f>
        <v>0</v>
      </c>
      <c r="V30" s="4">
        <f>SUMPRODUCT((Teams1=P30)*(Teams2_Score))+SUMPRODUCT((Teams2=P30)*(Teams1_Score))</f>
        <v>0</v>
      </c>
      <c r="W30" s="26">
        <f t="shared" si="13"/>
        <v>0</v>
      </c>
      <c r="X30" s="24">
        <f t="shared" si="14"/>
        <v>0</v>
      </c>
      <c r="Y30" s="10"/>
      <c r="Z30" s="13"/>
      <c r="AA30" s="9"/>
      <c r="AB30" s="23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0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</row>
    <row r="31" spans="2:70" ht="21.95" customHeight="1" x14ac:dyDescent="0.35">
      <c r="B31" s="9"/>
      <c r="C31" s="4">
        <v>23</v>
      </c>
      <c r="D31" s="5" t="s">
        <v>36</v>
      </c>
      <c r="E31" s="5" t="s">
        <v>13</v>
      </c>
      <c r="F31" s="37"/>
      <c r="G31" s="5"/>
      <c r="H31" s="5" t="s">
        <v>15</v>
      </c>
      <c r="I31" s="37"/>
      <c r="J31" s="5"/>
      <c r="K31" s="10"/>
      <c r="M31" s="9"/>
      <c r="N31" s="23">
        <f>X31*1000+W31*100+U31*10</f>
        <v>0</v>
      </c>
      <c r="O31" s="28">
        <f t="shared" si="15"/>
        <v>1</v>
      </c>
      <c r="P31" s="5" t="s">
        <v>16</v>
      </c>
      <c r="Q31" s="4">
        <f>SUMPRODUCT((Teams1=P31)*(Teams1_Score&lt;&gt;""))+SUMPRODUCT((Teams2=P31)*(Teams2_Score&lt;&gt;""))</f>
        <v>0</v>
      </c>
      <c r="R31" s="4">
        <f>SUMPRODUCT((Teams1=P31)*(Teams1_Score&gt;Teams2_Score))+SUMPRODUCT((Teams2=P31)*(Teams2_Score&gt;Teams1_Score))</f>
        <v>0</v>
      </c>
      <c r="S31" s="4">
        <f>SUMPRODUCT((Teams1=P31)*(Teams1_Score=Teams2_Score)*(Teams1_Score&lt;&gt;""))+SUMPRODUCT((Teams2=P31)*(Teams2_Score=Teams1_Score)*(Teams2_Score&lt;&gt;""))</f>
        <v>0</v>
      </c>
      <c r="T31" s="4">
        <f>SUMPRODUCT((Teams1=P31)*(Teams1_Score&lt;Teams2_Score))+SUMPRODUCT((Teams2=P31)*(Teams2_Score&lt;Teams1_Score))</f>
        <v>0</v>
      </c>
      <c r="U31" s="4">
        <f>SUMPRODUCT((Teams1=P31)*(Teams1_Score))+SUMPRODUCT((Teams2=P31)*(Teams2_Score))</f>
        <v>0</v>
      </c>
      <c r="V31" s="4">
        <f>SUMPRODUCT((Teams1=P31)*(Teams2_Score))+SUMPRODUCT((Teams2=P31)*(Teams1_Score))</f>
        <v>0</v>
      </c>
      <c r="W31" s="26">
        <f t="shared" si="13"/>
        <v>0</v>
      </c>
      <c r="X31" s="24">
        <f t="shared" si="14"/>
        <v>0</v>
      </c>
      <c r="Y31" s="10"/>
      <c r="Z31" s="13"/>
      <c r="AA31" s="9"/>
      <c r="AB31" s="4">
        <v>1</v>
      </c>
      <c r="AC31" s="47" t="str">
        <f>IF(SUM(Q10:Q13)=0,"1er Groupe A",IF(COUNTIF(O10:O13,1)=1,VLOOKUP(1,O10:P13,2,FALSE),IF(COUNTIF(O10:O13,1)&gt;=2,"Tirage au Sort A1")))</f>
        <v>1er Groupe A</v>
      </c>
      <c r="AD31" s="4">
        <f>AE31*10+AG31</f>
        <v>0</v>
      </c>
      <c r="AE31" s="37"/>
      <c r="AF31" s="4"/>
      <c r="AG31" s="37"/>
      <c r="AH31" s="4"/>
      <c r="AI31" s="47" t="str">
        <f>IF(SUM(Q16:Q19)=0,"2nd Groupe B",IF(OR(COUNTIF(O16:O19,1)&gt;1,COUNTIF(O16:O19,2)&gt;1),"Tirage au sort B2",VLOOKUP(2,O16:P19,2,FALSE)))</f>
        <v>2nd Groupe B</v>
      </c>
      <c r="AJ31" s="4">
        <f t="shared" ref="AJ31:AJ38" si="16">AK31*10+AM31</f>
        <v>0</v>
      </c>
      <c r="AK31" s="37"/>
      <c r="AL31" s="4"/>
      <c r="AM31" s="37"/>
      <c r="AN31" s="5"/>
      <c r="AO31" s="10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</row>
    <row r="32" spans="2:70" ht="21.95" customHeight="1" x14ac:dyDescent="0.35">
      <c r="B32" s="9"/>
      <c r="C32" s="4">
        <v>24</v>
      </c>
      <c r="D32" s="5" t="s">
        <v>36</v>
      </c>
      <c r="E32" s="5" t="s">
        <v>16</v>
      </c>
      <c r="F32" s="37"/>
      <c r="G32" s="5"/>
      <c r="H32" s="5" t="s">
        <v>14</v>
      </c>
      <c r="I32" s="37"/>
      <c r="J32" s="5"/>
      <c r="K32" s="10"/>
      <c r="M32" s="7"/>
      <c r="N32" s="22"/>
      <c r="O32" s="22"/>
      <c r="P32" s="19"/>
      <c r="Q32" s="19"/>
      <c r="R32" s="19"/>
      <c r="S32" s="19"/>
      <c r="T32" s="19"/>
      <c r="U32" s="19"/>
      <c r="V32" s="19"/>
      <c r="W32" s="18"/>
      <c r="X32" s="18"/>
      <c r="Y32" s="10"/>
      <c r="Z32" s="13"/>
      <c r="AA32" s="9"/>
      <c r="AB32" s="4">
        <v>2</v>
      </c>
      <c r="AC32" s="47" t="str">
        <f>IF(SUM(Q16:Q19)=0,"1er Groupe B",IF(COUNTIF(O16:O19,1)=1,VLOOKUP(1,O16:P19,2,FALSE),IF(COUNTIF(O16:O19,1)&gt;=2,"Tirage au Sort B1")))</f>
        <v>1er Groupe B</v>
      </c>
      <c r="AD32" s="4">
        <f t="shared" ref="AD32:AD38" si="17">AE32*10+AG32</f>
        <v>0</v>
      </c>
      <c r="AE32" s="37"/>
      <c r="AF32" s="4"/>
      <c r="AG32" s="37"/>
      <c r="AH32" s="4"/>
      <c r="AI32" s="47" t="str">
        <f>IF(SUM(Q10:Q13)=0,"2nd Groupe A",IF(OR(COUNTIF(O10:O13,1)&gt;1,COUNTIF(O10:O13,2)&gt;1),"Tirage au sort A2",VLOOKUP(2,O10:P13,2,FALSE)))</f>
        <v>2nd Groupe A</v>
      </c>
      <c r="AJ32" s="4">
        <f t="shared" si="16"/>
        <v>0</v>
      </c>
      <c r="AK32" s="37"/>
      <c r="AL32" s="4"/>
      <c r="AM32" s="37"/>
      <c r="AN32" s="5"/>
      <c r="AO32" s="10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</row>
    <row r="33" spans="2:70" ht="21.95" customHeight="1" x14ac:dyDescent="0.35">
      <c r="B33" s="9"/>
      <c r="C33" s="4">
        <v>25</v>
      </c>
      <c r="D33" s="5" t="s">
        <v>37</v>
      </c>
      <c r="E33" s="5" t="s">
        <v>17</v>
      </c>
      <c r="F33" s="37"/>
      <c r="G33" s="5"/>
      <c r="H33" s="5" t="s">
        <v>19</v>
      </c>
      <c r="I33" s="37"/>
      <c r="J33" s="5"/>
      <c r="K33" s="10"/>
      <c r="M33" s="9"/>
      <c r="N33" s="23"/>
      <c r="O33" s="20" t="s">
        <v>64</v>
      </c>
      <c r="P33" s="17" t="s">
        <v>37</v>
      </c>
      <c r="Q33" s="20" t="s">
        <v>43</v>
      </c>
      <c r="R33" s="20" t="s">
        <v>44</v>
      </c>
      <c r="S33" s="20" t="s">
        <v>45</v>
      </c>
      <c r="T33" s="20" t="s">
        <v>46</v>
      </c>
      <c r="U33" s="20" t="s">
        <v>47</v>
      </c>
      <c r="V33" s="20" t="s">
        <v>48</v>
      </c>
      <c r="W33" s="20" t="s">
        <v>49</v>
      </c>
      <c r="X33" s="20" t="s">
        <v>49</v>
      </c>
      <c r="Y33" s="10"/>
      <c r="Z33" s="13"/>
      <c r="AA33" s="9"/>
      <c r="AB33" s="4">
        <v>3</v>
      </c>
      <c r="AC33" s="47" t="str">
        <f>IF(SUM(Q22:Q25)=0,"1er Groupe C",IF(COUNTIF(O22:O25,1)=1,VLOOKUP(1,O22:P25,2,FALSE),IF(COUNTIF(O22:O25,1)&gt;=2,"Tirage au Sort C1")))</f>
        <v>1er Groupe C</v>
      </c>
      <c r="AD33" s="4">
        <f t="shared" si="17"/>
        <v>0</v>
      </c>
      <c r="AE33" s="37"/>
      <c r="AF33" s="4"/>
      <c r="AG33" s="37"/>
      <c r="AH33" s="4"/>
      <c r="AI33" s="47" t="str">
        <f>IF(SUM(Q28:Q31)=0,"2nd Groupe D",IF(OR(COUNTIF(O28:O31,1)&gt;1,COUNTIF(O28:O31,2)&gt;1),"Tirage au sort D2",VLOOKUP(2,O28:P31,2,FALSE)))</f>
        <v>2nd Groupe D</v>
      </c>
      <c r="AJ33" s="4">
        <f t="shared" si="16"/>
        <v>0</v>
      </c>
      <c r="AK33" s="37"/>
      <c r="AL33" s="4"/>
      <c r="AM33" s="37"/>
      <c r="AN33" s="5"/>
      <c r="AO33" s="10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</row>
    <row r="34" spans="2:70" ht="21.95" customHeight="1" x14ac:dyDescent="0.35">
      <c r="B34" s="9"/>
      <c r="C34" s="4">
        <v>26</v>
      </c>
      <c r="D34" s="5" t="s">
        <v>37</v>
      </c>
      <c r="E34" s="5" t="s">
        <v>20</v>
      </c>
      <c r="F34" s="37"/>
      <c r="G34" s="5"/>
      <c r="H34" s="5" t="s">
        <v>18</v>
      </c>
      <c r="I34" s="37"/>
      <c r="J34" s="5"/>
      <c r="K34" s="10"/>
      <c r="M34" s="9"/>
      <c r="N34" s="23">
        <f>X34*1000+W34*100+U34*10</f>
        <v>0</v>
      </c>
      <c r="O34" s="28">
        <f>RANK(N34,$N$34:$N$37,0)</f>
        <v>1</v>
      </c>
      <c r="P34" s="5" t="s">
        <v>17</v>
      </c>
      <c r="Q34" s="4">
        <f>SUMPRODUCT((Teams1=P34)*(Teams1_Score&lt;&gt;""))+SUMPRODUCT((Teams2=P34)*(Teams2_Score&lt;&gt;""))</f>
        <v>0</v>
      </c>
      <c r="R34" s="4">
        <f>SUMPRODUCT((Teams1=P34)*(Teams1_Score&gt;Teams2_Score))+SUMPRODUCT((Teams2=P34)*(Teams2_Score&gt;Teams1_Score))</f>
        <v>0</v>
      </c>
      <c r="S34" s="4">
        <f>SUMPRODUCT((Teams1=P34)*(Teams1_Score=Teams2_Score)*(Teams1_Score&lt;&gt;""))+SUMPRODUCT((Teams2=P34)*(Teams2_Score=Teams1_Score)*(Teams2_Score&lt;&gt;""))</f>
        <v>0</v>
      </c>
      <c r="T34" s="4">
        <f>SUMPRODUCT((Teams1=P34)*(Teams1_Score&lt;Teams2_Score))+SUMPRODUCT((Teams2=P34)*(Teams2_Score&lt;Teams1_Score))</f>
        <v>0</v>
      </c>
      <c r="U34" s="4">
        <f>SUMPRODUCT((Teams1=P34)*(Teams1_Score))+SUMPRODUCT((Teams2=P34)*(Teams2_Score))</f>
        <v>0</v>
      </c>
      <c r="V34" s="4">
        <f>SUMPRODUCT((Teams1=P34)*(Teams2_Score))+SUMPRODUCT((Teams2=P34)*(Teams1_Score))</f>
        <v>0</v>
      </c>
      <c r="W34" s="26">
        <f t="shared" ref="W34:W37" si="18">U34-V34</f>
        <v>0</v>
      </c>
      <c r="X34" s="24">
        <f t="shared" ref="X34:X37" si="19">3*R34+S34</f>
        <v>0</v>
      </c>
      <c r="Y34" s="10"/>
      <c r="Z34" s="13"/>
      <c r="AA34" s="9"/>
      <c r="AB34" s="4">
        <v>4</v>
      </c>
      <c r="AC34" s="47" t="str">
        <f>IF(SUM(Q28:Q31)=0,"1er Groupe D",IF(COUNTIF(O28:O31,1)=1,VLOOKUP(1,O28:P31,2,FALSE),IF(COUNTIF(O28:O31,1)&gt;=2,"Tirage au Sort D1")))</f>
        <v>1er Groupe D</v>
      </c>
      <c r="AD34" s="4">
        <f t="shared" si="17"/>
        <v>0</v>
      </c>
      <c r="AE34" s="37"/>
      <c r="AF34" s="4"/>
      <c r="AG34" s="37"/>
      <c r="AH34" s="4"/>
      <c r="AI34" s="47" t="str">
        <f>IF(SUM(Q22:Q25)=0,"2nd Groupe C",IF(OR(COUNTIF(O22:O25,1)&gt;1,COUNTIF(O22:O25,2)&gt;1),"Tirage au sort C2",VLOOKUP(2,O22:P25,2,FALSE)))</f>
        <v>2nd Groupe C</v>
      </c>
      <c r="AJ34" s="4">
        <f t="shared" si="16"/>
        <v>0</v>
      </c>
      <c r="AK34" s="37"/>
      <c r="AL34" s="4"/>
      <c r="AM34" s="37"/>
      <c r="AN34" s="5"/>
      <c r="AO34" s="10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</row>
    <row r="35" spans="2:70" ht="21.95" customHeight="1" x14ac:dyDescent="0.35">
      <c r="B35" s="9"/>
      <c r="C35" s="4">
        <v>27</v>
      </c>
      <c r="D35" s="5" t="s">
        <v>38</v>
      </c>
      <c r="E35" s="5" t="s">
        <v>21</v>
      </c>
      <c r="F35" s="37"/>
      <c r="G35" s="5"/>
      <c r="H35" s="5" t="s">
        <v>23</v>
      </c>
      <c r="I35" s="37"/>
      <c r="J35" s="5"/>
      <c r="K35" s="10"/>
      <c r="M35" s="9"/>
      <c r="N35" s="23">
        <f>X35*1000+W35*100+U35*10</f>
        <v>0</v>
      </c>
      <c r="O35" s="28">
        <f t="shared" ref="O35:O37" si="20">RANK(N35,$N$34:$N$37,0)</f>
        <v>1</v>
      </c>
      <c r="P35" s="5" t="s">
        <v>18</v>
      </c>
      <c r="Q35" s="4">
        <f>SUMPRODUCT((Teams1=P35)*(Teams1_Score&lt;&gt;""))+SUMPRODUCT((Teams2=P35)*(Teams2_Score&lt;&gt;""))</f>
        <v>0</v>
      </c>
      <c r="R35" s="4">
        <f>SUMPRODUCT((Teams1=P35)*(Teams1_Score&gt;Teams2_Score))+SUMPRODUCT((Teams2=P35)*(Teams2_Score&gt;Teams1_Score))</f>
        <v>0</v>
      </c>
      <c r="S35" s="4">
        <f>SUMPRODUCT((Teams1=P35)*(Teams1_Score=Teams2_Score)*(Teams1_Score&lt;&gt;""))+SUMPRODUCT((Teams2=P35)*(Teams2_Score=Teams1_Score)*(Teams2_Score&lt;&gt;""))</f>
        <v>0</v>
      </c>
      <c r="T35" s="4">
        <f>SUMPRODUCT((Teams1=P35)*(Teams1_Score&lt;Teams2_Score))+SUMPRODUCT((Teams2=P35)*(Teams2_Score&lt;Teams1_Score))</f>
        <v>0</v>
      </c>
      <c r="U35" s="4">
        <f>SUMPRODUCT((Teams1=P35)*(Teams1_Score))+SUMPRODUCT((Teams2=P35)*(Teams2_Score))</f>
        <v>0</v>
      </c>
      <c r="V35" s="4">
        <f>SUMPRODUCT((Teams1=P35)*(Teams2_Score))+SUMPRODUCT((Teams2=P35)*(Teams1_Score))</f>
        <v>0</v>
      </c>
      <c r="W35" s="26">
        <f t="shared" si="18"/>
        <v>0</v>
      </c>
      <c r="X35" s="24">
        <f t="shared" si="19"/>
        <v>0</v>
      </c>
      <c r="Y35" s="10"/>
      <c r="Z35" s="13"/>
      <c r="AA35" s="7"/>
      <c r="AB35" s="4">
        <v>5</v>
      </c>
      <c r="AC35" s="47" t="str">
        <f>IF(SUM(Q34:Q37)=0,"1er Groupe E",IF(COUNTIF(O34:O37,1)=1,VLOOKUP(1,O34:P37,2,FALSE),IF(COUNTIF(O34:O37,1)&gt;=2,"Tirage au Sort E1")))</f>
        <v>1er Groupe E</v>
      </c>
      <c r="AD35" s="4">
        <f t="shared" si="17"/>
        <v>0</v>
      </c>
      <c r="AE35" s="37"/>
      <c r="AF35" s="4"/>
      <c r="AG35" s="37"/>
      <c r="AH35" s="4"/>
      <c r="AI35" s="47" t="str">
        <f>IF(SUM(Q40:Q43)=0,"2nd Groupe F",IF(OR(COUNTIF(O40:O43,1)&gt;1,COUNTIF(O40:O43,2)&gt;1),"Tirage au sort F2",VLOOKUP(2,O40:P43,2,FALSE)))</f>
        <v>2nd Groupe F</v>
      </c>
      <c r="AJ35" s="4">
        <f t="shared" si="16"/>
        <v>0</v>
      </c>
      <c r="AK35" s="37"/>
      <c r="AL35" s="4"/>
      <c r="AM35" s="37"/>
      <c r="AN35" s="5"/>
      <c r="AO35" s="10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</row>
    <row r="36" spans="2:70" ht="21.95" customHeight="1" x14ac:dyDescent="0.35">
      <c r="B36" s="9"/>
      <c r="C36" s="4">
        <v>28</v>
      </c>
      <c r="D36" s="5" t="s">
        <v>38</v>
      </c>
      <c r="E36" s="5" t="s">
        <v>24</v>
      </c>
      <c r="F36" s="37"/>
      <c r="G36" s="5"/>
      <c r="H36" s="5" t="s">
        <v>22</v>
      </c>
      <c r="I36" s="37"/>
      <c r="J36" s="5"/>
      <c r="K36" s="10"/>
      <c r="M36" s="9"/>
      <c r="N36" s="23">
        <f>X36*1000+W36*100+U36*10</f>
        <v>0</v>
      </c>
      <c r="O36" s="28">
        <f t="shared" si="20"/>
        <v>1</v>
      </c>
      <c r="P36" s="5" t="s">
        <v>19</v>
      </c>
      <c r="Q36" s="4">
        <f>SUMPRODUCT((Teams1=P36)*(Teams1_Score&lt;&gt;""))+SUMPRODUCT((Teams2=P36)*(Teams2_Score&lt;&gt;""))</f>
        <v>0</v>
      </c>
      <c r="R36" s="4">
        <f>SUMPRODUCT((Teams1=P36)*(Teams1_Score&gt;Teams2_Score))+SUMPRODUCT((Teams2=P36)*(Teams2_Score&gt;Teams1_Score))</f>
        <v>0</v>
      </c>
      <c r="S36" s="4">
        <f>SUMPRODUCT((Teams1=P36)*(Teams1_Score=Teams2_Score)*(Teams1_Score&lt;&gt;""))+SUMPRODUCT((Teams2=P36)*(Teams2_Score=Teams1_Score)*(Teams2_Score&lt;&gt;""))</f>
        <v>0</v>
      </c>
      <c r="T36" s="4">
        <f>SUMPRODUCT((Teams1=P36)*(Teams1_Score&lt;Teams2_Score))+SUMPRODUCT((Teams2=P36)*(Teams2_Score&lt;Teams1_Score))</f>
        <v>0</v>
      </c>
      <c r="U36" s="4">
        <f>SUMPRODUCT((Teams1=P36)*(Teams1_Score))+SUMPRODUCT((Teams2=P36)*(Teams2_Score))</f>
        <v>0</v>
      </c>
      <c r="V36" s="4">
        <f>SUMPRODUCT((Teams1=P36)*(Teams2_Score))+SUMPRODUCT((Teams2=P36)*(Teams1_Score))</f>
        <v>0</v>
      </c>
      <c r="W36" s="26">
        <f t="shared" si="18"/>
        <v>0</v>
      </c>
      <c r="X36" s="24">
        <f t="shared" si="19"/>
        <v>0</v>
      </c>
      <c r="Y36" s="10"/>
      <c r="Z36" s="13"/>
      <c r="AA36" s="9"/>
      <c r="AB36" s="4">
        <v>6</v>
      </c>
      <c r="AC36" s="47" t="str">
        <f>IF(SUM(Q40:Q43)=0,"1er Groupe F",IF(COUNTIF(O40:O43,1)=1,VLOOKUP(1,O40:P43,2,FALSE),IF(COUNTIF(O40:O43,1)&gt;=2,"Tirage au Sort F1")))</f>
        <v>1er Groupe F</v>
      </c>
      <c r="AD36" s="4">
        <f t="shared" si="17"/>
        <v>0</v>
      </c>
      <c r="AE36" s="37"/>
      <c r="AF36" s="4"/>
      <c r="AG36" s="37"/>
      <c r="AH36" s="4"/>
      <c r="AI36" s="47" t="str">
        <f>IF(SUM(Q34:Q37)=0,"2nd Groupe E",IF(OR(COUNTIF(O34:O37,1)&gt;1,COUNTIF(O34:O37,2)&gt;1),"Tirage au sort E2",VLOOKUP(2,O34:P37,2,FALSE)))</f>
        <v>2nd Groupe E</v>
      </c>
      <c r="AJ36" s="4">
        <f t="shared" si="16"/>
        <v>0</v>
      </c>
      <c r="AK36" s="37"/>
      <c r="AL36" s="4"/>
      <c r="AM36" s="37"/>
      <c r="AN36" s="5"/>
      <c r="AO36" s="10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</row>
    <row r="37" spans="2:70" ht="21.95" customHeight="1" x14ac:dyDescent="0.35">
      <c r="B37" s="9"/>
      <c r="C37" s="4">
        <v>29</v>
      </c>
      <c r="D37" s="5" t="s">
        <v>39</v>
      </c>
      <c r="E37" s="5" t="s">
        <v>25</v>
      </c>
      <c r="F37" s="37"/>
      <c r="G37" s="5"/>
      <c r="H37" s="5" t="s">
        <v>27</v>
      </c>
      <c r="I37" s="37"/>
      <c r="J37" s="5"/>
      <c r="K37" s="10"/>
      <c r="M37" s="9"/>
      <c r="N37" s="23">
        <f>X37*1000+W37*100+U37*10</f>
        <v>0</v>
      </c>
      <c r="O37" s="28">
        <f t="shared" si="20"/>
        <v>1</v>
      </c>
      <c r="P37" s="5" t="s">
        <v>20</v>
      </c>
      <c r="Q37" s="4">
        <f>SUMPRODUCT((Teams1=P37)*(Teams1_Score&lt;&gt;""))+SUMPRODUCT((Teams2=P37)*(Teams2_Score&lt;&gt;""))</f>
        <v>0</v>
      </c>
      <c r="R37" s="4">
        <f>SUMPRODUCT((Teams1=P37)*(Teams1_Score&gt;Teams2_Score))+SUMPRODUCT((Teams2=P37)*(Teams2_Score&gt;Teams1_Score))</f>
        <v>0</v>
      </c>
      <c r="S37" s="4">
        <f>SUMPRODUCT((Teams1=P37)*(Teams1_Score=Teams2_Score)*(Teams1_Score&lt;&gt;""))+SUMPRODUCT((Teams2=P37)*(Teams2_Score=Teams1_Score)*(Teams2_Score&lt;&gt;""))</f>
        <v>0</v>
      </c>
      <c r="T37" s="4">
        <f>SUMPRODUCT((Teams1=P37)*(Teams1_Score&lt;Teams2_Score))+SUMPRODUCT((Teams2=P37)*(Teams2_Score&lt;Teams1_Score))</f>
        <v>0</v>
      </c>
      <c r="U37" s="4">
        <f>SUMPRODUCT((Teams1=P37)*(Teams1_Score))+SUMPRODUCT((Teams2=P37)*(Teams2_Score))</f>
        <v>0</v>
      </c>
      <c r="V37" s="4">
        <f>SUMPRODUCT((Teams1=P37)*(Teams2_Score))+SUMPRODUCT((Teams2=P37)*(Teams1_Score))</f>
        <v>0</v>
      </c>
      <c r="W37" s="26">
        <f t="shared" si="18"/>
        <v>0</v>
      </c>
      <c r="X37" s="24">
        <f t="shared" si="19"/>
        <v>0</v>
      </c>
      <c r="Y37" s="10"/>
      <c r="Z37" s="13"/>
      <c r="AA37" s="9"/>
      <c r="AB37" s="4">
        <v>7</v>
      </c>
      <c r="AC37" s="47" t="str">
        <f>IF(SUM(Q46:Q49)=0,"1er Groupe G",IF(COUNTIF(O46:O49,1)=1,VLOOKUP(1,O46:P49,2,FALSE),IF(COUNTIF(O46:O49,1)&gt;=2,"Tirage au Sort G1")))</f>
        <v>1er Groupe G</v>
      </c>
      <c r="AD37" s="4">
        <f t="shared" si="17"/>
        <v>0</v>
      </c>
      <c r="AE37" s="37"/>
      <c r="AF37" s="4"/>
      <c r="AG37" s="37"/>
      <c r="AH37" s="4"/>
      <c r="AI37" s="47" t="str">
        <f>IF(SUM(Q52:Q55)=0,"2nd Groupe H",IF(OR(COUNTIF(O52:O55,1)&gt;1,COUNTIF(O52:O55,2)&gt;1),"Tirage au sort H2",VLOOKUP(2,O52:P55,2,FALSE)))</f>
        <v>2nd Groupe H</v>
      </c>
      <c r="AJ37" s="4">
        <f t="shared" si="16"/>
        <v>0</v>
      </c>
      <c r="AK37" s="37"/>
      <c r="AL37" s="4"/>
      <c r="AM37" s="37"/>
      <c r="AN37" s="5"/>
      <c r="AO37" s="10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</row>
    <row r="38" spans="2:70" ht="21.95" customHeight="1" x14ac:dyDescent="0.35">
      <c r="B38" s="9"/>
      <c r="C38" s="4">
        <v>30</v>
      </c>
      <c r="D38" s="5" t="s">
        <v>39</v>
      </c>
      <c r="E38" s="5" t="s">
        <v>28</v>
      </c>
      <c r="F38" s="37"/>
      <c r="G38" s="5"/>
      <c r="H38" s="5" t="s">
        <v>26</v>
      </c>
      <c r="I38" s="37"/>
      <c r="J38" s="5"/>
      <c r="K38" s="10"/>
      <c r="M38" s="9"/>
      <c r="N38" s="23"/>
      <c r="O38" s="23"/>
      <c r="P38" s="18"/>
      <c r="Q38" s="18"/>
      <c r="R38" s="18"/>
      <c r="S38" s="18"/>
      <c r="T38" s="18"/>
      <c r="U38" s="18"/>
      <c r="V38" s="18"/>
      <c r="W38" s="18"/>
      <c r="X38" s="18"/>
      <c r="Y38" s="10"/>
      <c r="Z38" s="13"/>
      <c r="AA38" s="9"/>
      <c r="AB38" s="4">
        <v>8</v>
      </c>
      <c r="AC38" s="47" t="str">
        <f>IF(SUM(Q52:Q55)=0,"1er Groupe H",IF(COUNTIF(O52:O55,1)=1,VLOOKUP(1,O52:P55,2,FALSE),IF(COUNTIF(O52:O55,1)&gt;=2,"Tirage au Sort H1")))</f>
        <v>1er Groupe H</v>
      </c>
      <c r="AD38" s="4">
        <f t="shared" si="17"/>
        <v>0</v>
      </c>
      <c r="AE38" s="37"/>
      <c r="AF38" s="4"/>
      <c r="AG38" s="37"/>
      <c r="AH38" s="4"/>
      <c r="AI38" s="47" t="str">
        <f>IF(SUM(Q46:Q49)=0,"2nd Groupe G",IF(OR(COUNTIF(O46:O49,1)&gt;1,COUNTIF(O46:O49,2)&gt;1),"Tirage au sort G2",VLOOKUP(2,O46:P49,2,FALSE)))</f>
        <v>2nd Groupe G</v>
      </c>
      <c r="AJ38" s="4">
        <f t="shared" si="16"/>
        <v>0</v>
      </c>
      <c r="AK38" s="37"/>
      <c r="AL38" s="4"/>
      <c r="AM38" s="37"/>
      <c r="AN38" s="5"/>
      <c r="AO38" s="10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</row>
    <row r="39" spans="2:70" ht="21.95" customHeight="1" x14ac:dyDescent="0.35">
      <c r="B39" s="9"/>
      <c r="C39" s="4">
        <v>31</v>
      </c>
      <c r="D39" s="5" t="s">
        <v>40</v>
      </c>
      <c r="E39" s="5" t="s">
        <v>29</v>
      </c>
      <c r="F39" s="37"/>
      <c r="G39" s="5"/>
      <c r="H39" s="5" t="s">
        <v>31</v>
      </c>
      <c r="I39" s="37"/>
      <c r="J39" s="5"/>
      <c r="K39" s="10"/>
      <c r="M39" s="9"/>
      <c r="N39" s="23"/>
      <c r="O39" s="20" t="s">
        <v>64</v>
      </c>
      <c r="P39" s="17" t="s">
        <v>38</v>
      </c>
      <c r="Q39" s="20" t="s">
        <v>43</v>
      </c>
      <c r="R39" s="20" t="s">
        <v>44</v>
      </c>
      <c r="S39" s="20" t="s">
        <v>45</v>
      </c>
      <c r="T39" s="20" t="s">
        <v>46</v>
      </c>
      <c r="U39" s="20" t="s">
        <v>47</v>
      </c>
      <c r="V39" s="20" t="s">
        <v>48</v>
      </c>
      <c r="W39" s="20" t="s">
        <v>49</v>
      </c>
      <c r="X39" s="20" t="s">
        <v>49</v>
      </c>
      <c r="Y39" s="10"/>
      <c r="Z39" s="13"/>
      <c r="AA39" s="9"/>
      <c r="AB39" s="23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0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</row>
    <row r="40" spans="2:70" ht="21.95" customHeight="1" x14ac:dyDescent="0.35">
      <c r="B40" s="9"/>
      <c r="C40" s="4">
        <v>32</v>
      </c>
      <c r="D40" s="5" t="s">
        <v>40</v>
      </c>
      <c r="E40" s="5" t="s">
        <v>32</v>
      </c>
      <c r="F40" s="37"/>
      <c r="G40" s="5"/>
      <c r="H40" s="5" t="s">
        <v>30</v>
      </c>
      <c r="I40" s="37"/>
      <c r="J40" s="5"/>
      <c r="K40" s="10"/>
      <c r="M40" s="9"/>
      <c r="N40" s="23">
        <f>X40*1000+W40*100+U40*10</f>
        <v>0</v>
      </c>
      <c r="O40" s="28">
        <f>RANK(N40,$N$40:$N$43,0)</f>
        <v>1</v>
      </c>
      <c r="P40" s="5" t="s">
        <v>21</v>
      </c>
      <c r="Q40" s="4">
        <f>SUMPRODUCT((Teams1=P40)*(Teams1_Score&lt;&gt;""))+SUMPRODUCT((Teams2=P40)*(Teams2_Score&lt;&gt;""))</f>
        <v>0</v>
      </c>
      <c r="R40" s="4">
        <f>SUMPRODUCT((Teams1=P40)*(Teams1_Score&gt;Teams2_Score))+SUMPRODUCT((Teams2=P40)*(Teams2_Score&gt;Teams1_Score))</f>
        <v>0</v>
      </c>
      <c r="S40" s="4">
        <f>SUMPRODUCT((Teams1=P40)*(Teams1_Score=Teams2_Score)*(Teams1_Score&lt;&gt;""))+SUMPRODUCT((Teams2=P40)*(Teams2_Score=Teams1_Score)*(Teams2_Score&lt;&gt;""))</f>
        <v>0</v>
      </c>
      <c r="T40" s="4">
        <f>SUMPRODUCT((Teams1=P40)*(Teams1_Score&lt;Teams2_Score))+SUMPRODUCT((Teams2=P40)*(Teams2_Score&lt;Teams1_Score))</f>
        <v>0</v>
      </c>
      <c r="U40" s="4">
        <f>SUMPRODUCT((Teams1=P40)*(Teams1_Score))+SUMPRODUCT((Teams2=P40)*(Teams2_Score))</f>
        <v>0</v>
      </c>
      <c r="V40" s="4">
        <f>SUMPRODUCT((Teams1=P40)*(Teams2_Score))+SUMPRODUCT((Teams2=P40)*(Teams1_Score))</f>
        <v>0</v>
      </c>
      <c r="W40" s="26">
        <f t="shared" ref="W40:W43" si="21">U40-V40</f>
        <v>0</v>
      </c>
      <c r="X40" s="24">
        <f t="shared" ref="X40:X43" si="22">3*R40+S40</f>
        <v>0</v>
      </c>
      <c r="Y40" s="10"/>
      <c r="Z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</row>
    <row r="41" spans="2:70" ht="21.95" customHeight="1" x14ac:dyDescent="0.35">
      <c r="B41" s="9"/>
      <c r="C41" s="4">
        <v>33</v>
      </c>
      <c r="D41" s="5" t="s">
        <v>33</v>
      </c>
      <c r="E41" s="5" t="s">
        <v>3</v>
      </c>
      <c r="F41" s="37"/>
      <c r="G41" s="5"/>
      <c r="H41" s="5" t="s">
        <v>0</v>
      </c>
      <c r="I41" s="37"/>
      <c r="J41" s="5"/>
      <c r="K41" s="10"/>
      <c r="M41" s="9"/>
      <c r="N41" s="23">
        <f>X41*1000+W41*100+U41*10</f>
        <v>0</v>
      </c>
      <c r="O41" s="28">
        <f t="shared" ref="O41:O43" si="23">RANK(N41,$N$40:$N$43,0)</f>
        <v>1</v>
      </c>
      <c r="P41" s="5" t="s">
        <v>22</v>
      </c>
      <c r="Q41" s="4">
        <f>SUMPRODUCT((Teams1=P41)*(Teams1_Score&lt;&gt;""))+SUMPRODUCT((Teams2=P41)*(Teams2_Score&lt;&gt;""))</f>
        <v>0</v>
      </c>
      <c r="R41" s="4">
        <f>SUMPRODUCT((Teams1=P41)*(Teams1_Score&gt;Teams2_Score))+SUMPRODUCT((Teams2=P41)*(Teams2_Score&gt;Teams1_Score))</f>
        <v>0</v>
      </c>
      <c r="S41" s="4">
        <f>SUMPRODUCT((Teams1=P41)*(Teams1_Score=Teams2_Score)*(Teams1_Score&lt;&gt;""))+SUMPRODUCT((Teams2=P41)*(Teams2_Score=Teams1_Score)*(Teams2_Score&lt;&gt;""))</f>
        <v>0</v>
      </c>
      <c r="T41" s="4">
        <f>SUMPRODUCT((Teams1=P41)*(Teams1_Score&lt;Teams2_Score))+SUMPRODUCT((Teams2=P41)*(Teams2_Score&lt;Teams1_Score))</f>
        <v>0</v>
      </c>
      <c r="U41" s="4">
        <f>SUMPRODUCT((Teams1=P41)*(Teams1_Score))+SUMPRODUCT((Teams2=P41)*(Teams2_Score))</f>
        <v>0</v>
      </c>
      <c r="V41" s="4">
        <f>SUMPRODUCT((Teams1=P41)*(Teams2_Score))+SUMPRODUCT((Teams2=P41)*(Teams1_Score))</f>
        <v>0</v>
      </c>
      <c r="W41" s="26">
        <f t="shared" si="21"/>
        <v>0</v>
      </c>
      <c r="X41" s="24">
        <f t="shared" si="22"/>
        <v>0</v>
      </c>
      <c r="Y41" s="10"/>
      <c r="Z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</row>
    <row r="42" spans="2:70" ht="21.95" customHeight="1" x14ac:dyDescent="0.35">
      <c r="B42" s="9"/>
      <c r="C42" s="4">
        <v>34</v>
      </c>
      <c r="D42" s="5" t="s">
        <v>33</v>
      </c>
      <c r="E42" s="5" t="s">
        <v>1</v>
      </c>
      <c r="F42" s="37"/>
      <c r="G42" s="5"/>
      <c r="H42" s="5" t="s">
        <v>2</v>
      </c>
      <c r="I42" s="37"/>
      <c r="J42" s="5"/>
      <c r="K42" s="10"/>
      <c r="M42" s="9"/>
      <c r="N42" s="23">
        <f>X42*1000+W42*100+U42*10</f>
        <v>0</v>
      </c>
      <c r="O42" s="28">
        <f t="shared" si="23"/>
        <v>1</v>
      </c>
      <c r="P42" s="5" t="s">
        <v>23</v>
      </c>
      <c r="Q42" s="4">
        <f>SUMPRODUCT((Teams1=P42)*(Teams1_Score&lt;&gt;""))+SUMPRODUCT((Teams2=P42)*(Teams2_Score&lt;&gt;""))</f>
        <v>0</v>
      </c>
      <c r="R42" s="4">
        <f>SUMPRODUCT((Teams1=P42)*(Teams1_Score&gt;Teams2_Score))+SUMPRODUCT((Teams2=P42)*(Teams2_Score&gt;Teams1_Score))</f>
        <v>0</v>
      </c>
      <c r="S42" s="4">
        <f>SUMPRODUCT((Teams1=P42)*(Teams1_Score=Teams2_Score)*(Teams1_Score&lt;&gt;""))+SUMPRODUCT((Teams2=P42)*(Teams2_Score=Teams1_Score)*(Teams2_Score&lt;&gt;""))</f>
        <v>0</v>
      </c>
      <c r="T42" s="4">
        <f>SUMPRODUCT((Teams1=P42)*(Teams1_Score&lt;Teams2_Score))+SUMPRODUCT((Teams2=P42)*(Teams2_Score&lt;Teams1_Score))</f>
        <v>0</v>
      </c>
      <c r="U42" s="4">
        <f>SUMPRODUCT((Teams1=P42)*(Teams1_Score))+SUMPRODUCT((Teams2=P42)*(Teams2_Score))</f>
        <v>0</v>
      </c>
      <c r="V42" s="4">
        <f>SUMPRODUCT((Teams1=P42)*(Teams2_Score))+SUMPRODUCT((Teams2=P42)*(Teams1_Score))</f>
        <v>0</v>
      </c>
      <c r="W42" s="26">
        <f t="shared" si="21"/>
        <v>0</v>
      </c>
      <c r="X42" s="24">
        <f t="shared" si="22"/>
        <v>0</v>
      </c>
      <c r="Y42" s="10"/>
      <c r="Z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</row>
    <row r="43" spans="2:70" ht="21.95" customHeight="1" x14ac:dyDescent="0.35">
      <c r="B43" s="9"/>
      <c r="C43" s="4">
        <v>35</v>
      </c>
      <c r="D43" s="5" t="s">
        <v>34</v>
      </c>
      <c r="E43" s="5" t="s">
        <v>8</v>
      </c>
      <c r="F43" s="37"/>
      <c r="G43" s="5"/>
      <c r="H43" s="5" t="s">
        <v>5</v>
      </c>
      <c r="I43" s="37"/>
      <c r="J43" s="5"/>
      <c r="K43" s="10"/>
      <c r="M43" s="9"/>
      <c r="N43" s="23">
        <f>X43*1000+W43*100+U43*10</f>
        <v>0</v>
      </c>
      <c r="O43" s="28">
        <f t="shared" si="23"/>
        <v>1</v>
      </c>
      <c r="P43" s="5" t="s">
        <v>24</v>
      </c>
      <c r="Q43" s="4">
        <f>SUMPRODUCT((Teams1=P43)*(Teams1_Score&lt;&gt;""))+SUMPRODUCT((Teams2=P43)*(Teams2_Score&lt;&gt;""))</f>
        <v>0</v>
      </c>
      <c r="R43" s="4">
        <f>SUMPRODUCT((Teams1=P43)*(Teams1_Score&gt;Teams2_Score))+SUMPRODUCT((Teams2=P43)*(Teams2_Score&gt;Teams1_Score))</f>
        <v>0</v>
      </c>
      <c r="S43" s="4">
        <f>SUMPRODUCT((Teams1=P43)*(Teams1_Score=Teams2_Score)*(Teams1_Score&lt;&gt;""))+SUMPRODUCT((Teams2=P43)*(Teams2_Score=Teams1_Score)*(Teams2_Score&lt;&gt;""))</f>
        <v>0</v>
      </c>
      <c r="T43" s="4">
        <f>SUMPRODUCT((Teams1=P43)*(Teams1_Score&lt;Teams2_Score))+SUMPRODUCT((Teams2=P43)*(Teams2_Score&lt;Teams1_Score))</f>
        <v>0</v>
      </c>
      <c r="U43" s="4">
        <f>SUMPRODUCT((Teams1=P43)*(Teams1_Score))+SUMPRODUCT((Teams2=P43)*(Teams2_Score))</f>
        <v>0</v>
      </c>
      <c r="V43" s="4">
        <f>SUMPRODUCT((Teams1=P43)*(Teams2_Score))+SUMPRODUCT((Teams2=P43)*(Teams1_Score))</f>
        <v>0</v>
      </c>
      <c r="W43" s="26">
        <f t="shared" si="21"/>
        <v>0</v>
      </c>
      <c r="X43" s="24">
        <f t="shared" si="22"/>
        <v>0</v>
      </c>
      <c r="Y43" s="10"/>
      <c r="Z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</row>
    <row r="44" spans="2:70" ht="21.95" customHeight="1" x14ac:dyDescent="0.35">
      <c r="B44" s="9"/>
      <c r="C44" s="4">
        <v>36</v>
      </c>
      <c r="D44" s="5" t="s">
        <v>34</v>
      </c>
      <c r="E44" s="5" t="s">
        <v>6</v>
      </c>
      <c r="F44" s="37"/>
      <c r="G44" s="5"/>
      <c r="H44" s="5" t="s">
        <v>7</v>
      </c>
      <c r="I44" s="37"/>
      <c r="J44" s="5"/>
      <c r="K44" s="10"/>
      <c r="M44" s="9"/>
      <c r="N44" s="23"/>
      <c r="O44" s="23"/>
      <c r="P44" s="18"/>
      <c r="Q44" s="18"/>
      <c r="R44" s="18"/>
      <c r="S44" s="18"/>
      <c r="T44" s="18"/>
      <c r="U44" s="18"/>
      <c r="V44" s="18"/>
      <c r="W44" s="18"/>
      <c r="X44" s="18"/>
      <c r="Y44" s="10"/>
      <c r="Z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</row>
    <row r="45" spans="2:70" ht="21.95" customHeight="1" x14ac:dyDescent="0.35">
      <c r="B45" s="9"/>
      <c r="C45" s="4">
        <v>37</v>
      </c>
      <c r="D45" s="5" t="s">
        <v>35</v>
      </c>
      <c r="E45" s="5" t="s">
        <v>12</v>
      </c>
      <c r="F45" s="37"/>
      <c r="G45" s="5"/>
      <c r="H45" s="5" t="s">
        <v>9</v>
      </c>
      <c r="I45" s="37"/>
      <c r="J45" s="5"/>
      <c r="K45" s="10"/>
      <c r="M45" s="9"/>
      <c r="N45" s="23"/>
      <c r="O45" s="20" t="s">
        <v>64</v>
      </c>
      <c r="P45" s="17" t="s">
        <v>39</v>
      </c>
      <c r="Q45" s="20" t="s">
        <v>43</v>
      </c>
      <c r="R45" s="20" t="s">
        <v>44</v>
      </c>
      <c r="S45" s="20" t="s">
        <v>45</v>
      </c>
      <c r="T45" s="20" t="s">
        <v>46</v>
      </c>
      <c r="U45" s="20" t="s">
        <v>47</v>
      </c>
      <c r="V45" s="20" t="s">
        <v>48</v>
      </c>
      <c r="W45" s="20" t="s">
        <v>49</v>
      </c>
      <c r="X45" s="20" t="s">
        <v>49</v>
      </c>
      <c r="Y45" s="10"/>
      <c r="Z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</row>
    <row r="46" spans="2:70" ht="21.95" customHeight="1" x14ac:dyDescent="0.35">
      <c r="B46" s="9"/>
      <c r="C46" s="4">
        <v>38</v>
      </c>
      <c r="D46" s="5" t="s">
        <v>35</v>
      </c>
      <c r="E46" s="5" t="s">
        <v>10</v>
      </c>
      <c r="F46" s="37"/>
      <c r="G46" s="5"/>
      <c r="H46" s="5" t="s">
        <v>11</v>
      </c>
      <c r="I46" s="37"/>
      <c r="J46" s="5"/>
      <c r="K46" s="10"/>
      <c r="M46" s="9"/>
      <c r="N46" s="23">
        <f>X46*1000+W46*100+U46*10</f>
        <v>0</v>
      </c>
      <c r="O46" s="28">
        <f>RANK(N46,$N$46:$N$49,0)</f>
        <v>1</v>
      </c>
      <c r="P46" s="5" t="s">
        <v>25</v>
      </c>
      <c r="Q46" s="4">
        <f>SUMPRODUCT((Teams1=P46)*(Teams1_Score&lt;&gt;""))+SUMPRODUCT((Teams2=P46)*(Teams2_Score&lt;&gt;""))</f>
        <v>0</v>
      </c>
      <c r="R46" s="4">
        <f>SUMPRODUCT((Teams1=P46)*(Teams1_Score&gt;Teams2_Score))+SUMPRODUCT((Teams2=P46)*(Teams2_Score&gt;Teams1_Score))</f>
        <v>0</v>
      </c>
      <c r="S46" s="4">
        <f>SUMPRODUCT((Teams1=P46)*(Teams1_Score=Teams2_Score)*(Teams1_Score&lt;&gt;""))+SUMPRODUCT((Teams2=P46)*(Teams2_Score=Teams1_Score)*(Teams2_Score&lt;&gt;""))</f>
        <v>0</v>
      </c>
      <c r="T46" s="4">
        <f>SUMPRODUCT((Teams1=P46)*(Teams1_Score&lt;Teams2_Score))+SUMPRODUCT((Teams2=P46)*(Teams2_Score&lt;Teams1_Score))</f>
        <v>0</v>
      </c>
      <c r="U46" s="4">
        <f>SUMPRODUCT((Teams1=P46)*(Teams1_Score))+SUMPRODUCT((Teams2=P46)*(Teams2_Score))</f>
        <v>0</v>
      </c>
      <c r="V46" s="4">
        <f>SUMPRODUCT((Teams1=P46)*(Teams2_Score))+SUMPRODUCT((Teams2=P46)*(Teams1_Score))</f>
        <v>0</v>
      </c>
      <c r="W46" s="26">
        <f t="shared" ref="W46:W49" si="24">U46-V46</f>
        <v>0</v>
      </c>
      <c r="X46" s="24">
        <f t="shared" ref="X46:X49" si="25">3*R46+S46</f>
        <v>0</v>
      </c>
      <c r="Y46" s="10"/>
      <c r="Z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</row>
    <row r="47" spans="2:70" ht="21.95" customHeight="1" x14ac:dyDescent="0.35">
      <c r="B47" s="9"/>
      <c r="C47" s="4">
        <v>39</v>
      </c>
      <c r="D47" s="5" t="s">
        <v>36</v>
      </c>
      <c r="E47" s="5" t="s">
        <v>16</v>
      </c>
      <c r="F47" s="37"/>
      <c r="G47" s="5"/>
      <c r="H47" s="5" t="s">
        <v>13</v>
      </c>
      <c r="I47" s="37"/>
      <c r="J47" s="5"/>
      <c r="K47" s="10"/>
      <c r="M47" s="9"/>
      <c r="N47" s="23">
        <f>X47*1000+W47*100+U47*10</f>
        <v>0</v>
      </c>
      <c r="O47" s="28">
        <f t="shared" ref="O47:O49" si="26">RANK(N47,$N$46:$N$49,0)</f>
        <v>1</v>
      </c>
      <c r="P47" s="5" t="s">
        <v>26</v>
      </c>
      <c r="Q47" s="4">
        <f>SUMPRODUCT((Teams1=P47)*(Teams1_Score&lt;&gt;""))+SUMPRODUCT((Teams2=P47)*(Teams2_Score&lt;&gt;""))</f>
        <v>0</v>
      </c>
      <c r="R47" s="4">
        <f>SUMPRODUCT((Teams1=P47)*(Teams1_Score&gt;Teams2_Score))+SUMPRODUCT((Teams2=P47)*(Teams2_Score&gt;Teams1_Score))</f>
        <v>0</v>
      </c>
      <c r="S47" s="4">
        <f>SUMPRODUCT((Teams1=P47)*(Teams1_Score=Teams2_Score)*(Teams1_Score&lt;&gt;""))+SUMPRODUCT((Teams2=P47)*(Teams2_Score=Teams1_Score)*(Teams2_Score&lt;&gt;""))</f>
        <v>0</v>
      </c>
      <c r="T47" s="4">
        <f>SUMPRODUCT((Teams1=P47)*(Teams1_Score&lt;Teams2_Score))+SUMPRODUCT((Teams2=P47)*(Teams2_Score&lt;Teams1_Score))</f>
        <v>0</v>
      </c>
      <c r="U47" s="4">
        <f>SUMPRODUCT((Teams1=P47)*(Teams1_Score))+SUMPRODUCT((Teams2=P47)*(Teams2_Score))</f>
        <v>0</v>
      </c>
      <c r="V47" s="4">
        <f>SUMPRODUCT((Teams1=P47)*(Teams2_Score))+SUMPRODUCT((Teams2=P47)*(Teams1_Score))</f>
        <v>0</v>
      </c>
      <c r="W47" s="26">
        <f t="shared" si="24"/>
        <v>0</v>
      </c>
      <c r="X47" s="24">
        <f t="shared" si="25"/>
        <v>0</v>
      </c>
      <c r="Y47" s="10"/>
      <c r="Z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</row>
    <row r="48" spans="2:70" ht="21.95" customHeight="1" x14ac:dyDescent="0.35">
      <c r="B48" s="9"/>
      <c r="C48" s="4">
        <v>40</v>
      </c>
      <c r="D48" s="5" t="s">
        <v>36</v>
      </c>
      <c r="E48" s="5" t="s">
        <v>14</v>
      </c>
      <c r="F48" s="37"/>
      <c r="G48" s="5"/>
      <c r="H48" s="5" t="s">
        <v>15</v>
      </c>
      <c r="I48" s="37"/>
      <c r="J48" s="5"/>
      <c r="K48" s="10"/>
      <c r="M48" s="9"/>
      <c r="N48" s="23">
        <f>X48*1000+W48*100+U48*10</f>
        <v>0</v>
      </c>
      <c r="O48" s="28">
        <f t="shared" si="26"/>
        <v>1</v>
      </c>
      <c r="P48" s="5" t="s">
        <v>27</v>
      </c>
      <c r="Q48" s="4">
        <f>SUMPRODUCT((Teams1=P48)*(Teams1_Score&lt;&gt;""))+SUMPRODUCT((Teams2=P48)*(Teams2_Score&lt;&gt;""))</f>
        <v>0</v>
      </c>
      <c r="R48" s="4">
        <f>SUMPRODUCT((Teams1=P48)*(Teams1_Score&gt;Teams2_Score))+SUMPRODUCT((Teams2=P48)*(Teams2_Score&gt;Teams1_Score))</f>
        <v>0</v>
      </c>
      <c r="S48" s="4">
        <f>SUMPRODUCT((Teams1=P48)*(Teams1_Score=Teams2_Score)*(Teams1_Score&lt;&gt;""))+SUMPRODUCT((Teams2=P48)*(Teams2_Score=Teams1_Score)*(Teams2_Score&lt;&gt;""))</f>
        <v>0</v>
      </c>
      <c r="T48" s="4">
        <f>SUMPRODUCT((Teams1=P48)*(Teams1_Score&lt;Teams2_Score))+SUMPRODUCT((Teams2=P48)*(Teams2_Score&lt;Teams1_Score))</f>
        <v>0</v>
      </c>
      <c r="U48" s="4">
        <f>SUMPRODUCT((Teams1=P48)*(Teams1_Score))+SUMPRODUCT((Teams2=P48)*(Teams2_Score))</f>
        <v>0</v>
      </c>
      <c r="V48" s="4">
        <f>SUMPRODUCT((Teams1=P48)*(Teams2_Score))+SUMPRODUCT((Teams2=P48)*(Teams1_Score))</f>
        <v>0</v>
      </c>
      <c r="W48" s="26">
        <f t="shared" si="24"/>
        <v>0</v>
      </c>
      <c r="X48" s="24">
        <f t="shared" si="25"/>
        <v>0</v>
      </c>
      <c r="Y48" s="10"/>
      <c r="Z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</row>
    <row r="49" spans="2:70" ht="21.95" customHeight="1" x14ac:dyDescent="0.35">
      <c r="B49" s="9"/>
      <c r="C49" s="4">
        <v>41</v>
      </c>
      <c r="D49" s="5" t="s">
        <v>37</v>
      </c>
      <c r="E49" s="5" t="s">
        <v>20</v>
      </c>
      <c r="F49" s="37"/>
      <c r="G49" s="5"/>
      <c r="H49" s="5" t="s">
        <v>17</v>
      </c>
      <c r="I49" s="37"/>
      <c r="J49" s="5"/>
      <c r="K49" s="10"/>
      <c r="M49" s="9"/>
      <c r="N49" s="23">
        <f>X49*1000+W49*100+U49*10</f>
        <v>0</v>
      </c>
      <c r="O49" s="28">
        <f t="shared" si="26"/>
        <v>1</v>
      </c>
      <c r="P49" s="5" t="s">
        <v>28</v>
      </c>
      <c r="Q49" s="4">
        <f>SUMPRODUCT((Teams1=P49)*(Teams1_Score&lt;&gt;""))+SUMPRODUCT((Teams2=P49)*(Teams2_Score&lt;&gt;""))</f>
        <v>0</v>
      </c>
      <c r="R49" s="4">
        <f>SUMPRODUCT((Teams1=P49)*(Teams1_Score&gt;Teams2_Score))+SUMPRODUCT((Teams2=P49)*(Teams2_Score&gt;Teams1_Score))</f>
        <v>0</v>
      </c>
      <c r="S49" s="4">
        <f>SUMPRODUCT((Teams1=P49)*(Teams1_Score=Teams2_Score)*(Teams1_Score&lt;&gt;""))+SUMPRODUCT((Teams2=P49)*(Teams2_Score=Teams1_Score)*(Teams2_Score&lt;&gt;""))</f>
        <v>0</v>
      </c>
      <c r="T49" s="4">
        <f>SUMPRODUCT((Teams1=P49)*(Teams1_Score&lt;Teams2_Score))+SUMPRODUCT((Teams2=P49)*(Teams2_Score&lt;Teams1_Score))</f>
        <v>0</v>
      </c>
      <c r="U49" s="4">
        <f>SUMPRODUCT((Teams1=P49)*(Teams1_Score))+SUMPRODUCT((Teams2=P49)*(Teams2_Score))</f>
        <v>0</v>
      </c>
      <c r="V49" s="4">
        <f>SUMPRODUCT((Teams1=P49)*(Teams2_Score))+SUMPRODUCT((Teams2=P49)*(Teams1_Score))</f>
        <v>0</v>
      </c>
      <c r="W49" s="26">
        <f t="shared" si="24"/>
        <v>0</v>
      </c>
      <c r="X49" s="24">
        <f t="shared" si="25"/>
        <v>0</v>
      </c>
      <c r="Y49" s="10"/>
      <c r="Z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</row>
    <row r="50" spans="2:70" ht="21.95" customHeight="1" x14ac:dyDescent="0.35">
      <c r="B50" s="9"/>
      <c r="C50" s="4">
        <v>42</v>
      </c>
      <c r="D50" s="5" t="s">
        <v>37</v>
      </c>
      <c r="E50" s="5" t="s">
        <v>18</v>
      </c>
      <c r="F50" s="37"/>
      <c r="G50" s="5"/>
      <c r="H50" s="5" t="s">
        <v>19</v>
      </c>
      <c r="I50" s="37"/>
      <c r="J50" s="5"/>
      <c r="K50" s="10"/>
      <c r="M50" s="9"/>
      <c r="N50" s="23"/>
      <c r="O50" s="23"/>
      <c r="P50" s="18"/>
      <c r="Q50" s="18"/>
      <c r="R50" s="18"/>
      <c r="S50" s="18"/>
      <c r="T50" s="18"/>
      <c r="U50" s="18"/>
      <c r="V50" s="18"/>
      <c r="W50" s="18"/>
      <c r="X50" s="18"/>
      <c r="Y50" s="10"/>
      <c r="Z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</row>
    <row r="51" spans="2:70" ht="21.95" customHeight="1" x14ac:dyDescent="0.35">
      <c r="B51" s="9"/>
      <c r="C51" s="4">
        <v>43</v>
      </c>
      <c r="D51" s="5" t="s">
        <v>38</v>
      </c>
      <c r="E51" s="5" t="s">
        <v>24</v>
      </c>
      <c r="F51" s="37"/>
      <c r="G51" s="5"/>
      <c r="H51" s="5" t="s">
        <v>21</v>
      </c>
      <c r="I51" s="37"/>
      <c r="J51" s="5"/>
      <c r="K51" s="10"/>
      <c r="M51" s="9"/>
      <c r="N51" s="23"/>
      <c r="O51" s="20" t="s">
        <v>64</v>
      </c>
      <c r="P51" s="17" t="s">
        <v>40</v>
      </c>
      <c r="Q51" s="20" t="s">
        <v>43</v>
      </c>
      <c r="R51" s="20" t="s">
        <v>44</v>
      </c>
      <c r="S51" s="20" t="s">
        <v>45</v>
      </c>
      <c r="T51" s="20" t="s">
        <v>46</v>
      </c>
      <c r="U51" s="20" t="s">
        <v>47</v>
      </c>
      <c r="V51" s="20" t="s">
        <v>48</v>
      </c>
      <c r="W51" s="20" t="s">
        <v>49</v>
      </c>
      <c r="X51" s="20" t="s">
        <v>49</v>
      </c>
      <c r="Y51" s="10"/>
      <c r="Z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</row>
    <row r="52" spans="2:70" ht="21.95" customHeight="1" x14ac:dyDescent="0.35">
      <c r="B52" s="9"/>
      <c r="C52" s="4">
        <v>44</v>
      </c>
      <c r="D52" s="5" t="s">
        <v>38</v>
      </c>
      <c r="E52" s="5" t="s">
        <v>22</v>
      </c>
      <c r="F52" s="37"/>
      <c r="G52" s="5"/>
      <c r="H52" s="5" t="s">
        <v>23</v>
      </c>
      <c r="I52" s="37"/>
      <c r="J52" s="5"/>
      <c r="K52" s="10"/>
      <c r="M52" s="9"/>
      <c r="N52" s="23">
        <f>X52*1000+W52*100+U52*10</f>
        <v>0</v>
      </c>
      <c r="O52" s="28">
        <f>RANK(N52,$N$52:$N$55,0)</f>
        <v>1</v>
      </c>
      <c r="P52" s="5" t="s">
        <v>29</v>
      </c>
      <c r="Q52" s="4">
        <f>SUMPRODUCT((Teams1=P52)*(Teams1_Score&lt;&gt;""))+SUMPRODUCT((Teams2=P52)*(Teams2_Score&lt;&gt;""))</f>
        <v>0</v>
      </c>
      <c r="R52" s="4">
        <f>SUMPRODUCT((Teams1=P52)*(Teams1_Score&gt;Teams2_Score))+SUMPRODUCT((Teams2=P52)*(Teams2_Score&gt;Teams1_Score))</f>
        <v>0</v>
      </c>
      <c r="S52" s="4">
        <f>SUMPRODUCT((Teams1=P52)*(Teams1_Score=Teams2_Score)*(Teams1_Score&lt;&gt;""))+SUMPRODUCT((Teams2=P52)*(Teams2_Score=Teams1_Score)*(Teams2_Score&lt;&gt;""))</f>
        <v>0</v>
      </c>
      <c r="T52" s="4">
        <f>SUMPRODUCT((Teams1=P52)*(Teams1_Score&lt;Teams2_Score))+SUMPRODUCT((Teams2=P52)*(Teams2_Score&lt;Teams1_Score))</f>
        <v>0</v>
      </c>
      <c r="U52" s="4">
        <f>SUMPRODUCT((Teams1=P52)*(Teams1_Score))+SUMPRODUCT((Teams2=P52)*(Teams2_Score))</f>
        <v>0</v>
      </c>
      <c r="V52" s="4">
        <f>SUMPRODUCT((Teams1=P52)*(Teams2_Score))+SUMPRODUCT((Teams2=P52)*(Teams1_Score))</f>
        <v>0</v>
      </c>
      <c r="W52" s="26">
        <f t="shared" ref="W52:W55" si="27">U52-V52</f>
        <v>0</v>
      </c>
      <c r="X52" s="24">
        <f t="shared" ref="X52:X55" si="28">3*R52+S52</f>
        <v>0</v>
      </c>
      <c r="Y52" s="10"/>
      <c r="Z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</row>
    <row r="53" spans="2:70" ht="21.95" customHeight="1" x14ac:dyDescent="0.35">
      <c r="B53" s="9"/>
      <c r="C53" s="4">
        <v>45</v>
      </c>
      <c r="D53" s="5" t="s">
        <v>39</v>
      </c>
      <c r="E53" s="5" t="s">
        <v>28</v>
      </c>
      <c r="F53" s="37"/>
      <c r="G53" s="5"/>
      <c r="H53" s="5" t="s">
        <v>25</v>
      </c>
      <c r="I53" s="37"/>
      <c r="J53" s="5"/>
      <c r="K53" s="10"/>
      <c r="M53" s="9"/>
      <c r="N53" s="23">
        <f>X53*1000+W53*100+U53*10</f>
        <v>0</v>
      </c>
      <c r="O53" s="28">
        <f t="shared" ref="O53:O55" si="29">RANK(N53,$N$52:$N$55,0)</f>
        <v>1</v>
      </c>
      <c r="P53" s="5" t="s">
        <v>30</v>
      </c>
      <c r="Q53" s="4">
        <f>SUMPRODUCT((Teams1=P53)*(Teams1_Score&lt;&gt;""))+SUMPRODUCT((Teams2=P53)*(Teams2_Score&lt;&gt;""))</f>
        <v>0</v>
      </c>
      <c r="R53" s="4">
        <f>SUMPRODUCT((Teams1=P53)*(Teams1_Score&gt;Teams2_Score))+SUMPRODUCT((Teams2=P53)*(Teams2_Score&gt;Teams1_Score))</f>
        <v>0</v>
      </c>
      <c r="S53" s="4">
        <f>SUMPRODUCT((Teams1=P53)*(Teams1_Score=Teams2_Score)*(Teams1_Score&lt;&gt;""))+SUMPRODUCT((Teams2=P53)*(Teams2_Score=Teams1_Score)*(Teams2_Score&lt;&gt;""))</f>
        <v>0</v>
      </c>
      <c r="T53" s="4">
        <f>SUMPRODUCT((Teams1=P53)*(Teams1_Score&lt;Teams2_Score))+SUMPRODUCT((Teams2=P53)*(Teams2_Score&lt;Teams1_Score))</f>
        <v>0</v>
      </c>
      <c r="U53" s="4">
        <f>SUMPRODUCT((Teams1=P53)*(Teams1_Score))+SUMPRODUCT((Teams2=P53)*(Teams2_Score))</f>
        <v>0</v>
      </c>
      <c r="V53" s="4">
        <f>SUMPRODUCT((Teams1=P53)*(Teams2_Score))+SUMPRODUCT((Teams2=P53)*(Teams1_Score))</f>
        <v>0</v>
      </c>
      <c r="W53" s="26">
        <f t="shared" si="27"/>
        <v>0</v>
      </c>
      <c r="X53" s="24">
        <f t="shared" si="28"/>
        <v>0</v>
      </c>
      <c r="Y53" s="10"/>
      <c r="Z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</row>
    <row r="54" spans="2:70" ht="21.95" customHeight="1" x14ac:dyDescent="0.35">
      <c r="B54" s="9"/>
      <c r="C54" s="4">
        <v>46</v>
      </c>
      <c r="D54" s="5" t="s">
        <v>39</v>
      </c>
      <c r="E54" s="5" t="s">
        <v>26</v>
      </c>
      <c r="F54" s="37"/>
      <c r="G54" s="5"/>
      <c r="H54" s="5" t="s">
        <v>27</v>
      </c>
      <c r="I54" s="37"/>
      <c r="J54" s="5"/>
      <c r="K54" s="10"/>
      <c r="M54" s="9"/>
      <c r="N54" s="23">
        <f>X54*1000+W54*100+U54*10</f>
        <v>0</v>
      </c>
      <c r="O54" s="28">
        <f t="shared" si="29"/>
        <v>1</v>
      </c>
      <c r="P54" s="5" t="s">
        <v>31</v>
      </c>
      <c r="Q54" s="4">
        <f>SUMPRODUCT((Teams1=P54)*(Teams1_Score&lt;&gt;""))+SUMPRODUCT((Teams2=P54)*(Teams2_Score&lt;&gt;""))</f>
        <v>0</v>
      </c>
      <c r="R54" s="4">
        <f>SUMPRODUCT((Teams1=P54)*(Teams1_Score&gt;Teams2_Score))+SUMPRODUCT((Teams2=P54)*(Teams2_Score&gt;Teams1_Score))</f>
        <v>0</v>
      </c>
      <c r="S54" s="4">
        <f>SUMPRODUCT((Teams1=P54)*(Teams1_Score=Teams2_Score)*(Teams1_Score&lt;&gt;""))+SUMPRODUCT((Teams2=P54)*(Teams2_Score=Teams1_Score)*(Teams2_Score&lt;&gt;""))</f>
        <v>0</v>
      </c>
      <c r="T54" s="4">
        <f>SUMPRODUCT((Teams1=P54)*(Teams1_Score&lt;Teams2_Score))+SUMPRODUCT((Teams2=P54)*(Teams2_Score&lt;Teams1_Score))</f>
        <v>0</v>
      </c>
      <c r="U54" s="4">
        <f>SUMPRODUCT((Teams1=P54)*(Teams1_Score))+SUMPRODUCT((Teams2=P54)*(Teams2_Score))</f>
        <v>0</v>
      </c>
      <c r="V54" s="4">
        <f>SUMPRODUCT((Teams1=P54)*(Teams2_Score))+SUMPRODUCT((Teams2=P54)*(Teams1_Score))</f>
        <v>0</v>
      </c>
      <c r="W54" s="26">
        <f t="shared" si="27"/>
        <v>0</v>
      </c>
      <c r="X54" s="24">
        <f t="shared" si="28"/>
        <v>0</v>
      </c>
      <c r="Y54" s="10"/>
      <c r="Z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</row>
    <row r="55" spans="2:70" ht="21.95" customHeight="1" x14ac:dyDescent="0.35">
      <c r="B55" s="9"/>
      <c r="C55" s="4">
        <v>47</v>
      </c>
      <c r="D55" s="5" t="s">
        <v>40</v>
      </c>
      <c r="E55" s="5" t="s">
        <v>32</v>
      </c>
      <c r="F55" s="37"/>
      <c r="G55" s="5"/>
      <c r="H55" s="5" t="s">
        <v>29</v>
      </c>
      <c r="I55" s="37"/>
      <c r="J55" s="5"/>
      <c r="K55" s="10"/>
      <c r="M55" s="9"/>
      <c r="N55" s="23">
        <f>X55*1000+W55*100+U55*10</f>
        <v>0</v>
      </c>
      <c r="O55" s="28">
        <f t="shared" si="29"/>
        <v>1</v>
      </c>
      <c r="P55" s="5" t="s">
        <v>32</v>
      </c>
      <c r="Q55" s="4">
        <f>SUMPRODUCT((Teams1=P55)*(Teams1_Score&lt;&gt;""))+SUMPRODUCT((Teams2=P55)*(Teams2_Score&lt;&gt;""))</f>
        <v>0</v>
      </c>
      <c r="R55" s="4">
        <f>SUMPRODUCT((Teams1=P55)*(Teams1_Score&gt;Teams2_Score))+SUMPRODUCT((Teams2=P55)*(Teams2_Score&gt;Teams1_Score))</f>
        <v>0</v>
      </c>
      <c r="S55" s="4">
        <f>SUMPRODUCT((Teams1=P55)*(Teams1_Score=Teams2_Score)*(Teams1_Score&lt;&gt;""))+SUMPRODUCT((Teams2=P55)*(Teams2_Score=Teams1_Score)*(Teams2_Score&lt;&gt;""))</f>
        <v>0</v>
      </c>
      <c r="T55" s="4">
        <f>SUMPRODUCT((Teams1=P55)*(Teams1_Score&lt;Teams2_Score))+SUMPRODUCT((Teams2=P55)*(Teams2_Score&lt;Teams1_Score))</f>
        <v>0</v>
      </c>
      <c r="U55" s="4">
        <f>SUMPRODUCT((Teams1=P55)*(Teams1_Score))+SUMPRODUCT((Teams2=P55)*(Teams2_Score))</f>
        <v>0</v>
      </c>
      <c r="V55" s="4">
        <f>SUMPRODUCT((Teams1=P55)*(Teams2_Score))+SUMPRODUCT((Teams2=P55)*(Teams1_Score))</f>
        <v>0</v>
      </c>
      <c r="W55" s="26">
        <f t="shared" si="27"/>
        <v>0</v>
      </c>
      <c r="X55" s="24">
        <f t="shared" si="28"/>
        <v>0</v>
      </c>
      <c r="Y55" s="10"/>
      <c r="Z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</row>
    <row r="56" spans="2:70" ht="21.95" customHeight="1" x14ac:dyDescent="0.35">
      <c r="B56" s="9"/>
      <c r="C56" s="4">
        <v>48</v>
      </c>
      <c r="D56" s="5" t="s">
        <v>40</v>
      </c>
      <c r="E56" s="5" t="s">
        <v>30</v>
      </c>
      <c r="F56" s="37"/>
      <c r="G56" s="5"/>
      <c r="H56" s="5" t="s">
        <v>31</v>
      </c>
      <c r="I56" s="37"/>
      <c r="J56" s="5"/>
      <c r="K56" s="10"/>
      <c r="M56" s="9"/>
      <c r="N56" s="23"/>
      <c r="O56" s="23"/>
      <c r="P56" s="16"/>
      <c r="Q56" s="16"/>
      <c r="R56" s="16"/>
      <c r="S56" s="16"/>
      <c r="T56" s="16"/>
      <c r="U56" s="16"/>
      <c r="V56" s="16"/>
      <c r="W56" s="16"/>
      <c r="X56" s="16"/>
      <c r="Y56" s="10"/>
      <c r="Z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</row>
    <row r="57" spans="2:70" x14ac:dyDescent="0.25">
      <c r="B57" s="11"/>
      <c r="C57" s="6"/>
      <c r="D57" s="6"/>
      <c r="E57" s="6"/>
      <c r="F57" s="6"/>
      <c r="G57" s="6"/>
      <c r="H57" s="6"/>
      <c r="I57" s="6"/>
      <c r="J57" s="6"/>
      <c r="K57" s="12"/>
      <c r="M57" s="9"/>
      <c r="N57" s="23"/>
      <c r="O57" s="23"/>
      <c r="P57" s="18"/>
      <c r="Q57" s="18"/>
      <c r="R57" s="18"/>
      <c r="S57" s="18"/>
      <c r="T57" s="18"/>
      <c r="U57" s="18"/>
      <c r="V57" s="18"/>
      <c r="W57" s="18"/>
      <c r="X57" s="18"/>
      <c r="Y57" s="10"/>
      <c r="Z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</row>
    <row r="58" spans="2:70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W58" s="13"/>
      <c r="X58" s="13"/>
      <c r="Y58" s="13"/>
      <c r="Z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</row>
    <row r="59" spans="2:70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W59" s="13"/>
      <c r="X59" s="13"/>
      <c r="Y59" s="13"/>
      <c r="Z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</row>
    <row r="60" spans="2:70" hidden="1" x14ac:dyDescent="0.25">
      <c r="B60" s="13" t="s">
        <v>106</v>
      </c>
      <c r="C60" s="13"/>
      <c r="D60" s="13"/>
      <c r="E60" s="13"/>
      <c r="F60" s="13"/>
      <c r="G60" s="13"/>
      <c r="H60" s="13"/>
      <c r="I60" s="13"/>
      <c r="J60" s="13"/>
      <c r="K60" s="13"/>
      <c r="W60" s="13"/>
      <c r="X60" s="13"/>
      <c r="Y60" s="13"/>
      <c r="Z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</row>
    <row r="61" spans="2:70" hidden="1" x14ac:dyDescent="0.25">
      <c r="B61" s="13" t="str">
        <f t="array" aca="1" ref="B61" ca="1">IF(ROWS($1:1)&lt;=COUNTIF($O$10:$O$13,1),INDEX($P$10:$P$13,SMALL(IF($O$10:$O$13=1,ROW(INDIRECT("1:"&amp;ROWS($O$10:$O$13)))),ROWS($1:1))),"")</f>
        <v>Brésil</v>
      </c>
      <c r="C61" s="13"/>
      <c r="D61" s="13"/>
      <c r="E61" s="13"/>
      <c r="F61" s="13"/>
      <c r="G61" s="13"/>
      <c r="H61" s="13"/>
      <c r="I61" s="13"/>
      <c r="J61" s="13"/>
      <c r="K61" s="13"/>
      <c r="W61" s="13"/>
      <c r="X61" s="13"/>
      <c r="Y61" s="13"/>
      <c r="Z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</row>
    <row r="62" spans="2:70" hidden="1" x14ac:dyDescent="0.25">
      <c r="B62" s="13" t="str">
        <f t="array" aca="1" ref="B62" ca="1">IF(ROWS($1:2)&lt;=COUNTIF($O$10:$O$13,1),INDEX($P$10:$P$13,SMALL(IF($O$10:$O$13=1,ROW(INDIRECT("1:"&amp;ROWS($O$10:$O$13)))),ROWS($1:2))),"")</f>
        <v>Croatie</v>
      </c>
      <c r="C62" s="13"/>
      <c r="D62" s="13"/>
      <c r="E62" s="13"/>
      <c r="F62" s="13"/>
      <c r="G62" s="13"/>
      <c r="H62" s="13"/>
      <c r="I62" s="13"/>
      <c r="J62" s="13"/>
      <c r="K62" s="13"/>
      <c r="W62" s="13"/>
      <c r="X62" s="13"/>
      <c r="Y62" s="13"/>
      <c r="Z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</row>
    <row r="63" spans="2:70" hidden="1" x14ac:dyDescent="0.25">
      <c r="B63" s="13" t="str">
        <f t="array" aca="1" ref="B63" ca="1">IF(ROWS($1:3)&lt;=COUNTIF($O$10:$O$13,1),INDEX($P$10:$P$13,SMALL(IF($O$10:$O$13=1,ROW(INDIRECT("1:"&amp;ROWS($O$10:$O$13)))),ROWS($1:3))),"")</f>
        <v>Mexique</v>
      </c>
      <c r="C63" s="13"/>
      <c r="D63" s="13"/>
      <c r="E63" s="13"/>
      <c r="F63" s="13"/>
      <c r="G63" s="13"/>
      <c r="H63" s="13"/>
      <c r="I63" s="13"/>
      <c r="J63" s="13"/>
      <c r="K63" s="13"/>
      <c r="W63" s="13"/>
      <c r="X63" s="13"/>
      <c r="Y63" s="13"/>
      <c r="Z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</row>
    <row r="64" spans="2:70" hidden="1" x14ac:dyDescent="0.25">
      <c r="B64" s="13" t="str">
        <f t="array" aca="1" ref="B64" ca="1">IF(ROWS($1:4)&lt;=COUNTIF($O$10:$O$13,1),INDEX($P$10:$P$13,SMALL(IF($O$10:$O$13=1,ROW(INDIRECT("1:"&amp;ROWS($O$10:$O$13)))),ROWS($1:4))),"")</f>
        <v>Cameroun</v>
      </c>
      <c r="C64" s="13"/>
      <c r="D64" s="13"/>
      <c r="E64" s="13"/>
      <c r="F64" s="13"/>
      <c r="G64" s="13"/>
      <c r="H64" s="13"/>
      <c r="I64" s="13"/>
      <c r="J64" s="13"/>
      <c r="K64" s="13"/>
      <c r="W64" s="13"/>
      <c r="X64" s="13"/>
      <c r="Y64" s="13"/>
      <c r="Z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</row>
    <row r="65" spans="2:70" hidden="1" x14ac:dyDescent="0.25">
      <c r="B65" s="13" t="s">
        <v>107</v>
      </c>
      <c r="C65" s="13"/>
      <c r="D65" s="13"/>
      <c r="E65" s="13"/>
      <c r="F65" s="13"/>
      <c r="G65" s="13"/>
      <c r="H65" s="13"/>
      <c r="I65" s="13"/>
      <c r="J65" s="13"/>
      <c r="K65" s="13"/>
      <c r="W65" s="13"/>
      <c r="X65" s="13"/>
      <c r="Y65" s="13"/>
      <c r="Z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</row>
    <row r="66" spans="2:70" hidden="1" x14ac:dyDescent="0.25">
      <c r="B66" s="13" t="str">
        <f t="array" aca="1" ref="B66" ca="1">IF(COUNTIF($O$10:$O$13,1)&gt;1,IF(ROWS($1:1)&lt;=COUNTIF($O$10:$O$13,1),INDEX($P$10:$P$13,SMALL(IF($O$10:$O$13=1,ROW(INDIRECT("1:"&amp;ROWS($O$10:$O$13)))),ROWS($1:1))),""),IF(COUNTIF($O$10:$O$13,2)&gt;1,IF(ROWS($1:1)&lt;=COUNTIF($O$10:$O$13,2),INDEX($P$10:$P$13,SMALL(IF($O$10:$O$13=2,ROW(INDIRECT("1:"&amp;ROWS($O$10:$O$13)))),ROWS($1:1))),"")))</f>
        <v>Brésil</v>
      </c>
      <c r="C66" s="13"/>
      <c r="D66" s="13"/>
      <c r="E66" s="13"/>
      <c r="F66" s="13"/>
      <c r="G66" s="13"/>
      <c r="H66" s="13"/>
      <c r="I66" s="13"/>
      <c r="J66" s="13"/>
      <c r="K66" s="13"/>
      <c r="W66" s="13"/>
      <c r="X66" s="13"/>
      <c r="Y66" s="13"/>
      <c r="Z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</row>
    <row r="67" spans="2:70" hidden="1" x14ac:dyDescent="0.25">
      <c r="B67" s="13" t="str">
        <f t="array" aca="1" ref="B67" ca="1">IF(COUNTIF($O$10:$O$13,1)&gt;1,IF(ROWS($1:2)&lt;=COUNTIF($O$10:$O$13,1),INDEX($P$10:$P$13,SMALL(IF($O$10:$O$13=1,ROW(INDIRECT("1:"&amp;ROWS($O$10:$O$13)))),ROWS($1:2))),""),IF(COUNTIF($O$10:$O$13,2)&gt;1,IF(ROWS($1:2)&lt;=COUNTIF($O$10:$O$13,2),INDEX($P$10:$P$13,SMALL(IF($O$10:$O$13=2,ROW(INDIRECT("1:"&amp;ROWS($O$10:$O$13)))),ROWS($1:2))),"")))</f>
        <v>Croatie</v>
      </c>
      <c r="C67" s="13"/>
      <c r="D67" s="13"/>
      <c r="E67" s="13"/>
      <c r="F67" s="13"/>
      <c r="G67" s="13"/>
      <c r="H67" s="13"/>
      <c r="I67" s="13"/>
      <c r="J67" s="13"/>
      <c r="K67" s="13"/>
      <c r="W67" s="13"/>
      <c r="X67" s="13"/>
      <c r="Y67" s="13"/>
      <c r="Z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</row>
    <row r="68" spans="2:70" hidden="1" x14ac:dyDescent="0.25">
      <c r="B68" s="13" t="str">
        <f t="array" aca="1" ref="B68" ca="1">IF(COUNTIF($O$10:$O$13,1)&gt;1,IF(ROWS($1:3)&lt;=COUNTIF($O$10:$O$13,1),INDEX($P$10:$P$13,SMALL(IF($O$10:$O$13=1,ROW(INDIRECT("1:"&amp;ROWS($O$10:$O$13)))),ROWS($1:3))),""),IF(COUNTIF($O$10:$O$13,2)&gt;1,IF(ROWS($1:3)&lt;=COUNTIF($O$10:$O$13,2),INDEX($P$10:$P$13,SMALL(IF($O$10:$O$13=2,ROW(INDIRECT("1:"&amp;ROWS($O$10:$O$13)))),ROWS($1:3))),"")))</f>
        <v>Mexique</v>
      </c>
      <c r="C68" s="13"/>
      <c r="D68" s="13"/>
      <c r="E68" s="13"/>
      <c r="F68" s="13"/>
      <c r="G68" s="13"/>
      <c r="H68" s="13"/>
      <c r="I68" s="13"/>
      <c r="J68" s="13"/>
      <c r="K68" s="13"/>
      <c r="W68" s="13"/>
      <c r="X68" s="13"/>
      <c r="Y68" s="13"/>
      <c r="Z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</row>
    <row r="69" spans="2:70" hidden="1" x14ac:dyDescent="0.25">
      <c r="B69" s="13" t="str">
        <f t="array" aca="1" ref="B69" ca="1">IF(COUNTIF($O$10:$O$13,1)&gt;1,IF(ROWS($1:4)&lt;=COUNTIF($O$10:$O$13,1),INDEX($P$10:$P$13,SMALL(IF($O$10:$O$13=1,ROW(INDIRECT("1:"&amp;ROWS($O$10:$O$13)))),ROWS($1:4))),""),IF(COUNTIF($O$10:$O$13,2)&gt;1,IF(ROWS($1:4)&lt;=COUNTIF($O$10:$O$13,2),INDEX($P$10:$P$13,SMALL(IF($O$10:$O$13=2,ROW(INDIRECT("1:"&amp;ROWS($O$10:$O$13)))),ROWS($1:4))),"")))</f>
        <v>Cameroun</v>
      </c>
      <c r="C69" s="13"/>
      <c r="D69" s="13"/>
      <c r="E69" s="13"/>
      <c r="F69" s="13"/>
      <c r="G69" s="13"/>
      <c r="H69" s="13"/>
      <c r="I69" s="13"/>
      <c r="J69" s="13"/>
      <c r="K69" s="13"/>
      <c r="W69" s="13"/>
      <c r="X69" s="13"/>
      <c r="Y69" s="13"/>
      <c r="Z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</row>
    <row r="70" spans="2:70" hidden="1" x14ac:dyDescent="0.25">
      <c r="B70" s="13" t="s">
        <v>108</v>
      </c>
      <c r="C70" s="13"/>
      <c r="D70" s="13"/>
      <c r="E70" s="13"/>
      <c r="F70" s="13"/>
      <c r="G70" s="13"/>
      <c r="H70" s="13"/>
      <c r="I70" s="13"/>
      <c r="J70" s="13"/>
      <c r="K70" s="13"/>
      <c r="W70" s="13"/>
      <c r="X70" s="13"/>
      <c r="Y70" s="13"/>
      <c r="Z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</row>
    <row r="71" spans="2:70" hidden="1" x14ac:dyDescent="0.25">
      <c r="B71" s="13" t="str">
        <f t="array" aca="1" ref="B71" ca="1">IF(ROWS($1:1)&lt;=COUNTIF($O$16:$O$19,1),INDEX($P$16:$P$19,SMALL(IF($O$16:$O$19=1,ROW(INDIRECT("1:"&amp;ROWS($O$16:$O$19)))),ROWS($1:1))),"")</f>
        <v>Espagne</v>
      </c>
      <c r="C71" s="13"/>
      <c r="D71" s="13"/>
      <c r="E71" s="13"/>
      <c r="F71" s="13"/>
      <c r="G71" s="13"/>
      <c r="H71" s="13"/>
      <c r="I71" s="13"/>
      <c r="J71" s="13"/>
      <c r="K71" s="13"/>
      <c r="W71" s="13"/>
      <c r="X71" s="13"/>
      <c r="Y71" s="13"/>
      <c r="Z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</row>
    <row r="72" spans="2:70" hidden="1" x14ac:dyDescent="0.25">
      <c r="B72" s="13" t="str">
        <f t="array" aca="1" ref="B72" ca="1">IF(ROWS($1:2)&lt;=COUNTIF($O$16:$O$19,1),INDEX($P$16:$P$19,SMALL(IF($O$16:$O$19=1,ROW(INDIRECT("1:"&amp;ROWS($O$16:$O$19)))),ROWS($1:2))),"")</f>
        <v>Pays-Bas</v>
      </c>
      <c r="C72" s="13"/>
      <c r="D72" s="13"/>
      <c r="E72" s="13"/>
      <c r="F72" s="13"/>
      <c r="G72" s="13"/>
      <c r="H72" s="13"/>
      <c r="I72" s="13"/>
      <c r="J72" s="13"/>
      <c r="K72" s="13"/>
      <c r="W72" s="13"/>
      <c r="X72" s="13"/>
      <c r="Y72" s="13"/>
      <c r="Z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</row>
    <row r="73" spans="2:70" hidden="1" x14ac:dyDescent="0.25">
      <c r="B73" s="13" t="str">
        <f t="array" aca="1" ref="B73" ca="1">IF(ROWS($1:3)&lt;=COUNTIF($O$16:$O$19,1),INDEX($P$16:$P$19,SMALL(IF($O$16:$O$19=1,ROW(INDIRECT("1:"&amp;ROWS($O$16:$O$19)))),ROWS($1:3))),"")</f>
        <v>Chili</v>
      </c>
      <c r="C73" s="13"/>
      <c r="D73" s="13"/>
      <c r="E73" s="13"/>
      <c r="F73" s="13"/>
      <c r="G73" s="13"/>
      <c r="H73" s="13"/>
      <c r="I73" s="13"/>
      <c r="J73" s="13"/>
      <c r="K73" s="13"/>
      <c r="W73" s="13"/>
      <c r="X73" s="13"/>
      <c r="Y73" s="13"/>
      <c r="Z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</row>
    <row r="74" spans="2:70" hidden="1" x14ac:dyDescent="0.25">
      <c r="B74" s="13" t="str">
        <f t="array" aca="1" ref="B74" ca="1">IF(ROWS($1:4)&lt;=COUNTIF($O$16:$O$19,1),INDEX($P$16:$P$19,SMALL(IF($O$16:$O$19=1,ROW(INDIRECT("1:"&amp;ROWS($O$16:$O$19)))),ROWS($1:4))),"")</f>
        <v>Australie</v>
      </c>
      <c r="C74" s="13"/>
      <c r="D74" s="13"/>
      <c r="E74" s="13"/>
      <c r="F74" s="13"/>
      <c r="G74" s="13"/>
      <c r="H74" s="13"/>
      <c r="I74" s="13"/>
      <c r="J74" s="13"/>
      <c r="K74" s="13"/>
      <c r="W74" s="13"/>
      <c r="X74" s="13"/>
      <c r="Y74" s="13"/>
      <c r="Z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</row>
    <row r="75" spans="2:70" hidden="1" x14ac:dyDescent="0.25">
      <c r="B75" s="13" t="s">
        <v>109</v>
      </c>
      <c r="C75" s="13"/>
      <c r="D75" s="13"/>
      <c r="E75" s="13"/>
      <c r="F75" s="13"/>
      <c r="G75" s="13"/>
      <c r="H75" s="13"/>
      <c r="I75" s="13"/>
      <c r="J75" s="13"/>
      <c r="K75" s="13"/>
      <c r="W75" s="13"/>
      <c r="X75" s="13"/>
      <c r="Y75" s="13"/>
      <c r="Z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</row>
    <row r="76" spans="2:70" hidden="1" x14ac:dyDescent="0.25">
      <c r="B76" s="13" t="str">
        <f t="array" aca="1" ref="B76" ca="1">IF(COUNTIF($O$16:$O$19,1)&gt;1,IF(ROWS($1:1)&lt;=COUNTIF($O$16:$O$19,1),INDEX($P$16:$P$19,SMALL(IF($O$16:$O$19=1,ROW(INDIRECT("1:"&amp;ROWS($O$16:$O$19)))),ROWS($1:1))),""),IF(COUNTIF($O$16:$O$19,2)&gt;1,IF(ROWS($1:1)&lt;=COUNTIF($O$16:$O$19,2),INDEX($P$16:$P$19,SMALL(IF($O$16:$O$19=2,ROW(INDIRECT("1:"&amp;ROWS($O$16:$O$19)))),ROWS($1:1))),"")))</f>
        <v>Espagne</v>
      </c>
      <c r="C76" s="13"/>
      <c r="D76" s="13"/>
      <c r="E76" s="13"/>
      <c r="F76" s="13"/>
      <c r="G76" s="13"/>
      <c r="H76" s="13"/>
      <c r="I76" s="13"/>
      <c r="J76" s="13"/>
      <c r="K76" s="13"/>
      <c r="W76" s="13"/>
      <c r="X76" s="13"/>
      <c r="Y76" s="13"/>
      <c r="Z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</row>
    <row r="77" spans="2:70" hidden="1" x14ac:dyDescent="0.25">
      <c r="B77" s="13" t="str">
        <f t="array" aca="1" ref="B77" ca="1">IF(COUNTIF($O$16:$O$19,1)&gt;1,IF(ROWS($1:2)&lt;=COUNTIF($O$16:$O$19,1),INDEX($P$16:$P$19,SMALL(IF($O$16:$O$19=1,ROW(INDIRECT("1:"&amp;ROWS($O$16:$O$19)))),ROWS($1:2))),""),IF(COUNTIF($O$16:$O$19,2)&gt;1,IF(ROWS($1:2)&lt;=COUNTIF($O$16:$O$19,2),INDEX($P$16:$P$19,SMALL(IF($O$16:$O$19=2,ROW(INDIRECT("1:"&amp;ROWS($O$16:$O$19)))),ROWS($1:2))),"")))</f>
        <v>Pays-Bas</v>
      </c>
      <c r="C77" s="13"/>
      <c r="D77" s="13"/>
      <c r="E77" s="13"/>
      <c r="F77" s="13"/>
      <c r="G77" s="13"/>
      <c r="H77" s="13"/>
      <c r="I77" s="13"/>
      <c r="J77" s="13"/>
      <c r="K77" s="13"/>
      <c r="W77" s="13"/>
      <c r="X77" s="13"/>
      <c r="Y77" s="13"/>
      <c r="Z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</row>
    <row r="78" spans="2:70" hidden="1" x14ac:dyDescent="0.25">
      <c r="B78" s="13" t="str">
        <f t="array" aca="1" ref="B78" ca="1">IF(COUNTIF($O$16:$O$19,1)&gt;1,IF(ROWS($1:3)&lt;=COUNTIF($O$16:$O$19,1),INDEX($P$16:$P$19,SMALL(IF($O$16:$O$19=1,ROW(INDIRECT("1:"&amp;ROWS($O$16:$O$19)))),ROWS($1:3))),""),IF(COUNTIF($O$16:$O$19,2)&gt;1,IF(ROWS($1:3)&lt;=COUNTIF($O$16:$O$19,2),INDEX($P$16:$P$19,SMALL(IF($O$16:$O$19=2,ROW(INDIRECT("1:"&amp;ROWS($O$16:$O$19)))),ROWS($1:3))),"")))</f>
        <v>Chili</v>
      </c>
      <c r="C78" s="13"/>
      <c r="D78" s="13"/>
      <c r="E78" s="13"/>
      <c r="F78" s="13"/>
      <c r="G78" s="13"/>
      <c r="H78" s="13"/>
      <c r="I78" s="13"/>
      <c r="J78" s="13"/>
      <c r="K78" s="13"/>
      <c r="W78" s="13"/>
      <c r="X78" s="13"/>
      <c r="Y78" s="13"/>
      <c r="Z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</row>
    <row r="79" spans="2:70" hidden="1" x14ac:dyDescent="0.25">
      <c r="B79" s="13" t="str">
        <f t="array" aca="1" ref="B79" ca="1">IF(COUNTIF($O$16:$O$19,1)&gt;1,IF(ROWS($1:4)&lt;=COUNTIF($O$16:$O$19,1),INDEX($P$16:$P$19,SMALL(IF($O$16:$O$19=1,ROW(INDIRECT("1:"&amp;ROWS($O$16:$O$19)))),ROWS($1:4))),""),IF(COUNTIF($O$16:$O$19,2)&gt;1,IF(ROWS($1:4)&lt;=COUNTIF($O$16:$O$19,2),INDEX($P$16:$P$19,SMALL(IF($O$16:$O$19=2,ROW(INDIRECT("1:"&amp;ROWS($O$16:$O$19)))),ROWS($1:4))),"")))</f>
        <v>Australie</v>
      </c>
      <c r="C79" s="13"/>
      <c r="D79" s="13"/>
      <c r="E79" s="13"/>
      <c r="F79" s="13"/>
      <c r="G79" s="13"/>
      <c r="H79" s="13"/>
      <c r="I79" s="13"/>
      <c r="J79" s="13"/>
      <c r="K79" s="13"/>
      <c r="W79" s="13"/>
      <c r="X79" s="13"/>
      <c r="Y79" s="13"/>
      <c r="Z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</row>
    <row r="80" spans="2:70" hidden="1" x14ac:dyDescent="0.25">
      <c r="B80" s="13" t="s">
        <v>110</v>
      </c>
      <c r="C80" s="13"/>
      <c r="D80" s="13"/>
      <c r="E80" s="13"/>
      <c r="F80" s="13"/>
      <c r="G80" s="13"/>
      <c r="H80" s="13"/>
      <c r="I80" s="13"/>
      <c r="J80" s="13"/>
      <c r="K80" s="13"/>
      <c r="W80" s="13"/>
      <c r="X80" s="13"/>
      <c r="Y80" s="13"/>
      <c r="Z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</row>
    <row r="81" spans="2:70" hidden="1" x14ac:dyDescent="0.25">
      <c r="B81" s="13" t="str">
        <f t="array" aca="1" ref="B81" ca="1">IF(ROWS($1:1)&lt;=COUNTIF($O$22:$O$25,1),INDEX($P$22:$P$25,SMALL(IF($O$22:$O$25=1,ROW(INDIRECT("1:"&amp;ROWS($O$22:$O$25)))),ROWS($1:1))),"")</f>
        <v>Colombie</v>
      </c>
      <c r="C81" s="13"/>
      <c r="D81" s="13"/>
      <c r="E81" s="13"/>
      <c r="F81" s="13"/>
      <c r="G81" s="13"/>
      <c r="H81" s="13"/>
      <c r="I81" s="13"/>
      <c r="J81" s="13"/>
      <c r="K81" s="13"/>
      <c r="W81" s="13"/>
      <c r="X81" s="13"/>
      <c r="Y81" s="13"/>
      <c r="Z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</row>
    <row r="82" spans="2:70" hidden="1" x14ac:dyDescent="0.25">
      <c r="B82" s="13" t="str">
        <f t="array" aca="1" ref="B82" ca="1">IF(ROWS($1:2)&lt;=COUNTIF($O$22:$O$25,1),INDEX($P$22:$P$25,SMALL(IF($O$22:$O$25=1,ROW(INDIRECT("1:"&amp;ROWS($O$22:$O$25)))),ROWS($1:2))),"")</f>
        <v>Grèce</v>
      </c>
      <c r="C82" s="13"/>
      <c r="D82" s="13"/>
      <c r="E82" s="13"/>
      <c r="F82" s="13"/>
      <c r="G82" s="13"/>
      <c r="H82" s="13"/>
      <c r="I82" s="13"/>
      <c r="J82" s="13"/>
      <c r="K82" s="13"/>
      <c r="W82" s="13"/>
      <c r="X82" s="13"/>
      <c r="Y82" s="13"/>
      <c r="Z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</row>
    <row r="83" spans="2:70" hidden="1" x14ac:dyDescent="0.25">
      <c r="B83" s="13" t="str">
        <f t="array" aca="1" ref="B83" ca="1">IF(ROWS($1:3)&lt;=COUNTIF($O$22:$O$25,1),INDEX($P$22:$P$25,SMALL(IF($O$22:$O$25=1,ROW(INDIRECT("1:"&amp;ROWS($O$22:$O$25)))),ROWS($1:3))),"")</f>
        <v>Côte d'Ivoire</v>
      </c>
      <c r="C83" s="13"/>
      <c r="D83" s="13"/>
      <c r="E83" s="13"/>
      <c r="F83" s="13"/>
      <c r="G83" s="13"/>
      <c r="H83" s="13"/>
      <c r="I83" s="13"/>
      <c r="J83" s="13"/>
      <c r="K83" s="13"/>
      <c r="W83" s="13"/>
      <c r="X83" s="13"/>
      <c r="Y83" s="13"/>
      <c r="Z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</row>
    <row r="84" spans="2:70" hidden="1" x14ac:dyDescent="0.25">
      <c r="B84" s="13" t="str">
        <f t="array" aca="1" ref="B84" ca="1">IF(ROWS($1:4)&lt;=COUNTIF($O$22:$O$25,1),INDEX($P$22:$P$25,SMALL(IF($O$22:$O$25=1,ROW(INDIRECT("1:"&amp;ROWS($O$22:$O$25)))),ROWS($1:4))),"")</f>
        <v>Japon</v>
      </c>
      <c r="C84" s="13"/>
      <c r="D84" s="13"/>
      <c r="E84" s="13"/>
      <c r="F84" s="13"/>
      <c r="G84" s="13"/>
      <c r="H84" s="13"/>
      <c r="I84" s="13"/>
      <c r="J84" s="13"/>
      <c r="K84" s="13"/>
      <c r="W84" s="13"/>
      <c r="X84" s="13"/>
      <c r="Y84" s="13"/>
      <c r="Z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</row>
    <row r="85" spans="2:70" hidden="1" x14ac:dyDescent="0.25">
      <c r="B85" s="13" t="s">
        <v>111</v>
      </c>
      <c r="C85" s="13"/>
      <c r="D85" s="13"/>
      <c r="E85" s="13"/>
      <c r="F85" s="13"/>
      <c r="G85" s="13"/>
      <c r="H85" s="13"/>
      <c r="I85" s="13"/>
      <c r="J85" s="13"/>
      <c r="K85" s="13"/>
      <c r="W85" s="13"/>
      <c r="X85" s="13"/>
      <c r="Y85" s="13"/>
      <c r="Z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</row>
    <row r="86" spans="2:70" hidden="1" x14ac:dyDescent="0.25">
      <c r="B86" s="13" t="str">
        <f t="array" aca="1" ref="B86" ca="1">IF(COUNTIF($O$22:$O$25,1)&gt;1,IF(ROWS($1:1)&lt;=COUNTIF($O$22:$O$25,1),INDEX($P$22:$P$25,SMALL(IF($O$22:$O$25=1,ROW(INDIRECT("1:"&amp;ROWS($O$22:$O$25)))),ROWS($1:1))),""),IF(COUNTIF($O$22:$O$25,2)&gt;1,IF(ROWS($1:1)&lt;=COUNTIF($O$22:$O$25,2),INDEX($P$22:$P$25,SMALL(IF($O$22:$O$25=2,ROW(INDIRECT("1:"&amp;ROWS($O$22:$O$25)))),ROWS($1:1))),"")))</f>
        <v>Colombie</v>
      </c>
      <c r="C86" s="13"/>
      <c r="D86" s="13"/>
      <c r="E86" s="13"/>
      <c r="F86" s="13"/>
      <c r="G86" s="13"/>
      <c r="H86" s="13"/>
      <c r="I86" s="13"/>
      <c r="J86" s="13"/>
      <c r="K86" s="13"/>
      <c r="W86" s="13"/>
      <c r="X86" s="13"/>
      <c r="Y86" s="13"/>
      <c r="Z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</row>
    <row r="87" spans="2:70" hidden="1" x14ac:dyDescent="0.25">
      <c r="B87" s="13" t="str">
        <f t="array" aca="1" ref="B87" ca="1">IF(COUNTIF($O$22:$O$25,1)&gt;1,IF(ROWS($1:2)&lt;=COUNTIF($O$22:$O$25,1),INDEX($P$22:$P$25,SMALL(IF($O$22:$O$25=1,ROW(INDIRECT("1:"&amp;ROWS($O$22:$O$25)))),ROWS($1:2))),""),IF(COUNTIF($O$22:$O$25,2)&gt;1,IF(ROWS($1:2)&lt;=COUNTIF($O$22:$O$25,2),INDEX($P$22:$P$25,SMALL(IF($O$22:$O$25=2,ROW(INDIRECT("1:"&amp;ROWS($O$22:$O$25)))),ROWS($1:2))),"")))</f>
        <v>Grèce</v>
      </c>
      <c r="C87" s="13"/>
      <c r="D87" s="13"/>
      <c r="E87" s="13"/>
      <c r="F87" s="13"/>
      <c r="G87" s="13"/>
      <c r="H87" s="13"/>
      <c r="I87" s="13"/>
      <c r="J87" s="13"/>
      <c r="K87" s="13"/>
      <c r="W87" s="13"/>
      <c r="X87" s="13"/>
      <c r="Y87" s="13"/>
      <c r="Z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</row>
    <row r="88" spans="2:70" hidden="1" x14ac:dyDescent="0.25">
      <c r="B88" s="13" t="str">
        <f t="array" aca="1" ref="B88" ca="1">IF(COUNTIF($O$22:$O$25,1)&gt;1,IF(ROWS($1:3)&lt;=COUNTIF($O$22:$O$25,1),INDEX($P$22:$P$25,SMALL(IF($O$22:$O$25=1,ROW(INDIRECT("1:"&amp;ROWS($O$22:$O$25)))),ROWS($1:3))),""),IF(COUNTIF($O$22:$O$25,2)&gt;1,IF(ROWS($1:3)&lt;=COUNTIF($O$22:$O$25,2),INDEX($P$22:$P$25,SMALL(IF($O$22:$O$25=2,ROW(INDIRECT("1:"&amp;ROWS($O$22:$O$25)))),ROWS($1:3))),"")))</f>
        <v>Côte d'Ivoire</v>
      </c>
      <c r="C88" s="13"/>
      <c r="D88" s="13"/>
      <c r="E88" s="13"/>
      <c r="F88" s="13"/>
      <c r="G88" s="13"/>
      <c r="H88" s="13"/>
      <c r="I88" s="13"/>
      <c r="J88" s="13"/>
      <c r="K88" s="13"/>
      <c r="W88" s="13"/>
      <c r="X88" s="13"/>
      <c r="Y88" s="13"/>
      <c r="Z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</row>
    <row r="89" spans="2:70" hidden="1" x14ac:dyDescent="0.25">
      <c r="B89" s="13" t="str">
        <f t="array" aca="1" ref="B89" ca="1">IF(COUNTIF($O$22:$O$25,1)&gt;1,IF(ROWS($1:4)&lt;=COUNTIF($O$22:$O$25,1),INDEX($P$22:$P$25,SMALL(IF($O$22:$O$25=1,ROW(INDIRECT("1:"&amp;ROWS($O$22:$O$25)))),ROWS($1:4))),""),IF(COUNTIF($O$22:$O$25,2)&gt;1,IF(ROWS($1:4)&lt;=COUNTIF($O$22:$O$25,2),INDEX($P$22:$P$25,SMALL(IF($O$22:$O$25=2,ROW(INDIRECT("1:"&amp;ROWS($O$22:$O$25)))),ROWS($1:4))),"")))</f>
        <v>Japon</v>
      </c>
      <c r="C89" s="13"/>
      <c r="D89" s="13"/>
      <c r="E89" s="13"/>
      <c r="F89" s="13"/>
      <c r="G89" s="13"/>
      <c r="H89" s="13"/>
      <c r="I89" s="13"/>
      <c r="J89" s="13"/>
      <c r="K89" s="13"/>
      <c r="W89" s="13"/>
      <c r="X89" s="13"/>
      <c r="Y89" s="13"/>
      <c r="Z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</row>
    <row r="90" spans="2:70" hidden="1" x14ac:dyDescent="0.25">
      <c r="B90" s="13" t="s">
        <v>112</v>
      </c>
      <c r="C90" s="13"/>
      <c r="D90" s="13"/>
      <c r="E90" s="13"/>
      <c r="F90" s="13"/>
      <c r="G90" s="13"/>
      <c r="H90" s="13"/>
      <c r="I90" s="13"/>
      <c r="J90" s="13"/>
      <c r="K90" s="13"/>
      <c r="W90" s="13"/>
      <c r="X90" s="13"/>
      <c r="Y90" s="13"/>
      <c r="Z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</row>
    <row r="91" spans="2:70" hidden="1" x14ac:dyDescent="0.25">
      <c r="B91" s="13" t="str">
        <f t="array" aca="1" ref="B91" ca="1">IF(ROWS($1:1)&lt;=COUNTIF($O$28:$O$31,1),INDEX($P$28:$P$31,SMALL(IF($O$28:$O$31=1,ROW(INDIRECT("1:"&amp;ROWS($O$28:$O$31)))),ROWS($1:1))),"")</f>
        <v>Uruguay</v>
      </c>
      <c r="C91" s="13"/>
      <c r="D91" s="13"/>
      <c r="E91" s="13"/>
      <c r="F91" s="13"/>
      <c r="G91" s="13"/>
      <c r="H91" s="13"/>
      <c r="I91" s="13"/>
      <c r="J91" s="13"/>
      <c r="K91" s="13"/>
      <c r="W91" s="13"/>
      <c r="X91" s="13"/>
      <c r="Y91" s="13"/>
      <c r="Z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</row>
    <row r="92" spans="2:70" hidden="1" x14ac:dyDescent="0.25">
      <c r="B92" s="13" t="str">
        <f t="array" aca="1" ref="B92" ca="1">IF(ROWS($1:2)&lt;=COUNTIF($O$28:$O$31,1),INDEX($P$28:$P$31,SMALL(IF($O$28:$O$31=1,ROW(INDIRECT("1:"&amp;ROWS($O$28:$O$31)))),ROWS($1:2))),"")</f>
        <v>Costa Rica</v>
      </c>
      <c r="C92" s="13"/>
      <c r="D92" s="13"/>
      <c r="E92" s="13"/>
      <c r="F92" s="13"/>
      <c r="G92" s="13"/>
      <c r="H92" s="13"/>
      <c r="I92" s="13"/>
      <c r="J92" s="13"/>
      <c r="K92" s="13"/>
      <c r="W92" s="13"/>
      <c r="X92" s="13"/>
      <c r="Y92" s="13"/>
      <c r="Z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</row>
    <row r="93" spans="2:70" hidden="1" x14ac:dyDescent="0.25">
      <c r="B93" s="13" t="str">
        <f t="array" aca="1" ref="B93" ca="1">IF(ROWS($1:3)&lt;=COUNTIF($O$28:$O$31,1),INDEX($P$28:$P$31,SMALL(IF($O$28:$O$31=1,ROW(INDIRECT("1:"&amp;ROWS($O$28:$O$31)))),ROWS($1:3))),"")</f>
        <v>Angleterre</v>
      </c>
      <c r="C93" s="13"/>
      <c r="D93" s="13"/>
      <c r="E93" s="13"/>
      <c r="F93" s="13"/>
      <c r="G93" s="13"/>
      <c r="H93" s="13"/>
      <c r="I93" s="13"/>
      <c r="J93" s="13"/>
      <c r="K93" s="13"/>
      <c r="W93" s="13"/>
      <c r="X93" s="13"/>
      <c r="Y93" s="13"/>
      <c r="Z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</row>
    <row r="94" spans="2:70" hidden="1" x14ac:dyDescent="0.25">
      <c r="B94" s="13" t="str">
        <f t="array" aca="1" ref="B94" ca="1">IF(ROWS($1:4)&lt;=COUNTIF($O$28:$O$31,1),INDEX($P$28:$P$31,SMALL(IF($O$28:$O$31=1,ROW(INDIRECT("1:"&amp;ROWS($O$28:$O$31)))),ROWS($1:4))),"")</f>
        <v>Italie</v>
      </c>
      <c r="C94" s="13"/>
      <c r="D94" s="13"/>
      <c r="E94" s="13"/>
      <c r="F94" s="13"/>
      <c r="G94" s="13"/>
      <c r="H94" s="13"/>
      <c r="I94" s="13"/>
      <c r="J94" s="13"/>
      <c r="K94" s="13"/>
      <c r="W94" s="13"/>
      <c r="X94" s="13"/>
      <c r="Y94" s="13"/>
      <c r="Z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</row>
    <row r="95" spans="2:70" hidden="1" x14ac:dyDescent="0.25">
      <c r="B95" s="13" t="s">
        <v>113</v>
      </c>
      <c r="C95" s="13"/>
      <c r="D95" s="13"/>
      <c r="E95" s="13"/>
      <c r="F95" s="13"/>
      <c r="G95" s="13"/>
      <c r="H95" s="13"/>
      <c r="I95" s="13"/>
      <c r="J95" s="13"/>
      <c r="K95" s="13"/>
      <c r="W95" s="13"/>
      <c r="X95" s="13"/>
      <c r="Y95" s="13"/>
      <c r="Z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</row>
    <row r="96" spans="2:70" hidden="1" x14ac:dyDescent="0.25">
      <c r="B96" s="13" t="str">
        <f t="array" aca="1" ref="B96" ca="1">IF(COUNTIF($O$28:$O$31,1)&gt;1,IF(ROWS($1:1)&lt;=COUNTIF($O$28:$O$31,1),INDEX($P$28:$P$31,SMALL(IF($O$28:$O$31=1,ROW(INDIRECT("1:"&amp;ROWS($O$28:$O$31)))),ROWS($1:1))),""),IF(COUNTIF($O$28:$O$31,2)&gt;1,IF(ROWS($1:1)&lt;=COUNTIF($O$28:$O$31,2),INDEX($P$28:$P$31,SMALL(IF($O$28:$O$31=2,ROW(INDIRECT("1:"&amp;ROWS($O$28:$O$31)))),ROWS($1:1))),"")))</f>
        <v>Uruguay</v>
      </c>
      <c r="C96" s="13"/>
      <c r="D96" s="13"/>
      <c r="E96" s="13"/>
      <c r="F96" s="13"/>
      <c r="G96" s="13"/>
      <c r="H96" s="13"/>
      <c r="I96" s="13"/>
      <c r="J96" s="13"/>
      <c r="K96" s="13"/>
      <c r="W96" s="13"/>
      <c r="X96" s="13"/>
      <c r="Y96" s="13"/>
      <c r="Z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</row>
    <row r="97" spans="2:70" hidden="1" x14ac:dyDescent="0.25">
      <c r="B97" s="13" t="str">
        <f t="array" aca="1" ref="B97" ca="1">IF(COUNTIF($O$28:$O$31,1)&gt;1,IF(ROWS($1:2)&lt;=COUNTIF($O$28:$O$31,1),INDEX($P$28:$P$31,SMALL(IF($O$28:$O$31=1,ROW(INDIRECT("1:"&amp;ROWS($O$28:$O$31)))),ROWS($1:2))),""),IF(COUNTIF($O$28:$O$31,2)&gt;1,IF(ROWS($1:2)&lt;=COUNTIF($O$28:$O$31,2),INDEX($P$28:$P$31,SMALL(IF($O$28:$O$31=2,ROW(INDIRECT("1:"&amp;ROWS($O$28:$O$31)))),ROWS($1:2))),"")))</f>
        <v>Costa Rica</v>
      </c>
      <c r="C97" s="13"/>
      <c r="D97" s="13"/>
      <c r="E97" s="13"/>
      <c r="F97" s="13"/>
      <c r="G97" s="13"/>
      <c r="H97" s="13"/>
      <c r="I97" s="13"/>
      <c r="J97" s="13"/>
      <c r="K97" s="13"/>
      <c r="W97" s="13"/>
      <c r="X97" s="13"/>
      <c r="Y97" s="13"/>
      <c r="Z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</row>
    <row r="98" spans="2:70" hidden="1" x14ac:dyDescent="0.25">
      <c r="B98" s="13" t="str">
        <f t="array" aca="1" ref="B98" ca="1">IF(COUNTIF($O$28:$O$31,1)&gt;1,IF(ROWS($1:3)&lt;=COUNTIF($O$28:$O$31,1),INDEX($P$28:$P$31,SMALL(IF($O$28:$O$31=1,ROW(INDIRECT("1:"&amp;ROWS($O$28:$O$31)))),ROWS($1:3))),""),IF(COUNTIF($O$28:$O$31,2)&gt;1,IF(ROWS($1:3)&lt;=COUNTIF($O$28:$O$31,2),INDEX($P$28:$P$31,SMALL(IF($O$28:$O$31=2,ROW(INDIRECT("1:"&amp;ROWS($O$28:$O$31)))),ROWS($1:3))),"")))</f>
        <v>Angleterre</v>
      </c>
      <c r="C98" s="13"/>
      <c r="D98" s="13"/>
      <c r="E98" s="13"/>
      <c r="F98" s="13"/>
      <c r="G98" s="13"/>
      <c r="H98" s="13"/>
      <c r="I98" s="13"/>
      <c r="J98" s="13"/>
      <c r="K98" s="13"/>
      <c r="W98" s="13"/>
      <c r="X98" s="13"/>
      <c r="Y98" s="13"/>
      <c r="Z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</row>
    <row r="99" spans="2:70" hidden="1" x14ac:dyDescent="0.25">
      <c r="B99" s="13" t="str">
        <f t="array" aca="1" ref="B99" ca="1">IF(COUNTIF($O$28:$O$31,1)&gt;1,IF(ROWS($1:4)&lt;=COUNTIF($O$28:$O$31,1),INDEX($P$28:$P$31,SMALL(IF($O$28:$O$31=1,ROW(INDIRECT("1:"&amp;ROWS($O$28:$O$31)))),ROWS($1:4))),""),IF(COUNTIF($O$28:$O$31,2)&gt;1,IF(ROWS($1:4)&lt;=COUNTIF($O$28:$O$31,2),INDEX($P$28:$P$31,SMALL(IF($O$28:$O$31=2,ROW(INDIRECT("1:"&amp;ROWS($O$28:$O$31)))),ROWS($1:4))),"")))</f>
        <v>Italie</v>
      </c>
      <c r="C99" s="13"/>
      <c r="D99" s="13"/>
      <c r="E99" s="13"/>
      <c r="F99" s="13"/>
      <c r="G99" s="13"/>
      <c r="H99" s="13"/>
      <c r="I99" s="13"/>
      <c r="J99" s="13"/>
      <c r="K99" s="13"/>
      <c r="W99" s="13"/>
      <c r="X99" s="13"/>
      <c r="Y99" s="13"/>
      <c r="Z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</row>
    <row r="100" spans="2:70" hidden="1" x14ac:dyDescent="0.25">
      <c r="B100" s="13" t="s">
        <v>114</v>
      </c>
      <c r="C100" s="13"/>
      <c r="D100" s="13"/>
      <c r="E100" s="13"/>
      <c r="F100" s="13"/>
      <c r="G100" s="13"/>
      <c r="H100" s="13"/>
      <c r="I100" s="13"/>
      <c r="J100" s="13"/>
      <c r="K100" s="13"/>
      <c r="W100" s="13"/>
      <c r="X100" s="13"/>
      <c r="Y100" s="13"/>
      <c r="Z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</row>
    <row r="101" spans="2:70" hidden="1" x14ac:dyDescent="0.25">
      <c r="B101" s="13" t="str">
        <f t="array" aca="1" ref="B101" ca="1">IF(ROWS($1:1)&lt;=COUNTIF($O$34:$O$37,1),INDEX($P$34:$P$37,SMALL(IF($O$34:$O$37=1,ROW(INDIRECT("1:"&amp;ROWS($O$34:$O$37)))),ROWS($1:1))),"")</f>
        <v>Suisse</v>
      </c>
      <c r="C101" s="13"/>
      <c r="D101" s="13"/>
      <c r="E101" s="13"/>
      <c r="F101" s="13"/>
      <c r="G101" s="13"/>
      <c r="H101" s="13"/>
      <c r="I101" s="13"/>
      <c r="J101" s="13"/>
      <c r="K101" s="13"/>
      <c r="W101" s="13"/>
      <c r="X101" s="13"/>
      <c r="Y101" s="13"/>
      <c r="Z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</row>
    <row r="102" spans="2:70" hidden="1" x14ac:dyDescent="0.25">
      <c r="B102" s="13" t="str">
        <f t="array" aca="1" ref="B102" ca="1">IF(ROWS($1:2)&lt;=COUNTIF($O$34:$O$37,1),INDEX($P$34:$P$37,SMALL(IF($O$34:$O$37=1,ROW(INDIRECT("1:"&amp;ROWS($O$34:$O$37)))),ROWS($1:2))),"")</f>
        <v>Equateur</v>
      </c>
      <c r="C102" s="13"/>
      <c r="D102" s="13"/>
      <c r="E102" s="13"/>
      <c r="F102" s="13"/>
      <c r="G102" s="13"/>
      <c r="H102" s="13"/>
      <c r="I102" s="13"/>
      <c r="J102" s="13"/>
      <c r="K102" s="13"/>
      <c r="W102" s="13"/>
      <c r="X102" s="13"/>
      <c r="Y102" s="13"/>
      <c r="Z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</row>
    <row r="103" spans="2:70" hidden="1" x14ac:dyDescent="0.25">
      <c r="B103" s="13" t="str">
        <f t="array" aca="1" ref="B103" ca="1">IF(ROWS($1:3)&lt;=COUNTIF($O$34:$O$37,1),INDEX($P$34:$P$37,SMALL(IF($O$34:$O$37=1,ROW(INDIRECT("1:"&amp;ROWS($O$34:$O$37)))),ROWS($1:3))),"")</f>
        <v>France</v>
      </c>
      <c r="C103" s="13"/>
      <c r="D103" s="13"/>
      <c r="E103" s="13"/>
      <c r="F103" s="13"/>
      <c r="G103" s="13"/>
      <c r="H103" s="13"/>
      <c r="I103" s="13"/>
      <c r="J103" s="13"/>
      <c r="K103" s="13"/>
      <c r="W103" s="13"/>
      <c r="X103" s="13"/>
      <c r="Y103" s="13"/>
      <c r="Z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</row>
    <row r="104" spans="2:70" hidden="1" x14ac:dyDescent="0.25">
      <c r="B104" s="13" t="str">
        <f t="array" aca="1" ref="B104" ca="1">IF(ROWS($1:4)&lt;=COUNTIF($O$34:$O$37,1),INDEX($P$34:$P$37,SMALL(IF($O$34:$O$37=1,ROW(INDIRECT("1:"&amp;ROWS($O$34:$O$37)))),ROWS($1:4))),"")</f>
        <v>Honduras</v>
      </c>
      <c r="C104" s="13"/>
      <c r="D104" s="13"/>
      <c r="E104" s="13"/>
      <c r="F104" s="13"/>
      <c r="G104" s="13"/>
      <c r="H104" s="13"/>
      <c r="I104" s="13"/>
      <c r="J104" s="13"/>
      <c r="K104" s="13"/>
      <c r="W104" s="13"/>
      <c r="X104" s="13"/>
      <c r="Y104" s="13"/>
      <c r="Z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</row>
    <row r="105" spans="2:70" hidden="1" x14ac:dyDescent="0.25">
      <c r="B105" s="13" t="s">
        <v>115</v>
      </c>
      <c r="C105" s="13"/>
      <c r="D105" s="13"/>
      <c r="E105" s="13"/>
      <c r="F105" s="13"/>
      <c r="G105" s="13"/>
      <c r="H105" s="13"/>
      <c r="I105" s="13"/>
      <c r="J105" s="13"/>
      <c r="K105" s="13"/>
      <c r="W105" s="13"/>
      <c r="X105" s="13"/>
      <c r="Y105" s="13"/>
      <c r="Z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</row>
    <row r="106" spans="2:70" hidden="1" x14ac:dyDescent="0.25">
      <c r="B106" s="13" t="str">
        <f t="array" aca="1" ref="B106" ca="1">IF(COUNTIF($O$34:$O$37,1)&gt;1,IF(ROWS($1:1)&lt;=COUNTIF($O$34:$O$37,1),INDEX($P$34:$P$37,SMALL(IF($O$34:$O$37=1,ROW(INDIRECT("1:"&amp;ROWS($O$34:$O$37)))),ROWS($1:1))),""),IF(COUNTIF($O$34:$O$37,2)&gt;1,IF(ROWS($1:1)&lt;=COUNTIF($O$34:$O$37,2),INDEX($P$34:$P$37,SMALL(IF($O$34:$O$37=2,ROW(INDIRECT("1:"&amp;ROWS($O$34:$O$37)))),ROWS($1:1))),"")))</f>
        <v>Suisse</v>
      </c>
      <c r="C106" s="13"/>
      <c r="D106" s="13"/>
      <c r="E106" s="13"/>
      <c r="F106" s="13"/>
      <c r="G106" s="13"/>
      <c r="H106" s="13"/>
      <c r="I106" s="13"/>
      <c r="J106" s="13"/>
      <c r="K106" s="13"/>
      <c r="W106" s="13"/>
      <c r="X106" s="13"/>
      <c r="Y106" s="13"/>
      <c r="Z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</row>
    <row r="107" spans="2:70" hidden="1" x14ac:dyDescent="0.25">
      <c r="B107" s="13" t="str">
        <f t="array" aca="1" ref="B107" ca="1">IF(COUNTIF($O$34:$O$37,1)&gt;1,IF(ROWS($1:2)&lt;=COUNTIF($O$34:$O$37,1),INDEX($P$34:$P$37,SMALL(IF($O$34:$O$37=1,ROW(INDIRECT("1:"&amp;ROWS($O$34:$O$37)))),ROWS($1:2))),""),IF(COUNTIF($O$34:$O$37,2)&gt;1,IF(ROWS($1:2)&lt;=COUNTIF($O$34:$O$37,2),INDEX($P$34:$P$37,SMALL(IF($O$34:$O$37=2,ROW(INDIRECT("1:"&amp;ROWS($O$34:$O$37)))),ROWS($1:2))),"")))</f>
        <v>Equateur</v>
      </c>
      <c r="C107" s="13"/>
      <c r="D107" s="13"/>
      <c r="E107" s="13"/>
      <c r="F107" s="13"/>
      <c r="G107" s="13"/>
      <c r="H107" s="13"/>
      <c r="I107" s="13"/>
      <c r="J107" s="13"/>
      <c r="K107" s="13"/>
      <c r="W107" s="13"/>
      <c r="X107" s="13"/>
      <c r="Y107" s="13"/>
      <c r="Z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</row>
    <row r="108" spans="2:70" hidden="1" x14ac:dyDescent="0.25">
      <c r="B108" s="13" t="str">
        <f t="array" aca="1" ref="B108" ca="1">IF(COUNTIF($O$34:$O$37,1)&gt;1,IF(ROWS($1:3)&lt;=COUNTIF($O$34:$O$37,1),INDEX($P$34:$P$37,SMALL(IF($O$34:$O$37=1,ROW(INDIRECT("1:"&amp;ROWS($O$34:$O$37)))),ROWS($1:3))),""),IF(COUNTIF($O$34:$O$37,2)&gt;1,IF(ROWS($1:3)&lt;=COUNTIF($O$34:$O$37,2),INDEX($P$34:$P$37,SMALL(IF($O$34:$O$37=2,ROW(INDIRECT("1:"&amp;ROWS($O$34:$O$37)))),ROWS($1:3))),"")))</f>
        <v>France</v>
      </c>
      <c r="C108" s="13"/>
      <c r="D108" s="13"/>
      <c r="E108" s="13"/>
      <c r="F108" s="13"/>
      <c r="G108" s="13"/>
      <c r="H108" s="13"/>
      <c r="I108" s="13"/>
      <c r="J108" s="13"/>
      <c r="K108" s="13"/>
      <c r="W108" s="13"/>
      <c r="X108" s="13"/>
      <c r="Y108" s="13"/>
      <c r="Z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</row>
    <row r="109" spans="2:70" hidden="1" x14ac:dyDescent="0.25">
      <c r="B109" s="13" t="str">
        <f t="array" aca="1" ref="B109" ca="1">IF(COUNTIF($O$34:$O$37,1)&gt;1,IF(ROWS($1:4)&lt;=COUNTIF($O$34:$O$37,1),INDEX($P$34:$P$37,SMALL(IF($O$34:$O$37=1,ROW(INDIRECT("1:"&amp;ROWS($O$34:$O$37)))),ROWS($1:4))),""),IF(COUNTIF($O$34:$O$37,2)&gt;1,IF(ROWS($1:4)&lt;=COUNTIF($O$34:$O$37,2),INDEX($P$34:$P$37,SMALL(IF($O$34:$O$37=2,ROW(INDIRECT("1:"&amp;ROWS($O$34:$O$37)))),ROWS($1:4))),"")))</f>
        <v>Honduras</v>
      </c>
      <c r="C109" s="13"/>
      <c r="D109" s="13"/>
      <c r="E109" s="13"/>
      <c r="F109" s="13"/>
      <c r="G109" s="13"/>
      <c r="H109" s="13"/>
      <c r="I109" s="13"/>
      <c r="J109" s="13"/>
      <c r="K109" s="13"/>
      <c r="W109" s="13"/>
      <c r="X109" s="13"/>
      <c r="Y109" s="13"/>
      <c r="Z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</row>
    <row r="110" spans="2:70" hidden="1" x14ac:dyDescent="0.25">
      <c r="B110" s="13" t="s">
        <v>116</v>
      </c>
      <c r="C110" s="13"/>
      <c r="D110" s="13"/>
      <c r="E110" s="13"/>
      <c r="F110" s="13"/>
      <c r="G110" s="13"/>
      <c r="H110" s="13"/>
      <c r="I110" s="13"/>
      <c r="J110" s="13"/>
      <c r="K110" s="13"/>
      <c r="W110" s="13"/>
      <c r="X110" s="13"/>
      <c r="Y110" s="13"/>
      <c r="Z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</row>
    <row r="111" spans="2:70" hidden="1" x14ac:dyDescent="0.25">
      <c r="B111" s="13" t="str">
        <f t="array" aca="1" ref="B111" ca="1">IF(ROWS($1:1)&lt;=COUNTIF($O$40:$O$43,1),INDEX($P$40:$P$43,SMALL(IF($O$40:$O$43=1,ROW(INDIRECT("1:"&amp;ROWS($O$40:$O$43)))),ROWS($1:1))),"")</f>
        <v>Argentine</v>
      </c>
      <c r="C111" s="13"/>
      <c r="D111" s="13"/>
      <c r="E111" s="13"/>
      <c r="F111" s="13"/>
      <c r="G111" s="13"/>
      <c r="H111" s="13"/>
      <c r="I111" s="13"/>
      <c r="J111" s="13"/>
      <c r="K111" s="13"/>
      <c r="W111" s="13"/>
      <c r="X111" s="13"/>
      <c r="Y111" s="13"/>
      <c r="Z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</row>
    <row r="112" spans="2:70" hidden="1" x14ac:dyDescent="0.25">
      <c r="B112" s="13" t="str">
        <f t="array" aca="1" ref="B112" ca="1">IF(ROWS($1:2)&lt;=COUNTIF($O$40:$O$43,1),INDEX($P$40:$P$43,SMALL(IF($O$40:$O$43=1,ROW(INDIRECT("1:"&amp;ROWS($O$40:$O$43)))),ROWS($1:2))),"")</f>
        <v>Bosnie-et-Herzégovine</v>
      </c>
      <c r="C112" s="13"/>
      <c r="D112" s="13"/>
      <c r="E112" s="13"/>
      <c r="F112" s="13"/>
      <c r="G112" s="13"/>
      <c r="H112" s="13"/>
      <c r="I112" s="13"/>
      <c r="J112" s="13"/>
      <c r="K112" s="13"/>
      <c r="W112" s="13"/>
      <c r="X112" s="13"/>
      <c r="Y112" s="13"/>
      <c r="Z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</row>
    <row r="113" spans="2:70" hidden="1" x14ac:dyDescent="0.25">
      <c r="B113" s="13" t="str">
        <f t="array" aca="1" ref="B113" ca="1">IF(ROWS($1:3)&lt;=COUNTIF($O$40:$O$43,1),INDEX($P$40:$P$43,SMALL(IF($O$40:$O$43=1,ROW(INDIRECT("1:"&amp;ROWS($O$40:$O$43)))),ROWS($1:3))),"")</f>
        <v>Iran</v>
      </c>
      <c r="C113" s="13"/>
      <c r="D113" s="13"/>
      <c r="E113" s="13"/>
      <c r="F113" s="13"/>
      <c r="G113" s="13"/>
      <c r="H113" s="13"/>
      <c r="I113" s="13"/>
      <c r="J113" s="13"/>
      <c r="K113" s="13"/>
      <c r="W113" s="13"/>
      <c r="X113" s="13"/>
      <c r="Y113" s="13"/>
      <c r="Z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</row>
    <row r="114" spans="2:70" hidden="1" x14ac:dyDescent="0.25">
      <c r="B114" s="13" t="str">
        <f t="array" aca="1" ref="B114" ca="1">IF(ROWS($1:4)&lt;=COUNTIF($O$40:$O$43,1),INDEX($P$40:$P$43,SMALL(IF($O$40:$O$43=1,ROW(INDIRECT("1:"&amp;ROWS($O$40:$O$43)))),ROWS($1:4))),"")</f>
        <v>Nigeria</v>
      </c>
      <c r="C114" s="13"/>
      <c r="D114" s="13"/>
      <c r="E114" s="13"/>
      <c r="F114" s="13"/>
      <c r="G114" s="13"/>
      <c r="H114" s="13"/>
      <c r="I114" s="13"/>
      <c r="J114" s="13"/>
      <c r="K114" s="13"/>
      <c r="W114" s="13"/>
      <c r="X114" s="13"/>
      <c r="Y114" s="13"/>
      <c r="Z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</row>
    <row r="115" spans="2:70" hidden="1" x14ac:dyDescent="0.25">
      <c r="B115" s="13" t="s">
        <v>117</v>
      </c>
      <c r="C115" s="13"/>
      <c r="D115" s="13"/>
      <c r="E115" s="13"/>
      <c r="F115" s="13"/>
      <c r="G115" s="13"/>
      <c r="H115" s="13"/>
      <c r="I115" s="13"/>
      <c r="J115" s="13"/>
      <c r="K115" s="13"/>
      <c r="W115" s="13"/>
      <c r="X115" s="13"/>
      <c r="Y115" s="13"/>
      <c r="Z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</row>
    <row r="116" spans="2:70" hidden="1" x14ac:dyDescent="0.25">
      <c r="B116" s="13" t="str">
        <f t="array" aca="1" ref="B116" ca="1">IF(COUNTIF($O$40:$O$43,1)&gt;1,IF(ROWS($1:1)&lt;=COUNTIF($O$40:$O$43,1),INDEX($P$40:$P$43,SMALL(IF($O$40:$O$43=1,ROW(INDIRECT("1:"&amp;ROWS($O$40:$O$43)))),ROWS($1:1))),""),IF(COUNTIF($O$40:$O$43,2)&gt;1,IF(ROWS($1:1)&lt;=COUNTIF($O$40:$O$43,2),INDEX($P$40:$P$43,SMALL(IF($O$40:$O$43=2,ROW(INDIRECT("1:"&amp;ROWS($O$40:$O$43)))),ROWS($1:1))),"")))</f>
        <v>Argentine</v>
      </c>
      <c r="C116" s="13"/>
      <c r="D116" s="13"/>
      <c r="E116" s="13"/>
      <c r="F116" s="13"/>
      <c r="G116" s="13"/>
      <c r="H116" s="13"/>
      <c r="I116" s="13"/>
      <c r="J116" s="13"/>
      <c r="K116" s="13"/>
      <c r="W116" s="13"/>
      <c r="X116" s="13"/>
      <c r="Y116" s="13"/>
      <c r="Z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</row>
    <row r="117" spans="2:70" hidden="1" x14ac:dyDescent="0.25">
      <c r="B117" s="13" t="str">
        <f t="array" aca="1" ref="B117" ca="1">IF(COUNTIF($O$40:$O$43,1)&gt;1,IF(ROWS($1:2)&lt;=COUNTIF($O$40:$O$43,1),INDEX($P$40:$P$43,SMALL(IF($O$40:$O$43=1,ROW(INDIRECT("1:"&amp;ROWS($O$40:$O$43)))),ROWS($1:2))),""),IF(COUNTIF($O$40:$O$43,2)&gt;1,IF(ROWS($1:2)&lt;=COUNTIF($O$40:$O$43,2),INDEX($P$40:$P$43,SMALL(IF($O$40:$O$43=2,ROW(INDIRECT("1:"&amp;ROWS($O$40:$O$43)))),ROWS($1:2))),"")))</f>
        <v>Bosnie-et-Herzégovine</v>
      </c>
      <c r="C117" s="13"/>
      <c r="D117" s="13"/>
      <c r="E117" s="13"/>
      <c r="F117" s="13"/>
      <c r="G117" s="13"/>
      <c r="H117" s="13"/>
      <c r="I117" s="13"/>
      <c r="J117" s="13"/>
      <c r="K117" s="13"/>
      <c r="W117" s="13"/>
      <c r="X117" s="13"/>
      <c r="Y117" s="13"/>
      <c r="Z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</row>
    <row r="118" spans="2:70" hidden="1" x14ac:dyDescent="0.25">
      <c r="B118" s="13" t="str">
        <f t="array" aca="1" ref="B118" ca="1">IF(COUNTIF($O$40:$O$43,1)&gt;1,IF(ROWS($1:3)&lt;=COUNTIF($O$40:$O$43,1),INDEX($P$40:$P$43,SMALL(IF($O$40:$O$43=1,ROW(INDIRECT("1:"&amp;ROWS($O$40:$O$43)))),ROWS($1:3))),""),IF(COUNTIF($O$40:$O$43,2)&gt;1,IF(ROWS($1:3)&lt;=COUNTIF($O$40:$O$43,2),INDEX($P$40:$P$43,SMALL(IF($O$40:$O$43=2,ROW(INDIRECT("1:"&amp;ROWS($O$40:$O$43)))),ROWS($1:3))),"")))</f>
        <v>Iran</v>
      </c>
      <c r="C118" s="13"/>
      <c r="D118" s="13"/>
      <c r="E118" s="13"/>
      <c r="F118" s="13"/>
      <c r="G118" s="13"/>
      <c r="H118" s="13"/>
      <c r="I118" s="13"/>
      <c r="J118" s="13"/>
      <c r="K118" s="13"/>
      <c r="W118" s="13"/>
      <c r="X118" s="13"/>
      <c r="Y118" s="13"/>
      <c r="Z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</row>
    <row r="119" spans="2:70" hidden="1" x14ac:dyDescent="0.25">
      <c r="B119" s="13" t="str">
        <f t="array" aca="1" ref="B119" ca="1">IF(COUNTIF($O$40:$O$43,1)&gt;1,IF(ROWS($1:4)&lt;=COUNTIF($O$40:$O$43,1),INDEX($P$40:$P$43,SMALL(IF($O$40:$O$43=1,ROW(INDIRECT("1:"&amp;ROWS($O$40:$O$43)))),ROWS($1:4))),""),IF(COUNTIF($O$40:$O$43,2)&gt;1,IF(ROWS($1:4)&lt;=COUNTIF($O$40:$O$43,2),INDEX($P$40:$P$43,SMALL(IF($O$40:$O$43=2,ROW(INDIRECT("1:"&amp;ROWS($O$40:$O$43)))),ROWS($1:4))),"")))</f>
        <v>Nigeria</v>
      </c>
      <c r="C119" s="13"/>
      <c r="D119" s="13"/>
      <c r="E119" s="13"/>
      <c r="F119" s="13"/>
      <c r="G119" s="13"/>
      <c r="H119" s="13"/>
      <c r="I119" s="13"/>
      <c r="J119" s="13"/>
      <c r="K119" s="13"/>
      <c r="W119" s="13"/>
      <c r="X119" s="13"/>
      <c r="Y119" s="13"/>
      <c r="Z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</row>
    <row r="120" spans="2:70" hidden="1" x14ac:dyDescent="0.25">
      <c r="B120" s="13" t="s">
        <v>118</v>
      </c>
      <c r="C120" s="13"/>
      <c r="D120" s="13"/>
      <c r="E120" s="13"/>
      <c r="F120" s="13"/>
      <c r="G120" s="13"/>
      <c r="H120" s="13"/>
      <c r="I120" s="13"/>
      <c r="J120" s="13"/>
      <c r="K120" s="13"/>
      <c r="W120" s="13"/>
      <c r="X120" s="13"/>
      <c r="Y120" s="13"/>
      <c r="Z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</row>
    <row r="121" spans="2:70" hidden="1" x14ac:dyDescent="0.25">
      <c r="B121" s="13" t="str">
        <f t="array" aca="1" ref="B121" ca="1">IF(ROWS($1:1)&lt;=COUNTIF($O$46:$O$49,1),INDEX($P$46:$P$49,SMALL(IF($O$46:$O$49=1,ROW(INDIRECT("1:"&amp;ROWS($O$46:$O$49)))),ROWS($1:1))),"")</f>
        <v>Allemagne</v>
      </c>
      <c r="C121" s="13"/>
      <c r="D121" s="13"/>
      <c r="E121" s="13"/>
      <c r="F121" s="13"/>
      <c r="G121" s="13"/>
      <c r="H121" s="13"/>
      <c r="I121" s="13"/>
      <c r="J121" s="13"/>
      <c r="K121" s="13"/>
      <c r="W121" s="13"/>
      <c r="X121" s="13"/>
      <c r="Y121" s="13"/>
      <c r="Z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</row>
    <row r="122" spans="2:70" hidden="1" x14ac:dyDescent="0.25">
      <c r="B122" s="13" t="str">
        <f t="array" aca="1" ref="B122" ca="1">IF(ROWS($1:2)&lt;=COUNTIF($O$46:$O$49,1),INDEX($P$46:$P$49,SMALL(IF($O$46:$O$49=1,ROW(INDIRECT("1:"&amp;ROWS($O$46:$O$49)))),ROWS($1:2))),"")</f>
        <v>Portugal</v>
      </c>
      <c r="C122" s="13"/>
      <c r="D122" s="13"/>
      <c r="E122" s="13"/>
      <c r="F122" s="13"/>
      <c r="G122" s="13"/>
      <c r="H122" s="13"/>
      <c r="I122" s="13"/>
      <c r="J122" s="13"/>
      <c r="K122" s="13"/>
      <c r="W122" s="13"/>
      <c r="X122" s="13"/>
      <c r="Y122" s="13"/>
      <c r="Z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</row>
    <row r="123" spans="2:70" hidden="1" x14ac:dyDescent="0.25">
      <c r="B123" s="13" t="str">
        <f t="array" aca="1" ref="B123" ca="1">IF(ROWS($1:3)&lt;=COUNTIF($O$46:$O$49,1),INDEX($P$46:$P$49,SMALL(IF($O$46:$O$49=1,ROW(INDIRECT("1:"&amp;ROWS($O$46:$O$49)))),ROWS($1:3))),"")</f>
        <v>Ghana</v>
      </c>
      <c r="C123" s="13"/>
      <c r="D123" s="13"/>
      <c r="E123" s="13"/>
      <c r="F123" s="13"/>
      <c r="G123" s="13"/>
      <c r="H123" s="13"/>
      <c r="I123" s="13"/>
      <c r="J123" s="13"/>
      <c r="K123" s="13"/>
      <c r="W123" s="13"/>
      <c r="X123" s="13"/>
      <c r="Y123" s="13"/>
      <c r="Z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</row>
    <row r="124" spans="2:70" hidden="1" x14ac:dyDescent="0.25">
      <c r="B124" s="13" t="str">
        <f t="array" aca="1" ref="B124" ca="1">IF(ROWS($1:4)&lt;=COUNTIF($O$46:$O$49,1),INDEX($P$46:$P$49,SMALL(IF($O$46:$O$49=1,ROW(INDIRECT("1:"&amp;ROWS($O$46:$O$49)))),ROWS($1:4))),"")</f>
        <v>USA</v>
      </c>
      <c r="C124" s="13"/>
      <c r="D124" s="13"/>
      <c r="E124" s="13"/>
      <c r="F124" s="13"/>
      <c r="G124" s="13"/>
      <c r="H124" s="13"/>
      <c r="I124" s="13"/>
      <c r="J124" s="13"/>
      <c r="K124" s="13"/>
      <c r="W124" s="13"/>
      <c r="X124" s="13"/>
      <c r="Y124" s="13"/>
      <c r="Z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</row>
    <row r="125" spans="2:70" hidden="1" x14ac:dyDescent="0.25">
      <c r="B125" s="13" t="s">
        <v>119</v>
      </c>
      <c r="C125" s="13"/>
      <c r="D125" s="13"/>
      <c r="E125" s="13"/>
      <c r="F125" s="13"/>
      <c r="G125" s="13"/>
      <c r="H125" s="13"/>
      <c r="I125" s="13"/>
      <c r="J125" s="13"/>
      <c r="K125" s="13"/>
      <c r="W125" s="13"/>
      <c r="X125" s="13"/>
      <c r="Y125" s="13"/>
      <c r="Z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</row>
    <row r="126" spans="2:70" hidden="1" x14ac:dyDescent="0.25">
      <c r="B126" s="13" t="str">
        <f t="array" aca="1" ref="B126" ca="1">IF(COUNTIF($O$46:$O$49,1)&gt;1,IF(ROWS($1:1)&lt;=COUNTIF($O$46:$O$49,1),INDEX($P$46:$P$49,SMALL(IF($O$46:$O$49=1,ROW(INDIRECT("1:"&amp;ROWS($O$46:$O$49)))),ROWS($1:1))),""),IF(COUNTIF($O$46:$O$49,2)&gt;1,IF(ROWS($1:1)&lt;=COUNTIF($O$46:$O$49,2),INDEX($P$46:$P$49,SMALL(IF($O$46:$O$49=2,ROW(INDIRECT("1:"&amp;ROWS($O$46:$O$49)))),ROWS($1:1))),"")))</f>
        <v>Allemagne</v>
      </c>
      <c r="C126" s="13"/>
      <c r="D126" s="13"/>
      <c r="E126" s="13"/>
      <c r="F126" s="13"/>
      <c r="G126" s="13"/>
      <c r="H126" s="13"/>
      <c r="I126" s="13"/>
      <c r="J126" s="13"/>
      <c r="K126" s="13"/>
      <c r="W126" s="13"/>
      <c r="X126" s="13"/>
      <c r="Y126" s="13"/>
      <c r="Z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</row>
    <row r="127" spans="2:70" hidden="1" x14ac:dyDescent="0.25">
      <c r="B127" s="13" t="str">
        <f t="array" aca="1" ref="B127" ca="1">IF(COUNTIF($O$46:$O$49,1)&gt;1,IF(ROWS($1:2)&lt;=COUNTIF($O$46:$O$49,1),INDEX($P$46:$P$49,SMALL(IF($O$46:$O$49=1,ROW(INDIRECT("1:"&amp;ROWS($O$46:$O$49)))),ROWS($1:2))),""),IF(COUNTIF($O$46:$O$49,2)&gt;1,IF(ROWS($1:2)&lt;=COUNTIF($O$46:$O$49,2),INDEX($P$46:$P$49,SMALL(IF($O$46:$O$49=2,ROW(INDIRECT("1:"&amp;ROWS($O$46:$O$49)))),ROWS($1:2))),"")))</f>
        <v>Portugal</v>
      </c>
      <c r="C127" s="13"/>
      <c r="D127" s="13"/>
      <c r="E127" s="13"/>
      <c r="F127" s="13"/>
      <c r="G127" s="13"/>
      <c r="H127" s="13"/>
      <c r="I127" s="13"/>
      <c r="J127" s="13"/>
      <c r="K127" s="13"/>
      <c r="W127" s="13"/>
      <c r="X127" s="13"/>
      <c r="Y127" s="13"/>
      <c r="Z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</row>
    <row r="128" spans="2:70" hidden="1" x14ac:dyDescent="0.25">
      <c r="B128" s="13" t="str">
        <f t="array" aca="1" ref="B128" ca="1">IF(COUNTIF($O$46:$O$49,1)&gt;1,IF(ROWS($1:3)&lt;=COUNTIF($O$46:$O$49,1),INDEX($P$46:$P$49,SMALL(IF($O$46:$O$49=1,ROW(INDIRECT("1:"&amp;ROWS($O$46:$O$49)))),ROWS($1:3))),""),IF(COUNTIF($O$46:$O$49,2)&gt;1,IF(ROWS($1:3)&lt;=COUNTIF($O$46:$O$49,2),INDEX($P$46:$P$49,SMALL(IF($O$46:$O$49=2,ROW(INDIRECT("1:"&amp;ROWS($O$46:$O$49)))),ROWS($1:3))),"")))</f>
        <v>Ghana</v>
      </c>
      <c r="C128" s="13"/>
      <c r="D128" s="13"/>
      <c r="E128" s="13"/>
      <c r="F128" s="13"/>
      <c r="G128" s="13"/>
      <c r="H128" s="13"/>
      <c r="I128" s="13"/>
      <c r="J128" s="13"/>
      <c r="K128" s="13"/>
      <c r="W128" s="13"/>
      <c r="X128" s="13"/>
      <c r="Y128" s="13"/>
      <c r="Z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</row>
    <row r="129" spans="2:70" hidden="1" x14ac:dyDescent="0.25">
      <c r="B129" s="13" t="str">
        <f t="array" aca="1" ref="B129" ca="1">IF(COUNTIF($O$46:$O$49,1)&gt;1,IF(ROWS($1:4)&lt;=COUNTIF($O$46:$O$49,1),INDEX($P$46:$P$49,SMALL(IF($O$46:$O$49=1,ROW(INDIRECT("1:"&amp;ROWS($O$46:$O$49)))),ROWS($1:4))),""),IF(COUNTIF($O$46:$O$49,2)&gt;1,IF(ROWS($1:4)&lt;=COUNTIF($O$46:$O$49,2),INDEX($P$46:$P$49,SMALL(IF($O$46:$O$49=2,ROW(INDIRECT("1:"&amp;ROWS($O$46:$O$49)))),ROWS($1:4))),"")))</f>
        <v>USA</v>
      </c>
      <c r="C129" s="13"/>
      <c r="D129" s="13"/>
      <c r="E129" s="13"/>
      <c r="F129" s="13"/>
      <c r="G129" s="13"/>
      <c r="H129" s="13"/>
      <c r="I129" s="13"/>
      <c r="J129" s="13"/>
      <c r="K129" s="13"/>
      <c r="W129" s="13"/>
      <c r="X129" s="13"/>
      <c r="Y129" s="13"/>
      <c r="Z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</row>
    <row r="130" spans="2:70" hidden="1" x14ac:dyDescent="0.25">
      <c r="B130" s="13" t="s">
        <v>120</v>
      </c>
      <c r="C130" s="13"/>
      <c r="D130" s="13"/>
      <c r="E130" s="13"/>
      <c r="F130" s="13"/>
      <c r="G130" s="13"/>
      <c r="H130" s="13"/>
      <c r="I130" s="13"/>
      <c r="J130" s="13"/>
      <c r="K130" s="13"/>
      <c r="W130" s="13"/>
      <c r="X130" s="13"/>
      <c r="Y130" s="13"/>
      <c r="Z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</row>
    <row r="131" spans="2:70" hidden="1" x14ac:dyDescent="0.25">
      <c r="B131" s="13" t="str">
        <f t="array" aca="1" ref="B131" ca="1">IF(ROWS($1:1)&lt;=COUNTIF($O$52:$O$55,1),INDEX($P$52:$P$55,SMALL(IF($O$52:$O$55=1,ROW(INDIRECT("1:"&amp;ROWS($O$52:$O$55)))),ROWS($1:1))),"")</f>
        <v>Belgique</v>
      </c>
      <c r="C131" s="13"/>
      <c r="D131" s="13"/>
      <c r="E131" s="13"/>
      <c r="F131" s="13"/>
      <c r="G131" s="13"/>
      <c r="H131" s="13"/>
      <c r="I131" s="13"/>
      <c r="J131" s="13"/>
      <c r="K131" s="13"/>
      <c r="W131" s="13"/>
      <c r="X131" s="13"/>
      <c r="Y131" s="13"/>
      <c r="Z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</row>
    <row r="132" spans="2:70" hidden="1" x14ac:dyDescent="0.25">
      <c r="B132" s="13" t="str">
        <f t="array" aca="1" ref="B132" ca="1">IF(ROWS($1:2)&lt;=COUNTIF($O$52:$O$55,1),INDEX($P$52:$P$55,SMALL(IF($O$52:$O$55=1,ROW(INDIRECT("1:"&amp;ROWS($O$52:$O$55)))),ROWS($1:2))),"")</f>
        <v>Algérie</v>
      </c>
      <c r="C132" s="13"/>
      <c r="D132" s="13"/>
      <c r="E132" s="13"/>
      <c r="F132" s="13"/>
      <c r="G132" s="13"/>
      <c r="H132" s="13"/>
      <c r="I132" s="13"/>
      <c r="J132" s="13"/>
      <c r="K132" s="13"/>
      <c r="W132" s="13"/>
      <c r="X132" s="13"/>
      <c r="Y132" s="13"/>
      <c r="Z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</row>
    <row r="133" spans="2:70" hidden="1" x14ac:dyDescent="0.25">
      <c r="B133" s="13" t="str">
        <f t="array" aca="1" ref="B133" ca="1">IF(ROWS($1:3)&lt;=COUNTIF($O$52:$O$55,1),INDEX($P$52:$P$55,SMALL(IF($O$52:$O$55=1,ROW(INDIRECT("1:"&amp;ROWS($O$52:$O$55)))),ROWS($1:3))),"")</f>
        <v>Russie</v>
      </c>
      <c r="C133" s="13"/>
      <c r="D133" s="13"/>
      <c r="E133" s="13"/>
      <c r="F133" s="13"/>
      <c r="G133" s="13"/>
      <c r="H133" s="13"/>
      <c r="I133" s="13"/>
      <c r="J133" s="13"/>
      <c r="K133" s="13"/>
      <c r="W133" s="13"/>
      <c r="X133" s="13"/>
      <c r="Y133" s="13"/>
      <c r="Z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</row>
    <row r="134" spans="2:70" hidden="1" x14ac:dyDescent="0.25">
      <c r="B134" s="13" t="str">
        <f t="array" aca="1" ref="B134" ca="1">IF(ROWS($1:4)&lt;=COUNTIF($O$52:$O$55,1),INDEX($P$52:$P$55,SMALL(IF($O$52:$O$55=1,ROW(INDIRECT("1:"&amp;ROWS($O$52:$O$55)))),ROWS($1:4))),"")</f>
        <v>République de Corée</v>
      </c>
      <c r="C134" s="13"/>
      <c r="D134" s="13"/>
      <c r="E134" s="13"/>
      <c r="F134" s="13"/>
      <c r="G134" s="13"/>
      <c r="H134" s="13"/>
      <c r="I134" s="13"/>
      <c r="J134" s="13"/>
      <c r="K134" s="13"/>
      <c r="W134" s="13"/>
      <c r="X134" s="13"/>
      <c r="Y134" s="13"/>
      <c r="Z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</row>
    <row r="135" spans="2:70" hidden="1" x14ac:dyDescent="0.25">
      <c r="B135" s="13" t="s">
        <v>121</v>
      </c>
      <c r="C135" s="13"/>
      <c r="D135" s="13"/>
      <c r="E135" s="13"/>
      <c r="F135" s="13"/>
      <c r="G135" s="13"/>
      <c r="H135" s="13"/>
      <c r="I135" s="13"/>
      <c r="J135" s="13"/>
      <c r="K135" s="13"/>
      <c r="W135" s="13"/>
      <c r="X135" s="13"/>
      <c r="Y135" s="13"/>
      <c r="Z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</row>
    <row r="136" spans="2:70" hidden="1" x14ac:dyDescent="0.25">
      <c r="B136" s="13" t="str">
        <f t="array" aca="1" ref="B136" ca="1">IF(COUNTIF($O$52:$O$55,1)&gt;1,IF(ROWS($1:1)&lt;=COUNTIF($O$52:$O$55,1),INDEX($P$52:$P$55,SMALL(IF($O$52:$O$55=1,ROW(INDIRECT("1:"&amp;ROWS($O$52:$O$55)))),ROWS($1:1))),""),IF(COUNTIF($O$52:$O$55,2)&gt;1,IF(ROWS($1:1)&lt;=COUNTIF($O$52:$O$55,2),INDEX($P$52:$P$55,SMALL(IF($O$52:$O$55=2,ROW(INDIRECT("1:"&amp;ROWS($O$52:$O$55)))),ROWS($1:1))),"")))</f>
        <v>Belgique</v>
      </c>
      <c r="C136" s="13"/>
      <c r="D136" s="13"/>
      <c r="E136" s="13"/>
      <c r="F136" s="13"/>
      <c r="G136" s="13"/>
      <c r="H136" s="13"/>
      <c r="I136" s="13"/>
      <c r="J136" s="13"/>
      <c r="K136" s="13"/>
      <c r="W136" s="13"/>
      <c r="X136" s="13"/>
      <c r="Y136" s="13"/>
      <c r="Z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</row>
    <row r="137" spans="2:70" hidden="1" x14ac:dyDescent="0.25">
      <c r="B137" s="13" t="str">
        <f t="array" aca="1" ref="B137" ca="1">IF(COUNTIF($O$52:$O$55,1)&gt;1,IF(ROWS($1:2)&lt;=COUNTIF($O$52:$O$55,1),INDEX($P$52:$P$55,SMALL(IF($O$52:$O$55=1,ROW(INDIRECT("1:"&amp;ROWS($O$52:$O$55)))),ROWS($1:2))),""),IF(COUNTIF($O$52:$O$55,2)&gt;1,IF(ROWS($1:2)&lt;=COUNTIF($O$52:$O$55,2),INDEX($P$52:$P$55,SMALL(IF($O$52:$O$55=2,ROW(INDIRECT("1:"&amp;ROWS($O$52:$O$55)))),ROWS($1:2))),"")))</f>
        <v>Algérie</v>
      </c>
      <c r="C137" s="13"/>
      <c r="D137" s="13"/>
      <c r="E137" s="13"/>
      <c r="F137" s="13"/>
      <c r="G137" s="13"/>
      <c r="H137" s="13"/>
      <c r="I137" s="13"/>
      <c r="J137" s="13"/>
      <c r="K137" s="13"/>
      <c r="W137" s="13"/>
      <c r="X137" s="13"/>
      <c r="Y137" s="13"/>
      <c r="Z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</row>
    <row r="138" spans="2:70" hidden="1" x14ac:dyDescent="0.25">
      <c r="B138" s="13" t="str">
        <f t="array" aca="1" ref="B138" ca="1">IF(COUNTIF($O$52:$O$55,1)&gt;1,IF(ROWS($1:3)&lt;=COUNTIF($O$52:$O$55,1),INDEX($P$52:$P$55,SMALL(IF($O$52:$O$55=1,ROW(INDIRECT("1:"&amp;ROWS($O$52:$O$55)))),ROWS($1:3))),""),IF(COUNTIF($O$52:$O$55,2)&gt;1,IF(ROWS($1:3)&lt;=COUNTIF($O$52:$O$55,2),INDEX($P$52:$P$55,SMALL(IF($O$52:$O$55=2,ROW(INDIRECT("1:"&amp;ROWS($O$52:$O$55)))),ROWS($1:3))),"")))</f>
        <v>Russie</v>
      </c>
      <c r="C138" s="13"/>
      <c r="D138" s="13"/>
      <c r="E138" s="13"/>
      <c r="F138" s="13"/>
      <c r="G138" s="13"/>
      <c r="H138" s="13"/>
      <c r="I138" s="13"/>
      <c r="J138" s="13"/>
      <c r="K138" s="13"/>
      <c r="W138" s="13"/>
      <c r="X138" s="13"/>
      <c r="Y138" s="13"/>
      <c r="Z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</row>
    <row r="139" spans="2:70" hidden="1" x14ac:dyDescent="0.25">
      <c r="B139" s="13" t="str">
        <f t="array" aca="1" ref="B139" ca="1">IF(COUNTIF($O$52:$O$55,1)&gt;1,IF(ROWS($1:4)&lt;=COUNTIF($O$52:$O$55,1),INDEX($P$52:$P$55,SMALL(IF($O$52:$O$55=1,ROW(INDIRECT("1:"&amp;ROWS($O$52:$O$55)))),ROWS($1:4))),""),IF(COUNTIF($O$52:$O$55,2)&gt;1,IF(ROWS($1:4)&lt;=COUNTIF($O$52:$O$55,2),INDEX($P$52:$P$55,SMALL(IF($O$52:$O$55=2,ROW(INDIRECT("1:"&amp;ROWS($O$52:$O$55)))),ROWS($1:4))),"")))</f>
        <v>République de Corée</v>
      </c>
      <c r="C139" s="13"/>
      <c r="D139" s="13"/>
      <c r="E139" s="13"/>
      <c r="F139" s="13"/>
      <c r="G139" s="13"/>
      <c r="H139" s="13"/>
      <c r="I139" s="13"/>
      <c r="J139" s="13"/>
      <c r="K139" s="13"/>
      <c r="W139" s="13"/>
      <c r="X139" s="13"/>
      <c r="Y139" s="13"/>
      <c r="Z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</row>
    <row r="140" spans="2:70" x14ac:dyDescent="0.25"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W140" s="13"/>
      <c r="X140" s="13"/>
      <c r="Y140" s="13"/>
      <c r="Z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</row>
    <row r="141" spans="2:70" x14ac:dyDescent="0.25"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W141" s="13"/>
      <c r="X141" s="13"/>
      <c r="Y141" s="13"/>
      <c r="Z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</row>
    <row r="142" spans="2:70" x14ac:dyDescent="0.25"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W142" s="13"/>
      <c r="X142" s="13"/>
      <c r="Y142" s="13"/>
      <c r="Z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</row>
    <row r="143" spans="2:70" x14ac:dyDescent="0.25"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W143" s="13"/>
      <c r="X143" s="13"/>
      <c r="Y143" s="13"/>
      <c r="Z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</row>
    <row r="144" spans="2:70" x14ac:dyDescent="0.25"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W144" s="13"/>
      <c r="X144" s="13"/>
      <c r="Y144" s="13"/>
      <c r="Z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</row>
    <row r="145" spans="2:70" x14ac:dyDescent="0.25"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W145" s="13"/>
      <c r="X145" s="13"/>
      <c r="Y145" s="13"/>
      <c r="Z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</row>
    <row r="146" spans="2:70" x14ac:dyDescent="0.25"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W146" s="13"/>
      <c r="X146" s="13"/>
      <c r="Y146" s="13"/>
      <c r="Z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</row>
    <row r="147" spans="2:70" x14ac:dyDescent="0.25"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W147" s="13"/>
      <c r="X147" s="13"/>
      <c r="Y147" s="13"/>
      <c r="Z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</row>
    <row r="148" spans="2:70" x14ac:dyDescent="0.25"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W148" s="13"/>
      <c r="X148" s="13"/>
      <c r="Y148" s="13"/>
      <c r="Z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</row>
    <row r="149" spans="2:70" x14ac:dyDescent="0.25"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W149" s="13"/>
      <c r="X149" s="13"/>
      <c r="Y149" s="13"/>
      <c r="Z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</row>
    <row r="150" spans="2:70" x14ac:dyDescent="0.25"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W150" s="13"/>
      <c r="X150" s="13"/>
      <c r="Y150" s="13"/>
      <c r="Z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</row>
    <row r="151" spans="2:70" x14ac:dyDescent="0.25"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W151" s="13"/>
      <c r="X151" s="13"/>
      <c r="Y151" s="13"/>
      <c r="Z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</row>
    <row r="152" spans="2:70" x14ac:dyDescent="0.25"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W152" s="13"/>
      <c r="X152" s="13"/>
      <c r="Y152" s="13"/>
      <c r="Z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</row>
    <row r="153" spans="2:70" x14ac:dyDescent="0.25"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W153" s="13"/>
      <c r="X153" s="13"/>
      <c r="Y153" s="13"/>
      <c r="Z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</row>
    <row r="154" spans="2:70" x14ac:dyDescent="0.25"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W154" s="13"/>
      <c r="X154" s="13"/>
      <c r="Y154" s="13"/>
      <c r="Z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</row>
    <row r="155" spans="2:70" x14ac:dyDescent="0.25"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W155" s="13"/>
      <c r="X155" s="13"/>
      <c r="Y155" s="13"/>
      <c r="Z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</row>
    <row r="156" spans="2:70" x14ac:dyDescent="0.25"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W156" s="13"/>
      <c r="X156" s="13"/>
      <c r="Y156" s="13"/>
      <c r="Z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</row>
    <row r="157" spans="2:70" x14ac:dyDescent="0.25"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W157" s="13"/>
      <c r="X157" s="13"/>
      <c r="Y157" s="13"/>
      <c r="Z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</row>
    <row r="158" spans="2:70" x14ac:dyDescent="0.25"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W158" s="13"/>
      <c r="X158" s="13"/>
      <c r="Y158" s="13"/>
      <c r="Z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</row>
    <row r="159" spans="2:70" x14ac:dyDescent="0.25"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W159" s="13"/>
      <c r="X159" s="13"/>
      <c r="Y159" s="13"/>
      <c r="Z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</row>
    <row r="160" spans="2:70" x14ac:dyDescent="0.25"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W160" s="13"/>
      <c r="X160" s="13"/>
      <c r="Y160" s="13"/>
      <c r="Z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</row>
    <row r="161" spans="2:70" x14ac:dyDescent="0.25"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W161" s="13"/>
      <c r="X161" s="13"/>
      <c r="Y161" s="13"/>
      <c r="Z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</row>
    <row r="162" spans="2:70" x14ac:dyDescent="0.25"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W162" s="13"/>
      <c r="X162" s="13"/>
      <c r="Y162" s="13"/>
      <c r="Z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</row>
    <row r="163" spans="2:70" x14ac:dyDescent="0.25"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W163" s="13"/>
      <c r="X163" s="13"/>
      <c r="Y163" s="13"/>
      <c r="Z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</row>
    <row r="164" spans="2:70" x14ac:dyDescent="0.25"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W164" s="13"/>
      <c r="X164" s="13"/>
      <c r="Y164" s="13"/>
      <c r="Z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</row>
    <row r="165" spans="2:70" x14ac:dyDescent="0.25"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W165" s="13"/>
      <c r="X165" s="13"/>
      <c r="Y165" s="13"/>
      <c r="Z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</row>
    <row r="166" spans="2:70" x14ac:dyDescent="0.25"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W166" s="13"/>
      <c r="X166" s="13"/>
      <c r="Y166" s="13"/>
      <c r="Z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</row>
    <row r="167" spans="2:70" x14ac:dyDescent="0.25"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W167" s="13"/>
      <c r="X167" s="13"/>
      <c r="Y167" s="13"/>
      <c r="Z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</row>
    <row r="168" spans="2:70" x14ac:dyDescent="0.25"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W168" s="13"/>
      <c r="X168" s="13"/>
      <c r="Y168" s="13"/>
      <c r="Z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</row>
    <row r="169" spans="2:70" x14ac:dyDescent="0.25"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W169" s="13"/>
      <c r="X169" s="13"/>
      <c r="Y169" s="13"/>
      <c r="Z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</row>
    <row r="170" spans="2:70" x14ac:dyDescent="0.25"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W170" s="13"/>
      <c r="X170" s="13"/>
      <c r="Y170" s="13"/>
      <c r="Z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</row>
    <row r="171" spans="2:70" x14ac:dyDescent="0.25"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W171" s="13"/>
      <c r="X171" s="13"/>
      <c r="Y171" s="13"/>
      <c r="Z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</row>
    <row r="172" spans="2:70" x14ac:dyDescent="0.25"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W172" s="13"/>
      <c r="X172" s="13"/>
      <c r="Y172" s="13"/>
      <c r="Z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</row>
    <row r="173" spans="2:70" x14ac:dyDescent="0.25"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W173" s="13"/>
      <c r="X173" s="13"/>
      <c r="Y173" s="13"/>
      <c r="Z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</row>
    <row r="174" spans="2:70" x14ac:dyDescent="0.25"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W174" s="13"/>
      <c r="X174" s="13"/>
      <c r="Y174" s="13"/>
      <c r="Z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</row>
    <row r="175" spans="2:70" x14ac:dyDescent="0.25"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W175" s="13"/>
      <c r="X175" s="13"/>
      <c r="Y175" s="13"/>
      <c r="Z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</row>
    <row r="176" spans="2:70" x14ac:dyDescent="0.25"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W176" s="13"/>
      <c r="X176" s="13"/>
      <c r="Y176" s="13"/>
      <c r="Z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</row>
    <row r="177" spans="2:70" x14ac:dyDescent="0.25"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W177" s="13"/>
      <c r="X177" s="13"/>
      <c r="Y177" s="13"/>
      <c r="Z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</row>
    <row r="178" spans="2:70" x14ac:dyDescent="0.25"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W178" s="13"/>
      <c r="X178" s="13"/>
      <c r="Y178" s="13"/>
      <c r="Z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</row>
    <row r="179" spans="2:70" x14ac:dyDescent="0.25"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W179" s="13"/>
      <c r="X179" s="13"/>
      <c r="Y179" s="13"/>
      <c r="Z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</row>
    <row r="180" spans="2:70" x14ac:dyDescent="0.25"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W180" s="13"/>
      <c r="X180" s="13"/>
      <c r="Y180" s="13"/>
      <c r="Z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  <c r="AY180" s="13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  <c r="BQ180" s="13"/>
      <c r="BR180" s="13"/>
    </row>
    <row r="181" spans="2:70" x14ac:dyDescent="0.25"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W181" s="13"/>
      <c r="X181" s="13"/>
      <c r="Y181" s="13"/>
      <c r="Z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</row>
    <row r="182" spans="2:70" x14ac:dyDescent="0.25"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W182" s="13"/>
      <c r="X182" s="13"/>
      <c r="Y182" s="13"/>
      <c r="Z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</row>
    <row r="183" spans="2:70" x14ac:dyDescent="0.25"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W183" s="13"/>
      <c r="X183" s="13"/>
      <c r="Y183" s="13"/>
      <c r="Z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</row>
    <row r="184" spans="2:70" x14ac:dyDescent="0.25"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W184" s="13"/>
      <c r="X184" s="13"/>
      <c r="Y184" s="13"/>
      <c r="Z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</row>
    <row r="185" spans="2:70" x14ac:dyDescent="0.25"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W185" s="13"/>
      <c r="X185" s="13"/>
      <c r="Y185" s="13"/>
      <c r="Z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</row>
    <row r="186" spans="2:70" x14ac:dyDescent="0.25"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W186" s="13"/>
      <c r="X186" s="13"/>
      <c r="Y186" s="13"/>
      <c r="Z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</row>
    <row r="187" spans="2:70" x14ac:dyDescent="0.25"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W187" s="13"/>
      <c r="X187" s="13"/>
      <c r="Y187" s="13"/>
      <c r="Z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</row>
    <row r="188" spans="2:70" x14ac:dyDescent="0.25"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W188" s="13"/>
      <c r="X188" s="13"/>
      <c r="Y188" s="13"/>
      <c r="Z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</row>
    <row r="189" spans="2:70" x14ac:dyDescent="0.25"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W189" s="13"/>
      <c r="X189" s="13"/>
      <c r="Y189" s="13"/>
      <c r="Z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</row>
    <row r="190" spans="2:70" x14ac:dyDescent="0.25"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W190" s="13"/>
      <c r="X190" s="13"/>
      <c r="Y190" s="13"/>
      <c r="Z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</row>
    <row r="191" spans="2:70" x14ac:dyDescent="0.25"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W191" s="13"/>
      <c r="X191" s="13"/>
      <c r="Y191" s="13"/>
      <c r="Z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</row>
    <row r="192" spans="2:70" x14ac:dyDescent="0.25"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W192" s="13"/>
      <c r="X192" s="13"/>
      <c r="Y192" s="13"/>
      <c r="Z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</row>
    <row r="193" spans="2:70" x14ac:dyDescent="0.25"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W193" s="13"/>
      <c r="X193" s="13"/>
      <c r="Y193" s="13"/>
      <c r="Z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</row>
    <row r="194" spans="2:70" x14ac:dyDescent="0.25"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W194" s="13"/>
      <c r="X194" s="13"/>
      <c r="Y194" s="13"/>
      <c r="Z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</row>
    <row r="195" spans="2:70" x14ac:dyDescent="0.25"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W195" s="13"/>
      <c r="X195" s="13"/>
      <c r="Y195" s="13"/>
      <c r="Z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</row>
    <row r="196" spans="2:70" x14ac:dyDescent="0.25"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W196" s="13"/>
      <c r="X196" s="13"/>
      <c r="Y196" s="13"/>
      <c r="Z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/>
      <c r="BQ196" s="13"/>
      <c r="BR196" s="13"/>
    </row>
    <row r="197" spans="2:70" x14ac:dyDescent="0.25"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W197" s="13"/>
      <c r="X197" s="13"/>
      <c r="Y197" s="13"/>
      <c r="Z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  <c r="BQ197" s="13"/>
      <c r="BR197" s="13"/>
    </row>
    <row r="198" spans="2:70" x14ac:dyDescent="0.25"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W198" s="13"/>
      <c r="X198" s="13"/>
      <c r="Y198" s="13"/>
      <c r="Z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  <c r="BL198" s="13"/>
      <c r="BM198" s="13"/>
      <c r="BN198" s="13"/>
      <c r="BO198" s="13"/>
      <c r="BP198" s="13"/>
      <c r="BQ198" s="13"/>
      <c r="BR198" s="13"/>
    </row>
    <row r="199" spans="2:70" x14ac:dyDescent="0.25"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W199" s="13"/>
      <c r="X199" s="13"/>
      <c r="Y199" s="13"/>
      <c r="Z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  <c r="BL199" s="13"/>
      <c r="BM199" s="13"/>
      <c r="BN199" s="13"/>
      <c r="BO199" s="13"/>
      <c r="BP199" s="13"/>
      <c r="BQ199" s="13"/>
      <c r="BR199" s="13"/>
    </row>
    <row r="200" spans="2:70" x14ac:dyDescent="0.25"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W200" s="13"/>
      <c r="X200" s="13"/>
      <c r="Y200" s="13"/>
      <c r="Z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  <c r="BF200" s="13"/>
      <c r="BG200" s="13"/>
      <c r="BH200" s="13"/>
      <c r="BI200" s="13"/>
      <c r="BJ200" s="13"/>
      <c r="BK200" s="13"/>
      <c r="BL200" s="13"/>
      <c r="BM200" s="13"/>
      <c r="BN200" s="13"/>
      <c r="BO200" s="13"/>
      <c r="BP200" s="13"/>
      <c r="BQ200" s="13"/>
      <c r="BR200" s="13"/>
    </row>
    <row r="201" spans="2:70" x14ac:dyDescent="0.25"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W201" s="13"/>
      <c r="X201" s="13"/>
      <c r="Y201" s="13"/>
      <c r="Z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  <c r="BL201" s="13"/>
      <c r="BM201" s="13"/>
      <c r="BN201" s="13"/>
      <c r="BO201" s="13"/>
      <c r="BP201" s="13"/>
      <c r="BQ201" s="13"/>
      <c r="BR201" s="13"/>
    </row>
    <row r="202" spans="2:70" x14ac:dyDescent="0.25"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W202" s="13"/>
      <c r="X202" s="13"/>
      <c r="Y202" s="13"/>
      <c r="Z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  <c r="BF202" s="13"/>
      <c r="BG202" s="13"/>
      <c r="BH202" s="13"/>
      <c r="BI202" s="13"/>
      <c r="BJ202" s="13"/>
      <c r="BK202" s="13"/>
      <c r="BL202" s="13"/>
      <c r="BM202" s="13"/>
      <c r="BN202" s="13"/>
      <c r="BO202" s="13"/>
      <c r="BP202" s="13"/>
      <c r="BQ202" s="13"/>
      <c r="BR202" s="13"/>
    </row>
    <row r="203" spans="2:70" x14ac:dyDescent="0.25"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W203" s="13"/>
      <c r="X203" s="13"/>
      <c r="Y203" s="13"/>
      <c r="Z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  <c r="BF203" s="13"/>
      <c r="BG203" s="13"/>
      <c r="BH203" s="13"/>
      <c r="BI203" s="13"/>
      <c r="BJ203" s="13"/>
      <c r="BK203" s="13"/>
      <c r="BL203" s="13"/>
      <c r="BM203" s="13"/>
      <c r="BN203" s="13"/>
      <c r="BO203" s="13"/>
      <c r="BP203" s="13"/>
      <c r="BQ203" s="13"/>
      <c r="BR203" s="13"/>
    </row>
    <row r="204" spans="2:70" x14ac:dyDescent="0.25"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W204" s="13"/>
      <c r="X204" s="13"/>
      <c r="Y204" s="13"/>
      <c r="Z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  <c r="BF204" s="13"/>
      <c r="BG204" s="13"/>
      <c r="BH204" s="13"/>
      <c r="BI204" s="13"/>
      <c r="BJ204" s="13"/>
      <c r="BK204" s="13"/>
      <c r="BL204" s="13"/>
      <c r="BM204" s="13"/>
      <c r="BN204" s="13"/>
      <c r="BO204" s="13"/>
      <c r="BP204" s="13"/>
      <c r="BQ204" s="13"/>
      <c r="BR204" s="13"/>
    </row>
    <row r="205" spans="2:70" x14ac:dyDescent="0.25"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W205" s="13"/>
      <c r="X205" s="13"/>
      <c r="Y205" s="13"/>
      <c r="Z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  <c r="AY205" s="13"/>
      <c r="AZ205" s="13"/>
      <c r="BA205" s="13"/>
      <c r="BB205" s="13"/>
      <c r="BC205" s="13"/>
      <c r="BD205" s="13"/>
      <c r="BE205" s="13"/>
      <c r="BF205" s="13"/>
      <c r="BG205" s="13"/>
      <c r="BH205" s="13"/>
      <c r="BI205" s="13"/>
      <c r="BJ205" s="13"/>
      <c r="BK205" s="13"/>
      <c r="BL205" s="13"/>
      <c r="BM205" s="13"/>
      <c r="BN205" s="13"/>
      <c r="BO205" s="13"/>
      <c r="BP205" s="13"/>
      <c r="BQ205" s="13"/>
      <c r="BR205" s="13"/>
    </row>
    <row r="206" spans="2:70" x14ac:dyDescent="0.25"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W206" s="13"/>
      <c r="X206" s="13"/>
      <c r="Y206" s="13"/>
      <c r="Z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  <c r="AY206" s="13"/>
      <c r="AZ206" s="13"/>
      <c r="BA206" s="13"/>
      <c r="BB206" s="13"/>
      <c r="BC206" s="13"/>
      <c r="BD206" s="13"/>
      <c r="BE206" s="13"/>
      <c r="BF206" s="13"/>
      <c r="BG206" s="13"/>
      <c r="BH206" s="13"/>
      <c r="BI206" s="13"/>
      <c r="BJ206" s="13"/>
      <c r="BK206" s="13"/>
      <c r="BL206" s="13"/>
      <c r="BM206" s="13"/>
      <c r="BN206" s="13"/>
      <c r="BO206" s="13"/>
      <c r="BP206" s="13"/>
      <c r="BQ206" s="13"/>
      <c r="BR206" s="13"/>
    </row>
    <row r="207" spans="2:70" x14ac:dyDescent="0.25"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W207" s="13"/>
      <c r="X207" s="13"/>
      <c r="Y207" s="13"/>
      <c r="Z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  <c r="AY207" s="13"/>
      <c r="AZ207" s="13"/>
      <c r="BA207" s="13"/>
      <c r="BB207" s="13"/>
      <c r="BC207" s="13"/>
      <c r="BD207" s="13"/>
      <c r="BE207" s="13"/>
      <c r="BF207" s="13"/>
      <c r="BG207" s="13"/>
      <c r="BH207" s="13"/>
      <c r="BI207" s="13"/>
      <c r="BJ207" s="13"/>
      <c r="BK207" s="13"/>
      <c r="BL207" s="13"/>
      <c r="BM207" s="13"/>
      <c r="BN207" s="13"/>
      <c r="BO207" s="13"/>
      <c r="BP207" s="13"/>
      <c r="BQ207" s="13"/>
      <c r="BR207" s="13"/>
    </row>
    <row r="208" spans="2:70" x14ac:dyDescent="0.25"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W208" s="13"/>
      <c r="X208" s="13"/>
      <c r="Y208" s="13"/>
      <c r="Z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  <c r="AY208" s="13"/>
      <c r="AZ208" s="13"/>
      <c r="BA208" s="13"/>
      <c r="BB208" s="13"/>
      <c r="BC208" s="13"/>
      <c r="BD208" s="13"/>
      <c r="BE208" s="13"/>
      <c r="BF208" s="13"/>
      <c r="BG208" s="13"/>
      <c r="BH208" s="13"/>
      <c r="BI208" s="13"/>
      <c r="BJ208" s="13"/>
      <c r="BK208" s="13"/>
      <c r="BL208" s="13"/>
      <c r="BM208" s="13"/>
      <c r="BN208" s="13"/>
      <c r="BO208" s="13"/>
      <c r="BP208" s="13"/>
      <c r="BQ208" s="13"/>
      <c r="BR208" s="13"/>
    </row>
    <row r="209" spans="2:70" x14ac:dyDescent="0.25"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W209" s="13"/>
      <c r="X209" s="13"/>
      <c r="Y209" s="13"/>
      <c r="Z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  <c r="BL209" s="13"/>
      <c r="BM209" s="13"/>
      <c r="BN209" s="13"/>
      <c r="BO209" s="13"/>
      <c r="BP209" s="13"/>
      <c r="BQ209" s="13"/>
      <c r="BR209" s="13"/>
    </row>
    <row r="210" spans="2:70" x14ac:dyDescent="0.25"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W210" s="13"/>
      <c r="X210" s="13"/>
      <c r="Y210" s="13"/>
      <c r="Z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  <c r="AW210" s="13"/>
      <c r="AX210" s="13"/>
      <c r="AY210" s="13"/>
      <c r="AZ210" s="13"/>
      <c r="BA210" s="13"/>
      <c r="BB210" s="13"/>
      <c r="BC210" s="13"/>
      <c r="BD210" s="13"/>
      <c r="BE210" s="13"/>
      <c r="BF210" s="13"/>
      <c r="BG210" s="13"/>
      <c r="BH210" s="13"/>
      <c r="BI210" s="13"/>
      <c r="BJ210" s="13"/>
      <c r="BK210" s="13"/>
      <c r="BL210" s="13"/>
      <c r="BM210" s="13"/>
      <c r="BN210" s="13"/>
      <c r="BO210" s="13"/>
      <c r="BP210" s="13"/>
      <c r="BQ210" s="13"/>
      <c r="BR210" s="13"/>
    </row>
    <row r="211" spans="2:70" x14ac:dyDescent="0.25"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W211" s="13"/>
      <c r="X211" s="13"/>
      <c r="Y211" s="13"/>
      <c r="Z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  <c r="AY211" s="13"/>
      <c r="AZ211" s="13"/>
      <c r="BA211" s="13"/>
      <c r="BB211" s="13"/>
      <c r="BC211" s="13"/>
      <c r="BD211" s="13"/>
      <c r="BE211" s="13"/>
      <c r="BF211" s="13"/>
      <c r="BG211" s="13"/>
      <c r="BH211" s="13"/>
      <c r="BI211" s="13"/>
      <c r="BJ211" s="13"/>
      <c r="BK211" s="13"/>
      <c r="BL211" s="13"/>
      <c r="BM211" s="13"/>
      <c r="BN211" s="13"/>
      <c r="BO211" s="13"/>
      <c r="BP211" s="13"/>
      <c r="BQ211" s="13"/>
      <c r="BR211" s="13"/>
    </row>
    <row r="212" spans="2:70" x14ac:dyDescent="0.25"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W212" s="13"/>
      <c r="X212" s="13"/>
      <c r="Y212" s="13"/>
      <c r="Z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  <c r="AY212" s="13"/>
      <c r="AZ212" s="13"/>
      <c r="BA212" s="13"/>
      <c r="BB212" s="13"/>
      <c r="BC212" s="13"/>
      <c r="BD212" s="13"/>
      <c r="BE212" s="13"/>
      <c r="BF212" s="13"/>
      <c r="BG212" s="13"/>
      <c r="BH212" s="13"/>
      <c r="BI212" s="13"/>
      <c r="BJ212" s="13"/>
      <c r="BK212" s="13"/>
      <c r="BL212" s="13"/>
      <c r="BM212" s="13"/>
      <c r="BN212" s="13"/>
      <c r="BO212" s="13"/>
      <c r="BP212" s="13"/>
      <c r="BQ212" s="13"/>
      <c r="BR212" s="13"/>
    </row>
    <row r="213" spans="2:70" x14ac:dyDescent="0.25"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W213" s="13"/>
      <c r="X213" s="13"/>
      <c r="Y213" s="13"/>
      <c r="Z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  <c r="AY213" s="13"/>
      <c r="AZ213" s="13"/>
      <c r="BA213" s="13"/>
      <c r="BB213" s="13"/>
      <c r="BC213" s="13"/>
      <c r="BD213" s="13"/>
      <c r="BE213" s="13"/>
      <c r="BF213" s="13"/>
      <c r="BG213" s="13"/>
      <c r="BH213" s="13"/>
      <c r="BI213" s="13"/>
      <c r="BJ213" s="13"/>
      <c r="BK213" s="13"/>
      <c r="BL213" s="13"/>
      <c r="BM213" s="13"/>
      <c r="BN213" s="13"/>
      <c r="BO213" s="13"/>
      <c r="BP213" s="13"/>
      <c r="BQ213" s="13"/>
      <c r="BR213" s="13"/>
    </row>
    <row r="214" spans="2:70" x14ac:dyDescent="0.25"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W214" s="13"/>
      <c r="X214" s="13"/>
      <c r="Y214" s="13"/>
      <c r="Z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  <c r="AY214" s="13"/>
      <c r="AZ214" s="13"/>
      <c r="BA214" s="13"/>
      <c r="BB214" s="13"/>
      <c r="BC214" s="13"/>
      <c r="BD214" s="13"/>
      <c r="BE214" s="13"/>
      <c r="BF214" s="13"/>
      <c r="BG214" s="13"/>
      <c r="BH214" s="13"/>
      <c r="BI214" s="13"/>
      <c r="BJ214" s="13"/>
      <c r="BK214" s="13"/>
      <c r="BL214" s="13"/>
      <c r="BM214" s="13"/>
      <c r="BN214" s="13"/>
      <c r="BO214" s="13"/>
      <c r="BP214" s="13"/>
      <c r="BQ214" s="13"/>
      <c r="BR214" s="13"/>
    </row>
    <row r="215" spans="2:70" x14ac:dyDescent="0.25"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W215" s="13"/>
      <c r="X215" s="13"/>
      <c r="Y215" s="13"/>
      <c r="Z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  <c r="BA215" s="13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  <c r="BL215" s="13"/>
      <c r="BM215" s="13"/>
      <c r="BN215" s="13"/>
      <c r="BO215" s="13"/>
      <c r="BP215" s="13"/>
      <c r="BQ215" s="13"/>
      <c r="BR215" s="13"/>
    </row>
    <row r="216" spans="2:70" x14ac:dyDescent="0.25"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W216" s="13"/>
      <c r="X216" s="13"/>
      <c r="Y216" s="13"/>
      <c r="Z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  <c r="AY216" s="13"/>
      <c r="AZ216" s="13"/>
      <c r="BA216" s="13"/>
      <c r="BB216" s="13"/>
      <c r="BC216" s="13"/>
      <c r="BD216" s="13"/>
      <c r="BE216" s="13"/>
      <c r="BF216" s="13"/>
      <c r="BG216" s="13"/>
      <c r="BH216" s="13"/>
      <c r="BI216" s="13"/>
      <c r="BJ216" s="13"/>
      <c r="BK216" s="13"/>
      <c r="BL216" s="13"/>
      <c r="BM216" s="13"/>
      <c r="BN216" s="13"/>
      <c r="BO216" s="13"/>
      <c r="BP216" s="13"/>
      <c r="BQ216" s="13"/>
      <c r="BR216" s="13"/>
    </row>
    <row r="217" spans="2:70" x14ac:dyDescent="0.25"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W217" s="13"/>
      <c r="X217" s="13"/>
      <c r="Y217" s="13"/>
      <c r="Z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  <c r="BL217" s="13"/>
      <c r="BM217" s="13"/>
      <c r="BN217" s="13"/>
      <c r="BO217" s="13"/>
      <c r="BP217" s="13"/>
      <c r="BQ217" s="13"/>
      <c r="BR217" s="13"/>
    </row>
    <row r="218" spans="2:70" x14ac:dyDescent="0.25"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W218" s="13"/>
      <c r="X218" s="13"/>
      <c r="Y218" s="13"/>
      <c r="Z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  <c r="AY218" s="13"/>
      <c r="AZ218" s="13"/>
      <c r="BA218" s="13"/>
      <c r="BB218" s="13"/>
      <c r="BC218" s="13"/>
      <c r="BD218" s="13"/>
      <c r="BE218" s="13"/>
      <c r="BF218" s="13"/>
      <c r="BG218" s="13"/>
      <c r="BH218" s="13"/>
      <c r="BI218" s="13"/>
      <c r="BJ218" s="13"/>
      <c r="BK218" s="13"/>
      <c r="BL218" s="13"/>
      <c r="BM218" s="13"/>
      <c r="BN218" s="13"/>
      <c r="BO218" s="13"/>
      <c r="BP218" s="13"/>
      <c r="BQ218" s="13"/>
      <c r="BR218" s="13"/>
    </row>
    <row r="219" spans="2:70" x14ac:dyDescent="0.25"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W219" s="13"/>
      <c r="X219" s="13"/>
      <c r="Y219" s="13"/>
      <c r="Z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  <c r="AY219" s="13"/>
      <c r="AZ219" s="13"/>
      <c r="BA219" s="13"/>
      <c r="BB219" s="13"/>
      <c r="BC219" s="13"/>
      <c r="BD219" s="13"/>
      <c r="BE219" s="13"/>
      <c r="BF219" s="13"/>
      <c r="BG219" s="13"/>
      <c r="BH219" s="13"/>
      <c r="BI219" s="13"/>
      <c r="BJ219" s="13"/>
      <c r="BK219" s="13"/>
      <c r="BL219" s="13"/>
      <c r="BM219" s="13"/>
      <c r="BN219" s="13"/>
      <c r="BO219" s="13"/>
      <c r="BP219" s="13"/>
      <c r="BQ219" s="13"/>
      <c r="BR219" s="13"/>
    </row>
    <row r="220" spans="2:70" x14ac:dyDescent="0.25"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W220" s="13"/>
      <c r="X220" s="13"/>
      <c r="Y220" s="13"/>
      <c r="Z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  <c r="AY220" s="13"/>
      <c r="AZ220" s="13"/>
      <c r="BA220" s="13"/>
      <c r="BB220" s="13"/>
      <c r="BC220" s="13"/>
      <c r="BD220" s="13"/>
      <c r="BE220" s="13"/>
      <c r="BF220" s="13"/>
      <c r="BG220" s="13"/>
      <c r="BH220" s="13"/>
      <c r="BI220" s="13"/>
      <c r="BJ220" s="13"/>
      <c r="BK220" s="13"/>
      <c r="BL220" s="13"/>
      <c r="BM220" s="13"/>
      <c r="BN220" s="13"/>
      <c r="BO220" s="13"/>
      <c r="BP220" s="13"/>
      <c r="BQ220" s="13"/>
      <c r="BR220" s="13"/>
    </row>
    <row r="221" spans="2:70" x14ac:dyDescent="0.25"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W221" s="13"/>
      <c r="X221" s="13"/>
      <c r="Y221" s="13"/>
      <c r="Z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  <c r="AW221" s="13"/>
      <c r="AX221" s="13"/>
      <c r="AY221" s="13"/>
      <c r="AZ221" s="13"/>
      <c r="BA221" s="13"/>
      <c r="BB221" s="13"/>
      <c r="BC221" s="13"/>
      <c r="BD221" s="13"/>
      <c r="BE221" s="13"/>
      <c r="BF221" s="13"/>
      <c r="BG221" s="13"/>
      <c r="BH221" s="13"/>
      <c r="BI221" s="13"/>
      <c r="BJ221" s="13"/>
      <c r="BK221" s="13"/>
      <c r="BL221" s="13"/>
      <c r="BM221" s="13"/>
      <c r="BN221" s="13"/>
      <c r="BO221" s="13"/>
      <c r="BP221" s="13"/>
      <c r="BQ221" s="13"/>
      <c r="BR221" s="13"/>
    </row>
    <row r="222" spans="2:70" x14ac:dyDescent="0.25"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W222" s="13"/>
      <c r="X222" s="13"/>
      <c r="Y222" s="13"/>
      <c r="Z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  <c r="AT222" s="13"/>
      <c r="AU222" s="13"/>
      <c r="AV222" s="13"/>
      <c r="AW222" s="13"/>
      <c r="AX222" s="13"/>
      <c r="AY222" s="13"/>
      <c r="AZ222" s="13"/>
      <c r="BA222" s="13"/>
      <c r="BB222" s="13"/>
      <c r="BC222" s="13"/>
      <c r="BD222" s="13"/>
      <c r="BE222" s="13"/>
      <c r="BF222" s="13"/>
      <c r="BG222" s="13"/>
      <c r="BH222" s="13"/>
      <c r="BI222" s="13"/>
      <c r="BJ222" s="13"/>
      <c r="BK222" s="13"/>
      <c r="BL222" s="13"/>
      <c r="BM222" s="13"/>
      <c r="BN222" s="13"/>
      <c r="BO222" s="13"/>
      <c r="BP222" s="13"/>
      <c r="BQ222" s="13"/>
      <c r="BR222" s="13"/>
    </row>
    <row r="223" spans="2:70" x14ac:dyDescent="0.25"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W223" s="13"/>
      <c r="X223" s="13"/>
      <c r="Y223" s="13"/>
      <c r="Z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  <c r="AW223" s="13"/>
      <c r="AX223" s="13"/>
      <c r="AY223" s="13"/>
      <c r="AZ223" s="13"/>
      <c r="BA223" s="13"/>
      <c r="BB223" s="13"/>
      <c r="BC223" s="13"/>
      <c r="BD223" s="13"/>
      <c r="BE223" s="13"/>
      <c r="BF223" s="13"/>
      <c r="BG223" s="13"/>
      <c r="BH223" s="13"/>
      <c r="BI223" s="13"/>
      <c r="BJ223" s="13"/>
      <c r="BK223" s="13"/>
      <c r="BL223" s="13"/>
      <c r="BM223" s="13"/>
      <c r="BN223" s="13"/>
      <c r="BO223" s="13"/>
      <c r="BP223" s="13"/>
      <c r="BQ223" s="13"/>
      <c r="BR223" s="13"/>
    </row>
    <row r="224" spans="2:70" x14ac:dyDescent="0.25"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W224" s="13"/>
      <c r="X224" s="13"/>
      <c r="Y224" s="13"/>
      <c r="Z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  <c r="AS224" s="13"/>
      <c r="AT224" s="13"/>
      <c r="AU224" s="13"/>
      <c r="AV224" s="13"/>
      <c r="AW224" s="13"/>
      <c r="AX224" s="13"/>
      <c r="AY224" s="13"/>
      <c r="AZ224" s="13"/>
      <c r="BA224" s="13"/>
      <c r="BB224" s="13"/>
      <c r="BC224" s="13"/>
      <c r="BD224" s="13"/>
      <c r="BE224" s="13"/>
      <c r="BF224" s="13"/>
      <c r="BG224" s="13"/>
      <c r="BH224" s="13"/>
      <c r="BI224" s="13"/>
      <c r="BJ224" s="13"/>
      <c r="BK224" s="13"/>
      <c r="BL224" s="13"/>
      <c r="BM224" s="13"/>
      <c r="BN224" s="13"/>
      <c r="BO224" s="13"/>
      <c r="BP224" s="13"/>
      <c r="BQ224" s="13"/>
      <c r="BR224" s="13"/>
    </row>
    <row r="225" spans="2:70" x14ac:dyDescent="0.25"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W225" s="13"/>
      <c r="X225" s="13"/>
      <c r="Y225" s="13"/>
      <c r="Z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  <c r="AY225" s="13"/>
      <c r="AZ225" s="13"/>
      <c r="BA225" s="13"/>
      <c r="BB225" s="13"/>
      <c r="BC225" s="13"/>
      <c r="BD225" s="13"/>
      <c r="BE225" s="13"/>
      <c r="BF225" s="13"/>
      <c r="BG225" s="13"/>
      <c r="BH225" s="13"/>
      <c r="BI225" s="13"/>
      <c r="BJ225" s="13"/>
      <c r="BK225" s="13"/>
      <c r="BL225" s="13"/>
      <c r="BM225" s="13"/>
      <c r="BN225" s="13"/>
      <c r="BO225" s="13"/>
      <c r="BP225" s="13"/>
      <c r="BQ225" s="13"/>
      <c r="BR225" s="13"/>
    </row>
    <row r="226" spans="2:70" x14ac:dyDescent="0.25"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W226" s="13"/>
      <c r="X226" s="13"/>
      <c r="Y226" s="13"/>
      <c r="Z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  <c r="AY226" s="13"/>
      <c r="AZ226" s="13"/>
      <c r="BA226" s="13"/>
      <c r="BB226" s="13"/>
      <c r="BC226" s="13"/>
      <c r="BD226" s="13"/>
      <c r="BE226" s="13"/>
      <c r="BF226" s="13"/>
      <c r="BG226" s="13"/>
      <c r="BH226" s="13"/>
      <c r="BI226" s="13"/>
      <c r="BJ226" s="13"/>
      <c r="BK226" s="13"/>
      <c r="BL226" s="13"/>
      <c r="BM226" s="13"/>
      <c r="BN226" s="13"/>
      <c r="BO226" s="13"/>
      <c r="BP226" s="13"/>
      <c r="BQ226" s="13"/>
      <c r="BR226" s="13"/>
    </row>
    <row r="227" spans="2:70" x14ac:dyDescent="0.25"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W227" s="13"/>
      <c r="X227" s="13"/>
      <c r="Y227" s="13"/>
      <c r="Z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3"/>
      <c r="BJ227" s="13"/>
      <c r="BK227" s="13"/>
      <c r="BL227" s="13"/>
      <c r="BM227" s="13"/>
      <c r="BN227" s="13"/>
      <c r="BO227" s="13"/>
      <c r="BP227" s="13"/>
      <c r="BQ227" s="13"/>
      <c r="BR227" s="13"/>
    </row>
    <row r="228" spans="2:70" x14ac:dyDescent="0.25"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W228" s="13"/>
      <c r="X228" s="13"/>
      <c r="Y228" s="13"/>
      <c r="Z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  <c r="AT228" s="13"/>
      <c r="AU228" s="13"/>
      <c r="AV228" s="13"/>
      <c r="AW228" s="13"/>
      <c r="AX228" s="13"/>
      <c r="AY228" s="13"/>
      <c r="AZ228" s="13"/>
      <c r="BA228" s="13"/>
      <c r="BB228" s="13"/>
      <c r="BC228" s="13"/>
      <c r="BD228" s="13"/>
      <c r="BE228" s="13"/>
      <c r="BF228" s="13"/>
      <c r="BG228" s="13"/>
      <c r="BH228" s="13"/>
      <c r="BI228" s="13"/>
      <c r="BJ228" s="13"/>
      <c r="BK228" s="13"/>
      <c r="BL228" s="13"/>
      <c r="BM228" s="13"/>
      <c r="BN228" s="13"/>
      <c r="BO228" s="13"/>
      <c r="BP228" s="13"/>
      <c r="BQ228" s="13"/>
      <c r="BR228" s="13"/>
    </row>
    <row r="229" spans="2:70" x14ac:dyDescent="0.25"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W229" s="13"/>
      <c r="X229" s="13"/>
      <c r="Y229" s="13"/>
      <c r="Z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  <c r="AY229" s="13"/>
      <c r="AZ229" s="13"/>
      <c r="BA229" s="13"/>
      <c r="BB229" s="13"/>
      <c r="BC229" s="13"/>
      <c r="BD229" s="13"/>
      <c r="BE229" s="13"/>
      <c r="BF229" s="13"/>
      <c r="BG229" s="13"/>
      <c r="BH229" s="13"/>
      <c r="BI229" s="13"/>
      <c r="BJ229" s="13"/>
      <c r="BK229" s="13"/>
      <c r="BL229" s="13"/>
      <c r="BM229" s="13"/>
      <c r="BN229" s="13"/>
      <c r="BO229" s="13"/>
      <c r="BP229" s="13"/>
      <c r="BQ229" s="13"/>
      <c r="BR229" s="13"/>
    </row>
    <row r="230" spans="2:70" x14ac:dyDescent="0.25"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W230" s="13"/>
      <c r="X230" s="13"/>
      <c r="Y230" s="13"/>
      <c r="Z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  <c r="AT230" s="13"/>
      <c r="AU230" s="13"/>
      <c r="AV230" s="13"/>
      <c r="AW230" s="13"/>
      <c r="AX230" s="13"/>
      <c r="AY230" s="13"/>
      <c r="AZ230" s="13"/>
      <c r="BA230" s="13"/>
      <c r="BB230" s="13"/>
      <c r="BC230" s="13"/>
      <c r="BD230" s="13"/>
      <c r="BE230" s="13"/>
      <c r="BF230" s="13"/>
      <c r="BG230" s="13"/>
      <c r="BH230" s="13"/>
      <c r="BI230" s="13"/>
      <c r="BJ230" s="13"/>
      <c r="BK230" s="13"/>
      <c r="BL230" s="13"/>
      <c r="BM230" s="13"/>
      <c r="BN230" s="13"/>
      <c r="BO230" s="13"/>
      <c r="BP230" s="13"/>
      <c r="BQ230" s="13"/>
      <c r="BR230" s="13"/>
    </row>
    <row r="231" spans="2:70" x14ac:dyDescent="0.25"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W231" s="13"/>
      <c r="X231" s="13"/>
      <c r="Y231" s="13"/>
      <c r="Z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  <c r="AT231" s="13"/>
      <c r="AU231" s="13"/>
      <c r="AV231" s="13"/>
      <c r="AW231" s="13"/>
      <c r="AX231" s="13"/>
      <c r="AY231" s="13"/>
      <c r="AZ231" s="13"/>
      <c r="BA231" s="13"/>
      <c r="BB231" s="13"/>
      <c r="BC231" s="13"/>
      <c r="BD231" s="13"/>
      <c r="BE231" s="13"/>
      <c r="BF231" s="13"/>
      <c r="BG231" s="13"/>
      <c r="BH231" s="13"/>
      <c r="BI231" s="13"/>
      <c r="BJ231" s="13"/>
      <c r="BK231" s="13"/>
      <c r="BL231" s="13"/>
      <c r="BM231" s="13"/>
      <c r="BN231" s="13"/>
      <c r="BO231" s="13"/>
      <c r="BP231" s="13"/>
      <c r="BQ231" s="13"/>
      <c r="BR231" s="13"/>
    </row>
    <row r="232" spans="2:70" x14ac:dyDescent="0.25"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W232" s="13"/>
      <c r="X232" s="13"/>
      <c r="Y232" s="13"/>
      <c r="Z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  <c r="AT232" s="13"/>
      <c r="AU232" s="13"/>
      <c r="AV232" s="13"/>
      <c r="AW232" s="13"/>
      <c r="AX232" s="13"/>
      <c r="AY232" s="13"/>
      <c r="AZ232" s="13"/>
      <c r="BA232" s="13"/>
      <c r="BB232" s="13"/>
      <c r="BC232" s="13"/>
      <c r="BD232" s="13"/>
      <c r="BE232" s="13"/>
      <c r="BF232" s="13"/>
      <c r="BG232" s="13"/>
      <c r="BH232" s="13"/>
      <c r="BI232" s="13"/>
      <c r="BJ232" s="13"/>
      <c r="BK232" s="13"/>
      <c r="BL232" s="13"/>
      <c r="BM232" s="13"/>
      <c r="BN232" s="13"/>
      <c r="BO232" s="13"/>
      <c r="BP232" s="13"/>
      <c r="BQ232" s="13"/>
      <c r="BR232" s="13"/>
    </row>
    <row r="233" spans="2:70" x14ac:dyDescent="0.25"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W233" s="13"/>
      <c r="X233" s="13"/>
      <c r="Y233" s="13"/>
      <c r="Z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  <c r="AZ233" s="13"/>
      <c r="BA233" s="13"/>
      <c r="BB233" s="13"/>
      <c r="BC233" s="13"/>
      <c r="BD233" s="13"/>
      <c r="BE233" s="13"/>
      <c r="BF233" s="13"/>
      <c r="BG233" s="13"/>
      <c r="BH233" s="13"/>
      <c r="BI233" s="13"/>
      <c r="BJ233" s="13"/>
      <c r="BK233" s="13"/>
      <c r="BL233" s="13"/>
      <c r="BM233" s="13"/>
      <c r="BN233" s="13"/>
      <c r="BO233" s="13"/>
      <c r="BP233" s="13"/>
      <c r="BQ233" s="13"/>
      <c r="BR233" s="13"/>
    </row>
    <row r="234" spans="2:70" x14ac:dyDescent="0.25"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W234" s="13"/>
      <c r="X234" s="13"/>
      <c r="Y234" s="13"/>
      <c r="Z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  <c r="AW234" s="13"/>
      <c r="AX234" s="13"/>
      <c r="AY234" s="13"/>
      <c r="AZ234" s="13"/>
      <c r="BA234" s="13"/>
      <c r="BB234" s="13"/>
      <c r="BC234" s="13"/>
      <c r="BD234" s="13"/>
      <c r="BE234" s="13"/>
      <c r="BF234" s="13"/>
      <c r="BG234" s="13"/>
      <c r="BH234" s="13"/>
      <c r="BI234" s="13"/>
      <c r="BJ234" s="13"/>
      <c r="BK234" s="13"/>
      <c r="BL234" s="13"/>
      <c r="BM234" s="13"/>
      <c r="BN234" s="13"/>
      <c r="BO234" s="13"/>
      <c r="BP234" s="13"/>
      <c r="BQ234" s="13"/>
      <c r="BR234" s="13"/>
    </row>
    <row r="235" spans="2:70" x14ac:dyDescent="0.25"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W235" s="13"/>
      <c r="X235" s="13"/>
      <c r="Y235" s="13"/>
      <c r="Z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  <c r="BL235" s="13"/>
      <c r="BM235" s="13"/>
      <c r="BN235" s="13"/>
      <c r="BO235" s="13"/>
      <c r="BP235" s="13"/>
      <c r="BQ235" s="13"/>
      <c r="BR235" s="13"/>
    </row>
    <row r="236" spans="2:70" x14ac:dyDescent="0.25"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W236" s="13"/>
      <c r="X236" s="13"/>
      <c r="Y236" s="13"/>
      <c r="Z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  <c r="AW236" s="13"/>
      <c r="AX236" s="13"/>
      <c r="AY236" s="13"/>
      <c r="AZ236" s="13"/>
      <c r="BA236" s="13"/>
      <c r="BB236" s="13"/>
      <c r="BC236" s="13"/>
      <c r="BD236" s="13"/>
      <c r="BE236" s="13"/>
      <c r="BF236" s="13"/>
      <c r="BG236" s="13"/>
      <c r="BH236" s="13"/>
      <c r="BI236" s="13"/>
      <c r="BJ236" s="13"/>
      <c r="BK236" s="13"/>
      <c r="BL236" s="13"/>
      <c r="BM236" s="13"/>
      <c r="BN236" s="13"/>
      <c r="BO236" s="13"/>
      <c r="BP236" s="13"/>
      <c r="BQ236" s="13"/>
      <c r="BR236" s="13"/>
    </row>
    <row r="237" spans="2:70" x14ac:dyDescent="0.25"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W237" s="13"/>
      <c r="X237" s="13"/>
      <c r="Y237" s="13"/>
      <c r="Z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  <c r="AU237" s="13"/>
      <c r="AV237" s="13"/>
      <c r="AW237" s="13"/>
      <c r="AX237" s="13"/>
      <c r="AY237" s="13"/>
      <c r="AZ237" s="13"/>
      <c r="BA237" s="13"/>
      <c r="BB237" s="13"/>
      <c r="BC237" s="13"/>
      <c r="BD237" s="13"/>
      <c r="BE237" s="13"/>
      <c r="BF237" s="13"/>
      <c r="BG237" s="13"/>
      <c r="BH237" s="13"/>
      <c r="BI237" s="13"/>
      <c r="BJ237" s="13"/>
      <c r="BK237" s="13"/>
      <c r="BL237" s="13"/>
      <c r="BM237" s="13"/>
      <c r="BN237" s="13"/>
      <c r="BO237" s="13"/>
      <c r="BP237" s="13"/>
      <c r="BQ237" s="13"/>
      <c r="BR237" s="13"/>
    </row>
    <row r="238" spans="2:70" x14ac:dyDescent="0.25"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W238" s="13"/>
      <c r="X238" s="13"/>
      <c r="Y238" s="13"/>
      <c r="Z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  <c r="AS238" s="13"/>
      <c r="AT238" s="13"/>
      <c r="AU238" s="13"/>
      <c r="AV238" s="13"/>
      <c r="AW238" s="13"/>
      <c r="AX238" s="13"/>
      <c r="AY238" s="13"/>
      <c r="AZ238" s="13"/>
      <c r="BA238" s="13"/>
      <c r="BB238" s="13"/>
      <c r="BC238" s="13"/>
      <c r="BD238" s="13"/>
      <c r="BE238" s="13"/>
      <c r="BF238" s="13"/>
      <c r="BG238" s="13"/>
      <c r="BH238" s="13"/>
      <c r="BI238" s="13"/>
      <c r="BJ238" s="13"/>
      <c r="BK238" s="13"/>
      <c r="BL238" s="13"/>
      <c r="BM238" s="13"/>
      <c r="BN238" s="13"/>
      <c r="BO238" s="13"/>
      <c r="BP238" s="13"/>
      <c r="BQ238" s="13"/>
      <c r="BR238" s="13"/>
    </row>
    <row r="239" spans="2:70" x14ac:dyDescent="0.25"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W239" s="13"/>
      <c r="X239" s="13"/>
      <c r="Y239" s="13"/>
      <c r="Z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  <c r="AS239" s="13"/>
      <c r="AT239" s="13"/>
      <c r="AU239" s="13"/>
      <c r="AV239" s="13"/>
      <c r="AW239" s="13"/>
      <c r="AX239" s="13"/>
      <c r="AY239" s="13"/>
      <c r="AZ239" s="13"/>
      <c r="BA239" s="13"/>
      <c r="BB239" s="13"/>
      <c r="BC239" s="13"/>
      <c r="BD239" s="13"/>
      <c r="BE239" s="13"/>
      <c r="BF239" s="13"/>
      <c r="BG239" s="13"/>
      <c r="BH239" s="13"/>
      <c r="BI239" s="13"/>
      <c r="BJ239" s="13"/>
      <c r="BK239" s="13"/>
      <c r="BL239" s="13"/>
      <c r="BM239" s="13"/>
      <c r="BN239" s="13"/>
      <c r="BO239" s="13"/>
      <c r="BP239" s="13"/>
      <c r="BQ239" s="13"/>
      <c r="BR239" s="13"/>
    </row>
    <row r="240" spans="2:70" x14ac:dyDescent="0.25"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W240" s="13"/>
      <c r="X240" s="13"/>
      <c r="Y240" s="13"/>
      <c r="Z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  <c r="AW240" s="13"/>
      <c r="AX240" s="13"/>
      <c r="AY240" s="13"/>
      <c r="AZ240" s="13"/>
      <c r="BA240" s="13"/>
      <c r="BB240" s="13"/>
      <c r="BC240" s="13"/>
      <c r="BD240" s="13"/>
      <c r="BE240" s="13"/>
      <c r="BF240" s="13"/>
      <c r="BG240" s="13"/>
      <c r="BH240" s="13"/>
      <c r="BI240" s="13"/>
      <c r="BJ240" s="13"/>
      <c r="BK240" s="13"/>
      <c r="BL240" s="13"/>
      <c r="BM240" s="13"/>
      <c r="BN240" s="13"/>
      <c r="BO240" s="13"/>
      <c r="BP240" s="13"/>
      <c r="BQ240" s="13"/>
      <c r="BR240" s="13"/>
    </row>
    <row r="241" spans="2:70" x14ac:dyDescent="0.25"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W241" s="13"/>
      <c r="X241" s="13"/>
      <c r="Y241" s="13"/>
      <c r="Z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  <c r="AY241" s="13"/>
      <c r="AZ241" s="13"/>
      <c r="BA241" s="13"/>
      <c r="BB241" s="13"/>
      <c r="BC241" s="13"/>
      <c r="BD241" s="13"/>
      <c r="BE241" s="13"/>
      <c r="BF241" s="13"/>
      <c r="BG241" s="13"/>
      <c r="BH241" s="13"/>
      <c r="BI241" s="13"/>
      <c r="BJ241" s="13"/>
      <c r="BK241" s="13"/>
      <c r="BL241" s="13"/>
      <c r="BM241" s="13"/>
      <c r="BN241" s="13"/>
      <c r="BO241" s="13"/>
      <c r="BP241" s="13"/>
      <c r="BQ241" s="13"/>
      <c r="BR241" s="13"/>
    </row>
    <row r="242" spans="2:70" x14ac:dyDescent="0.25"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W242" s="13"/>
      <c r="X242" s="13"/>
      <c r="Y242" s="13"/>
      <c r="Z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/>
      <c r="AM242" s="13"/>
      <c r="AN242" s="13"/>
      <c r="AO242" s="13"/>
      <c r="AP242" s="13"/>
      <c r="AQ242" s="13"/>
      <c r="AR242" s="13"/>
      <c r="AS242" s="13"/>
      <c r="AT242" s="13"/>
      <c r="AU242" s="13"/>
      <c r="AV242" s="13"/>
      <c r="AW242" s="13"/>
      <c r="AX242" s="13"/>
      <c r="AY242" s="13"/>
      <c r="AZ242" s="13"/>
      <c r="BA242" s="13"/>
      <c r="BB242" s="13"/>
      <c r="BC242" s="13"/>
      <c r="BD242" s="13"/>
      <c r="BE242" s="13"/>
      <c r="BF242" s="13"/>
      <c r="BG242" s="13"/>
      <c r="BH242" s="13"/>
      <c r="BI242" s="13"/>
      <c r="BJ242" s="13"/>
      <c r="BK242" s="13"/>
      <c r="BL242" s="13"/>
      <c r="BM242" s="13"/>
      <c r="BN242" s="13"/>
      <c r="BO242" s="13"/>
      <c r="BP242" s="13"/>
      <c r="BQ242" s="13"/>
      <c r="BR242" s="13"/>
    </row>
    <row r="243" spans="2:70" x14ac:dyDescent="0.25"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W243" s="13"/>
      <c r="X243" s="13"/>
      <c r="Y243" s="13"/>
      <c r="Z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  <c r="AS243" s="13"/>
      <c r="AT243" s="13"/>
      <c r="AU243" s="13"/>
      <c r="AV243" s="13"/>
      <c r="AW243" s="13"/>
      <c r="AX243" s="13"/>
      <c r="AY243" s="13"/>
      <c r="AZ243" s="13"/>
      <c r="BA243" s="13"/>
      <c r="BB243" s="13"/>
      <c r="BC243" s="13"/>
      <c r="BD243" s="13"/>
      <c r="BE243" s="13"/>
      <c r="BF243" s="13"/>
      <c r="BG243" s="13"/>
      <c r="BH243" s="13"/>
      <c r="BI243" s="13"/>
      <c r="BJ243" s="13"/>
      <c r="BK243" s="13"/>
      <c r="BL243" s="13"/>
      <c r="BM243" s="13"/>
      <c r="BN243" s="13"/>
      <c r="BO243" s="13"/>
      <c r="BP243" s="13"/>
      <c r="BQ243" s="13"/>
      <c r="BR243" s="13"/>
    </row>
    <row r="244" spans="2:70" x14ac:dyDescent="0.25"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W244" s="13"/>
      <c r="X244" s="13"/>
      <c r="Y244" s="13"/>
      <c r="Z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  <c r="AS244" s="13"/>
      <c r="AT244" s="13"/>
      <c r="AU244" s="13"/>
      <c r="AV244" s="13"/>
      <c r="AW244" s="13"/>
      <c r="AX244" s="13"/>
      <c r="AY244" s="13"/>
      <c r="AZ244" s="13"/>
      <c r="BA244" s="13"/>
      <c r="BB244" s="13"/>
      <c r="BC244" s="13"/>
      <c r="BD244" s="13"/>
      <c r="BE244" s="13"/>
      <c r="BF244" s="13"/>
      <c r="BG244" s="13"/>
      <c r="BH244" s="13"/>
      <c r="BI244" s="13"/>
      <c r="BJ244" s="13"/>
      <c r="BK244" s="13"/>
      <c r="BL244" s="13"/>
      <c r="BM244" s="13"/>
      <c r="BN244" s="13"/>
      <c r="BO244" s="13"/>
      <c r="BP244" s="13"/>
      <c r="BQ244" s="13"/>
      <c r="BR244" s="13"/>
    </row>
    <row r="245" spans="2:70" x14ac:dyDescent="0.25"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W245" s="13"/>
      <c r="X245" s="13"/>
      <c r="Y245" s="13"/>
      <c r="Z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  <c r="AW245" s="13"/>
      <c r="AX245" s="13"/>
      <c r="AY245" s="13"/>
      <c r="AZ245" s="13"/>
      <c r="BA245" s="13"/>
      <c r="BB245" s="13"/>
      <c r="BC245" s="13"/>
      <c r="BD245" s="13"/>
      <c r="BE245" s="13"/>
      <c r="BF245" s="13"/>
      <c r="BG245" s="13"/>
      <c r="BH245" s="13"/>
      <c r="BI245" s="13"/>
      <c r="BJ245" s="13"/>
      <c r="BK245" s="13"/>
      <c r="BL245" s="13"/>
      <c r="BM245" s="13"/>
      <c r="BN245" s="13"/>
      <c r="BO245" s="13"/>
      <c r="BP245" s="13"/>
      <c r="BQ245" s="13"/>
      <c r="BR245" s="13"/>
    </row>
    <row r="246" spans="2:70" x14ac:dyDescent="0.25"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W246" s="13"/>
      <c r="X246" s="13"/>
      <c r="Y246" s="13"/>
      <c r="Z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  <c r="AS246" s="13"/>
      <c r="AT246" s="13"/>
      <c r="AU246" s="13"/>
      <c r="AV246" s="13"/>
      <c r="AW246" s="13"/>
      <c r="AX246" s="13"/>
      <c r="AY246" s="13"/>
      <c r="AZ246" s="13"/>
      <c r="BA246" s="13"/>
      <c r="BB246" s="13"/>
      <c r="BC246" s="13"/>
      <c r="BD246" s="13"/>
      <c r="BE246" s="13"/>
      <c r="BF246" s="13"/>
      <c r="BG246" s="13"/>
      <c r="BH246" s="13"/>
      <c r="BI246" s="13"/>
      <c r="BJ246" s="13"/>
      <c r="BK246" s="13"/>
      <c r="BL246" s="13"/>
      <c r="BM246" s="13"/>
      <c r="BN246" s="13"/>
      <c r="BO246" s="13"/>
      <c r="BP246" s="13"/>
      <c r="BQ246" s="13"/>
      <c r="BR246" s="13"/>
    </row>
    <row r="247" spans="2:70" x14ac:dyDescent="0.25"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W247" s="13"/>
      <c r="X247" s="13"/>
      <c r="Y247" s="13"/>
      <c r="Z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  <c r="AY247" s="13"/>
      <c r="AZ247" s="13"/>
      <c r="BA247" s="13"/>
      <c r="BB247" s="13"/>
      <c r="BC247" s="13"/>
      <c r="BD247" s="13"/>
      <c r="BE247" s="13"/>
      <c r="BF247" s="13"/>
      <c r="BG247" s="13"/>
      <c r="BH247" s="13"/>
      <c r="BI247" s="13"/>
      <c r="BJ247" s="13"/>
      <c r="BK247" s="13"/>
      <c r="BL247" s="13"/>
      <c r="BM247" s="13"/>
      <c r="BN247" s="13"/>
      <c r="BO247" s="13"/>
      <c r="BP247" s="13"/>
      <c r="BQ247" s="13"/>
      <c r="BR247" s="13"/>
    </row>
    <row r="248" spans="2:70" x14ac:dyDescent="0.25"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W248" s="13"/>
      <c r="X248" s="13"/>
      <c r="Y248" s="13"/>
      <c r="Z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  <c r="AZ248" s="13"/>
      <c r="BA248" s="13"/>
      <c r="BB248" s="13"/>
      <c r="BC248" s="13"/>
      <c r="BD248" s="13"/>
      <c r="BE248" s="13"/>
      <c r="BF248" s="13"/>
      <c r="BG248" s="13"/>
      <c r="BH248" s="13"/>
      <c r="BI248" s="13"/>
      <c r="BJ248" s="13"/>
      <c r="BK248" s="13"/>
      <c r="BL248" s="13"/>
      <c r="BM248" s="13"/>
      <c r="BN248" s="13"/>
      <c r="BO248" s="13"/>
      <c r="BP248" s="13"/>
      <c r="BQ248" s="13"/>
      <c r="BR248" s="13"/>
    </row>
    <row r="249" spans="2:70" x14ac:dyDescent="0.25"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W249" s="13"/>
      <c r="X249" s="13"/>
      <c r="Y249" s="13"/>
      <c r="Z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  <c r="AY249" s="13"/>
      <c r="AZ249" s="13"/>
      <c r="BA249" s="13"/>
      <c r="BB249" s="13"/>
      <c r="BC249" s="13"/>
      <c r="BD249" s="13"/>
      <c r="BE249" s="13"/>
      <c r="BF249" s="13"/>
      <c r="BG249" s="13"/>
      <c r="BH249" s="13"/>
      <c r="BI249" s="13"/>
      <c r="BJ249" s="13"/>
      <c r="BK249" s="13"/>
      <c r="BL249" s="13"/>
      <c r="BM249" s="13"/>
      <c r="BN249" s="13"/>
      <c r="BO249" s="13"/>
      <c r="BP249" s="13"/>
      <c r="BQ249" s="13"/>
      <c r="BR249" s="13"/>
    </row>
    <row r="250" spans="2:70" x14ac:dyDescent="0.25"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W250" s="13"/>
      <c r="X250" s="13"/>
      <c r="Y250" s="13"/>
      <c r="Z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  <c r="AW250" s="13"/>
      <c r="AX250" s="13"/>
      <c r="AY250" s="13"/>
      <c r="AZ250" s="13"/>
      <c r="BA250" s="13"/>
      <c r="BB250" s="13"/>
      <c r="BC250" s="13"/>
      <c r="BD250" s="13"/>
      <c r="BE250" s="13"/>
      <c r="BF250" s="13"/>
      <c r="BG250" s="13"/>
      <c r="BH250" s="13"/>
      <c r="BI250" s="13"/>
      <c r="BJ250" s="13"/>
      <c r="BK250" s="13"/>
      <c r="BL250" s="13"/>
      <c r="BM250" s="13"/>
      <c r="BN250" s="13"/>
      <c r="BO250" s="13"/>
      <c r="BP250" s="13"/>
      <c r="BQ250" s="13"/>
      <c r="BR250" s="13"/>
    </row>
    <row r="251" spans="2:70" x14ac:dyDescent="0.25"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W251" s="13"/>
      <c r="X251" s="13"/>
      <c r="Y251" s="13"/>
      <c r="Z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  <c r="BA251" s="13"/>
      <c r="BB251" s="13"/>
      <c r="BC251" s="13"/>
      <c r="BD251" s="13"/>
      <c r="BE251" s="13"/>
      <c r="BF251" s="13"/>
      <c r="BG251" s="13"/>
      <c r="BH251" s="13"/>
      <c r="BI251" s="13"/>
      <c r="BJ251" s="13"/>
      <c r="BK251" s="13"/>
      <c r="BL251" s="13"/>
      <c r="BM251" s="13"/>
      <c r="BN251" s="13"/>
      <c r="BO251" s="13"/>
      <c r="BP251" s="13"/>
      <c r="BQ251" s="13"/>
      <c r="BR251" s="13"/>
    </row>
    <row r="252" spans="2:70" x14ac:dyDescent="0.25"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W252" s="13"/>
      <c r="X252" s="13"/>
      <c r="Y252" s="13"/>
      <c r="Z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  <c r="AY252" s="13"/>
      <c r="AZ252" s="13"/>
      <c r="BA252" s="13"/>
      <c r="BB252" s="13"/>
      <c r="BC252" s="13"/>
      <c r="BD252" s="13"/>
      <c r="BE252" s="13"/>
      <c r="BF252" s="13"/>
      <c r="BG252" s="13"/>
      <c r="BH252" s="13"/>
      <c r="BI252" s="13"/>
      <c r="BJ252" s="13"/>
      <c r="BK252" s="13"/>
      <c r="BL252" s="13"/>
      <c r="BM252" s="13"/>
      <c r="BN252" s="13"/>
      <c r="BO252" s="13"/>
      <c r="BP252" s="13"/>
      <c r="BQ252" s="13"/>
      <c r="BR252" s="13"/>
    </row>
    <row r="253" spans="2:70" x14ac:dyDescent="0.25"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W253" s="13"/>
      <c r="X253" s="13"/>
      <c r="Y253" s="13"/>
      <c r="Z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AW253" s="13"/>
      <c r="AX253" s="13"/>
      <c r="AY253" s="13"/>
      <c r="AZ253" s="13"/>
      <c r="BA253" s="13"/>
      <c r="BB253" s="13"/>
      <c r="BC253" s="13"/>
      <c r="BD253" s="13"/>
      <c r="BE253" s="13"/>
      <c r="BF253" s="13"/>
      <c r="BG253" s="13"/>
      <c r="BH253" s="13"/>
      <c r="BI253" s="13"/>
      <c r="BJ253" s="13"/>
      <c r="BK253" s="13"/>
      <c r="BL253" s="13"/>
      <c r="BM253" s="13"/>
      <c r="BN253" s="13"/>
      <c r="BO253" s="13"/>
      <c r="BP253" s="13"/>
      <c r="BQ253" s="13"/>
      <c r="BR253" s="13"/>
    </row>
    <row r="254" spans="2:70" x14ac:dyDescent="0.25"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W254" s="13"/>
      <c r="X254" s="13"/>
      <c r="Y254" s="13"/>
      <c r="Z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  <c r="AS254" s="13"/>
      <c r="AT254" s="13"/>
      <c r="AU254" s="13"/>
      <c r="AV254" s="13"/>
      <c r="AW254" s="13"/>
      <c r="AX254" s="13"/>
      <c r="AY254" s="13"/>
      <c r="AZ254" s="13"/>
      <c r="BA254" s="13"/>
      <c r="BB254" s="13"/>
      <c r="BC254" s="13"/>
      <c r="BD254" s="13"/>
      <c r="BE254" s="13"/>
      <c r="BF254" s="13"/>
      <c r="BG254" s="13"/>
      <c r="BH254" s="13"/>
      <c r="BI254" s="13"/>
      <c r="BJ254" s="13"/>
      <c r="BK254" s="13"/>
      <c r="BL254" s="13"/>
      <c r="BM254" s="13"/>
      <c r="BN254" s="13"/>
      <c r="BO254" s="13"/>
      <c r="BP254" s="13"/>
      <c r="BQ254" s="13"/>
      <c r="BR254" s="13"/>
    </row>
    <row r="255" spans="2:70" x14ac:dyDescent="0.25"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W255" s="13"/>
      <c r="X255" s="13"/>
      <c r="Y255" s="13"/>
      <c r="Z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  <c r="AS255" s="13"/>
      <c r="AT255" s="13"/>
      <c r="AU255" s="13"/>
      <c r="AV255" s="13"/>
      <c r="AW255" s="13"/>
      <c r="AX255" s="13"/>
      <c r="AY255" s="13"/>
      <c r="AZ255" s="13"/>
      <c r="BA255" s="13"/>
      <c r="BB255" s="13"/>
      <c r="BC255" s="13"/>
      <c r="BD255" s="13"/>
      <c r="BE255" s="13"/>
      <c r="BF255" s="13"/>
      <c r="BG255" s="13"/>
      <c r="BH255" s="13"/>
      <c r="BI255" s="13"/>
      <c r="BJ255" s="13"/>
      <c r="BK255" s="13"/>
      <c r="BL255" s="13"/>
      <c r="BM255" s="13"/>
      <c r="BN255" s="13"/>
      <c r="BO255" s="13"/>
      <c r="BP255" s="13"/>
      <c r="BQ255" s="13"/>
      <c r="BR255" s="13"/>
    </row>
    <row r="256" spans="2:70" x14ac:dyDescent="0.25"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W256" s="13"/>
      <c r="X256" s="13"/>
      <c r="Y256" s="13"/>
      <c r="Z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  <c r="AS256" s="13"/>
      <c r="AT256" s="13"/>
      <c r="AU256" s="13"/>
      <c r="AV256" s="13"/>
      <c r="AW256" s="13"/>
      <c r="AX256" s="13"/>
      <c r="AY256" s="13"/>
      <c r="AZ256" s="13"/>
      <c r="BA256" s="13"/>
      <c r="BB256" s="13"/>
      <c r="BC256" s="13"/>
      <c r="BD256" s="13"/>
      <c r="BE256" s="13"/>
      <c r="BF256" s="13"/>
      <c r="BG256" s="13"/>
      <c r="BH256" s="13"/>
      <c r="BI256" s="13"/>
      <c r="BJ256" s="13"/>
      <c r="BK256" s="13"/>
      <c r="BL256" s="13"/>
      <c r="BM256" s="13"/>
      <c r="BN256" s="13"/>
      <c r="BO256" s="13"/>
      <c r="BP256" s="13"/>
      <c r="BQ256" s="13"/>
      <c r="BR256" s="13"/>
    </row>
    <row r="257" spans="2:70" x14ac:dyDescent="0.25"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W257" s="13"/>
      <c r="X257" s="13"/>
      <c r="Y257" s="13"/>
      <c r="Z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  <c r="AY257" s="13"/>
      <c r="AZ257" s="13"/>
      <c r="BA257" s="13"/>
      <c r="BB257" s="13"/>
      <c r="BC257" s="13"/>
      <c r="BD257" s="13"/>
      <c r="BE257" s="13"/>
      <c r="BF257" s="13"/>
      <c r="BG257" s="13"/>
      <c r="BH257" s="13"/>
      <c r="BI257" s="13"/>
      <c r="BJ257" s="13"/>
      <c r="BK257" s="13"/>
      <c r="BL257" s="13"/>
      <c r="BM257" s="13"/>
      <c r="BN257" s="13"/>
      <c r="BO257" s="13"/>
      <c r="BP257" s="13"/>
      <c r="BQ257" s="13"/>
      <c r="BR257" s="13"/>
    </row>
    <row r="258" spans="2:70" x14ac:dyDescent="0.25"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W258" s="13"/>
      <c r="X258" s="13"/>
      <c r="Y258" s="13"/>
      <c r="Z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  <c r="AS258" s="13"/>
      <c r="AT258" s="13"/>
      <c r="AU258" s="13"/>
      <c r="AV258" s="13"/>
      <c r="AW258" s="13"/>
      <c r="AX258" s="13"/>
      <c r="AY258" s="13"/>
      <c r="AZ258" s="13"/>
      <c r="BA258" s="13"/>
      <c r="BB258" s="13"/>
      <c r="BC258" s="13"/>
      <c r="BD258" s="13"/>
      <c r="BE258" s="13"/>
      <c r="BF258" s="13"/>
      <c r="BG258" s="13"/>
      <c r="BH258" s="13"/>
      <c r="BI258" s="13"/>
      <c r="BJ258" s="13"/>
      <c r="BK258" s="13"/>
      <c r="BL258" s="13"/>
      <c r="BM258" s="13"/>
      <c r="BN258" s="13"/>
      <c r="BO258" s="13"/>
      <c r="BP258" s="13"/>
      <c r="BQ258" s="13"/>
      <c r="BR258" s="13"/>
    </row>
    <row r="259" spans="2:70" x14ac:dyDescent="0.25"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W259" s="13"/>
      <c r="X259" s="13"/>
      <c r="Y259" s="13"/>
      <c r="Z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  <c r="AS259" s="13"/>
      <c r="AT259" s="13"/>
      <c r="AU259" s="13"/>
      <c r="AV259" s="13"/>
      <c r="AW259" s="13"/>
      <c r="AX259" s="13"/>
      <c r="AY259" s="13"/>
      <c r="AZ259" s="13"/>
      <c r="BA259" s="13"/>
      <c r="BB259" s="13"/>
      <c r="BC259" s="13"/>
      <c r="BD259" s="13"/>
      <c r="BE259" s="13"/>
      <c r="BF259" s="13"/>
      <c r="BG259" s="13"/>
      <c r="BH259" s="13"/>
      <c r="BI259" s="13"/>
      <c r="BJ259" s="13"/>
      <c r="BK259" s="13"/>
      <c r="BL259" s="13"/>
      <c r="BM259" s="13"/>
      <c r="BN259" s="13"/>
      <c r="BO259" s="13"/>
      <c r="BP259" s="13"/>
      <c r="BQ259" s="13"/>
      <c r="BR259" s="13"/>
    </row>
    <row r="260" spans="2:70" x14ac:dyDescent="0.25"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W260" s="13"/>
      <c r="X260" s="13"/>
      <c r="Y260" s="13"/>
      <c r="Z260" s="13"/>
      <c r="AC260" s="13"/>
      <c r="AD260" s="13"/>
      <c r="AE260" s="13"/>
      <c r="AF260" s="13"/>
      <c r="AG260" s="13"/>
      <c r="AH260" s="13"/>
      <c r="AI260" s="13"/>
      <c r="AJ260" s="13"/>
      <c r="AK260" s="13"/>
      <c r="AL260" s="13"/>
      <c r="AM260" s="13"/>
      <c r="AN260" s="13"/>
      <c r="AO260" s="13"/>
      <c r="AP260" s="13"/>
      <c r="AQ260" s="13"/>
      <c r="AR260" s="13"/>
      <c r="AS260" s="13"/>
      <c r="AT260" s="13"/>
      <c r="AU260" s="13"/>
      <c r="AV260" s="13"/>
      <c r="AW260" s="13"/>
      <c r="AX260" s="13"/>
      <c r="AY260" s="13"/>
      <c r="AZ260" s="13"/>
      <c r="BA260" s="13"/>
      <c r="BB260" s="13"/>
      <c r="BC260" s="13"/>
      <c r="BD260" s="13"/>
      <c r="BE260" s="13"/>
      <c r="BF260" s="13"/>
      <c r="BG260" s="13"/>
      <c r="BH260" s="13"/>
      <c r="BI260" s="13"/>
      <c r="BJ260" s="13"/>
      <c r="BK260" s="13"/>
      <c r="BL260" s="13"/>
      <c r="BM260" s="13"/>
      <c r="BN260" s="13"/>
      <c r="BO260" s="13"/>
      <c r="BP260" s="13"/>
      <c r="BQ260" s="13"/>
      <c r="BR260" s="13"/>
    </row>
    <row r="261" spans="2:70" x14ac:dyDescent="0.25"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W261" s="13"/>
      <c r="X261" s="13"/>
      <c r="Y261" s="13"/>
      <c r="Z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  <c r="AS261" s="13"/>
      <c r="AT261" s="13"/>
      <c r="AU261" s="13"/>
      <c r="AV261" s="13"/>
      <c r="AW261" s="13"/>
      <c r="AX261" s="13"/>
      <c r="AY261" s="13"/>
      <c r="AZ261" s="13"/>
      <c r="BA261" s="13"/>
      <c r="BB261" s="13"/>
      <c r="BC261" s="13"/>
      <c r="BD261" s="13"/>
      <c r="BE261" s="13"/>
      <c r="BF261" s="13"/>
      <c r="BG261" s="13"/>
      <c r="BH261" s="13"/>
      <c r="BI261" s="13"/>
      <c r="BJ261" s="13"/>
      <c r="BK261" s="13"/>
      <c r="BL261" s="13"/>
      <c r="BM261" s="13"/>
      <c r="BN261" s="13"/>
      <c r="BO261" s="13"/>
      <c r="BP261" s="13"/>
      <c r="BQ261" s="13"/>
      <c r="BR261" s="13"/>
    </row>
    <row r="262" spans="2:70" x14ac:dyDescent="0.25"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W262" s="13"/>
      <c r="X262" s="13"/>
      <c r="Y262" s="13"/>
      <c r="Z262" s="13"/>
      <c r="AC262" s="13"/>
      <c r="AD262" s="13"/>
      <c r="AE262" s="13"/>
      <c r="AF262" s="13"/>
      <c r="AG262" s="13"/>
      <c r="AH262" s="13"/>
      <c r="AI262" s="13"/>
      <c r="AJ262" s="13"/>
      <c r="AK262" s="13"/>
      <c r="AL262" s="13"/>
      <c r="AM262" s="13"/>
      <c r="AN262" s="13"/>
      <c r="AO262" s="13"/>
      <c r="AP262" s="13"/>
      <c r="AQ262" s="13"/>
      <c r="AR262" s="13"/>
      <c r="AS262" s="13"/>
      <c r="AT262" s="13"/>
      <c r="AU262" s="13"/>
      <c r="AV262" s="13"/>
      <c r="AW262" s="13"/>
      <c r="AX262" s="13"/>
      <c r="AY262" s="13"/>
      <c r="AZ262" s="13"/>
      <c r="BA262" s="13"/>
      <c r="BB262" s="13"/>
      <c r="BC262" s="13"/>
      <c r="BD262" s="13"/>
      <c r="BE262" s="13"/>
      <c r="BF262" s="13"/>
      <c r="BG262" s="13"/>
      <c r="BH262" s="13"/>
      <c r="BI262" s="13"/>
      <c r="BJ262" s="13"/>
      <c r="BK262" s="13"/>
      <c r="BL262" s="13"/>
      <c r="BM262" s="13"/>
      <c r="BN262" s="13"/>
      <c r="BO262" s="13"/>
      <c r="BP262" s="13"/>
      <c r="BQ262" s="13"/>
      <c r="BR262" s="13"/>
    </row>
    <row r="263" spans="2:70" x14ac:dyDescent="0.25"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W263" s="13"/>
      <c r="X263" s="13"/>
      <c r="Y263" s="13"/>
      <c r="Z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  <c r="AS263" s="13"/>
      <c r="AT263" s="13"/>
      <c r="AU263" s="13"/>
      <c r="AV263" s="13"/>
      <c r="AW263" s="13"/>
      <c r="AX263" s="13"/>
      <c r="AY263" s="13"/>
      <c r="AZ263" s="13"/>
      <c r="BA263" s="13"/>
      <c r="BB263" s="13"/>
      <c r="BC263" s="13"/>
      <c r="BD263" s="13"/>
      <c r="BE263" s="13"/>
      <c r="BF263" s="13"/>
      <c r="BG263" s="13"/>
      <c r="BH263" s="13"/>
      <c r="BI263" s="13"/>
      <c r="BJ263" s="13"/>
      <c r="BK263" s="13"/>
      <c r="BL263" s="13"/>
      <c r="BM263" s="13"/>
      <c r="BN263" s="13"/>
      <c r="BO263" s="13"/>
      <c r="BP263" s="13"/>
      <c r="BQ263" s="13"/>
      <c r="BR263" s="13"/>
    </row>
    <row r="264" spans="2:70" x14ac:dyDescent="0.25"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W264" s="13"/>
      <c r="X264" s="13"/>
      <c r="Y264" s="13"/>
      <c r="Z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3"/>
      <c r="AO264" s="13"/>
      <c r="AP264" s="13"/>
      <c r="AQ264" s="13"/>
      <c r="AR264" s="13"/>
      <c r="AS264" s="13"/>
      <c r="AT264" s="13"/>
      <c r="AU264" s="13"/>
      <c r="AV264" s="13"/>
      <c r="AW264" s="13"/>
      <c r="AX264" s="13"/>
      <c r="AY264" s="13"/>
      <c r="AZ264" s="13"/>
      <c r="BA264" s="13"/>
      <c r="BB264" s="13"/>
      <c r="BC264" s="13"/>
      <c r="BD264" s="13"/>
      <c r="BE264" s="13"/>
      <c r="BF264" s="13"/>
      <c r="BG264" s="13"/>
      <c r="BH264" s="13"/>
      <c r="BI264" s="13"/>
      <c r="BJ264" s="13"/>
      <c r="BK264" s="13"/>
      <c r="BL264" s="13"/>
      <c r="BM264" s="13"/>
      <c r="BN264" s="13"/>
      <c r="BO264" s="13"/>
      <c r="BP264" s="13"/>
      <c r="BQ264" s="13"/>
      <c r="BR264" s="13"/>
    </row>
    <row r="265" spans="2:70" x14ac:dyDescent="0.25"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W265" s="13"/>
      <c r="X265" s="13"/>
      <c r="Y265" s="13"/>
      <c r="Z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  <c r="AS265" s="13"/>
      <c r="AT265" s="13"/>
      <c r="AU265" s="13"/>
      <c r="AV265" s="13"/>
      <c r="AW265" s="13"/>
      <c r="AX265" s="13"/>
      <c r="AY265" s="13"/>
      <c r="AZ265" s="13"/>
      <c r="BA265" s="13"/>
      <c r="BB265" s="13"/>
      <c r="BC265" s="13"/>
      <c r="BD265" s="13"/>
      <c r="BE265" s="13"/>
      <c r="BF265" s="13"/>
      <c r="BG265" s="13"/>
      <c r="BH265" s="13"/>
      <c r="BI265" s="13"/>
      <c r="BJ265" s="13"/>
      <c r="BK265" s="13"/>
      <c r="BL265" s="13"/>
      <c r="BM265" s="13"/>
      <c r="BN265" s="13"/>
      <c r="BO265" s="13"/>
      <c r="BP265" s="13"/>
      <c r="BQ265" s="13"/>
      <c r="BR265" s="13"/>
    </row>
    <row r="266" spans="2:70" x14ac:dyDescent="0.25"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W266" s="13"/>
      <c r="X266" s="13"/>
      <c r="Y266" s="13"/>
      <c r="Z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  <c r="AN266" s="13"/>
      <c r="AO266" s="13"/>
      <c r="AP266" s="13"/>
      <c r="AQ266" s="13"/>
      <c r="AR266" s="13"/>
      <c r="AS266" s="13"/>
      <c r="AT266" s="13"/>
      <c r="AU266" s="13"/>
      <c r="AV266" s="13"/>
      <c r="AW266" s="13"/>
      <c r="AX266" s="13"/>
      <c r="AY266" s="13"/>
      <c r="AZ266" s="13"/>
      <c r="BA266" s="13"/>
      <c r="BB266" s="13"/>
      <c r="BC266" s="13"/>
      <c r="BD266" s="13"/>
      <c r="BE266" s="13"/>
      <c r="BF266" s="13"/>
      <c r="BG266" s="13"/>
      <c r="BH266" s="13"/>
      <c r="BI266" s="13"/>
      <c r="BJ266" s="13"/>
      <c r="BK266" s="13"/>
      <c r="BL266" s="13"/>
      <c r="BM266" s="13"/>
      <c r="BN266" s="13"/>
      <c r="BO266" s="13"/>
      <c r="BP266" s="13"/>
      <c r="BQ266" s="13"/>
      <c r="BR266" s="13"/>
    </row>
    <row r="267" spans="2:70" x14ac:dyDescent="0.25"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W267" s="13"/>
      <c r="X267" s="13"/>
      <c r="Y267" s="13"/>
      <c r="Z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3"/>
      <c r="AO267" s="13"/>
      <c r="AP267" s="13"/>
      <c r="AQ267" s="13"/>
      <c r="AR267" s="13"/>
      <c r="AS267" s="13"/>
      <c r="AT267" s="13"/>
      <c r="AU267" s="13"/>
      <c r="AV267" s="13"/>
      <c r="AW267" s="13"/>
      <c r="AX267" s="13"/>
      <c r="AY267" s="13"/>
      <c r="AZ267" s="13"/>
      <c r="BA267" s="13"/>
      <c r="BB267" s="13"/>
      <c r="BC267" s="13"/>
      <c r="BD267" s="13"/>
      <c r="BE267" s="13"/>
      <c r="BF267" s="13"/>
      <c r="BG267" s="13"/>
      <c r="BH267" s="13"/>
      <c r="BI267" s="13"/>
      <c r="BJ267" s="13"/>
      <c r="BK267" s="13"/>
      <c r="BL267" s="13"/>
      <c r="BM267" s="13"/>
      <c r="BN267" s="13"/>
      <c r="BO267" s="13"/>
      <c r="BP267" s="13"/>
      <c r="BQ267" s="13"/>
      <c r="BR267" s="13"/>
    </row>
    <row r="268" spans="2:70" x14ac:dyDescent="0.25"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W268" s="13"/>
      <c r="X268" s="13"/>
      <c r="Y268" s="13"/>
      <c r="Z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3"/>
      <c r="AO268" s="13"/>
      <c r="AP268" s="13"/>
      <c r="AQ268" s="13"/>
      <c r="AR268" s="13"/>
      <c r="AS268" s="13"/>
      <c r="AT268" s="13"/>
      <c r="AU268" s="13"/>
      <c r="AV268" s="13"/>
      <c r="AW268" s="13"/>
      <c r="AX268" s="13"/>
      <c r="AY268" s="13"/>
      <c r="AZ268" s="13"/>
      <c r="BA268" s="13"/>
      <c r="BB268" s="13"/>
      <c r="BC268" s="13"/>
      <c r="BD268" s="13"/>
      <c r="BE268" s="13"/>
      <c r="BF268" s="13"/>
      <c r="BG268" s="13"/>
      <c r="BH268" s="13"/>
      <c r="BI268" s="13"/>
      <c r="BJ268" s="13"/>
      <c r="BK268" s="13"/>
      <c r="BL268" s="13"/>
      <c r="BM268" s="13"/>
      <c r="BN268" s="13"/>
      <c r="BO268" s="13"/>
      <c r="BP268" s="13"/>
      <c r="BQ268" s="13"/>
      <c r="BR268" s="13"/>
    </row>
    <row r="269" spans="2:70" x14ac:dyDescent="0.25"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W269" s="13"/>
      <c r="X269" s="13"/>
      <c r="Y269" s="13"/>
      <c r="Z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  <c r="AP269" s="13"/>
      <c r="AQ269" s="13"/>
      <c r="AR269" s="13"/>
      <c r="AS269" s="13"/>
      <c r="AT269" s="13"/>
      <c r="AU269" s="13"/>
      <c r="AV269" s="13"/>
      <c r="AW269" s="13"/>
      <c r="AX269" s="13"/>
      <c r="AY269" s="13"/>
      <c r="AZ269" s="13"/>
      <c r="BA269" s="13"/>
      <c r="BB269" s="13"/>
      <c r="BC269" s="13"/>
      <c r="BD269" s="13"/>
      <c r="BE269" s="13"/>
      <c r="BF269" s="13"/>
      <c r="BG269" s="13"/>
      <c r="BH269" s="13"/>
      <c r="BI269" s="13"/>
      <c r="BJ269" s="13"/>
      <c r="BK269" s="13"/>
      <c r="BL269" s="13"/>
      <c r="BM269" s="13"/>
      <c r="BN269" s="13"/>
      <c r="BO269" s="13"/>
      <c r="BP269" s="13"/>
      <c r="BQ269" s="13"/>
      <c r="BR269" s="13"/>
    </row>
    <row r="270" spans="2:70" x14ac:dyDescent="0.25"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W270" s="13"/>
      <c r="X270" s="13"/>
      <c r="Y270" s="13"/>
      <c r="Z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  <c r="AP270" s="13"/>
      <c r="AQ270" s="13"/>
      <c r="AR270" s="13"/>
      <c r="AS270" s="13"/>
      <c r="AT270" s="13"/>
      <c r="AU270" s="13"/>
      <c r="AV270" s="13"/>
      <c r="AW270" s="13"/>
      <c r="AX270" s="13"/>
      <c r="AY270" s="13"/>
      <c r="AZ270" s="13"/>
      <c r="BA270" s="13"/>
      <c r="BB270" s="13"/>
      <c r="BC270" s="13"/>
      <c r="BD270" s="13"/>
      <c r="BE270" s="13"/>
      <c r="BF270" s="13"/>
      <c r="BG270" s="13"/>
      <c r="BH270" s="13"/>
      <c r="BI270" s="13"/>
      <c r="BJ270" s="13"/>
      <c r="BK270" s="13"/>
      <c r="BL270" s="13"/>
      <c r="BM270" s="13"/>
      <c r="BN270" s="13"/>
      <c r="BO270" s="13"/>
      <c r="BP270" s="13"/>
      <c r="BQ270" s="13"/>
      <c r="BR270" s="13"/>
    </row>
    <row r="271" spans="2:70" x14ac:dyDescent="0.25"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W271" s="13"/>
      <c r="X271" s="13"/>
      <c r="Y271" s="13"/>
      <c r="Z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  <c r="AN271" s="13"/>
      <c r="AO271" s="13"/>
      <c r="AP271" s="13"/>
      <c r="AQ271" s="13"/>
      <c r="AR271" s="13"/>
      <c r="AS271" s="13"/>
      <c r="AT271" s="13"/>
      <c r="AU271" s="13"/>
      <c r="AV271" s="13"/>
      <c r="AW271" s="13"/>
      <c r="AX271" s="13"/>
      <c r="AY271" s="13"/>
      <c r="AZ271" s="13"/>
      <c r="BA271" s="13"/>
      <c r="BB271" s="13"/>
      <c r="BC271" s="13"/>
      <c r="BD271" s="13"/>
      <c r="BE271" s="13"/>
      <c r="BF271" s="13"/>
      <c r="BG271" s="13"/>
      <c r="BH271" s="13"/>
      <c r="BI271" s="13"/>
      <c r="BJ271" s="13"/>
      <c r="BK271" s="13"/>
      <c r="BL271" s="13"/>
      <c r="BM271" s="13"/>
      <c r="BN271" s="13"/>
      <c r="BO271" s="13"/>
      <c r="BP271" s="13"/>
      <c r="BQ271" s="13"/>
      <c r="BR271" s="13"/>
    </row>
    <row r="272" spans="2:70" x14ac:dyDescent="0.25"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W272" s="13"/>
      <c r="X272" s="13"/>
      <c r="Y272" s="13"/>
      <c r="Z272" s="13"/>
      <c r="AC272" s="13"/>
      <c r="AD272" s="13"/>
      <c r="AE272" s="13"/>
      <c r="AF272" s="13"/>
      <c r="AG272" s="13"/>
      <c r="AH272" s="13"/>
      <c r="AI272" s="13"/>
      <c r="AJ272" s="13"/>
      <c r="AK272" s="13"/>
      <c r="AL272" s="13"/>
      <c r="AM272" s="13"/>
      <c r="AN272" s="13"/>
      <c r="AO272" s="13"/>
      <c r="AP272" s="13"/>
      <c r="AQ272" s="13"/>
      <c r="AR272" s="13"/>
      <c r="AS272" s="13"/>
      <c r="AT272" s="13"/>
      <c r="AU272" s="13"/>
      <c r="AV272" s="13"/>
      <c r="AW272" s="13"/>
      <c r="AX272" s="13"/>
      <c r="AY272" s="13"/>
      <c r="AZ272" s="13"/>
      <c r="BA272" s="13"/>
      <c r="BB272" s="13"/>
      <c r="BC272" s="13"/>
      <c r="BD272" s="13"/>
      <c r="BE272" s="13"/>
      <c r="BF272" s="13"/>
      <c r="BG272" s="13"/>
      <c r="BH272" s="13"/>
      <c r="BI272" s="13"/>
      <c r="BJ272" s="13"/>
      <c r="BK272" s="13"/>
      <c r="BL272" s="13"/>
      <c r="BM272" s="13"/>
      <c r="BN272" s="13"/>
      <c r="BO272" s="13"/>
      <c r="BP272" s="13"/>
      <c r="BQ272" s="13"/>
      <c r="BR272" s="13"/>
    </row>
    <row r="273" spans="2:70" x14ac:dyDescent="0.25"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W273" s="13"/>
      <c r="X273" s="13"/>
      <c r="Y273" s="13"/>
      <c r="Z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  <c r="AP273" s="13"/>
      <c r="AQ273" s="13"/>
      <c r="AR273" s="13"/>
      <c r="AS273" s="13"/>
      <c r="AT273" s="13"/>
      <c r="AU273" s="13"/>
      <c r="AV273" s="13"/>
      <c r="AW273" s="13"/>
      <c r="AX273" s="13"/>
      <c r="AY273" s="13"/>
      <c r="AZ273" s="13"/>
      <c r="BA273" s="13"/>
      <c r="BB273" s="13"/>
      <c r="BC273" s="13"/>
      <c r="BD273" s="13"/>
      <c r="BE273" s="13"/>
      <c r="BF273" s="13"/>
      <c r="BG273" s="13"/>
      <c r="BH273" s="13"/>
      <c r="BI273" s="13"/>
      <c r="BJ273" s="13"/>
      <c r="BK273" s="13"/>
      <c r="BL273" s="13"/>
      <c r="BM273" s="13"/>
      <c r="BN273" s="13"/>
      <c r="BO273" s="13"/>
      <c r="BP273" s="13"/>
      <c r="BQ273" s="13"/>
      <c r="BR273" s="13"/>
    </row>
    <row r="274" spans="2:70" x14ac:dyDescent="0.25"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W274" s="13"/>
      <c r="X274" s="13"/>
      <c r="Y274" s="13"/>
      <c r="Z274" s="13"/>
      <c r="AC274" s="13"/>
      <c r="AD274" s="13"/>
      <c r="AE274" s="13"/>
      <c r="AF274" s="13"/>
      <c r="AG274" s="13"/>
      <c r="AH274" s="13"/>
      <c r="AI274" s="13"/>
      <c r="AJ274" s="13"/>
      <c r="AK274" s="13"/>
      <c r="AL274" s="13"/>
      <c r="AM274" s="13"/>
      <c r="AN274" s="13"/>
      <c r="AO274" s="13"/>
      <c r="AP274" s="13"/>
      <c r="AQ274" s="13"/>
      <c r="AR274" s="13"/>
      <c r="AS274" s="13"/>
      <c r="AT274" s="13"/>
      <c r="AU274" s="13"/>
      <c r="AV274" s="13"/>
      <c r="AW274" s="13"/>
      <c r="AX274" s="13"/>
      <c r="AY274" s="13"/>
      <c r="AZ274" s="13"/>
      <c r="BA274" s="13"/>
      <c r="BB274" s="13"/>
      <c r="BC274" s="13"/>
      <c r="BD274" s="13"/>
      <c r="BE274" s="13"/>
      <c r="BF274" s="13"/>
      <c r="BG274" s="13"/>
      <c r="BH274" s="13"/>
      <c r="BI274" s="13"/>
      <c r="BJ274" s="13"/>
      <c r="BK274" s="13"/>
      <c r="BL274" s="13"/>
      <c r="BM274" s="13"/>
      <c r="BN274" s="13"/>
      <c r="BO274" s="13"/>
      <c r="BP274" s="13"/>
      <c r="BQ274" s="13"/>
      <c r="BR274" s="13"/>
    </row>
    <row r="275" spans="2:70" x14ac:dyDescent="0.25"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W275" s="13"/>
      <c r="X275" s="13"/>
      <c r="Y275" s="13"/>
      <c r="Z275" s="13"/>
      <c r="AC275" s="13"/>
      <c r="AD275" s="13"/>
      <c r="AE275" s="13"/>
      <c r="AF275" s="13"/>
      <c r="AG275" s="13"/>
      <c r="AH275" s="13"/>
      <c r="AI275" s="13"/>
      <c r="AJ275" s="13"/>
      <c r="AK275" s="13"/>
      <c r="AL275" s="13"/>
      <c r="AM275" s="13"/>
      <c r="AN275" s="13"/>
      <c r="AO275" s="13"/>
      <c r="AP275" s="13"/>
      <c r="AQ275" s="13"/>
      <c r="AR275" s="13"/>
      <c r="AS275" s="13"/>
      <c r="AT275" s="13"/>
      <c r="AU275" s="13"/>
      <c r="AV275" s="13"/>
      <c r="AW275" s="13"/>
      <c r="AX275" s="13"/>
      <c r="AY275" s="13"/>
      <c r="AZ275" s="13"/>
      <c r="BA275" s="13"/>
      <c r="BB275" s="13"/>
      <c r="BC275" s="13"/>
      <c r="BD275" s="13"/>
      <c r="BE275" s="13"/>
      <c r="BF275" s="13"/>
      <c r="BG275" s="13"/>
      <c r="BH275" s="13"/>
      <c r="BI275" s="13"/>
      <c r="BJ275" s="13"/>
      <c r="BK275" s="13"/>
      <c r="BL275" s="13"/>
      <c r="BM275" s="13"/>
      <c r="BN275" s="13"/>
      <c r="BO275" s="13"/>
      <c r="BP275" s="13"/>
      <c r="BQ275" s="13"/>
      <c r="BR275" s="13"/>
    </row>
    <row r="276" spans="2:70" x14ac:dyDescent="0.25"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W276" s="13"/>
      <c r="X276" s="13"/>
      <c r="Y276" s="13"/>
      <c r="Z276" s="13"/>
      <c r="AC276" s="13"/>
      <c r="AD276" s="13"/>
      <c r="AE276" s="13"/>
      <c r="AF276" s="13"/>
      <c r="AG276" s="13"/>
      <c r="AH276" s="13"/>
      <c r="AI276" s="13"/>
      <c r="AJ276" s="13"/>
      <c r="AK276" s="13"/>
      <c r="AL276" s="13"/>
      <c r="AM276" s="13"/>
      <c r="AN276" s="13"/>
      <c r="AO276" s="13"/>
      <c r="AP276" s="13"/>
      <c r="AQ276" s="13"/>
      <c r="AR276" s="13"/>
      <c r="AS276" s="13"/>
      <c r="AT276" s="13"/>
      <c r="AU276" s="13"/>
      <c r="AV276" s="13"/>
      <c r="AW276" s="13"/>
      <c r="AX276" s="13"/>
      <c r="AY276" s="13"/>
      <c r="AZ276" s="13"/>
      <c r="BA276" s="13"/>
      <c r="BB276" s="13"/>
      <c r="BC276" s="13"/>
      <c r="BD276" s="13"/>
      <c r="BE276" s="13"/>
      <c r="BF276" s="13"/>
      <c r="BG276" s="13"/>
      <c r="BH276" s="13"/>
      <c r="BI276" s="13"/>
      <c r="BJ276" s="13"/>
      <c r="BK276" s="13"/>
      <c r="BL276" s="13"/>
      <c r="BM276" s="13"/>
      <c r="BN276" s="13"/>
      <c r="BO276" s="13"/>
      <c r="BP276" s="13"/>
      <c r="BQ276" s="13"/>
      <c r="BR276" s="13"/>
    </row>
    <row r="277" spans="2:70" x14ac:dyDescent="0.25"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W277" s="13"/>
      <c r="X277" s="13"/>
      <c r="Y277" s="13"/>
      <c r="Z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3"/>
      <c r="AO277" s="13"/>
      <c r="AP277" s="13"/>
      <c r="AQ277" s="13"/>
      <c r="AR277" s="13"/>
      <c r="AS277" s="13"/>
      <c r="AT277" s="13"/>
      <c r="AU277" s="13"/>
      <c r="AV277" s="13"/>
      <c r="AW277" s="13"/>
      <c r="AX277" s="13"/>
      <c r="AY277" s="13"/>
      <c r="AZ277" s="13"/>
      <c r="BA277" s="13"/>
      <c r="BB277" s="13"/>
      <c r="BC277" s="13"/>
      <c r="BD277" s="13"/>
      <c r="BE277" s="13"/>
      <c r="BF277" s="13"/>
      <c r="BG277" s="13"/>
      <c r="BH277" s="13"/>
      <c r="BI277" s="13"/>
      <c r="BJ277" s="13"/>
      <c r="BK277" s="13"/>
      <c r="BL277" s="13"/>
      <c r="BM277" s="13"/>
      <c r="BN277" s="13"/>
      <c r="BO277" s="13"/>
      <c r="BP277" s="13"/>
      <c r="BQ277" s="13"/>
      <c r="BR277" s="13"/>
    </row>
    <row r="278" spans="2:70" x14ac:dyDescent="0.25"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W278" s="13"/>
      <c r="X278" s="13"/>
      <c r="Y278" s="13"/>
      <c r="Z278" s="13"/>
      <c r="AC278" s="13"/>
      <c r="AD278" s="13"/>
      <c r="AE278" s="13"/>
      <c r="AF278" s="13"/>
      <c r="AG278" s="13"/>
      <c r="AH278" s="13"/>
      <c r="AI278" s="13"/>
      <c r="AJ278" s="13"/>
      <c r="AK278" s="13"/>
      <c r="AL278" s="13"/>
      <c r="AM278" s="13"/>
      <c r="AN278" s="13"/>
      <c r="AO278" s="13"/>
      <c r="AP278" s="13"/>
      <c r="AQ278" s="13"/>
      <c r="AR278" s="13"/>
      <c r="AS278" s="13"/>
      <c r="AT278" s="13"/>
      <c r="AU278" s="13"/>
      <c r="AV278" s="13"/>
      <c r="AW278" s="13"/>
      <c r="AX278" s="13"/>
      <c r="AY278" s="13"/>
      <c r="AZ278" s="13"/>
      <c r="BA278" s="13"/>
      <c r="BB278" s="13"/>
      <c r="BC278" s="13"/>
      <c r="BD278" s="13"/>
      <c r="BE278" s="13"/>
      <c r="BF278" s="13"/>
      <c r="BG278" s="13"/>
      <c r="BH278" s="13"/>
      <c r="BI278" s="13"/>
      <c r="BJ278" s="13"/>
      <c r="BK278" s="13"/>
      <c r="BL278" s="13"/>
      <c r="BM278" s="13"/>
      <c r="BN278" s="13"/>
      <c r="BO278" s="13"/>
      <c r="BP278" s="13"/>
      <c r="BQ278" s="13"/>
      <c r="BR278" s="13"/>
    </row>
    <row r="279" spans="2:70" x14ac:dyDescent="0.25"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W279" s="13"/>
      <c r="X279" s="13"/>
      <c r="Y279" s="13"/>
      <c r="Z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  <c r="AN279" s="13"/>
      <c r="AO279" s="13"/>
      <c r="AP279" s="13"/>
      <c r="AQ279" s="13"/>
      <c r="AR279" s="13"/>
      <c r="AS279" s="13"/>
      <c r="AT279" s="13"/>
      <c r="AU279" s="13"/>
      <c r="AV279" s="13"/>
      <c r="AW279" s="13"/>
      <c r="AX279" s="13"/>
      <c r="AY279" s="13"/>
      <c r="AZ279" s="13"/>
      <c r="BA279" s="13"/>
      <c r="BB279" s="13"/>
      <c r="BC279" s="13"/>
      <c r="BD279" s="13"/>
      <c r="BE279" s="13"/>
      <c r="BF279" s="13"/>
      <c r="BG279" s="13"/>
      <c r="BH279" s="13"/>
      <c r="BI279" s="13"/>
      <c r="BJ279" s="13"/>
      <c r="BK279" s="13"/>
      <c r="BL279" s="13"/>
      <c r="BM279" s="13"/>
      <c r="BN279" s="13"/>
      <c r="BO279" s="13"/>
      <c r="BP279" s="13"/>
      <c r="BQ279" s="13"/>
      <c r="BR279" s="13"/>
    </row>
    <row r="280" spans="2:70" x14ac:dyDescent="0.25"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W280" s="13"/>
      <c r="X280" s="13"/>
      <c r="Y280" s="13"/>
      <c r="Z280" s="13"/>
      <c r="AC280" s="13"/>
      <c r="AD280" s="13"/>
      <c r="AE280" s="13"/>
      <c r="AF280" s="13"/>
      <c r="AG280" s="13"/>
      <c r="AH280" s="13"/>
      <c r="AI280" s="13"/>
      <c r="AJ280" s="13"/>
      <c r="AK280" s="13"/>
      <c r="AL280" s="13"/>
      <c r="AM280" s="13"/>
      <c r="AN280" s="13"/>
      <c r="AO280" s="13"/>
      <c r="AP280" s="13"/>
      <c r="AQ280" s="13"/>
      <c r="AR280" s="13"/>
      <c r="AS280" s="13"/>
      <c r="AT280" s="13"/>
      <c r="AU280" s="13"/>
      <c r="AV280" s="13"/>
      <c r="AW280" s="13"/>
      <c r="AX280" s="13"/>
      <c r="AY280" s="13"/>
      <c r="AZ280" s="13"/>
      <c r="BA280" s="13"/>
      <c r="BB280" s="13"/>
      <c r="BC280" s="13"/>
      <c r="BD280" s="13"/>
      <c r="BE280" s="13"/>
      <c r="BF280" s="13"/>
      <c r="BG280" s="13"/>
      <c r="BH280" s="13"/>
      <c r="BI280" s="13"/>
      <c r="BJ280" s="13"/>
      <c r="BK280" s="13"/>
      <c r="BL280" s="13"/>
      <c r="BM280" s="13"/>
      <c r="BN280" s="13"/>
      <c r="BO280" s="13"/>
      <c r="BP280" s="13"/>
      <c r="BQ280" s="13"/>
      <c r="BR280" s="13"/>
    </row>
    <row r="281" spans="2:70" x14ac:dyDescent="0.25"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W281" s="13"/>
      <c r="X281" s="13"/>
      <c r="Y281" s="13"/>
      <c r="Z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  <c r="AN281" s="13"/>
      <c r="AO281" s="13"/>
      <c r="AP281" s="13"/>
      <c r="AQ281" s="13"/>
      <c r="AR281" s="13"/>
      <c r="AS281" s="13"/>
      <c r="AT281" s="13"/>
      <c r="AU281" s="13"/>
      <c r="AV281" s="13"/>
      <c r="AW281" s="13"/>
      <c r="AX281" s="13"/>
      <c r="AY281" s="13"/>
      <c r="AZ281" s="13"/>
      <c r="BA281" s="13"/>
      <c r="BB281" s="13"/>
      <c r="BC281" s="13"/>
      <c r="BD281" s="13"/>
      <c r="BE281" s="13"/>
      <c r="BF281" s="13"/>
      <c r="BG281" s="13"/>
      <c r="BH281" s="13"/>
      <c r="BI281" s="13"/>
      <c r="BJ281" s="13"/>
      <c r="BK281" s="13"/>
      <c r="BL281" s="13"/>
      <c r="BM281" s="13"/>
      <c r="BN281" s="13"/>
      <c r="BO281" s="13"/>
      <c r="BP281" s="13"/>
      <c r="BQ281" s="13"/>
      <c r="BR281" s="13"/>
    </row>
    <row r="282" spans="2:70" x14ac:dyDescent="0.25"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W282" s="13"/>
      <c r="X282" s="13"/>
      <c r="Y282" s="13"/>
      <c r="Z282" s="13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  <c r="AN282" s="13"/>
      <c r="AO282" s="13"/>
      <c r="AP282" s="13"/>
      <c r="AQ282" s="13"/>
      <c r="AR282" s="13"/>
      <c r="AS282" s="13"/>
      <c r="AT282" s="13"/>
      <c r="AU282" s="13"/>
      <c r="AV282" s="13"/>
      <c r="AW282" s="13"/>
      <c r="AX282" s="13"/>
      <c r="AY282" s="13"/>
      <c r="AZ282" s="13"/>
      <c r="BA282" s="13"/>
      <c r="BB282" s="13"/>
      <c r="BC282" s="13"/>
      <c r="BD282" s="13"/>
      <c r="BE282" s="13"/>
      <c r="BF282" s="13"/>
      <c r="BG282" s="13"/>
      <c r="BH282" s="13"/>
      <c r="BI282" s="13"/>
      <c r="BJ282" s="13"/>
      <c r="BK282" s="13"/>
      <c r="BL282" s="13"/>
      <c r="BM282" s="13"/>
      <c r="BN282" s="13"/>
      <c r="BO282" s="13"/>
      <c r="BP282" s="13"/>
      <c r="BQ282" s="13"/>
      <c r="BR282" s="13"/>
    </row>
    <row r="283" spans="2:70" x14ac:dyDescent="0.25"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W283" s="13"/>
      <c r="X283" s="13"/>
      <c r="Y283" s="13"/>
      <c r="Z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  <c r="AS283" s="13"/>
      <c r="AT283" s="13"/>
      <c r="AU283" s="13"/>
      <c r="AV283" s="13"/>
      <c r="AW283" s="13"/>
      <c r="AX283" s="13"/>
      <c r="AY283" s="13"/>
      <c r="AZ283" s="13"/>
      <c r="BA283" s="13"/>
      <c r="BB283" s="13"/>
      <c r="BC283" s="13"/>
      <c r="BD283" s="13"/>
      <c r="BE283" s="13"/>
      <c r="BF283" s="13"/>
      <c r="BG283" s="13"/>
      <c r="BH283" s="13"/>
      <c r="BI283" s="13"/>
      <c r="BJ283" s="13"/>
      <c r="BK283" s="13"/>
      <c r="BL283" s="13"/>
      <c r="BM283" s="13"/>
      <c r="BN283" s="13"/>
      <c r="BO283" s="13"/>
      <c r="BP283" s="13"/>
      <c r="BQ283" s="13"/>
      <c r="BR283" s="13"/>
    </row>
    <row r="284" spans="2:70" x14ac:dyDescent="0.25"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W284" s="13"/>
      <c r="X284" s="13"/>
      <c r="Y284" s="13"/>
      <c r="Z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  <c r="AN284" s="13"/>
      <c r="AO284" s="13"/>
      <c r="AP284" s="13"/>
      <c r="AQ284" s="13"/>
      <c r="AR284" s="13"/>
      <c r="AS284" s="13"/>
      <c r="AT284" s="13"/>
      <c r="AU284" s="13"/>
      <c r="AV284" s="13"/>
      <c r="AW284" s="13"/>
      <c r="AX284" s="13"/>
      <c r="AY284" s="13"/>
      <c r="AZ284" s="13"/>
      <c r="BA284" s="13"/>
      <c r="BB284" s="13"/>
      <c r="BC284" s="13"/>
      <c r="BD284" s="13"/>
      <c r="BE284" s="13"/>
      <c r="BF284" s="13"/>
      <c r="BG284" s="13"/>
      <c r="BH284" s="13"/>
      <c r="BI284" s="13"/>
      <c r="BJ284" s="13"/>
      <c r="BK284" s="13"/>
      <c r="BL284" s="13"/>
      <c r="BM284" s="13"/>
      <c r="BN284" s="13"/>
      <c r="BO284" s="13"/>
      <c r="BP284" s="13"/>
      <c r="BQ284" s="13"/>
      <c r="BR284" s="13"/>
    </row>
    <row r="285" spans="2:70" x14ac:dyDescent="0.25"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W285" s="13"/>
      <c r="X285" s="13"/>
      <c r="Y285" s="13"/>
      <c r="Z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  <c r="AS285" s="13"/>
      <c r="AT285" s="13"/>
      <c r="AU285" s="13"/>
      <c r="AV285" s="13"/>
      <c r="AW285" s="13"/>
      <c r="AX285" s="13"/>
      <c r="AY285" s="13"/>
      <c r="AZ285" s="13"/>
      <c r="BA285" s="13"/>
      <c r="BB285" s="13"/>
      <c r="BC285" s="13"/>
      <c r="BD285" s="13"/>
      <c r="BE285" s="13"/>
      <c r="BF285" s="13"/>
      <c r="BG285" s="13"/>
      <c r="BH285" s="13"/>
      <c r="BI285" s="13"/>
      <c r="BJ285" s="13"/>
      <c r="BK285" s="13"/>
      <c r="BL285" s="13"/>
      <c r="BM285" s="13"/>
      <c r="BN285" s="13"/>
      <c r="BO285" s="13"/>
      <c r="BP285" s="13"/>
      <c r="BQ285" s="13"/>
      <c r="BR285" s="13"/>
    </row>
    <row r="286" spans="2:70" x14ac:dyDescent="0.25"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W286" s="13"/>
      <c r="X286" s="13"/>
      <c r="Y286" s="13"/>
      <c r="Z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3"/>
      <c r="AO286" s="13"/>
      <c r="AP286" s="13"/>
      <c r="AQ286" s="13"/>
      <c r="AR286" s="13"/>
      <c r="AS286" s="13"/>
      <c r="AT286" s="13"/>
      <c r="AU286" s="13"/>
      <c r="AV286" s="13"/>
      <c r="AW286" s="13"/>
      <c r="AX286" s="13"/>
      <c r="AY286" s="13"/>
      <c r="AZ286" s="13"/>
      <c r="BA286" s="13"/>
      <c r="BB286" s="13"/>
      <c r="BC286" s="13"/>
      <c r="BD286" s="13"/>
      <c r="BE286" s="13"/>
      <c r="BF286" s="13"/>
      <c r="BG286" s="13"/>
      <c r="BH286" s="13"/>
      <c r="BI286" s="13"/>
      <c r="BJ286" s="13"/>
      <c r="BK286" s="13"/>
      <c r="BL286" s="13"/>
      <c r="BM286" s="13"/>
      <c r="BN286" s="13"/>
      <c r="BO286" s="13"/>
      <c r="BP286" s="13"/>
      <c r="BQ286" s="13"/>
      <c r="BR286" s="13"/>
    </row>
    <row r="287" spans="2:70" x14ac:dyDescent="0.25"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W287" s="13"/>
      <c r="X287" s="13"/>
      <c r="Y287" s="13"/>
      <c r="Z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  <c r="AS287" s="13"/>
      <c r="AT287" s="13"/>
      <c r="AU287" s="13"/>
      <c r="AV287" s="13"/>
      <c r="AW287" s="13"/>
      <c r="AX287" s="13"/>
      <c r="AY287" s="13"/>
      <c r="AZ287" s="13"/>
      <c r="BA287" s="13"/>
      <c r="BB287" s="13"/>
      <c r="BC287" s="13"/>
      <c r="BD287" s="13"/>
      <c r="BE287" s="13"/>
      <c r="BF287" s="13"/>
      <c r="BG287" s="13"/>
      <c r="BH287" s="13"/>
      <c r="BI287" s="13"/>
      <c r="BJ287" s="13"/>
      <c r="BK287" s="13"/>
      <c r="BL287" s="13"/>
      <c r="BM287" s="13"/>
      <c r="BN287" s="13"/>
      <c r="BO287" s="13"/>
      <c r="BP287" s="13"/>
      <c r="BQ287" s="13"/>
      <c r="BR287" s="13"/>
    </row>
    <row r="288" spans="2:70" x14ac:dyDescent="0.25"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W288" s="13"/>
      <c r="X288" s="13"/>
      <c r="Y288" s="13"/>
      <c r="Z288" s="13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  <c r="AN288" s="13"/>
      <c r="AO288" s="13"/>
      <c r="AP288" s="13"/>
      <c r="AQ288" s="13"/>
      <c r="AR288" s="13"/>
      <c r="AS288" s="13"/>
      <c r="AT288" s="13"/>
      <c r="AU288" s="13"/>
      <c r="AV288" s="13"/>
      <c r="AW288" s="13"/>
      <c r="AX288" s="13"/>
      <c r="AY288" s="13"/>
      <c r="AZ288" s="13"/>
      <c r="BA288" s="13"/>
      <c r="BB288" s="13"/>
      <c r="BC288" s="13"/>
      <c r="BD288" s="13"/>
      <c r="BE288" s="13"/>
      <c r="BF288" s="13"/>
      <c r="BG288" s="13"/>
      <c r="BH288" s="13"/>
      <c r="BI288" s="13"/>
      <c r="BJ288" s="13"/>
      <c r="BK288" s="13"/>
      <c r="BL288" s="13"/>
      <c r="BM288" s="13"/>
      <c r="BN288" s="13"/>
      <c r="BO288" s="13"/>
      <c r="BP288" s="13"/>
      <c r="BQ288" s="13"/>
      <c r="BR288" s="13"/>
    </row>
    <row r="289" spans="2:70" x14ac:dyDescent="0.25"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W289" s="13"/>
      <c r="X289" s="13"/>
      <c r="Y289" s="13"/>
      <c r="Z289" s="13"/>
      <c r="AC289" s="13"/>
      <c r="AD289" s="13"/>
      <c r="AE289" s="13"/>
      <c r="AF289" s="13"/>
      <c r="AG289" s="13"/>
      <c r="AH289" s="13"/>
      <c r="AI289" s="13"/>
      <c r="AJ289" s="13"/>
      <c r="AK289" s="13"/>
      <c r="AL289" s="13"/>
      <c r="AM289" s="13"/>
      <c r="AN289" s="13"/>
      <c r="AO289" s="13"/>
      <c r="AP289" s="13"/>
      <c r="AQ289" s="13"/>
      <c r="AR289" s="13"/>
      <c r="AS289" s="13"/>
      <c r="AT289" s="13"/>
      <c r="AU289" s="13"/>
      <c r="AV289" s="13"/>
      <c r="AW289" s="13"/>
      <c r="AX289" s="13"/>
      <c r="AY289" s="13"/>
      <c r="AZ289" s="13"/>
      <c r="BA289" s="13"/>
      <c r="BB289" s="13"/>
      <c r="BC289" s="13"/>
      <c r="BD289" s="13"/>
      <c r="BE289" s="13"/>
      <c r="BF289" s="13"/>
      <c r="BG289" s="13"/>
      <c r="BH289" s="13"/>
      <c r="BI289" s="13"/>
      <c r="BJ289" s="13"/>
      <c r="BK289" s="13"/>
      <c r="BL289" s="13"/>
      <c r="BM289" s="13"/>
      <c r="BN289" s="13"/>
      <c r="BO289" s="13"/>
      <c r="BP289" s="13"/>
      <c r="BQ289" s="13"/>
      <c r="BR289" s="13"/>
    </row>
    <row r="290" spans="2:70" x14ac:dyDescent="0.25"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W290" s="13"/>
      <c r="X290" s="13"/>
      <c r="Y290" s="13"/>
      <c r="Z290" s="13"/>
      <c r="AC290" s="13"/>
      <c r="AD290" s="13"/>
      <c r="AE290" s="13"/>
      <c r="AF290" s="13"/>
      <c r="AG290" s="13"/>
      <c r="AH290" s="13"/>
      <c r="AI290" s="13"/>
      <c r="AJ290" s="13"/>
      <c r="AK290" s="13"/>
      <c r="AL290" s="13"/>
      <c r="AM290" s="13"/>
      <c r="AN290" s="13"/>
      <c r="AO290" s="13"/>
      <c r="AP290" s="13"/>
      <c r="AQ290" s="13"/>
      <c r="AR290" s="13"/>
      <c r="AS290" s="13"/>
      <c r="AT290" s="13"/>
      <c r="AU290" s="13"/>
      <c r="AV290" s="13"/>
      <c r="AW290" s="13"/>
      <c r="AX290" s="13"/>
      <c r="AY290" s="13"/>
      <c r="AZ290" s="13"/>
      <c r="BA290" s="13"/>
      <c r="BB290" s="13"/>
      <c r="BC290" s="13"/>
      <c r="BD290" s="13"/>
      <c r="BE290" s="13"/>
      <c r="BF290" s="13"/>
      <c r="BG290" s="13"/>
      <c r="BH290" s="13"/>
      <c r="BI290" s="13"/>
      <c r="BJ290" s="13"/>
      <c r="BK290" s="13"/>
      <c r="BL290" s="13"/>
      <c r="BM290" s="13"/>
      <c r="BN290" s="13"/>
      <c r="BO290" s="13"/>
      <c r="BP290" s="13"/>
      <c r="BQ290" s="13"/>
      <c r="BR290" s="13"/>
    </row>
    <row r="291" spans="2:70" x14ac:dyDescent="0.25"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W291" s="13"/>
      <c r="X291" s="13"/>
      <c r="Y291" s="13"/>
      <c r="Z291" s="13"/>
      <c r="AC291" s="13"/>
      <c r="AD291" s="13"/>
      <c r="AE291" s="13"/>
      <c r="AF291" s="13"/>
      <c r="AG291" s="13"/>
      <c r="AH291" s="13"/>
      <c r="AI291" s="13"/>
      <c r="AJ291" s="13"/>
      <c r="AK291" s="13"/>
      <c r="AL291" s="13"/>
      <c r="AM291" s="13"/>
      <c r="AN291" s="13"/>
      <c r="AO291" s="13"/>
      <c r="AP291" s="13"/>
      <c r="AQ291" s="13"/>
      <c r="AR291" s="13"/>
      <c r="AS291" s="13"/>
      <c r="AT291" s="13"/>
      <c r="AU291" s="13"/>
      <c r="AV291" s="13"/>
      <c r="AW291" s="13"/>
      <c r="AX291" s="13"/>
      <c r="AY291" s="13"/>
      <c r="AZ291" s="13"/>
      <c r="BA291" s="13"/>
      <c r="BB291" s="13"/>
      <c r="BC291" s="13"/>
      <c r="BD291" s="13"/>
      <c r="BE291" s="13"/>
      <c r="BF291" s="13"/>
      <c r="BG291" s="13"/>
      <c r="BH291" s="13"/>
      <c r="BI291" s="13"/>
      <c r="BJ291" s="13"/>
      <c r="BK291" s="13"/>
      <c r="BL291" s="13"/>
      <c r="BM291" s="13"/>
      <c r="BN291" s="13"/>
      <c r="BO291" s="13"/>
      <c r="BP291" s="13"/>
      <c r="BQ291" s="13"/>
      <c r="BR291" s="13"/>
    </row>
    <row r="292" spans="2:70" x14ac:dyDescent="0.25"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W292" s="13"/>
      <c r="X292" s="13"/>
      <c r="Y292" s="13"/>
      <c r="Z292" s="13"/>
      <c r="AC292" s="13"/>
      <c r="AD292" s="13"/>
      <c r="AE292" s="13"/>
      <c r="AF292" s="13"/>
      <c r="AG292" s="13"/>
      <c r="AH292" s="13"/>
      <c r="AI292" s="13"/>
      <c r="AJ292" s="13"/>
      <c r="AK292" s="13"/>
      <c r="AL292" s="13"/>
      <c r="AM292" s="13"/>
      <c r="AN292" s="13"/>
      <c r="AO292" s="13"/>
      <c r="AP292" s="13"/>
      <c r="AQ292" s="13"/>
      <c r="AR292" s="13"/>
      <c r="AS292" s="13"/>
      <c r="AT292" s="13"/>
      <c r="AU292" s="13"/>
      <c r="AV292" s="13"/>
      <c r="AW292" s="13"/>
      <c r="AX292" s="13"/>
      <c r="AY292" s="13"/>
      <c r="AZ292" s="13"/>
      <c r="BA292" s="13"/>
      <c r="BB292" s="13"/>
      <c r="BC292" s="13"/>
      <c r="BD292" s="13"/>
      <c r="BE292" s="13"/>
      <c r="BF292" s="13"/>
      <c r="BG292" s="13"/>
      <c r="BH292" s="13"/>
      <c r="BI292" s="13"/>
      <c r="BJ292" s="13"/>
      <c r="BK292" s="13"/>
      <c r="BL292" s="13"/>
      <c r="BM292" s="13"/>
      <c r="BN292" s="13"/>
      <c r="BO292" s="13"/>
      <c r="BP292" s="13"/>
      <c r="BQ292" s="13"/>
      <c r="BR292" s="13"/>
    </row>
    <row r="293" spans="2:70" x14ac:dyDescent="0.25"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W293" s="13"/>
      <c r="X293" s="13"/>
      <c r="Y293" s="13"/>
      <c r="Z293" s="13"/>
      <c r="AC293" s="13"/>
      <c r="AD293" s="13"/>
      <c r="AE293" s="13"/>
      <c r="AF293" s="13"/>
      <c r="AG293" s="13"/>
      <c r="AH293" s="13"/>
      <c r="AI293" s="13"/>
      <c r="AJ293" s="13"/>
      <c r="AK293" s="13"/>
      <c r="AL293" s="13"/>
      <c r="AM293" s="13"/>
      <c r="AN293" s="13"/>
      <c r="AO293" s="13"/>
      <c r="AP293" s="13"/>
      <c r="AQ293" s="13"/>
      <c r="AR293" s="13"/>
      <c r="AS293" s="13"/>
      <c r="AT293" s="13"/>
      <c r="AU293" s="13"/>
      <c r="AV293" s="13"/>
      <c r="AW293" s="13"/>
      <c r="AX293" s="13"/>
      <c r="AY293" s="13"/>
      <c r="AZ293" s="13"/>
      <c r="BA293" s="13"/>
      <c r="BB293" s="13"/>
      <c r="BC293" s="13"/>
      <c r="BD293" s="13"/>
      <c r="BE293" s="13"/>
      <c r="BF293" s="13"/>
      <c r="BG293" s="13"/>
      <c r="BH293" s="13"/>
      <c r="BI293" s="13"/>
      <c r="BJ293" s="13"/>
      <c r="BK293" s="13"/>
      <c r="BL293" s="13"/>
      <c r="BM293" s="13"/>
      <c r="BN293" s="13"/>
      <c r="BO293" s="13"/>
      <c r="BP293" s="13"/>
      <c r="BQ293" s="13"/>
      <c r="BR293" s="13"/>
    </row>
    <row r="294" spans="2:70" x14ac:dyDescent="0.25"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W294" s="13"/>
      <c r="X294" s="13"/>
      <c r="Y294" s="13"/>
      <c r="Z294" s="13"/>
      <c r="AC294" s="13"/>
      <c r="AD294" s="13"/>
      <c r="AE294" s="13"/>
      <c r="AF294" s="13"/>
      <c r="AG294" s="13"/>
      <c r="AH294" s="13"/>
      <c r="AI294" s="13"/>
      <c r="AJ294" s="13"/>
      <c r="AK294" s="13"/>
      <c r="AL294" s="13"/>
      <c r="AM294" s="13"/>
      <c r="AN294" s="13"/>
      <c r="AO294" s="13"/>
      <c r="AP294" s="13"/>
      <c r="AQ294" s="13"/>
      <c r="AR294" s="13"/>
      <c r="AS294" s="13"/>
      <c r="AT294" s="13"/>
      <c r="AU294" s="13"/>
      <c r="AV294" s="13"/>
      <c r="AW294" s="13"/>
      <c r="AX294" s="13"/>
      <c r="AY294" s="13"/>
      <c r="AZ294" s="13"/>
      <c r="BA294" s="13"/>
      <c r="BB294" s="13"/>
      <c r="BC294" s="13"/>
      <c r="BD294" s="13"/>
      <c r="BE294" s="13"/>
      <c r="BF294" s="13"/>
      <c r="BG294" s="13"/>
      <c r="BH294" s="13"/>
      <c r="BI294" s="13"/>
      <c r="BJ294" s="13"/>
      <c r="BK294" s="13"/>
      <c r="BL294" s="13"/>
      <c r="BM294" s="13"/>
      <c r="BN294" s="13"/>
      <c r="BO294" s="13"/>
      <c r="BP294" s="13"/>
      <c r="BQ294" s="13"/>
      <c r="BR294" s="13"/>
    </row>
    <row r="295" spans="2:70" x14ac:dyDescent="0.25"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W295" s="13"/>
      <c r="X295" s="13"/>
      <c r="Y295" s="13"/>
      <c r="Z295" s="13"/>
      <c r="AC295" s="13"/>
      <c r="AD295" s="13"/>
      <c r="AE295" s="13"/>
      <c r="AF295" s="13"/>
      <c r="AG295" s="13"/>
      <c r="AH295" s="13"/>
      <c r="AI295" s="13"/>
      <c r="AJ295" s="13"/>
      <c r="AK295" s="13"/>
      <c r="AL295" s="13"/>
      <c r="AM295" s="13"/>
      <c r="AN295" s="13"/>
      <c r="AO295" s="13"/>
      <c r="AP295" s="13"/>
      <c r="AQ295" s="13"/>
      <c r="AR295" s="13"/>
      <c r="AS295" s="13"/>
      <c r="AT295" s="13"/>
      <c r="AU295" s="13"/>
      <c r="AV295" s="13"/>
      <c r="AW295" s="13"/>
      <c r="AX295" s="13"/>
      <c r="AY295" s="13"/>
      <c r="AZ295" s="13"/>
      <c r="BA295" s="13"/>
      <c r="BB295" s="13"/>
      <c r="BC295" s="13"/>
      <c r="BD295" s="13"/>
      <c r="BE295" s="13"/>
      <c r="BF295" s="13"/>
      <c r="BG295" s="13"/>
      <c r="BH295" s="13"/>
      <c r="BI295" s="13"/>
      <c r="BJ295" s="13"/>
      <c r="BK295" s="13"/>
      <c r="BL295" s="13"/>
      <c r="BM295" s="13"/>
      <c r="BN295" s="13"/>
      <c r="BO295" s="13"/>
      <c r="BP295" s="13"/>
      <c r="BQ295" s="13"/>
      <c r="BR295" s="13"/>
    </row>
    <row r="296" spans="2:70" x14ac:dyDescent="0.25"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W296" s="13"/>
      <c r="X296" s="13"/>
      <c r="Y296" s="13"/>
      <c r="Z296" s="13"/>
      <c r="AC296" s="13"/>
      <c r="AD296" s="13"/>
      <c r="AE296" s="13"/>
      <c r="AF296" s="13"/>
      <c r="AG296" s="13"/>
      <c r="AH296" s="13"/>
      <c r="AI296" s="13"/>
      <c r="AJ296" s="13"/>
      <c r="AK296" s="13"/>
      <c r="AL296" s="13"/>
      <c r="AM296" s="13"/>
      <c r="AN296" s="13"/>
      <c r="AO296" s="13"/>
      <c r="AP296" s="13"/>
      <c r="AQ296" s="13"/>
      <c r="AR296" s="13"/>
      <c r="AS296" s="13"/>
      <c r="AT296" s="13"/>
      <c r="AU296" s="13"/>
      <c r="AV296" s="13"/>
      <c r="AW296" s="13"/>
      <c r="AX296" s="13"/>
      <c r="AY296" s="13"/>
      <c r="AZ296" s="13"/>
      <c r="BA296" s="13"/>
      <c r="BB296" s="13"/>
      <c r="BC296" s="13"/>
      <c r="BD296" s="13"/>
      <c r="BE296" s="13"/>
      <c r="BF296" s="13"/>
      <c r="BG296" s="13"/>
      <c r="BH296" s="13"/>
      <c r="BI296" s="13"/>
      <c r="BJ296" s="13"/>
      <c r="BK296" s="13"/>
      <c r="BL296" s="13"/>
      <c r="BM296" s="13"/>
      <c r="BN296" s="13"/>
      <c r="BO296" s="13"/>
      <c r="BP296" s="13"/>
      <c r="BQ296" s="13"/>
      <c r="BR296" s="13"/>
    </row>
    <row r="297" spans="2:70" x14ac:dyDescent="0.25"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W297" s="13"/>
      <c r="X297" s="13"/>
      <c r="Y297" s="13"/>
      <c r="Z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  <c r="AN297" s="13"/>
      <c r="AO297" s="13"/>
      <c r="AP297" s="13"/>
      <c r="AQ297" s="13"/>
      <c r="AR297" s="13"/>
      <c r="AS297" s="13"/>
      <c r="AT297" s="13"/>
      <c r="AU297" s="13"/>
      <c r="AV297" s="13"/>
      <c r="AW297" s="13"/>
      <c r="AX297" s="13"/>
      <c r="AY297" s="13"/>
      <c r="AZ297" s="13"/>
      <c r="BA297" s="13"/>
      <c r="BB297" s="13"/>
      <c r="BC297" s="13"/>
      <c r="BD297" s="13"/>
      <c r="BE297" s="13"/>
      <c r="BF297" s="13"/>
      <c r="BG297" s="13"/>
      <c r="BH297" s="13"/>
      <c r="BI297" s="13"/>
      <c r="BJ297" s="13"/>
      <c r="BK297" s="13"/>
      <c r="BL297" s="13"/>
      <c r="BM297" s="13"/>
      <c r="BN297" s="13"/>
      <c r="BO297" s="13"/>
      <c r="BP297" s="13"/>
      <c r="BQ297" s="13"/>
      <c r="BR297" s="13"/>
    </row>
    <row r="298" spans="2:70" x14ac:dyDescent="0.25"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W298" s="13"/>
      <c r="X298" s="13"/>
      <c r="Y298" s="13"/>
      <c r="Z298" s="13"/>
      <c r="AC298" s="13"/>
      <c r="AD298" s="13"/>
      <c r="AE298" s="13"/>
      <c r="AF298" s="13"/>
      <c r="AG298" s="13"/>
      <c r="AH298" s="13"/>
      <c r="AI298" s="13"/>
      <c r="AJ298" s="13"/>
      <c r="AK298" s="13"/>
      <c r="AL298" s="13"/>
      <c r="AM298" s="13"/>
      <c r="AN298" s="13"/>
      <c r="AO298" s="13"/>
      <c r="AP298" s="13"/>
      <c r="AQ298" s="13"/>
      <c r="AR298" s="13"/>
      <c r="AS298" s="13"/>
      <c r="AT298" s="13"/>
      <c r="AU298" s="13"/>
      <c r="AV298" s="13"/>
      <c r="AW298" s="13"/>
      <c r="AX298" s="13"/>
      <c r="AY298" s="13"/>
      <c r="AZ298" s="13"/>
      <c r="BA298" s="13"/>
      <c r="BB298" s="13"/>
      <c r="BC298" s="13"/>
      <c r="BD298" s="13"/>
      <c r="BE298" s="13"/>
      <c r="BF298" s="13"/>
      <c r="BG298" s="13"/>
      <c r="BH298" s="13"/>
      <c r="BI298" s="13"/>
      <c r="BJ298" s="13"/>
      <c r="BK298" s="13"/>
      <c r="BL298" s="13"/>
      <c r="BM298" s="13"/>
      <c r="BN298" s="13"/>
      <c r="BO298" s="13"/>
      <c r="BP298" s="13"/>
      <c r="BQ298" s="13"/>
      <c r="BR298" s="13"/>
    </row>
    <row r="299" spans="2:70" x14ac:dyDescent="0.25"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W299" s="13"/>
      <c r="X299" s="13"/>
      <c r="Y299" s="13"/>
      <c r="Z299" s="13"/>
      <c r="AC299" s="13"/>
      <c r="AD299" s="13"/>
      <c r="AE299" s="13"/>
      <c r="AF299" s="13"/>
      <c r="AG299" s="13"/>
      <c r="AH299" s="13"/>
      <c r="AI299" s="13"/>
      <c r="AJ299" s="13"/>
      <c r="AK299" s="13"/>
      <c r="AL299" s="13"/>
      <c r="AM299" s="13"/>
      <c r="AN299" s="13"/>
      <c r="AO299" s="13"/>
      <c r="AP299" s="13"/>
      <c r="AQ299" s="13"/>
      <c r="AR299" s="13"/>
      <c r="AS299" s="13"/>
      <c r="AT299" s="13"/>
      <c r="AU299" s="13"/>
      <c r="AV299" s="13"/>
      <c r="AW299" s="13"/>
      <c r="AX299" s="13"/>
      <c r="AY299" s="13"/>
      <c r="AZ299" s="13"/>
      <c r="BA299" s="13"/>
      <c r="BB299" s="13"/>
      <c r="BC299" s="13"/>
      <c r="BD299" s="13"/>
      <c r="BE299" s="13"/>
      <c r="BF299" s="13"/>
      <c r="BG299" s="13"/>
      <c r="BH299" s="13"/>
      <c r="BI299" s="13"/>
      <c r="BJ299" s="13"/>
      <c r="BK299" s="13"/>
      <c r="BL299" s="13"/>
      <c r="BM299" s="13"/>
      <c r="BN299" s="13"/>
      <c r="BO299" s="13"/>
      <c r="BP299" s="13"/>
      <c r="BQ299" s="13"/>
      <c r="BR299" s="13"/>
    </row>
    <row r="300" spans="2:70" x14ac:dyDescent="0.25"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W300" s="13"/>
      <c r="X300" s="13"/>
      <c r="Y300" s="13"/>
      <c r="Z300" s="13"/>
      <c r="AC300" s="13"/>
      <c r="AD300" s="13"/>
      <c r="AE300" s="13"/>
      <c r="AF300" s="13"/>
      <c r="AG300" s="13"/>
      <c r="AH300" s="13"/>
      <c r="AI300" s="13"/>
      <c r="AJ300" s="13"/>
      <c r="AK300" s="13"/>
      <c r="AL300" s="13"/>
      <c r="AM300" s="13"/>
      <c r="AN300" s="13"/>
      <c r="AO300" s="13"/>
      <c r="AP300" s="13"/>
      <c r="AQ300" s="13"/>
      <c r="AR300" s="13"/>
      <c r="AS300" s="13"/>
      <c r="AT300" s="13"/>
      <c r="AU300" s="13"/>
      <c r="AV300" s="13"/>
      <c r="AW300" s="13"/>
      <c r="AX300" s="13"/>
      <c r="AY300" s="13"/>
      <c r="AZ300" s="13"/>
      <c r="BA300" s="13"/>
      <c r="BB300" s="13"/>
      <c r="BC300" s="13"/>
      <c r="BD300" s="13"/>
      <c r="BE300" s="13"/>
      <c r="BF300" s="13"/>
      <c r="BG300" s="13"/>
      <c r="BH300" s="13"/>
      <c r="BI300" s="13"/>
      <c r="BJ300" s="13"/>
      <c r="BK300" s="13"/>
      <c r="BL300" s="13"/>
      <c r="BM300" s="13"/>
      <c r="BN300" s="13"/>
      <c r="BO300" s="13"/>
      <c r="BP300" s="13"/>
      <c r="BQ300" s="13"/>
      <c r="BR300" s="13"/>
    </row>
    <row r="301" spans="2:70" x14ac:dyDescent="0.25"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W301" s="13"/>
      <c r="X301" s="13"/>
      <c r="Y301" s="13"/>
      <c r="Z301" s="13"/>
      <c r="AC301" s="13"/>
      <c r="AD301" s="13"/>
      <c r="AE301" s="13"/>
      <c r="AF301" s="13"/>
      <c r="AG301" s="13"/>
      <c r="AH301" s="13"/>
      <c r="AI301" s="13"/>
      <c r="AJ301" s="13"/>
      <c r="AK301" s="13"/>
      <c r="AL301" s="13"/>
      <c r="AM301" s="13"/>
      <c r="AN301" s="13"/>
      <c r="AO301" s="13"/>
      <c r="AP301" s="13"/>
      <c r="AQ301" s="13"/>
      <c r="AR301" s="13"/>
      <c r="AS301" s="13"/>
      <c r="AT301" s="13"/>
      <c r="AU301" s="13"/>
      <c r="AV301" s="13"/>
      <c r="AW301" s="13"/>
      <c r="AX301" s="13"/>
      <c r="AY301" s="13"/>
      <c r="AZ301" s="13"/>
      <c r="BA301" s="13"/>
      <c r="BB301" s="13"/>
      <c r="BC301" s="13"/>
      <c r="BD301" s="13"/>
      <c r="BE301" s="13"/>
      <c r="BF301" s="13"/>
      <c r="BG301" s="13"/>
      <c r="BH301" s="13"/>
      <c r="BI301" s="13"/>
      <c r="BJ301" s="13"/>
      <c r="BK301" s="13"/>
      <c r="BL301" s="13"/>
      <c r="BM301" s="13"/>
      <c r="BN301" s="13"/>
      <c r="BO301" s="13"/>
      <c r="BP301" s="13"/>
      <c r="BQ301" s="13"/>
      <c r="BR301" s="13"/>
    </row>
    <row r="302" spans="2:70" x14ac:dyDescent="0.25"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W302" s="13"/>
      <c r="X302" s="13"/>
      <c r="Y302" s="13"/>
      <c r="Z302" s="13"/>
      <c r="AC302" s="13"/>
      <c r="AD302" s="13"/>
      <c r="AE302" s="13"/>
      <c r="AF302" s="13"/>
      <c r="AG302" s="13"/>
      <c r="AH302" s="13"/>
      <c r="AI302" s="13"/>
      <c r="AJ302" s="13"/>
      <c r="AK302" s="13"/>
      <c r="AL302" s="13"/>
      <c r="AM302" s="13"/>
      <c r="AN302" s="13"/>
      <c r="AO302" s="13"/>
      <c r="AP302" s="13"/>
      <c r="AQ302" s="13"/>
      <c r="AR302" s="13"/>
      <c r="AS302" s="13"/>
      <c r="AT302" s="13"/>
      <c r="AU302" s="13"/>
      <c r="AV302" s="13"/>
      <c r="AW302" s="13"/>
      <c r="AX302" s="13"/>
      <c r="AY302" s="13"/>
      <c r="AZ302" s="13"/>
      <c r="BA302" s="13"/>
      <c r="BB302" s="13"/>
      <c r="BC302" s="13"/>
      <c r="BD302" s="13"/>
      <c r="BE302" s="13"/>
      <c r="BF302" s="13"/>
      <c r="BG302" s="13"/>
      <c r="BH302" s="13"/>
      <c r="BI302" s="13"/>
      <c r="BJ302" s="13"/>
      <c r="BK302" s="13"/>
      <c r="BL302" s="13"/>
      <c r="BM302" s="13"/>
      <c r="BN302" s="13"/>
      <c r="BO302" s="13"/>
      <c r="BP302" s="13"/>
      <c r="BQ302" s="13"/>
      <c r="BR302" s="13"/>
    </row>
    <row r="303" spans="2:70" x14ac:dyDescent="0.25"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W303" s="13"/>
      <c r="X303" s="13"/>
      <c r="Y303" s="13"/>
      <c r="Z303" s="13"/>
      <c r="AC303" s="13"/>
      <c r="AD303" s="13"/>
      <c r="AE303" s="13"/>
      <c r="AF303" s="13"/>
      <c r="AG303" s="13"/>
      <c r="AH303" s="13"/>
      <c r="AI303" s="13"/>
      <c r="AJ303" s="13"/>
      <c r="AK303" s="13"/>
      <c r="AL303" s="13"/>
      <c r="AM303" s="13"/>
      <c r="AN303" s="13"/>
      <c r="AO303" s="13"/>
      <c r="AP303" s="13"/>
      <c r="AQ303" s="13"/>
      <c r="AR303" s="13"/>
      <c r="AS303" s="13"/>
      <c r="AT303" s="13"/>
      <c r="AU303" s="13"/>
      <c r="AV303" s="13"/>
      <c r="AW303" s="13"/>
      <c r="AX303" s="13"/>
      <c r="AY303" s="13"/>
      <c r="AZ303" s="13"/>
      <c r="BA303" s="13"/>
      <c r="BB303" s="13"/>
      <c r="BC303" s="13"/>
      <c r="BD303" s="13"/>
      <c r="BE303" s="13"/>
      <c r="BF303" s="13"/>
      <c r="BG303" s="13"/>
      <c r="BH303" s="13"/>
      <c r="BI303" s="13"/>
      <c r="BJ303" s="13"/>
      <c r="BK303" s="13"/>
      <c r="BL303" s="13"/>
      <c r="BM303" s="13"/>
      <c r="BN303" s="13"/>
      <c r="BO303" s="13"/>
      <c r="BP303" s="13"/>
      <c r="BQ303" s="13"/>
      <c r="BR303" s="13"/>
    </row>
    <row r="304" spans="2:70" x14ac:dyDescent="0.25"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W304" s="13"/>
      <c r="X304" s="13"/>
      <c r="Y304" s="13"/>
      <c r="Z304" s="13"/>
      <c r="AC304" s="13"/>
      <c r="AD304" s="13"/>
      <c r="AE304" s="13"/>
      <c r="AF304" s="13"/>
      <c r="AG304" s="13"/>
      <c r="AH304" s="13"/>
      <c r="AI304" s="13"/>
      <c r="AJ304" s="13"/>
      <c r="AK304" s="13"/>
      <c r="AL304" s="13"/>
      <c r="AM304" s="13"/>
      <c r="AN304" s="13"/>
      <c r="AO304" s="13"/>
      <c r="AP304" s="13"/>
      <c r="AQ304" s="13"/>
      <c r="AR304" s="13"/>
      <c r="AS304" s="13"/>
      <c r="AT304" s="13"/>
      <c r="AU304" s="13"/>
      <c r="AV304" s="13"/>
      <c r="AW304" s="13"/>
      <c r="AX304" s="13"/>
      <c r="AY304" s="13"/>
      <c r="AZ304" s="13"/>
      <c r="BA304" s="13"/>
      <c r="BB304" s="13"/>
      <c r="BC304" s="13"/>
      <c r="BD304" s="13"/>
      <c r="BE304" s="13"/>
      <c r="BF304" s="13"/>
      <c r="BG304" s="13"/>
      <c r="BH304" s="13"/>
      <c r="BI304" s="13"/>
      <c r="BJ304" s="13"/>
      <c r="BK304" s="13"/>
      <c r="BL304" s="13"/>
      <c r="BM304" s="13"/>
      <c r="BN304" s="13"/>
      <c r="BO304" s="13"/>
      <c r="BP304" s="13"/>
      <c r="BQ304" s="13"/>
      <c r="BR304" s="13"/>
    </row>
    <row r="305" spans="2:70" x14ac:dyDescent="0.25"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W305" s="13"/>
      <c r="X305" s="13"/>
      <c r="Y305" s="13"/>
      <c r="Z305" s="13"/>
      <c r="AC305" s="13"/>
      <c r="AD305" s="13"/>
      <c r="AE305" s="13"/>
      <c r="AF305" s="13"/>
      <c r="AG305" s="13"/>
      <c r="AH305" s="13"/>
      <c r="AI305" s="13"/>
      <c r="AJ305" s="13"/>
      <c r="AK305" s="13"/>
      <c r="AL305" s="13"/>
      <c r="AM305" s="13"/>
      <c r="AN305" s="13"/>
      <c r="AO305" s="13"/>
      <c r="AP305" s="13"/>
      <c r="AQ305" s="13"/>
      <c r="AR305" s="13"/>
      <c r="AS305" s="13"/>
      <c r="AT305" s="13"/>
      <c r="AU305" s="13"/>
      <c r="AV305" s="13"/>
      <c r="AW305" s="13"/>
      <c r="AX305" s="13"/>
      <c r="AY305" s="13"/>
      <c r="AZ305" s="13"/>
      <c r="BA305" s="13"/>
      <c r="BB305" s="13"/>
      <c r="BC305" s="13"/>
      <c r="BD305" s="13"/>
      <c r="BE305" s="13"/>
      <c r="BF305" s="13"/>
      <c r="BG305" s="13"/>
      <c r="BH305" s="13"/>
      <c r="BI305" s="13"/>
      <c r="BJ305" s="13"/>
      <c r="BK305" s="13"/>
      <c r="BL305" s="13"/>
      <c r="BM305" s="13"/>
      <c r="BN305" s="13"/>
      <c r="BO305" s="13"/>
      <c r="BP305" s="13"/>
      <c r="BQ305" s="13"/>
      <c r="BR305" s="13"/>
    </row>
    <row r="306" spans="2:70" x14ac:dyDescent="0.25"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W306" s="13"/>
      <c r="X306" s="13"/>
      <c r="Y306" s="13"/>
      <c r="Z306" s="13"/>
      <c r="AC306" s="13"/>
      <c r="AD306" s="13"/>
      <c r="AE306" s="13"/>
      <c r="AF306" s="13"/>
      <c r="AG306" s="13"/>
      <c r="AH306" s="13"/>
      <c r="AI306" s="13"/>
      <c r="AJ306" s="13"/>
      <c r="AK306" s="13"/>
      <c r="AL306" s="13"/>
      <c r="AM306" s="13"/>
      <c r="AN306" s="13"/>
      <c r="AO306" s="13"/>
      <c r="AP306" s="13"/>
      <c r="AQ306" s="13"/>
      <c r="AR306" s="13"/>
      <c r="AS306" s="13"/>
      <c r="AT306" s="13"/>
      <c r="AU306" s="13"/>
      <c r="AV306" s="13"/>
      <c r="AW306" s="13"/>
      <c r="AX306" s="13"/>
      <c r="AY306" s="13"/>
      <c r="AZ306" s="13"/>
      <c r="BA306" s="13"/>
      <c r="BB306" s="13"/>
      <c r="BC306" s="13"/>
      <c r="BD306" s="13"/>
      <c r="BE306" s="13"/>
      <c r="BF306" s="13"/>
      <c r="BG306" s="13"/>
      <c r="BH306" s="13"/>
      <c r="BI306" s="13"/>
      <c r="BJ306" s="13"/>
      <c r="BK306" s="13"/>
      <c r="BL306" s="13"/>
      <c r="BM306" s="13"/>
      <c r="BN306" s="13"/>
      <c r="BO306" s="13"/>
      <c r="BP306" s="13"/>
      <c r="BQ306" s="13"/>
      <c r="BR306" s="13"/>
    </row>
    <row r="307" spans="2:70" x14ac:dyDescent="0.25"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W307" s="13"/>
      <c r="X307" s="13"/>
      <c r="Y307" s="13"/>
      <c r="Z307" s="13"/>
      <c r="AC307" s="13"/>
      <c r="AD307" s="13"/>
      <c r="AE307" s="13"/>
      <c r="AF307" s="13"/>
      <c r="AG307" s="13"/>
      <c r="AH307" s="13"/>
      <c r="AI307" s="13"/>
      <c r="AJ307" s="13"/>
      <c r="AK307" s="13"/>
      <c r="AL307" s="13"/>
      <c r="AM307" s="13"/>
      <c r="AN307" s="13"/>
      <c r="AO307" s="13"/>
      <c r="AP307" s="13"/>
      <c r="AQ307" s="13"/>
      <c r="AR307" s="13"/>
      <c r="AS307" s="13"/>
      <c r="AT307" s="13"/>
      <c r="AU307" s="13"/>
      <c r="AV307" s="13"/>
      <c r="AW307" s="13"/>
      <c r="AX307" s="13"/>
      <c r="AY307" s="13"/>
      <c r="AZ307" s="13"/>
      <c r="BA307" s="13"/>
      <c r="BB307" s="13"/>
      <c r="BC307" s="13"/>
      <c r="BD307" s="13"/>
      <c r="BE307" s="13"/>
      <c r="BF307" s="13"/>
      <c r="BG307" s="13"/>
      <c r="BH307" s="13"/>
      <c r="BI307" s="13"/>
      <c r="BJ307" s="13"/>
      <c r="BK307" s="13"/>
      <c r="BL307" s="13"/>
      <c r="BM307" s="13"/>
      <c r="BN307" s="13"/>
      <c r="BO307" s="13"/>
      <c r="BP307" s="13"/>
      <c r="BQ307" s="13"/>
      <c r="BR307" s="13"/>
    </row>
    <row r="308" spans="2:70" x14ac:dyDescent="0.25"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W308" s="13"/>
      <c r="X308" s="13"/>
      <c r="Y308" s="13"/>
      <c r="Z308" s="13"/>
      <c r="AC308" s="13"/>
      <c r="AD308" s="13"/>
      <c r="AE308" s="13"/>
      <c r="AF308" s="13"/>
      <c r="AG308" s="13"/>
      <c r="AH308" s="13"/>
      <c r="AI308" s="13"/>
      <c r="AJ308" s="13"/>
      <c r="AK308" s="13"/>
      <c r="AL308" s="13"/>
      <c r="AM308" s="13"/>
      <c r="AN308" s="13"/>
      <c r="AO308" s="13"/>
      <c r="AP308" s="13"/>
      <c r="AQ308" s="13"/>
      <c r="AR308" s="13"/>
      <c r="AS308" s="13"/>
      <c r="AT308" s="13"/>
      <c r="AU308" s="13"/>
      <c r="AV308" s="13"/>
      <c r="AW308" s="13"/>
      <c r="AX308" s="13"/>
      <c r="AY308" s="13"/>
      <c r="AZ308" s="13"/>
      <c r="BA308" s="13"/>
      <c r="BB308" s="13"/>
      <c r="BC308" s="13"/>
      <c r="BD308" s="13"/>
      <c r="BE308" s="13"/>
      <c r="BF308" s="13"/>
      <c r="BG308" s="13"/>
      <c r="BH308" s="13"/>
      <c r="BI308" s="13"/>
      <c r="BJ308" s="13"/>
      <c r="BK308" s="13"/>
      <c r="BL308" s="13"/>
      <c r="BM308" s="13"/>
      <c r="BN308" s="13"/>
      <c r="BO308" s="13"/>
      <c r="BP308" s="13"/>
      <c r="BQ308" s="13"/>
      <c r="BR308" s="13"/>
    </row>
    <row r="309" spans="2:70" x14ac:dyDescent="0.25"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W309" s="13"/>
      <c r="X309" s="13"/>
      <c r="Y309" s="13"/>
      <c r="Z309" s="13"/>
      <c r="AC309" s="13"/>
      <c r="AD309" s="13"/>
      <c r="AE309" s="13"/>
      <c r="AF309" s="13"/>
      <c r="AG309" s="13"/>
      <c r="AH309" s="13"/>
      <c r="AI309" s="13"/>
      <c r="AJ309" s="13"/>
      <c r="AK309" s="13"/>
      <c r="AL309" s="13"/>
      <c r="AM309" s="13"/>
      <c r="AN309" s="13"/>
      <c r="AO309" s="13"/>
      <c r="AP309" s="13"/>
      <c r="AQ309" s="13"/>
      <c r="AR309" s="13"/>
      <c r="AS309" s="13"/>
      <c r="AT309" s="13"/>
      <c r="AU309" s="13"/>
      <c r="AV309" s="13"/>
      <c r="AW309" s="13"/>
      <c r="AX309" s="13"/>
      <c r="AY309" s="13"/>
      <c r="AZ309" s="13"/>
      <c r="BA309" s="13"/>
      <c r="BB309" s="13"/>
      <c r="BC309" s="13"/>
      <c r="BD309" s="13"/>
      <c r="BE309" s="13"/>
      <c r="BF309" s="13"/>
      <c r="BG309" s="13"/>
      <c r="BH309" s="13"/>
      <c r="BI309" s="13"/>
      <c r="BJ309" s="13"/>
      <c r="BK309" s="13"/>
      <c r="BL309" s="13"/>
      <c r="BM309" s="13"/>
      <c r="BN309" s="13"/>
      <c r="BO309" s="13"/>
      <c r="BP309" s="13"/>
      <c r="BQ309" s="13"/>
      <c r="BR309" s="13"/>
    </row>
    <row r="310" spans="2:70" x14ac:dyDescent="0.25"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W310" s="13"/>
      <c r="X310" s="13"/>
      <c r="Y310" s="13"/>
      <c r="Z310" s="13"/>
      <c r="AC310" s="13"/>
      <c r="AD310" s="13"/>
      <c r="AE310" s="13"/>
      <c r="AF310" s="13"/>
      <c r="AG310" s="13"/>
      <c r="AH310" s="13"/>
      <c r="AI310" s="13"/>
      <c r="AJ310" s="13"/>
      <c r="AK310" s="13"/>
      <c r="AL310" s="13"/>
      <c r="AM310" s="13"/>
      <c r="AN310" s="13"/>
      <c r="AO310" s="13"/>
      <c r="AP310" s="13"/>
      <c r="AQ310" s="13"/>
      <c r="AR310" s="13"/>
      <c r="AS310" s="13"/>
      <c r="AT310" s="13"/>
      <c r="AU310" s="13"/>
      <c r="AV310" s="13"/>
      <c r="AW310" s="13"/>
      <c r="AX310" s="13"/>
      <c r="AY310" s="13"/>
      <c r="AZ310" s="13"/>
      <c r="BA310" s="13"/>
      <c r="BB310" s="13"/>
      <c r="BC310" s="13"/>
      <c r="BD310" s="13"/>
      <c r="BE310" s="13"/>
      <c r="BF310" s="13"/>
      <c r="BG310" s="13"/>
      <c r="BH310" s="13"/>
      <c r="BI310" s="13"/>
      <c r="BJ310" s="13"/>
      <c r="BK310" s="13"/>
      <c r="BL310" s="13"/>
      <c r="BM310" s="13"/>
      <c r="BN310" s="13"/>
      <c r="BO310" s="13"/>
      <c r="BP310" s="13"/>
      <c r="BQ310" s="13"/>
      <c r="BR310" s="13"/>
    </row>
    <row r="311" spans="2:70" x14ac:dyDescent="0.25"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W311" s="13"/>
      <c r="X311" s="13"/>
      <c r="Y311" s="13"/>
      <c r="Z311" s="13"/>
      <c r="AC311" s="13"/>
      <c r="AD311" s="13"/>
      <c r="AE311" s="13"/>
      <c r="AF311" s="13"/>
      <c r="AG311" s="13"/>
      <c r="AH311" s="13"/>
      <c r="AI311" s="13"/>
      <c r="AJ311" s="13"/>
      <c r="AK311" s="13"/>
      <c r="AL311" s="13"/>
      <c r="AM311" s="13"/>
      <c r="AN311" s="13"/>
      <c r="AO311" s="13"/>
      <c r="AP311" s="13"/>
      <c r="AQ311" s="13"/>
      <c r="AR311" s="13"/>
      <c r="AS311" s="13"/>
      <c r="AT311" s="13"/>
      <c r="AU311" s="13"/>
      <c r="AV311" s="13"/>
      <c r="AW311" s="13"/>
      <c r="AX311" s="13"/>
      <c r="AY311" s="13"/>
      <c r="AZ311" s="13"/>
      <c r="BA311" s="13"/>
      <c r="BB311" s="13"/>
      <c r="BC311" s="13"/>
      <c r="BD311" s="13"/>
      <c r="BE311" s="13"/>
      <c r="BF311" s="13"/>
      <c r="BG311" s="13"/>
      <c r="BH311" s="13"/>
      <c r="BI311" s="13"/>
      <c r="BJ311" s="13"/>
      <c r="BK311" s="13"/>
      <c r="BL311" s="13"/>
      <c r="BM311" s="13"/>
      <c r="BN311" s="13"/>
      <c r="BO311" s="13"/>
      <c r="BP311" s="13"/>
      <c r="BQ311" s="13"/>
      <c r="BR311" s="13"/>
    </row>
    <row r="312" spans="2:70" x14ac:dyDescent="0.25"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W312" s="13"/>
      <c r="X312" s="13"/>
      <c r="Y312" s="13"/>
      <c r="Z312" s="13"/>
      <c r="AC312" s="13"/>
      <c r="AD312" s="13"/>
      <c r="AE312" s="13"/>
      <c r="AF312" s="13"/>
      <c r="AG312" s="13"/>
      <c r="AH312" s="13"/>
      <c r="AI312" s="13"/>
      <c r="AJ312" s="13"/>
      <c r="AK312" s="13"/>
      <c r="AL312" s="13"/>
      <c r="AM312" s="13"/>
      <c r="AN312" s="13"/>
      <c r="AO312" s="13"/>
      <c r="AP312" s="13"/>
      <c r="AQ312" s="13"/>
      <c r="AR312" s="13"/>
      <c r="AS312" s="13"/>
      <c r="AT312" s="13"/>
      <c r="AU312" s="13"/>
      <c r="AV312" s="13"/>
      <c r="AW312" s="13"/>
      <c r="AX312" s="13"/>
      <c r="AY312" s="13"/>
      <c r="AZ312" s="13"/>
      <c r="BA312" s="13"/>
      <c r="BB312" s="13"/>
      <c r="BC312" s="13"/>
      <c r="BD312" s="13"/>
      <c r="BE312" s="13"/>
      <c r="BF312" s="13"/>
      <c r="BG312" s="13"/>
      <c r="BH312" s="13"/>
      <c r="BI312" s="13"/>
      <c r="BJ312" s="13"/>
      <c r="BK312" s="13"/>
      <c r="BL312" s="13"/>
      <c r="BM312" s="13"/>
      <c r="BN312" s="13"/>
      <c r="BO312" s="13"/>
      <c r="BP312" s="13"/>
      <c r="BQ312" s="13"/>
      <c r="BR312" s="13"/>
    </row>
    <row r="313" spans="2:70" x14ac:dyDescent="0.25"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W313" s="13"/>
      <c r="X313" s="13"/>
      <c r="Y313" s="13"/>
      <c r="Z313" s="13"/>
      <c r="AC313" s="13"/>
      <c r="AD313" s="13"/>
      <c r="AE313" s="13"/>
      <c r="AF313" s="13"/>
      <c r="AG313" s="13"/>
      <c r="AH313" s="13"/>
      <c r="AI313" s="13"/>
      <c r="AJ313" s="13"/>
      <c r="AK313" s="13"/>
      <c r="AL313" s="13"/>
      <c r="AM313" s="13"/>
      <c r="AN313" s="13"/>
      <c r="AO313" s="13"/>
      <c r="AP313" s="13"/>
      <c r="AQ313" s="13"/>
      <c r="AR313" s="13"/>
      <c r="AS313" s="13"/>
      <c r="AT313" s="13"/>
      <c r="AU313" s="13"/>
      <c r="AV313" s="13"/>
      <c r="AW313" s="13"/>
      <c r="AX313" s="13"/>
      <c r="AY313" s="13"/>
      <c r="AZ313" s="13"/>
      <c r="BA313" s="13"/>
      <c r="BB313" s="13"/>
      <c r="BC313" s="13"/>
      <c r="BD313" s="13"/>
      <c r="BE313" s="13"/>
      <c r="BF313" s="13"/>
      <c r="BG313" s="13"/>
      <c r="BH313" s="13"/>
      <c r="BI313" s="13"/>
      <c r="BJ313" s="13"/>
      <c r="BK313" s="13"/>
      <c r="BL313" s="13"/>
      <c r="BM313" s="13"/>
      <c r="BN313" s="13"/>
      <c r="BO313" s="13"/>
      <c r="BP313" s="13"/>
      <c r="BQ313" s="13"/>
      <c r="BR313" s="13"/>
    </row>
    <row r="314" spans="2:70" x14ac:dyDescent="0.25"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W314" s="13"/>
      <c r="X314" s="13"/>
      <c r="Y314" s="13"/>
      <c r="Z314" s="13"/>
      <c r="AC314" s="13"/>
      <c r="AD314" s="13"/>
      <c r="AE314" s="13"/>
      <c r="AF314" s="13"/>
      <c r="AG314" s="13"/>
      <c r="AH314" s="13"/>
      <c r="AI314" s="13"/>
      <c r="AJ314" s="13"/>
      <c r="AK314" s="13"/>
      <c r="AL314" s="13"/>
      <c r="AM314" s="13"/>
      <c r="AN314" s="13"/>
      <c r="AO314" s="13"/>
      <c r="AP314" s="13"/>
      <c r="AQ314" s="13"/>
      <c r="AR314" s="13"/>
      <c r="AS314" s="13"/>
      <c r="AT314" s="13"/>
      <c r="AU314" s="13"/>
      <c r="AV314" s="13"/>
      <c r="AW314" s="13"/>
      <c r="AX314" s="13"/>
      <c r="AY314" s="13"/>
      <c r="AZ314" s="13"/>
      <c r="BA314" s="13"/>
      <c r="BB314" s="13"/>
      <c r="BC314" s="13"/>
      <c r="BD314" s="13"/>
      <c r="BE314" s="13"/>
      <c r="BF314" s="13"/>
      <c r="BG314" s="13"/>
      <c r="BH314" s="13"/>
      <c r="BI314" s="13"/>
      <c r="BJ314" s="13"/>
      <c r="BK314" s="13"/>
      <c r="BL314" s="13"/>
      <c r="BM314" s="13"/>
      <c r="BN314" s="13"/>
      <c r="BO314" s="13"/>
      <c r="BP314" s="13"/>
      <c r="BQ314" s="13"/>
      <c r="BR314" s="13"/>
    </row>
    <row r="315" spans="2:70" x14ac:dyDescent="0.25"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W315" s="13"/>
      <c r="X315" s="13"/>
      <c r="Y315" s="13"/>
      <c r="Z315" s="13"/>
      <c r="AC315" s="13"/>
      <c r="AD315" s="13"/>
      <c r="AE315" s="13"/>
      <c r="AF315" s="13"/>
      <c r="AG315" s="13"/>
      <c r="AH315" s="13"/>
      <c r="AI315" s="13"/>
      <c r="AJ315" s="13"/>
      <c r="AK315" s="13"/>
      <c r="AL315" s="13"/>
      <c r="AM315" s="13"/>
      <c r="AN315" s="13"/>
      <c r="AO315" s="13"/>
      <c r="AP315" s="13"/>
      <c r="AQ315" s="13"/>
      <c r="AR315" s="13"/>
      <c r="AS315" s="13"/>
      <c r="AT315" s="13"/>
      <c r="AU315" s="13"/>
      <c r="AV315" s="13"/>
      <c r="AW315" s="13"/>
      <c r="AX315" s="13"/>
      <c r="AY315" s="13"/>
      <c r="AZ315" s="13"/>
      <c r="BA315" s="13"/>
      <c r="BB315" s="13"/>
      <c r="BC315" s="13"/>
      <c r="BD315" s="13"/>
      <c r="BE315" s="13"/>
      <c r="BF315" s="13"/>
      <c r="BG315" s="13"/>
      <c r="BH315" s="13"/>
      <c r="BI315" s="13"/>
      <c r="BJ315" s="13"/>
      <c r="BK315" s="13"/>
      <c r="BL315" s="13"/>
      <c r="BM315" s="13"/>
      <c r="BN315" s="13"/>
      <c r="BO315" s="13"/>
      <c r="BP315" s="13"/>
      <c r="BQ315" s="13"/>
      <c r="BR315" s="13"/>
    </row>
    <row r="316" spans="2:70" x14ac:dyDescent="0.25"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W316" s="13"/>
      <c r="X316" s="13"/>
      <c r="Y316" s="13"/>
      <c r="Z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  <c r="AP316" s="13"/>
      <c r="AQ316" s="13"/>
      <c r="AR316" s="13"/>
      <c r="AS316" s="13"/>
      <c r="AT316" s="13"/>
      <c r="AU316" s="13"/>
      <c r="AV316" s="13"/>
      <c r="AW316" s="13"/>
      <c r="AX316" s="13"/>
      <c r="AY316" s="13"/>
      <c r="AZ316" s="13"/>
      <c r="BA316" s="13"/>
      <c r="BB316" s="13"/>
      <c r="BC316" s="13"/>
      <c r="BD316" s="13"/>
      <c r="BE316" s="13"/>
      <c r="BF316" s="13"/>
      <c r="BG316" s="13"/>
      <c r="BH316" s="13"/>
      <c r="BI316" s="13"/>
      <c r="BJ316" s="13"/>
      <c r="BK316" s="13"/>
      <c r="BL316" s="13"/>
      <c r="BM316" s="13"/>
      <c r="BN316" s="13"/>
      <c r="BO316" s="13"/>
      <c r="BP316" s="13"/>
      <c r="BQ316" s="13"/>
      <c r="BR316" s="13"/>
    </row>
    <row r="317" spans="2:70" x14ac:dyDescent="0.25"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W317" s="13"/>
      <c r="X317" s="13"/>
      <c r="Y317" s="13"/>
      <c r="Z317" s="13"/>
      <c r="AC317" s="13"/>
      <c r="AD317" s="13"/>
      <c r="AE317" s="13"/>
      <c r="AF317" s="13"/>
      <c r="AG317" s="13"/>
      <c r="AH317" s="13"/>
      <c r="AI317" s="13"/>
      <c r="AJ317" s="13"/>
      <c r="AK317" s="13"/>
      <c r="AL317" s="13"/>
      <c r="AM317" s="13"/>
      <c r="AN317" s="13"/>
      <c r="AO317" s="13"/>
      <c r="AP317" s="13"/>
      <c r="AQ317" s="13"/>
      <c r="AR317" s="13"/>
      <c r="AS317" s="13"/>
      <c r="AT317" s="13"/>
      <c r="AU317" s="13"/>
      <c r="AV317" s="13"/>
      <c r="AW317" s="13"/>
      <c r="AX317" s="13"/>
      <c r="AY317" s="13"/>
      <c r="AZ317" s="13"/>
      <c r="BA317" s="13"/>
      <c r="BB317" s="13"/>
      <c r="BC317" s="13"/>
      <c r="BD317" s="13"/>
      <c r="BE317" s="13"/>
      <c r="BF317" s="13"/>
      <c r="BG317" s="13"/>
      <c r="BH317" s="13"/>
      <c r="BI317" s="13"/>
      <c r="BJ317" s="13"/>
      <c r="BK317" s="13"/>
      <c r="BL317" s="13"/>
      <c r="BM317" s="13"/>
      <c r="BN317" s="13"/>
      <c r="BO317" s="13"/>
      <c r="BP317" s="13"/>
      <c r="BQ317" s="13"/>
      <c r="BR317" s="13"/>
    </row>
    <row r="318" spans="2:70" x14ac:dyDescent="0.25"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W318" s="13"/>
      <c r="X318" s="13"/>
      <c r="Y318" s="13"/>
      <c r="Z318" s="13"/>
      <c r="AC318" s="13"/>
      <c r="AD318" s="13"/>
      <c r="AE318" s="13"/>
      <c r="AF318" s="13"/>
      <c r="AG318" s="13"/>
      <c r="AH318" s="13"/>
      <c r="AI318" s="13"/>
      <c r="AJ318" s="13"/>
      <c r="AK318" s="13"/>
      <c r="AL318" s="13"/>
      <c r="AM318" s="13"/>
      <c r="AN318" s="13"/>
      <c r="AO318" s="13"/>
      <c r="AP318" s="13"/>
      <c r="AQ318" s="13"/>
      <c r="AR318" s="13"/>
      <c r="AS318" s="13"/>
      <c r="AT318" s="13"/>
      <c r="AU318" s="13"/>
      <c r="AV318" s="13"/>
      <c r="AW318" s="13"/>
      <c r="AX318" s="13"/>
      <c r="AY318" s="13"/>
      <c r="AZ318" s="13"/>
      <c r="BA318" s="13"/>
      <c r="BB318" s="13"/>
      <c r="BC318" s="13"/>
      <c r="BD318" s="13"/>
      <c r="BE318" s="13"/>
      <c r="BF318" s="13"/>
      <c r="BG318" s="13"/>
      <c r="BH318" s="13"/>
      <c r="BI318" s="13"/>
      <c r="BJ318" s="13"/>
      <c r="BK318" s="13"/>
      <c r="BL318" s="13"/>
      <c r="BM318" s="13"/>
      <c r="BN318" s="13"/>
      <c r="BO318" s="13"/>
      <c r="BP318" s="13"/>
      <c r="BQ318" s="13"/>
      <c r="BR318" s="13"/>
    </row>
    <row r="319" spans="2:70" x14ac:dyDescent="0.25"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W319" s="13"/>
      <c r="X319" s="13"/>
      <c r="Y319" s="13"/>
      <c r="Z319" s="13"/>
      <c r="AC319" s="13"/>
      <c r="AD319" s="13"/>
      <c r="AE319" s="13"/>
      <c r="AF319" s="13"/>
      <c r="AG319" s="13"/>
      <c r="AH319" s="13"/>
      <c r="AI319" s="13"/>
      <c r="AJ319" s="13"/>
      <c r="AK319" s="13"/>
      <c r="AL319" s="13"/>
      <c r="AM319" s="13"/>
      <c r="AN319" s="13"/>
      <c r="AO319" s="13"/>
      <c r="AP319" s="13"/>
      <c r="AQ319" s="13"/>
      <c r="AR319" s="13"/>
      <c r="AS319" s="13"/>
      <c r="AT319" s="13"/>
      <c r="AU319" s="13"/>
      <c r="AV319" s="13"/>
      <c r="AW319" s="13"/>
      <c r="AX319" s="13"/>
      <c r="AY319" s="13"/>
      <c r="AZ319" s="13"/>
      <c r="BA319" s="13"/>
      <c r="BB319" s="13"/>
      <c r="BC319" s="13"/>
      <c r="BD319" s="13"/>
      <c r="BE319" s="13"/>
      <c r="BF319" s="13"/>
      <c r="BG319" s="13"/>
      <c r="BH319" s="13"/>
      <c r="BI319" s="13"/>
      <c r="BJ319" s="13"/>
      <c r="BK319" s="13"/>
      <c r="BL319" s="13"/>
      <c r="BM319" s="13"/>
      <c r="BN319" s="13"/>
      <c r="BO319" s="13"/>
      <c r="BP319" s="13"/>
      <c r="BQ319" s="13"/>
      <c r="BR319" s="13"/>
    </row>
    <row r="320" spans="2:70" x14ac:dyDescent="0.25"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W320" s="13"/>
      <c r="X320" s="13"/>
      <c r="Y320" s="13"/>
      <c r="Z320" s="13"/>
      <c r="AC320" s="13"/>
      <c r="AD320" s="13"/>
      <c r="AE320" s="13"/>
      <c r="AF320" s="13"/>
      <c r="AG320" s="13"/>
      <c r="AH320" s="13"/>
      <c r="AI320" s="13"/>
      <c r="AJ320" s="13"/>
      <c r="AK320" s="13"/>
      <c r="AL320" s="13"/>
      <c r="AM320" s="13"/>
      <c r="AN320" s="13"/>
      <c r="AO320" s="13"/>
      <c r="AP320" s="13"/>
      <c r="AQ320" s="13"/>
      <c r="AR320" s="13"/>
      <c r="AS320" s="13"/>
      <c r="AT320" s="13"/>
      <c r="AU320" s="13"/>
      <c r="AV320" s="13"/>
      <c r="AW320" s="13"/>
      <c r="AX320" s="13"/>
      <c r="AY320" s="13"/>
      <c r="AZ320" s="13"/>
      <c r="BA320" s="13"/>
      <c r="BB320" s="13"/>
      <c r="BC320" s="13"/>
      <c r="BD320" s="13"/>
      <c r="BE320" s="13"/>
      <c r="BF320" s="13"/>
      <c r="BG320" s="13"/>
      <c r="BH320" s="13"/>
      <c r="BI320" s="13"/>
      <c r="BJ320" s="13"/>
      <c r="BK320" s="13"/>
      <c r="BL320" s="13"/>
      <c r="BM320" s="13"/>
      <c r="BN320" s="13"/>
      <c r="BO320" s="13"/>
      <c r="BP320" s="13"/>
      <c r="BQ320" s="13"/>
      <c r="BR320" s="13"/>
    </row>
    <row r="321" spans="2:70" x14ac:dyDescent="0.25"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W321" s="13"/>
      <c r="X321" s="13"/>
      <c r="Y321" s="13"/>
      <c r="Z321" s="13"/>
      <c r="AC321" s="13"/>
      <c r="AD321" s="13"/>
      <c r="AE321" s="13"/>
      <c r="AF321" s="13"/>
      <c r="AG321" s="13"/>
      <c r="AH321" s="13"/>
      <c r="AI321" s="13"/>
      <c r="AJ321" s="13"/>
      <c r="AK321" s="13"/>
      <c r="AL321" s="13"/>
      <c r="AM321" s="13"/>
      <c r="AN321" s="13"/>
      <c r="AO321" s="13"/>
      <c r="AP321" s="13"/>
      <c r="AQ321" s="13"/>
      <c r="AR321" s="13"/>
      <c r="AS321" s="13"/>
      <c r="AT321" s="13"/>
      <c r="AU321" s="13"/>
      <c r="AV321" s="13"/>
      <c r="AW321" s="13"/>
      <c r="AX321" s="13"/>
      <c r="AY321" s="13"/>
      <c r="AZ321" s="13"/>
      <c r="BA321" s="13"/>
      <c r="BB321" s="13"/>
      <c r="BC321" s="13"/>
      <c r="BD321" s="13"/>
      <c r="BE321" s="13"/>
      <c r="BF321" s="13"/>
      <c r="BG321" s="13"/>
      <c r="BH321" s="13"/>
      <c r="BI321" s="13"/>
      <c r="BJ321" s="13"/>
      <c r="BK321" s="13"/>
      <c r="BL321" s="13"/>
      <c r="BM321" s="13"/>
      <c r="BN321" s="13"/>
      <c r="BO321" s="13"/>
      <c r="BP321" s="13"/>
      <c r="BQ321" s="13"/>
      <c r="BR321" s="13"/>
    </row>
    <row r="322" spans="2:70" x14ac:dyDescent="0.25"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W322" s="13"/>
      <c r="X322" s="13"/>
      <c r="Y322" s="13"/>
      <c r="Z322" s="13"/>
      <c r="AC322" s="13"/>
      <c r="AD322" s="13"/>
      <c r="AE322" s="13"/>
      <c r="AF322" s="13"/>
      <c r="AG322" s="13"/>
      <c r="AH322" s="13"/>
      <c r="AI322" s="13"/>
      <c r="AJ322" s="13"/>
      <c r="AK322" s="13"/>
      <c r="AL322" s="13"/>
      <c r="AM322" s="13"/>
      <c r="AN322" s="13"/>
      <c r="AO322" s="13"/>
      <c r="AP322" s="13"/>
      <c r="AQ322" s="13"/>
      <c r="AR322" s="13"/>
      <c r="AS322" s="13"/>
      <c r="AT322" s="13"/>
      <c r="AU322" s="13"/>
      <c r="AV322" s="13"/>
      <c r="AW322" s="13"/>
      <c r="AX322" s="13"/>
      <c r="AY322" s="13"/>
      <c r="AZ322" s="13"/>
      <c r="BA322" s="13"/>
      <c r="BB322" s="13"/>
      <c r="BC322" s="13"/>
      <c r="BD322" s="13"/>
      <c r="BE322" s="13"/>
      <c r="BF322" s="13"/>
      <c r="BG322" s="13"/>
      <c r="BH322" s="13"/>
      <c r="BI322" s="13"/>
      <c r="BJ322" s="13"/>
      <c r="BK322" s="13"/>
      <c r="BL322" s="13"/>
      <c r="BM322" s="13"/>
      <c r="BN322" s="13"/>
      <c r="BO322" s="13"/>
      <c r="BP322" s="13"/>
      <c r="BQ322" s="13"/>
      <c r="BR322" s="13"/>
    </row>
    <row r="323" spans="2:70" x14ac:dyDescent="0.25"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W323" s="13"/>
      <c r="X323" s="13"/>
      <c r="Y323" s="13"/>
      <c r="Z323" s="13"/>
      <c r="AC323" s="13"/>
      <c r="AD323" s="13"/>
      <c r="AE323" s="13"/>
      <c r="AF323" s="13"/>
      <c r="AG323" s="13"/>
      <c r="AH323" s="13"/>
      <c r="AI323" s="13"/>
      <c r="AJ323" s="13"/>
      <c r="AK323" s="13"/>
      <c r="AL323" s="13"/>
      <c r="AM323" s="13"/>
      <c r="AN323" s="13"/>
      <c r="AO323" s="13"/>
      <c r="AP323" s="13"/>
      <c r="AQ323" s="13"/>
      <c r="AR323" s="13"/>
      <c r="AS323" s="13"/>
      <c r="AT323" s="13"/>
      <c r="AU323" s="13"/>
      <c r="AV323" s="13"/>
      <c r="AW323" s="13"/>
      <c r="AX323" s="13"/>
      <c r="AY323" s="13"/>
      <c r="AZ323" s="13"/>
      <c r="BA323" s="13"/>
      <c r="BB323" s="13"/>
      <c r="BC323" s="13"/>
      <c r="BD323" s="13"/>
      <c r="BE323" s="13"/>
      <c r="BF323" s="13"/>
      <c r="BG323" s="13"/>
      <c r="BH323" s="13"/>
      <c r="BI323" s="13"/>
      <c r="BJ323" s="13"/>
      <c r="BK323" s="13"/>
      <c r="BL323" s="13"/>
      <c r="BM323" s="13"/>
      <c r="BN323" s="13"/>
      <c r="BO323" s="13"/>
      <c r="BP323" s="13"/>
      <c r="BQ323" s="13"/>
      <c r="BR323" s="13"/>
    </row>
    <row r="324" spans="2:70" x14ac:dyDescent="0.25"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W324" s="13"/>
      <c r="X324" s="13"/>
      <c r="Y324" s="13"/>
      <c r="Z324" s="13"/>
      <c r="AC324" s="13"/>
      <c r="AD324" s="13"/>
      <c r="AE324" s="13"/>
      <c r="AF324" s="13"/>
      <c r="AG324" s="13"/>
      <c r="AH324" s="13"/>
      <c r="AI324" s="13"/>
      <c r="AJ324" s="13"/>
      <c r="AK324" s="13"/>
      <c r="AL324" s="13"/>
      <c r="AM324" s="13"/>
      <c r="AN324" s="13"/>
      <c r="AO324" s="13"/>
      <c r="AP324" s="13"/>
      <c r="AQ324" s="13"/>
      <c r="AR324" s="13"/>
      <c r="AS324" s="13"/>
      <c r="AT324" s="13"/>
      <c r="AU324" s="13"/>
      <c r="AV324" s="13"/>
      <c r="AW324" s="13"/>
      <c r="AX324" s="13"/>
      <c r="AY324" s="13"/>
      <c r="AZ324" s="13"/>
      <c r="BA324" s="13"/>
      <c r="BB324" s="13"/>
      <c r="BC324" s="13"/>
      <c r="BD324" s="13"/>
      <c r="BE324" s="13"/>
      <c r="BF324" s="13"/>
      <c r="BG324" s="13"/>
      <c r="BH324" s="13"/>
      <c r="BI324" s="13"/>
      <c r="BJ324" s="13"/>
      <c r="BK324" s="13"/>
      <c r="BL324" s="13"/>
      <c r="BM324" s="13"/>
      <c r="BN324" s="13"/>
      <c r="BO324" s="13"/>
      <c r="BP324" s="13"/>
      <c r="BQ324" s="13"/>
      <c r="BR324" s="13"/>
    </row>
    <row r="325" spans="2:70" x14ac:dyDescent="0.25"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W325" s="13"/>
      <c r="X325" s="13"/>
      <c r="Y325" s="13"/>
      <c r="Z325" s="13"/>
      <c r="AC325" s="13"/>
      <c r="AD325" s="13"/>
      <c r="AE325" s="13"/>
      <c r="AF325" s="13"/>
      <c r="AG325" s="13"/>
      <c r="AH325" s="13"/>
      <c r="AI325" s="13"/>
      <c r="AJ325" s="13"/>
      <c r="AK325" s="13"/>
      <c r="AL325" s="13"/>
      <c r="AM325" s="13"/>
      <c r="AN325" s="13"/>
      <c r="AO325" s="13"/>
      <c r="AP325" s="13"/>
      <c r="AQ325" s="13"/>
      <c r="AR325" s="13"/>
      <c r="AS325" s="13"/>
      <c r="AT325" s="13"/>
      <c r="AU325" s="13"/>
      <c r="AV325" s="13"/>
      <c r="AW325" s="13"/>
      <c r="AX325" s="13"/>
      <c r="AY325" s="13"/>
      <c r="AZ325" s="13"/>
      <c r="BA325" s="13"/>
      <c r="BB325" s="13"/>
      <c r="BC325" s="13"/>
      <c r="BD325" s="13"/>
      <c r="BE325" s="13"/>
      <c r="BF325" s="13"/>
      <c r="BG325" s="13"/>
      <c r="BH325" s="13"/>
      <c r="BI325" s="13"/>
      <c r="BJ325" s="13"/>
      <c r="BK325" s="13"/>
      <c r="BL325" s="13"/>
      <c r="BM325" s="13"/>
      <c r="BN325" s="13"/>
      <c r="BO325" s="13"/>
      <c r="BP325" s="13"/>
      <c r="BQ325" s="13"/>
      <c r="BR325" s="13"/>
    </row>
    <row r="326" spans="2:70" x14ac:dyDescent="0.25"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W326" s="13"/>
      <c r="X326" s="13"/>
      <c r="Y326" s="13"/>
      <c r="Z326" s="13"/>
      <c r="AC326" s="13"/>
      <c r="AD326" s="13"/>
      <c r="AE326" s="13"/>
      <c r="AF326" s="13"/>
      <c r="AG326" s="13"/>
      <c r="AH326" s="13"/>
      <c r="AI326" s="13"/>
      <c r="AJ326" s="13"/>
      <c r="AK326" s="13"/>
      <c r="AL326" s="13"/>
      <c r="AM326" s="13"/>
      <c r="AN326" s="13"/>
      <c r="AO326" s="13"/>
      <c r="AP326" s="13"/>
      <c r="AQ326" s="13"/>
      <c r="AR326" s="13"/>
      <c r="AS326" s="13"/>
      <c r="AT326" s="13"/>
      <c r="AU326" s="13"/>
      <c r="AV326" s="13"/>
      <c r="AW326" s="13"/>
      <c r="AX326" s="13"/>
      <c r="AY326" s="13"/>
      <c r="AZ326" s="13"/>
      <c r="BA326" s="13"/>
      <c r="BB326" s="13"/>
      <c r="BC326" s="13"/>
      <c r="BD326" s="13"/>
      <c r="BE326" s="13"/>
      <c r="BF326" s="13"/>
      <c r="BG326" s="13"/>
      <c r="BH326" s="13"/>
      <c r="BI326" s="13"/>
      <c r="BJ326" s="13"/>
      <c r="BK326" s="13"/>
      <c r="BL326" s="13"/>
      <c r="BM326" s="13"/>
      <c r="BN326" s="13"/>
      <c r="BO326" s="13"/>
      <c r="BP326" s="13"/>
      <c r="BQ326" s="13"/>
      <c r="BR326" s="13"/>
    </row>
    <row r="327" spans="2:70" x14ac:dyDescent="0.25"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W327" s="13"/>
      <c r="X327" s="13"/>
      <c r="Y327" s="13"/>
      <c r="Z327" s="13"/>
      <c r="AC327" s="13"/>
      <c r="AD327" s="13"/>
      <c r="AE327" s="13"/>
      <c r="AF327" s="13"/>
      <c r="AG327" s="13"/>
      <c r="AH327" s="13"/>
      <c r="AI327" s="13"/>
      <c r="AJ327" s="13"/>
      <c r="AK327" s="13"/>
      <c r="AL327" s="13"/>
      <c r="AM327" s="13"/>
      <c r="AN327" s="13"/>
      <c r="AO327" s="13"/>
      <c r="AP327" s="13"/>
      <c r="AQ327" s="13"/>
      <c r="AR327" s="13"/>
      <c r="AS327" s="13"/>
      <c r="AT327" s="13"/>
      <c r="AU327" s="13"/>
      <c r="AV327" s="13"/>
      <c r="AW327" s="13"/>
      <c r="AX327" s="13"/>
      <c r="AY327" s="13"/>
      <c r="AZ327" s="13"/>
      <c r="BA327" s="13"/>
      <c r="BB327" s="13"/>
      <c r="BC327" s="13"/>
      <c r="BD327" s="13"/>
      <c r="BE327" s="13"/>
      <c r="BF327" s="13"/>
      <c r="BG327" s="13"/>
      <c r="BH327" s="13"/>
      <c r="BI327" s="13"/>
      <c r="BJ327" s="13"/>
      <c r="BK327" s="13"/>
      <c r="BL327" s="13"/>
      <c r="BM327" s="13"/>
      <c r="BN327" s="13"/>
      <c r="BO327" s="13"/>
      <c r="BP327" s="13"/>
      <c r="BQ327" s="13"/>
      <c r="BR327" s="13"/>
    </row>
    <row r="328" spans="2:70" x14ac:dyDescent="0.25"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W328" s="13"/>
      <c r="X328" s="13"/>
      <c r="Y328" s="13"/>
      <c r="Z328" s="13"/>
      <c r="AC328" s="13"/>
      <c r="AD328" s="13"/>
      <c r="AE328" s="13"/>
      <c r="AF328" s="13"/>
      <c r="AG328" s="13"/>
      <c r="AH328" s="13"/>
      <c r="AI328" s="13"/>
      <c r="AJ328" s="13"/>
      <c r="AK328" s="13"/>
      <c r="AL328" s="13"/>
      <c r="AM328" s="13"/>
      <c r="AN328" s="13"/>
      <c r="AO328" s="13"/>
      <c r="AP328" s="13"/>
      <c r="AQ328" s="13"/>
      <c r="AR328" s="13"/>
      <c r="AS328" s="13"/>
      <c r="AT328" s="13"/>
      <c r="AU328" s="13"/>
      <c r="AV328" s="13"/>
      <c r="AW328" s="13"/>
      <c r="AX328" s="13"/>
      <c r="AY328" s="13"/>
      <c r="AZ328" s="13"/>
      <c r="BA328" s="13"/>
      <c r="BB328" s="13"/>
      <c r="BC328" s="13"/>
      <c r="BD328" s="13"/>
      <c r="BE328" s="13"/>
      <c r="BF328" s="13"/>
      <c r="BG328" s="13"/>
      <c r="BH328" s="13"/>
      <c r="BI328" s="13"/>
      <c r="BJ328" s="13"/>
      <c r="BK328" s="13"/>
      <c r="BL328" s="13"/>
      <c r="BM328" s="13"/>
      <c r="BN328" s="13"/>
      <c r="BO328" s="13"/>
      <c r="BP328" s="13"/>
      <c r="BQ328" s="13"/>
      <c r="BR328" s="13"/>
    </row>
    <row r="329" spans="2:70" x14ac:dyDescent="0.25"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W329" s="13"/>
      <c r="X329" s="13"/>
      <c r="Y329" s="13"/>
      <c r="Z329" s="13"/>
      <c r="AC329" s="13"/>
      <c r="AD329" s="13"/>
      <c r="AE329" s="13"/>
      <c r="AF329" s="13"/>
      <c r="AG329" s="13"/>
      <c r="AH329" s="13"/>
      <c r="AI329" s="13"/>
      <c r="AJ329" s="13"/>
      <c r="AK329" s="13"/>
      <c r="AL329" s="13"/>
      <c r="AM329" s="13"/>
      <c r="AN329" s="13"/>
      <c r="AO329" s="13"/>
      <c r="AP329" s="13"/>
      <c r="AQ329" s="13"/>
      <c r="AR329" s="13"/>
      <c r="AS329" s="13"/>
      <c r="AT329" s="13"/>
      <c r="AU329" s="13"/>
      <c r="AV329" s="13"/>
      <c r="AW329" s="13"/>
      <c r="AX329" s="13"/>
      <c r="AY329" s="13"/>
      <c r="AZ329" s="13"/>
      <c r="BA329" s="13"/>
      <c r="BB329" s="13"/>
      <c r="BC329" s="13"/>
      <c r="BD329" s="13"/>
      <c r="BE329" s="13"/>
      <c r="BF329" s="13"/>
      <c r="BG329" s="13"/>
      <c r="BH329" s="13"/>
      <c r="BI329" s="13"/>
      <c r="BJ329" s="13"/>
      <c r="BK329" s="13"/>
      <c r="BL329" s="13"/>
      <c r="BM329" s="13"/>
      <c r="BN329" s="13"/>
      <c r="BO329" s="13"/>
      <c r="BP329" s="13"/>
      <c r="BQ329" s="13"/>
      <c r="BR329" s="13"/>
    </row>
    <row r="330" spans="2:70" x14ac:dyDescent="0.25"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W330" s="13"/>
      <c r="X330" s="13"/>
      <c r="Y330" s="13"/>
      <c r="Z330" s="13"/>
      <c r="AC330" s="13"/>
      <c r="AD330" s="13"/>
      <c r="AE330" s="13"/>
      <c r="AF330" s="13"/>
      <c r="AG330" s="13"/>
      <c r="AH330" s="13"/>
      <c r="AI330" s="13"/>
      <c r="AJ330" s="13"/>
      <c r="AK330" s="13"/>
      <c r="AL330" s="13"/>
      <c r="AM330" s="13"/>
      <c r="AN330" s="13"/>
      <c r="AO330" s="13"/>
      <c r="AP330" s="13"/>
      <c r="AQ330" s="13"/>
      <c r="AR330" s="13"/>
      <c r="AS330" s="13"/>
      <c r="AT330" s="13"/>
      <c r="AU330" s="13"/>
      <c r="AV330" s="13"/>
      <c r="AW330" s="13"/>
      <c r="AX330" s="13"/>
      <c r="AY330" s="13"/>
      <c r="AZ330" s="13"/>
      <c r="BA330" s="13"/>
      <c r="BB330" s="13"/>
      <c r="BC330" s="13"/>
      <c r="BD330" s="13"/>
      <c r="BE330" s="13"/>
      <c r="BF330" s="13"/>
      <c r="BG330" s="13"/>
      <c r="BH330" s="13"/>
      <c r="BI330" s="13"/>
      <c r="BJ330" s="13"/>
      <c r="BK330" s="13"/>
      <c r="BL330" s="13"/>
      <c r="BM330" s="13"/>
      <c r="BN330" s="13"/>
      <c r="BO330" s="13"/>
      <c r="BP330" s="13"/>
      <c r="BQ330" s="13"/>
      <c r="BR330" s="13"/>
    </row>
    <row r="331" spans="2:70" x14ac:dyDescent="0.25"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W331" s="13"/>
      <c r="X331" s="13"/>
      <c r="Y331" s="13"/>
      <c r="Z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  <c r="AP331" s="13"/>
      <c r="AQ331" s="13"/>
      <c r="AR331" s="13"/>
      <c r="AS331" s="13"/>
      <c r="AT331" s="13"/>
      <c r="AU331" s="13"/>
      <c r="AV331" s="13"/>
      <c r="AW331" s="13"/>
      <c r="AX331" s="13"/>
      <c r="AY331" s="13"/>
      <c r="AZ331" s="13"/>
      <c r="BA331" s="13"/>
      <c r="BB331" s="13"/>
      <c r="BC331" s="13"/>
      <c r="BD331" s="13"/>
      <c r="BE331" s="13"/>
      <c r="BF331" s="13"/>
      <c r="BG331" s="13"/>
      <c r="BH331" s="13"/>
      <c r="BI331" s="13"/>
      <c r="BJ331" s="13"/>
      <c r="BK331" s="13"/>
      <c r="BL331" s="13"/>
      <c r="BM331" s="13"/>
      <c r="BN331" s="13"/>
      <c r="BO331" s="13"/>
      <c r="BP331" s="13"/>
      <c r="BQ331" s="13"/>
      <c r="BR331" s="13"/>
    </row>
    <row r="332" spans="2:70" x14ac:dyDescent="0.25"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W332" s="13"/>
      <c r="X332" s="13"/>
      <c r="Y332" s="13"/>
      <c r="Z332" s="13"/>
      <c r="AC332" s="13"/>
      <c r="AD332" s="13"/>
      <c r="AE332" s="13"/>
      <c r="AF332" s="13"/>
      <c r="AG332" s="13"/>
      <c r="AH332" s="13"/>
      <c r="AI332" s="13"/>
      <c r="AJ332" s="13"/>
      <c r="AK332" s="13"/>
      <c r="AL332" s="13"/>
      <c r="AM332" s="13"/>
      <c r="AN332" s="13"/>
      <c r="AO332" s="13"/>
      <c r="AP332" s="13"/>
      <c r="AQ332" s="13"/>
      <c r="AR332" s="13"/>
      <c r="AS332" s="13"/>
      <c r="AT332" s="13"/>
      <c r="AU332" s="13"/>
      <c r="AV332" s="13"/>
      <c r="AW332" s="13"/>
      <c r="AX332" s="13"/>
      <c r="AY332" s="13"/>
      <c r="AZ332" s="13"/>
      <c r="BA332" s="13"/>
      <c r="BB332" s="13"/>
      <c r="BC332" s="13"/>
      <c r="BD332" s="13"/>
      <c r="BE332" s="13"/>
      <c r="BF332" s="13"/>
      <c r="BG332" s="13"/>
      <c r="BH332" s="13"/>
      <c r="BI332" s="13"/>
      <c r="BJ332" s="13"/>
      <c r="BK332" s="13"/>
      <c r="BL332" s="13"/>
      <c r="BM332" s="13"/>
      <c r="BN332" s="13"/>
      <c r="BO332" s="13"/>
      <c r="BP332" s="13"/>
      <c r="BQ332" s="13"/>
      <c r="BR332" s="13"/>
    </row>
    <row r="333" spans="2:70" x14ac:dyDescent="0.25"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W333" s="13"/>
      <c r="X333" s="13"/>
      <c r="Y333" s="13"/>
      <c r="Z333" s="13"/>
      <c r="AC333" s="13"/>
      <c r="AD333" s="13"/>
      <c r="AE333" s="13"/>
      <c r="AF333" s="13"/>
      <c r="AG333" s="13"/>
      <c r="AH333" s="13"/>
      <c r="AI333" s="13"/>
      <c r="AJ333" s="13"/>
      <c r="AK333" s="13"/>
      <c r="AL333" s="13"/>
      <c r="AM333" s="13"/>
      <c r="AN333" s="13"/>
      <c r="AO333" s="13"/>
      <c r="AP333" s="13"/>
      <c r="AQ333" s="13"/>
      <c r="AR333" s="13"/>
      <c r="AS333" s="13"/>
      <c r="AT333" s="13"/>
      <c r="AU333" s="13"/>
      <c r="AV333" s="13"/>
      <c r="AW333" s="13"/>
      <c r="AX333" s="13"/>
      <c r="AY333" s="13"/>
      <c r="AZ333" s="13"/>
      <c r="BA333" s="13"/>
      <c r="BB333" s="13"/>
      <c r="BC333" s="13"/>
      <c r="BD333" s="13"/>
      <c r="BE333" s="13"/>
      <c r="BF333" s="13"/>
      <c r="BG333" s="13"/>
      <c r="BH333" s="13"/>
      <c r="BI333" s="13"/>
      <c r="BJ333" s="13"/>
      <c r="BK333" s="13"/>
      <c r="BL333" s="13"/>
      <c r="BM333" s="13"/>
      <c r="BN333" s="13"/>
      <c r="BO333" s="13"/>
      <c r="BP333" s="13"/>
      <c r="BQ333" s="13"/>
      <c r="BR333" s="13"/>
    </row>
    <row r="334" spans="2:70" x14ac:dyDescent="0.25"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W334" s="13"/>
      <c r="X334" s="13"/>
      <c r="Y334" s="13"/>
      <c r="Z334" s="13"/>
      <c r="AC334" s="13"/>
      <c r="AD334" s="13"/>
      <c r="AE334" s="13"/>
      <c r="AF334" s="13"/>
      <c r="AG334" s="13"/>
      <c r="AH334" s="13"/>
      <c r="AI334" s="13"/>
      <c r="AJ334" s="13"/>
      <c r="AK334" s="13"/>
      <c r="AL334" s="13"/>
      <c r="AM334" s="13"/>
      <c r="AN334" s="13"/>
      <c r="AO334" s="13"/>
      <c r="AP334" s="13"/>
      <c r="AQ334" s="13"/>
      <c r="AR334" s="13"/>
      <c r="AS334" s="13"/>
      <c r="AT334" s="13"/>
      <c r="AU334" s="13"/>
      <c r="AV334" s="13"/>
      <c r="AW334" s="13"/>
      <c r="AX334" s="13"/>
      <c r="AY334" s="13"/>
      <c r="AZ334" s="13"/>
      <c r="BA334" s="13"/>
      <c r="BB334" s="13"/>
      <c r="BC334" s="13"/>
      <c r="BD334" s="13"/>
      <c r="BE334" s="13"/>
      <c r="BF334" s="13"/>
      <c r="BG334" s="13"/>
      <c r="BH334" s="13"/>
      <c r="BI334" s="13"/>
      <c r="BJ334" s="13"/>
      <c r="BK334" s="13"/>
      <c r="BL334" s="13"/>
      <c r="BM334" s="13"/>
      <c r="BN334" s="13"/>
      <c r="BO334" s="13"/>
      <c r="BP334" s="13"/>
      <c r="BQ334" s="13"/>
      <c r="BR334" s="13"/>
    </row>
    <row r="335" spans="2:70" x14ac:dyDescent="0.25"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W335" s="13"/>
      <c r="X335" s="13"/>
      <c r="Y335" s="13"/>
      <c r="Z335" s="13"/>
      <c r="AC335" s="13"/>
      <c r="AD335" s="13"/>
      <c r="AE335" s="13"/>
      <c r="AF335" s="13"/>
      <c r="AG335" s="13"/>
      <c r="AH335" s="13"/>
      <c r="AI335" s="13"/>
      <c r="AJ335" s="13"/>
      <c r="AK335" s="13"/>
      <c r="AL335" s="13"/>
      <c r="AM335" s="13"/>
      <c r="AN335" s="13"/>
      <c r="AO335" s="13"/>
      <c r="AP335" s="13"/>
      <c r="AQ335" s="13"/>
      <c r="AR335" s="13"/>
      <c r="AS335" s="13"/>
      <c r="AT335" s="13"/>
      <c r="AU335" s="13"/>
      <c r="AV335" s="13"/>
      <c r="AW335" s="13"/>
      <c r="AX335" s="13"/>
      <c r="AY335" s="13"/>
      <c r="AZ335" s="13"/>
      <c r="BA335" s="13"/>
      <c r="BB335" s="13"/>
      <c r="BC335" s="13"/>
      <c r="BD335" s="13"/>
      <c r="BE335" s="13"/>
      <c r="BF335" s="13"/>
      <c r="BG335" s="13"/>
      <c r="BH335" s="13"/>
      <c r="BI335" s="13"/>
      <c r="BJ335" s="13"/>
      <c r="BK335" s="13"/>
      <c r="BL335" s="13"/>
      <c r="BM335" s="13"/>
      <c r="BN335" s="13"/>
      <c r="BO335" s="13"/>
      <c r="BP335" s="13"/>
      <c r="BQ335" s="13"/>
      <c r="BR335" s="13"/>
    </row>
    <row r="336" spans="2:70" x14ac:dyDescent="0.25"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W336" s="13"/>
      <c r="X336" s="13"/>
      <c r="Y336" s="13"/>
      <c r="Z336" s="13"/>
      <c r="AC336" s="13"/>
      <c r="AD336" s="13"/>
      <c r="AE336" s="13"/>
      <c r="AF336" s="13"/>
      <c r="AG336" s="13"/>
      <c r="AH336" s="13"/>
      <c r="AI336" s="13"/>
      <c r="AJ336" s="13"/>
      <c r="AK336" s="13"/>
      <c r="AL336" s="13"/>
      <c r="AM336" s="13"/>
      <c r="AN336" s="13"/>
      <c r="AO336" s="13"/>
      <c r="AP336" s="13"/>
      <c r="AQ336" s="13"/>
      <c r="AR336" s="13"/>
      <c r="AS336" s="13"/>
      <c r="AT336" s="13"/>
      <c r="AU336" s="13"/>
      <c r="AV336" s="13"/>
      <c r="AW336" s="13"/>
      <c r="AX336" s="13"/>
      <c r="AY336" s="13"/>
      <c r="AZ336" s="13"/>
      <c r="BA336" s="13"/>
      <c r="BB336" s="13"/>
      <c r="BC336" s="13"/>
      <c r="BD336" s="13"/>
      <c r="BE336" s="13"/>
      <c r="BF336" s="13"/>
      <c r="BG336" s="13"/>
      <c r="BH336" s="13"/>
      <c r="BI336" s="13"/>
      <c r="BJ336" s="13"/>
      <c r="BK336" s="13"/>
      <c r="BL336" s="13"/>
      <c r="BM336" s="13"/>
      <c r="BN336" s="13"/>
      <c r="BO336" s="13"/>
      <c r="BP336" s="13"/>
      <c r="BQ336" s="13"/>
      <c r="BR336" s="13"/>
    </row>
    <row r="337" spans="2:70" x14ac:dyDescent="0.25"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W337" s="13"/>
      <c r="X337" s="13"/>
      <c r="Y337" s="13"/>
      <c r="Z337" s="13"/>
      <c r="AC337" s="13"/>
      <c r="AD337" s="13"/>
      <c r="AE337" s="13"/>
      <c r="AF337" s="13"/>
      <c r="AG337" s="13"/>
      <c r="AH337" s="13"/>
      <c r="AI337" s="13"/>
      <c r="AJ337" s="13"/>
      <c r="AK337" s="13"/>
      <c r="AL337" s="13"/>
      <c r="AM337" s="13"/>
      <c r="AN337" s="13"/>
      <c r="AO337" s="13"/>
      <c r="AP337" s="13"/>
      <c r="AQ337" s="13"/>
      <c r="AR337" s="13"/>
      <c r="AS337" s="13"/>
      <c r="AT337" s="13"/>
      <c r="AU337" s="13"/>
      <c r="AV337" s="13"/>
      <c r="AW337" s="13"/>
      <c r="AX337" s="13"/>
      <c r="AY337" s="13"/>
      <c r="AZ337" s="13"/>
      <c r="BA337" s="13"/>
      <c r="BB337" s="13"/>
      <c r="BC337" s="13"/>
      <c r="BD337" s="13"/>
      <c r="BE337" s="13"/>
      <c r="BF337" s="13"/>
      <c r="BG337" s="13"/>
      <c r="BH337" s="13"/>
      <c r="BI337" s="13"/>
      <c r="BJ337" s="13"/>
      <c r="BK337" s="13"/>
      <c r="BL337" s="13"/>
      <c r="BM337" s="13"/>
      <c r="BN337" s="13"/>
      <c r="BO337" s="13"/>
      <c r="BP337" s="13"/>
      <c r="BQ337" s="13"/>
      <c r="BR337" s="13"/>
    </row>
    <row r="338" spans="2:70" x14ac:dyDescent="0.25"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W338" s="13"/>
      <c r="X338" s="13"/>
      <c r="Y338" s="13"/>
      <c r="Z338" s="13"/>
      <c r="AC338" s="13"/>
      <c r="AD338" s="13"/>
      <c r="AE338" s="13"/>
      <c r="AF338" s="13"/>
      <c r="AG338" s="13"/>
      <c r="AH338" s="13"/>
      <c r="AI338" s="13"/>
      <c r="AJ338" s="13"/>
      <c r="AK338" s="13"/>
      <c r="AL338" s="13"/>
      <c r="AM338" s="13"/>
      <c r="AN338" s="13"/>
      <c r="AO338" s="13"/>
      <c r="AP338" s="13"/>
      <c r="AQ338" s="13"/>
      <c r="AR338" s="13"/>
      <c r="AS338" s="13"/>
      <c r="AT338" s="13"/>
      <c r="AU338" s="13"/>
      <c r="AV338" s="13"/>
      <c r="AW338" s="13"/>
      <c r="AX338" s="13"/>
      <c r="AY338" s="13"/>
      <c r="AZ338" s="13"/>
      <c r="BA338" s="13"/>
      <c r="BB338" s="13"/>
      <c r="BC338" s="13"/>
      <c r="BD338" s="13"/>
      <c r="BE338" s="13"/>
      <c r="BF338" s="13"/>
      <c r="BG338" s="13"/>
      <c r="BH338" s="13"/>
      <c r="BI338" s="13"/>
      <c r="BJ338" s="13"/>
      <c r="BK338" s="13"/>
      <c r="BL338" s="13"/>
      <c r="BM338" s="13"/>
      <c r="BN338" s="13"/>
      <c r="BO338" s="13"/>
      <c r="BP338" s="13"/>
      <c r="BQ338" s="13"/>
      <c r="BR338" s="13"/>
    </row>
    <row r="339" spans="2:70" x14ac:dyDescent="0.25"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W339" s="13"/>
      <c r="X339" s="13"/>
      <c r="Y339" s="13"/>
      <c r="Z339" s="13"/>
      <c r="AC339" s="13"/>
      <c r="AD339" s="13"/>
      <c r="AE339" s="13"/>
      <c r="AF339" s="13"/>
      <c r="AG339" s="13"/>
      <c r="AH339" s="13"/>
      <c r="AI339" s="13"/>
      <c r="AJ339" s="13"/>
      <c r="AK339" s="13"/>
      <c r="AL339" s="13"/>
      <c r="AM339" s="13"/>
      <c r="AN339" s="13"/>
      <c r="AO339" s="13"/>
      <c r="AP339" s="13"/>
      <c r="AQ339" s="13"/>
      <c r="AR339" s="13"/>
      <c r="AS339" s="13"/>
      <c r="AT339" s="13"/>
      <c r="AU339" s="13"/>
      <c r="AV339" s="13"/>
      <c r="AW339" s="13"/>
      <c r="AX339" s="13"/>
      <c r="AY339" s="13"/>
      <c r="AZ339" s="13"/>
      <c r="BA339" s="13"/>
      <c r="BB339" s="13"/>
      <c r="BC339" s="13"/>
      <c r="BD339" s="13"/>
      <c r="BE339" s="13"/>
      <c r="BF339" s="13"/>
      <c r="BG339" s="13"/>
      <c r="BH339" s="13"/>
      <c r="BI339" s="13"/>
      <c r="BJ339" s="13"/>
      <c r="BK339" s="13"/>
      <c r="BL339" s="13"/>
      <c r="BM339" s="13"/>
      <c r="BN339" s="13"/>
      <c r="BO339" s="13"/>
      <c r="BP339" s="13"/>
      <c r="BQ339" s="13"/>
      <c r="BR339" s="13"/>
    </row>
    <row r="340" spans="2:70" x14ac:dyDescent="0.25"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W340" s="13"/>
      <c r="X340" s="13"/>
      <c r="Y340" s="13"/>
      <c r="Z340" s="13"/>
      <c r="AC340" s="13"/>
      <c r="AD340" s="13"/>
      <c r="AE340" s="13"/>
      <c r="AF340" s="13"/>
      <c r="AG340" s="13"/>
      <c r="AH340" s="13"/>
      <c r="AI340" s="13"/>
      <c r="AJ340" s="13"/>
      <c r="AK340" s="13"/>
      <c r="AL340" s="13"/>
      <c r="AM340" s="13"/>
      <c r="AN340" s="13"/>
      <c r="AO340" s="13"/>
      <c r="AP340" s="13"/>
      <c r="AQ340" s="13"/>
      <c r="AR340" s="13"/>
      <c r="AS340" s="13"/>
      <c r="AT340" s="13"/>
      <c r="AU340" s="13"/>
      <c r="AV340" s="13"/>
      <c r="AW340" s="13"/>
      <c r="AX340" s="13"/>
      <c r="AY340" s="13"/>
      <c r="AZ340" s="13"/>
      <c r="BA340" s="13"/>
      <c r="BB340" s="13"/>
      <c r="BC340" s="13"/>
      <c r="BD340" s="13"/>
      <c r="BE340" s="13"/>
      <c r="BF340" s="13"/>
      <c r="BG340" s="13"/>
      <c r="BH340" s="13"/>
      <c r="BI340" s="13"/>
      <c r="BJ340" s="13"/>
      <c r="BK340" s="13"/>
      <c r="BL340" s="13"/>
      <c r="BM340" s="13"/>
      <c r="BN340" s="13"/>
      <c r="BO340" s="13"/>
      <c r="BP340" s="13"/>
      <c r="BQ340" s="13"/>
      <c r="BR340" s="13"/>
    </row>
    <row r="341" spans="2:70" x14ac:dyDescent="0.25"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W341" s="13"/>
      <c r="X341" s="13"/>
      <c r="Y341" s="13"/>
      <c r="Z341" s="13"/>
      <c r="AC341" s="13"/>
      <c r="AD341" s="13"/>
      <c r="AE341" s="13"/>
      <c r="AF341" s="13"/>
      <c r="AG341" s="13"/>
      <c r="AH341" s="13"/>
      <c r="AI341" s="13"/>
      <c r="AJ341" s="13"/>
      <c r="AK341" s="13"/>
      <c r="AL341" s="13"/>
      <c r="AM341" s="13"/>
      <c r="AN341" s="13"/>
      <c r="AO341" s="13"/>
      <c r="AP341" s="13"/>
      <c r="AQ341" s="13"/>
      <c r="AR341" s="13"/>
      <c r="AS341" s="13"/>
      <c r="AT341" s="13"/>
      <c r="AU341" s="13"/>
      <c r="AV341" s="13"/>
      <c r="AW341" s="13"/>
      <c r="AX341" s="13"/>
      <c r="AY341" s="13"/>
      <c r="AZ341" s="13"/>
      <c r="BA341" s="13"/>
      <c r="BB341" s="13"/>
      <c r="BC341" s="13"/>
      <c r="BD341" s="13"/>
      <c r="BE341" s="13"/>
      <c r="BF341" s="13"/>
      <c r="BG341" s="13"/>
      <c r="BH341" s="13"/>
      <c r="BI341" s="13"/>
      <c r="BJ341" s="13"/>
      <c r="BK341" s="13"/>
      <c r="BL341" s="13"/>
      <c r="BM341" s="13"/>
      <c r="BN341" s="13"/>
      <c r="BO341" s="13"/>
      <c r="BP341" s="13"/>
      <c r="BQ341" s="13"/>
      <c r="BR341" s="13"/>
    </row>
    <row r="342" spans="2:70" x14ac:dyDescent="0.25"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W342" s="13"/>
      <c r="X342" s="13"/>
      <c r="Y342" s="13"/>
      <c r="Z342" s="13"/>
      <c r="AC342" s="13"/>
      <c r="AD342" s="13"/>
      <c r="AE342" s="13"/>
      <c r="AF342" s="13"/>
      <c r="AG342" s="13"/>
      <c r="AH342" s="13"/>
      <c r="AI342" s="13"/>
      <c r="AJ342" s="13"/>
      <c r="AK342" s="13"/>
      <c r="AL342" s="13"/>
      <c r="AM342" s="13"/>
      <c r="AN342" s="13"/>
      <c r="AO342" s="13"/>
      <c r="AP342" s="13"/>
      <c r="AQ342" s="13"/>
      <c r="AR342" s="13"/>
      <c r="AS342" s="13"/>
      <c r="AT342" s="13"/>
      <c r="AU342" s="13"/>
      <c r="AV342" s="13"/>
      <c r="AW342" s="13"/>
      <c r="AX342" s="13"/>
      <c r="AY342" s="13"/>
      <c r="AZ342" s="13"/>
      <c r="BA342" s="13"/>
      <c r="BB342" s="13"/>
      <c r="BC342" s="13"/>
      <c r="BD342" s="13"/>
      <c r="BE342" s="13"/>
      <c r="BF342" s="13"/>
      <c r="BG342" s="13"/>
      <c r="BH342" s="13"/>
      <c r="BI342" s="13"/>
      <c r="BJ342" s="13"/>
      <c r="BK342" s="13"/>
      <c r="BL342" s="13"/>
      <c r="BM342" s="13"/>
      <c r="BN342" s="13"/>
      <c r="BO342" s="13"/>
      <c r="BP342" s="13"/>
      <c r="BQ342" s="13"/>
      <c r="BR342" s="13"/>
    </row>
    <row r="343" spans="2:70" x14ac:dyDescent="0.25"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W343" s="13"/>
      <c r="X343" s="13"/>
      <c r="Y343" s="13"/>
      <c r="Z343" s="13"/>
      <c r="AC343" s="13"/>
      <c r="AD343" s="13"/>
      <c r="AE343" s="13"/>
      <c r="AF343" s="13"/>
      <c r="AG343" s="13"/>
      <c r="AH343" s="13"/>
      <c r="AI343" s="13"/>
      <c r="AJ343" s="13"/>
      <c r="AK343" s="13"/>
      <c r="AL343" s="13"/>
      <c r="AM343" s="13"/>
      <c r="AN343" s="13"/>
      <c r="AO343" s="13"/>
      <c r="AP343" s="13"/>
      <c r="AQ343" s="13"/>
      <c r="AR343" s="13"/>
      <c r="AS343" s="13"/>
      <c r="AT343" s="13"/>
      <c r="AU343" s="13"/>
      <c r="AV343" s="13"/>
      <c r="AW343" s="13"/>
      <c r="AX343" s="13"/>
      <c r="AY343" s="13"/>
      <c r="AZ343" s="13"/>
      <c r="BA343" s="13"/>
      <c r="BB343" s="13"/>
      <c r="BC343" s="13"/>
      <c r="BD343" s="13"/>
      <c r="BE343" s="13"/>
      <c r="BF343" s="13"/>
      <c r="BG343" s="13"/>
      <c r="BH343" s="13"/>
      <c r="BI343" s="13"/>
      <c r="BJ343" s="13"/>
      <c r="BK343" s="13"/>
      <c r="BL343" s="13"/>
      <c r="BM343" s="13"/>
      <c r="BN343" s="13"/>
      <c r="BO343" s="13"/>
      <c r="BP343" s="13"/>
      <c r="BQ343" s="13"/>
      <c r="BR343" s="13"/>
    </row>
    <row r="344" spans="2:70" x14ac:dyDescent="0.25"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W344" s="13"/>
      <c r="X344" s="13"/>
      <c r="Y344" s="13"/>
      <c r="Z344" s="13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  <c r="AN344" s="13"/>
      <c r="AO344" s="13"/>
      <c r="AP344" s="13"/>
      <c r="AQ344" s="13"/>
      <c r="AR344" s="13"/>
      <c r="AS344" s="13"/>
      <c r="AT344" s="13"/>
      <c r="AU344" s="13"/>
      <c r="AV344" s="13"/>
      <c r="AW344" s="13"/>
      <c r="AX344" s="13"/>
      <c r="AY344" s="13"/>
      <c r="AZ344" s="13"/>
      <c r="BA344" s="13"/>
      <c r="BB344" s="13"/>
      <c r="BC344" s="13"/>
      <c r="BD344" s="13"/>
      <c r="BE344" s="13"/>
      <c r="BF344" s="13"/>
      <c r="BG344" s="13"/>
      <c r="BH344" s="13"/>
      <c r="BI344" s="13"/>
      <c r="BJ344" s="13"/>
      <c r="BK344" s="13"/>
      <c r="BL344" s="13"/>
      <c r="BM344" s="13"/>
      <c r="BN344" s="13"/>
      <c r="BO344" s="13"/>
      <c r="BP344" s="13"/>
      <c r="BQ344" s="13"/>
      <c r="BR344" s="13"/>
    </row>
    <row r="345" spans="2:70" x14ac:dyDescent="0.25"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W345" s="13"/>
      <c r="X345" s="13"/>
      <c r="Y345" s="13"/>
      <c r="Z345" s="13"/>
      <c r="AC345" s="13"/>
      <c r="AD345" s="13"/>
      <c r="AE345" s="13"/>
      <c r="AF345" s="13"/>
      <c r="AG345" s="13"/>
      <c r="AH345" s="13"/>
      <c r="AI345" s="13"/>
      <c r="AJ345" s="13"/>
      <c r="AK345" s="13"/>
      <c r="AL345" s="13"/>
      <c r="AM345" s="13"/>
      <c r="AN345" s="13"/>
      <c r="AO345" s="13"/>
      <c r="AP345" s="13"/>
      <c r="AQ345" s="13"/>
      <c r="AR345" s="13"/>
      <c r="AS345" s="13"/>
      <c r="AT345" s="13"/>
      <c r="AU345" s="13"/>
      <c r="AV345" s="13"/>
      <c r="AW345" s="13"/>
      <c r="AX345" s="13"/>
      <c r="AY345" s="13"/>
      <c r="AZ345" s="13"/>
      <c r="BA345" s="13"/>
      <c r="BB345" s="13"/>
      <c r="BC345" s="13"/>
      <c r="BD345" s="13"/>
      <c r="BE345" s="13"/>
      <c r="BF345" s="13"/>
      <c r="BG345" s="13"/>
      <c r="BH345" s="13"/>
      <c r="BI345" s="13"/>
      <c r="BJ345" s="13"/>
      <c r="BK345" s="13"/>
      <c r="BL345" s="13"/>
      <c r="BM345" s="13"/>
      <c r="BN345" s="13"/>
      <c r="BO345" s="13"/>
      <c r="BP345" s="13"/>
      <c r="BQ345" s="13"/>
      <c r="BR345" s="13"/>
    </row>
    <row r="346" spans="2:70" x14ac:dyDescent="0.25"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W346" s="13"/>
      <c r="X346" s="13"/>
      <c r="Y346" s="13"/>
      <c r="Z346" s="13"/>
      <c r="AC346" s="13"/>
      <c r="AD346" s="13"/>
      <c r="AE346" s="13"/>
      <c r="AF346" s="13"/>
      <c r="AG346" s="13"/>
      <c r="AH346" s="13"/>
      <c r="AI346" s="13"/>
      <c r="AJ346" s="13"/>
      <c r="AK346" s="13"/>
      <c r="AL346" s="13"/>
      <c r="AM346" s="13"/>
      <c r="AN346" s="13"/>
      <c r="AO346" s="13"/>
      <c r="AP346" s="13"/>
      <c r="AQ346" s="13"/>
      <c r="AR346" s="13"/>
      <c r="AS346" s="13"/>
      <c r="AT346" s="13"/>
      <c r="AU346" s="13"/>
      <c r="AV346" s="13"/>
      <c r="AW346" s="13"/>
      <c r="AX346" s="13"/>
      <c r="AY346" s="13"/>
      <c r="AZ346" s="13"/>
      <c r="BA346" s="13"/>
      <c r="BB346" s="13"/>
      <c r="BC346" s="13"/>
      <c r="BD346" s="13"/>
      <c r="BE346" s="13"/>
      <c r="BF346" s="13"/>
      <c r="BG346" s="13"/>
      <c r="BH346" s="13"/>
      <c r="BI346" s="13"/>
      <c r="BJ346" s="13"/>
      <c r="BK346" s="13"/>
      <c r="BL346" s="13"/>
      <c r="BM346" s="13"/>
      <c r="BN346" s="13"/>
      <c r="BO346" s="13"/>
      <c r="BP346" s="13"/>
      <c r="BQ346" s="13"/>
      <c r="BR346" s="13"/>
    </row>
    <row r="347" spans="2:70" x14ac:dyDescent="0.25"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W347" s="13"/>
      <c r="X347" s="13"/>
      <c r="Y347" s="13"/>
      <c r="Z347" s="13"/>
      <c r="AC347" s="13"/>
      <c r="AD347" s="13"/>
      <c r="AE347" s="13"/>
      <c r="AF347" s="13"/>
      <c r="AG347" s="13"/>
      <c r="AH347" s="13"/>
      <c r="AI347" s="13"/>
      <c r="AJ347" s="13"/>
      <c r="AK347" s="13"/>
      <c r="AL347" s="13"/>
      <c r="AM347" s="13"/>
      <c r="AN347" s="13"/>
      <c r="AO347" s="13"/>
      <c r="AP347" s="13"/>
      <c r="AQ347" s="13"/>
      <c r="AR347" s="13"/>
      <c r="AS347" s="13"/>
      <c r="AT347" s="13"/>
      <c r="AU347" s="13"/>
      <c r="AV347" s="13"/>
      <c r="AW347" s="13"/>
      <c r="AX347" s="13"/>
      <c r="AY347" s="13"/>
      <c r="AZ347" s="13"/>
      <c r="BA347" s="13"/>
      <c r="BB347" s="13"/>
      <c r="BC347" s="13"/>
      <c r="BD347" s="13"/>
      <c r="BE347" s="13"/>
      <c r="BF347" s="13"/>
      <c r="BG347" s="13"/>
      <c r="BH347" s="13"/>
      <c r="BI347" s="13"/>
      <c r="BJ347" s="13"/>
      <c r="BK347" s="13"/>
      <c r="BL347" s="13"/>
      <c r="BM347" s="13"/>
      <c r="BN347" s="13"/>
      <c r="BO347" s="13"/>
      <c r="BP347" s="13"/>
      <c r="BQ347" s="13"/>
      <c r="BR347" s="13"/>
    </row>
    <row r="348" spans="2:70" x14ac:dyDescent="0.25"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W348" s="13"/>
      <c r="X348" s="13"/>
      <c r="Y348" s="13"/>
      <c r="Z348" s="13"/>
      <c r="AC348" s="13"/>
      <c r="AD348" s="13"/>
      <c r="AE348" s="13"/>
      <c r="AF348" s="13"/>
      <c r="AG348" s="13"/>
      <c r="AH348" s="13"/>
      <c r="AI348" s="13"/>
      <c r="AJ348" s="13"/>
      <c r="AK348" s="13"/>
      <c r="AL348" s="13"/>
      <c r="AM348" s="13"/>
      <c r="AN348" s="13"/>
      <c r="AO348" s="13"/>
      <c r="AP348" s="13"/>
      <c r="AQ348" s="13"/>
      <c r="AR348" s="13"/>
      <c r="AS348" s="13"/>
      <c r="AT348" s="13"/>
      <c r="AU348" s="13"/>
      <c r="AV348" s="13"/>
      <c r="AW348" s="13"/>
      <c r="AX348" s="13"/>
      <c r="AY348" s="13"/>
      <c r="AZ348" s="13"/>
      <c r="BA348" s="13"/>
      <c r="BB348" s="13"/>
      <c r="BC348" s="13"/>
      <c r="BD348" s="13"/>
      <c r="BE348" s="13"/>
      <c r="BF348" s="13"/>
      <c r="BG348" s="13"/>
      <c r="BH348" s="13"/>
      <c r="BI348" s="13"/>
      <c r="BJ348" s="13"/>
      <c r="BK348" s="13"/>
      <c r="BL348" s="13"/>
      <c r="BM348" s="13"/>
      <c r="BN348" s="13"/>
      <c r="BO348" s="13"/>
      <c r="BP348" s="13"/>
      <c r="BQ348" s="13"/>
      <c r="BR348" s="13"/>
    </row>
    <row r="349" spans="2:70" x14ac:dyDescent="0.25"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W349" s="13"/>
      <c r="X349" s="13"/>
      <c r="Y349" s="13"/>
      <c r="Z349" s="13"/>
      <c r="AC349" s="13"/>
      <c r="AD349" s="13"/>
      <c r="AE349" s="13"/>
      <c r="AF349" s="13"/>
      <c r="AG349" s="13"/>
      <c r="AH349" s="13"/>
      <c r="AI349" s="13"/>
      <c r="AJ349" s="13"/>
      <c r="AK349" s="13"/>
      <c r="AL349" s="13"/>
      <c r="AM349" s="13"/>
      <c r="AN349" s="13"/>
      <c r="AO349" s="13"/>
      <c r="AP349" s="13"/>
      <c r="AQ349" s="13"/>
      <c r="AR349" s="13"/>
      <c r="AS349" s="13"/>
      <c r="AT349" s="13"/>
      <c r="AU349" s="13"/>
      <c r="AV349" s="13"/>
      <c r="AW349" s="13"/>
      <c r="AX349" s="13"/>
      <c r="AY349" s="13"/>
      <c r="AZ349" s="13"/>
      <c r="BA349" s="13"/>
      <c r="BB349" s="13"/>
      <c r="BC349" s="13"/>
      <c r="BD349" s="13"/>
      <c r="BE349" s="13"/>
      <c r="BF349" s="13"/>
      <c r="BG349" s="13"/>
      <c r="BH349" s="13"/>
      <c r="BI349" s="13"/>
      <c r="BJ349" s="13"/>
      <c r="BK349" s="13"/>
      <c r="BL349" s="13"/>
      <c r="BM349" s="13"/>
      <c r="BN349" s="13"/>
      <c r="BO349" s="13"/>
      <c r="BP349" s="13"/>
      <c r="BQ349" s="13"/>
      <c r="BR349" s="13"/>
    </row>
    <row r="350" spans="2:70" x14ac:dyDescent="0.25"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W350" s="13"/>
      <c r="X350" s="13"/>
      <c r="Y350" s="13"/>
      <c r="Z350" s="13"/>
      <c r="AC350" s="13"/>
      <c r="AD350" s="13"/>
      <c r="AE350" s="13"/>
      <c r="AF350" s="13"/>
      <c r="AG350" s="13"/>
      <c r="AH350" s="13"/>
      <c r="AI350" s="13"/>
      <c r="AJ350" s="13"/>
      <c r="AK350" s="13"/>
      <c r="AL350" s="13"/>
      <c r="AM350" s="13"/>
      <c r="AN350" s="13"/>
      <c r="AO350" s="13"/>
      <c r="AP350" s="13"/>
      <c r="AQ350" s="13"/>
      <c r="AR350" s="13"/>
      <c r="AS350" s="13"/>
      <c r="AT350" s="13"/>
      <c r="AU350" s="13"/>
      <c r="AV350" s="13"/>
      <c r="AW350" s="13"/>
      <c r="AX350" s="13"/>
      <c r="AY350" s="13"/>
      <c r="AZ350" s="13"/>
      <c r="BA350" s="13"/>
      <c r="BB350" s="13"/>
      <c r="BC350" s="13"/>
      <c r="BD350" s="13"/>
      <c r="BE350" s="13"/>
      <c r="BF350" s="13"/>
      <c r="BG350" s="13"/>
      <c r="BH350" s="13"/>
      <c r="BI350" s="13"/>
      <c r="BJ350" s="13"/>
      <c r="BK350" s="13"/>
      <c r="BL350" s="13"/>
      <c r="BM350" s="13"/>
      <c r="BN350" s="13"/>
      <c r="BO350" s="13"/>
      <c r="BP350" s="13"/>
      <c r="BQ350" s="13"/>
      <c r="BR350" s="13"/>
    </row>
    <row r="351" spans="2:70" x14ac:dyDescent="0.25"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W351" s="13"/>
      <c r="X351" s="13"/>
      <c r="Y351" s="13"/>
      <c r="Z351" s="13"/>
      <c r="AC351" s="13"/>
      <c r="AD351" s="13"/>
      <c r="AE351" s="13"/>
      <c r="AF351" s="13"/>
      <c r="AG351" s="13"/>
      <c r="AH351" s="13"/>
      <c r="AI351" s="13"/>
      <c r="AJ351" s="13"/>
      <c r="AK351" s="13"/>
      <c r="AL351" s="13"/>
      <c r="AM351" s="13"/>
      <c r="AN351" s="13"/>
      <c r="AO351" s="13"/>
      <c r="AP351" s="13"/>
      <c r="AQ351" s="13"/>
      <c r="AR351" s="13"/>
      <c r="AS351" s="13"/>
      <c r="AT351" s="13"/>
      <c r="AU351" s="13"/>
      <c r="AV351" s="13"/>
      <c r="AW351" s="13"/>
      <c r="AX351" s="13"/>
      <c r="AY351" s="13"/>
      <c r="AZ351" s="13"/>
      <c r="BA351" s="13"/>
      <c r="BB351" s="13"/>
      <c r="BC351" s="13"/>
      <c r="BD351" s="13"/>
      <c r="BE351" s="13"/>
      <c r="BF351" s="13"/>
      <c r="BG351" s="13"/>
      <c r="BH351" s="13"/>
      <c r="BI351" s="13"/>
      <c r="BJ351" s="13"/>
      <c r="BK351" s="13"/>
      <c r="BL351" s="13"/>
      <c r="BM351" s="13"/>
      <c r="BN351" s="13"/>
      <c r="BO351" s="13"/>
      <c r="BP351" s="13"/>
      <c r="BQ351" s="13"/>
      <c r="BR351" s="13"/>
    </row>
    <row r="352" spans="2:70" x14ac:dyDescent="0.25"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W352" s="13"/>
      <c r="X352" s="13"/>
      <c r="Y352" s="13"/>
      <c r="Z352" s="13"/>
      <c r="AC352" s="13"/>
      <c r="AD352" s="13"/>
      <c r="AE352" s="13"/>
      <c r="AF352" s="13"/>
      <c r="AG352" s="13"/>
      <c r="AH352" s="13"/>
      <c r="AI352" s="13"/>
      <c r="AJ352" s="13"/>
      <c r="AK352" s="13"/>
      <c r="AL352" s="13"/>
      <c r="AM352" s="13"/>
      <c r="AN352" s="13"/>
      <c r="AO352" s="13"/>
      <c r="AP352" s="13"/>
      <c r="AQ352" s="13"/>
      <c r="AR352" s="13"/>
      <c r="AS352" s="13"/>
      <c r="AT352" s="13"/>
      <c r="AU352" s="13"/>
      <c r="AV352" s="13"/>
      <c r="AW352" s="13"/>
      <c r="AX352" s="13"/>
      <c r="AY352" s="13"/>
      <c r="AZ352" s="13"/>
      <c r="BA352" s="13"/>
      <c r="BB352" s="13"/>
      <c r="BC352" s="13"/>
      <c r="BD352" s="13"/>
      <c r="BE352" s="13"/>
      <c r="BF352" s="13"/>
      <c r="BG352" s="13"/>
      <c r="BH352" s="13"/>
      <c r="BI352" s="13"/>
      <c r="BJ352" s="13"/>
      <c r="BK352" s="13"/>
      <c r="BL352" s="13"/>
      <c r="BM352" s="13"/>
      <c r="BN352" s="13"/>
      <c r="BO352" s="13"/>
      <c r="BP352" s="13"/>
      <c r="BQ352" s="13"/>
      <c r="BR352" s="13"/>
    </row>
    <row r="353" spans="2:70" x14ac:dyDescent="0.25"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W353" s="13"/>
      <c r="X353" s="13"/>
      <c r="Y353" s="13"/>
      <c r="Z353" s="13"/>
      <c r="AC353" s="13"/>
      <c r="AD353" s="13"/>
      <c r="AE353" s="13"/>
      <c r="AF353" s="13"/>
      <c r="AG353" s="13"/>
      <c r="AH353" s="13"/>
      <c r="AI353" s="13"/>
      <c r="AJ353" s="13"/>
      <c r="AK353" s="13"/>
      <c r="AL353" s="13"/>
      <c r="AM353" s="13"/>
      <c r="AN353" s="13"/>
      <c r="AO353" s="13"/>
      <c r="AP353" s="13"/>
      <c r="AQ353" s="13"/>
      <c r="AR353" s="13"/>
      <c r="AS353" s="13"/>
      <c r="AT353" s="13"/>
      <c r="AU353" s="13"/>
      <c r="AV353" s="13"/>
      <c r="AW353" s="13"/>
      <c r="AX353" s="13"/>
      <c r="AY353" s="13"/>
      <c r="AZ353" s="13"/>
      <c r="BA353" s="13"/>
      <c r="BB353" s="13"/>
      <c r="BC353" s="13"/>
      <c r="BD353" s="13"/>
      <c r="BE353" s="13"/>
      <c r="BF353" s="13"/>
      <c r="BG353" s="13"/>
      <c r="BH353" s="13"/>
      <c r="BI353" s="13"/>
      <c r="BJ353" s="13"/>
      <c r="BK353" s="13"/>
      <c r="BL353" s="13"/>
      <c r="BM353" s="13"/>
      <c r="BN353" s="13"/>
      <c r="BO353" s="13"/>
      <c r="BP353" s="13"/>
      <c r="BQ353" s="13"/>
      <c r="BR353" s="13"/>
    </row>
    <row r="354" spans="2:70" x14ac:dyDescent="0.25"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W354" s="13"/>
      <c r="X354" s="13"/>
      <c r="Y354" s="13"/>
      <c r="Z354" s="13"/>
      <c r="AC354" s="13"/>
      <c r="AD354" s="13"/>
      <c r="AE354" s="13"/>
      <c r="AF354" s="13"/>
      <c r="AG354" s="13"/>
      <c r="AH354" s="13"/>
      <c r="AI354" s="13"/>
      <c r="AJ354" s="13"/>
      <c r="AK354" s="13"/>
      <c r="AL354" s="13"/>
      <c r="AM354" s="13"/>
      <c r="AN354" s="13"/>
      <c r="AO354" s="13"/>
      <c r="AP354" s="13"/>
      <c r="AQ354" s="13"/>
      <c r="AR354" s="13"/>
      <c r="AS354" s="13"/>
      <c r="AT354" s="13"/>
      <c r="AU354" s="13"/>
      <c r="AV354" s="13"/>
      <c r="AW354" s="13"/>
      <c r="AX354" s="13"/>
      <c r="AY354" s="13"/>
      <c r="AZ354" s="13"/>
      <c r="BA354" s="13"/>
      <c r="BB354" s="13"/>
      <c r="BC354" s="13"/>
      <c r="BD354" s="13"/>
      <c r="BE354" s="13"/>
      <c r="BF354" s="13"/>
      <c r="BG354" s="13"/>
      <c r="BH354" s="13"/>
      <c r="BI354" s="13"/>
      <c r="BJ354" s="13"/>
      <c r="BK354" s="13"/>
      <c r="BL354" s="13"/>
      <c r="BM354" s="13"/>
      <c r="BN354" s="13"/>
      <c r="BO354" s="13"/>
      <c r="BP354" s="13"/>
      <c r="BQ354" s="13"/>
      <c r="BR354" s="13"/>
    </row>
    <row r="355" spans="2:70" x14ac:dyDescent="0.25"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W355" s="13"/>
      <c r="X355" s="13"/>
      <c r="Y355" s="13"/>
      <c r="Z355" s="13"/>
      <c r="AC355" s="13"/>
      <c r="AD355" s="13"/>
      <c r="AE355" s="13"/>
      <c r="AF355" s="13"/>
      <c r="AG355" s="13"/>
      <c r="AH355" s="13"/>
      <c r="AI355" s="13"/>
      <c r="AJ355" s="13"/>
      <c r="AK355" s="13"/>
      <c r="AL355" s="13"/>
      <c r="AM355" s="13"/>
      <c r="AN355" s="13"/>
      <c r="AO355" s="13"/>
      <c r="AP355" s="13"/>
      <c r="AQ355" s="13"/>
      <c r="AR355" s="13"/>
      <c r="AS355" s="13"/>
      <c r="AT355" s="13"/>
      <c r="AU355" s="13"/>
      <c r="AV355" s="13"/>
      <c r="AW355" s="13"/>
      <c r="AX355" s="13"/>
      <c r="AY355" s="13"/>
      <c r="AZ355" s="13"/>
      <c r="BA355" s="13"/>
      <c r="BB355" s="13"/>
      <c r="BC355" s="13"/>
      <c r="BD355" s="13"/>
      <c r="BE355" s="13"/>
      <c r="BF355" s="13"/>
      <c r="BG355" s="13"/>
      <c r="BH355" s="13"/>
      <c r="BI355" s="13"/>
      <c r="BJ355" s="13"/>
      <c r="BK355" s="13"/>
      <c r="BL355" s="13"/>
      <c r="BM355" s="13"/>
      <c r="BN355" s="13"/>
      <c r="BO355" s="13"/>
      <c r="BP355" s="13"/>
      <c r="BQ355" s="13"/>
      <c r="BR355" s="13"/>
    </row>
    <row r="356" spans="2:70" x14ac:dyDescent="0.25"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W356" s="13"/>
      <c r="X356" s="13"/>
      <c r="Y356" s="13"/>
      <c r="Z356" s="13"/>
      <c r="AC356" s="13"/>
      <c r="AD356" s="13"/>
      <c r="AE356" s="13"/>
      <c r="AF356" s="13"/>
      <c r="AG356" s="13"/>
      <c r="AH356" s="13"/>
      <c r="AI356" s="13"/>
      <c r="AJ356" s="13"/>
      <c r="AK356" s="13"/>
      <c r="AL356" s="13"/>
      <c r="AM356" s="13"/>
      <c r="AN356" s="13"/>
      <c r="AO356" s="13"/>
      <c r="AP356" s="13"/>
      <c r="AQ356" s="13"/>
      <c r="AR356" s="13"/>
      <c r="AS356" s="13"/>
      <c r="AT356" s="13"/>
      <c r="AU356" s="13"/>
      <c r="AV356" s="13"/>
      <c r="AW356" s="13"/>
      <c r="AX356" s="13"/>
      <c r="AY356" s="13"/>
      <c r="AZ356" s="13"/>
      <c r="BA356" s="13"/>
      <c r="BB356" s="13"/>
      <c r="BC356" s="13"/>
      <c r="BD356" s="13"/>
      <c r="BE356" s="13"/>
      <c r="BF356" s="13"/>
      <c r="BG356" s="13"/>
      <c r="BH356" s="13"/>
      <c r="BI356" s="13"/>
      <c r="BJ356" s="13"/>
      <c r="BK356" s="13"/>
      <c r="BL356" s="13"/>
      <c r="BM356" s="13"/>
      <c r="BN356" s="13"/>
      <c r="BO356" s="13"/>
      <c r="BP356" s="13"/>
      <c r="BQ356" s="13"/>
      <c r="BR356" s="13"/>
    </row>
    <row r="357" spans="2:70" x14ac:dyDescent="0.25"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W357" s="13"/>
      <c r="X357" s="13"/>
      <c r="Y357" s="13"/>
      <c r="Z357" s="13"/>
      <c r="AC357" s="13"/>
      <c r="AD357" s="13"/>
      <c r="AE357" s="13"/>
      <c r="AF357" s="13"/>
      <c r="AG357" s="13"/>
      <c r="AH357" s="13"/>
      <c r="AI357" s="13"/>
      <c r="AJ357" s="13"/>
      <c r="AK357" s="13"/>
      <c r="AL357" s="13"/>
      <c r="AM357" s="13"/>
      <c r="AN357" s="13"/>
      <c r="AO357" s="13"/>
      <c r="AP357" s="13"/>
      <c r="AQ357" s="13"/>
      <c r="AR357" s="13"/>
      <c r="AS357" s="13"/>
      <c r="AT357" s="13"/>
      <c r="AU357" s="13"/>
      <c r="AV357" s="13"/>
      <c r="AW357" s="13"/>
      <c r="AX357" s="13"/>
      <c r="AY357" s="13"/>
      <c r="AZ357" s="13"/>
      <c r="BA357" s="13"/>
      <c r="BB357" s="13"/>
      <c r="BC357" s="13"/>
      <c r="BD357" s="13"/>
      <c r="BE357" s="13"/>
      <c r="BF357" s="13"/>
      <c r="BG357" s="13"/>
      <c r="BH357" s="13"/>
      <c r="BI357" s="13"/>
      <c r="BJ357" s="13"/>
      <c r="BK357" s="13"/>
      <c r="BL357" s="13"/>
      <c r="BM357" s="13"/>
      <c r="BN357" s="13"/>
      <c r="BO357" s="13"/>
      <c r="BP357" s="13"/>
      <c r="BQ357" s="13"/>
      <c r="BR357" s="13"/>
    </row>
    <row r="358" spans="2:70" x14ac:dyDescent="0.25"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W358" s="13"/>
      <c r="X358" s="13"/>
      <c r="Y358" s="13"/>
      <c r="Z358" s="13"/>
      <c r="AC358" s="13"/>
      <c r="AD358" s="13"/>
      <c r="AE358" s="13"/>
      <c r="AF358" s="13"/>
      <c r="AG358" s="13"/>
      <c r="AH358" s="13"/>
      <c r="AI358" s="13"/>
      <c r="AJ358" s="13"/>
      <c r="AK358" s="13"/>
      <c r="AL358" s="13"/>
      <c r="AM358" s="13"/>
      <c r="AN358" s="13"/>
      <c r="AO358" s="13"/>
      <c r="AP358" s="13"/>
      <c r="AQ358" s="13"/>
      <c r="AR358" s="13"/>
      <c r="AS358" s="13"/>
      <c r="AT358" s="13"/>
      <c r="AU358" s="13"/>
      <c r="AV358" s="13"/>
      <c r="AW358" s="13"/>
      <c r="AX358" s="13"/>
      <c r="AY358" s="13"/>
      <c r="AZ358" s="13"/>
      <c r="BA358" s="13"/>
      <c r="BB358" s="13"/>
      <c r="BC358" s="13"/>
      <c r="BD358" s="13"/>
      <c r="BE358" s="13"/>
      <c r="BF358" s="13"/>
      <c r="BG358" s="13"/>
      <c r="BH358" s="13"/>
      <c r="BI358" s="13"/>
      <c r="BJ358" s="13"/>
      <c r="BK358" s="13"/>
      <c r="BL358" s="13"/>
      <c r="BM358" s="13"/>
      <c r="BN358" s="13"/>
      <c r="BO358" s="13"/>
      <c r="BP358" s="13"/>
      <c r="BQ358" s="13"/>
      <c r="BR358" s="13"/>
    </row>
    <row r="359" spans="2:70" x14ac:dyDescent="0.25"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W359" s="13"/>
      <c r="X359" s="13"/>
      <c r="Y359" s="13"/>
      <c r="Z359" s="13"/>
      <c r="AC359" s="13"/>
      <c r="AD359" s="13"/>
      <c r="AE359" s="13"/>
      <c r="AF359" s="13"/>
      <c r="AG359" s="13"/>
      <c r="AH359" s="13"/>
      <c r="AI359" s="13"/>
      <c r="AJ359" s="13"/>
      <c r="AK359" s="13"/>
      <c r="AL359" s="13"/>
      <c r="AM359" s="13"/>
      <c r="AN359" s="13"/>
      <c r="AO359" s="13"/>
      <c r="AP359" s="13"/>
      <c r="AQ359" s="13"/>
      <c r="AR359" s="13"/>
      <c r="AS359" s="13"/>
      <c r="AT359" s="13"/>
      <c r="AU359" s="13"/>
      <c r="AV359" s="13"/>
      <c r="AW359" s="13"/>
      <c r="AX359" s="13"/>
      <c r="AY359" s="13"/>
      <c r="AZ359" s="13"/>
      <c r="BA359" s="13"/>
      <c r="BB359" s="13"/>
      <c r="BC359" s="13"/>
      <c r="BD359" s="13"/>
      <c r="BE359" s="13"/>
      <c r="BF359" s="13"/>
      <c r="BG359" s="13"/>
      <c r="BH359" s="13"/>
      <c r="BI359" s="13"/>
      <c r="BJ359" s="13"/>
      <c r="BK359" s="13"/>
      <c r="BL359" s="13"/>
      <c r="BM359" s="13"/>
      <c r="BN359" s="13"/>
      <c r="BO359" s="13"/>
      <c r="BP359" s="13"/>
      <c r="BQ359" s="13"/>
      <c r="BR359" s="13"/>
    </row>
    <row r="360" spans="2:70" x14ac:dyDescent="0.25"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W360" s="13"/>
      <c r="X360" s="13"/>
      <c r="Y360" s="13"/>
      <c r="Z360" s="13"/>
      <c r="AC360" s="13"/>
      <c r="AD360" s="13"/>
      <c r="AE360" s="13"/>
      <c r="AF360" s="13"/>
      <c r="AG360" s="13"/>
      <c r="AH360" s="13"/>
      <c r="AI360" s="13"/>
      <c r="AJ360" s="13"/>
      <c r="AK360" s="13"/>
      <c r="AL360" s="13"/>
      <c r="AM360" s="13"/>
      <c r="AN360" s="13"/>
      <c r="AO360" s="13"/>
      <c r="AP360" s="13"/>
      <c r="AQ360" s="13"/>
      <c r="AR360" s="13"/>
      <c r="AS360" s="13"/>
      <c r="AT360" s="13"/>
      <c r="AU360" s="13"/>
      <c r="AV360" s="13"/>
      <c r="AW360" s="13"/>
      <c r="AX360" s="13"/>
      <c r="AY360" s="13"/>
      <c r="AZ360" s="13"/>
      <c r="BA360" s="13"/>
      <c r="BB360" s="13"/>
      <c r="BC360" s="13"/>
      <c r="BD360" s="13"/>
      <c r="BE360" s="13"/>
      <c r="BF360" s="13"/>
      <c r="BG360" s="13"/>
      <c r="BH360" s="13"/>
      <c r="BI360" s="13"/>
      <c r="BJ360" s="13"/>
      <c r="BK360" s="13"/>
      <c r="BL360" s="13"/>
      <c r="BM360" s="13"/>
      <c r="BN360" s="13"/>
      <c r="BO360" s="13"/>
      <c r="BP360" s="13"/>
      <c r="BQ360" s="13"/>
      <c r="BR360" s="13"/>
    </row>
    <row r="361" spans="2:70" x14ac:dyDescent="0.25"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W361" s="13"/>
      <c r="X361" s="13"/>
      <c r="Y361" s="13"/>
      <c r="Z361" s="13"/>
      <c r="AC361" s="13"/>
      <c r="AD361" s="13"/>
      <c r="AE361" s="13"/>
      <c r="AF361" s="13"/>
      <c r="AG361" s="13"/>
      <c r="AH361" s="13"/>
      <c r="AI361" s="13"/>
      <c r="AJ361" s="13"/>
      <c r="AK361" s="13"/>
      <c r="AL361" s="13"/>
      <c r="AM361" s="13"/>
      <c r="AN361" s="13"/>
      <c r="AO361" s="13"/>
      <c r="AP361" s="13"/>
      <c r="AQ361" s="13"/>
      <c r="AR361" s="13"/>
      <c r="AS361" s="13"/>
      <c r="AT361" s="13"/>
      <c r="AU361" s="13"/>
      <c r="AV361" s="13"/>
      <c r="AW361" s="13"/>
      <c r="AX361" s="13"/>
      <c r="AY361" s="13"/>
      <c r="AZ361" s="13"/>
      <c r="BA361" s="13"/>
      <c r="BB361" s="13"/>
      <c r="BC361" s="13"/>
      <c r="BD361" s="13"/>
      <c r="BE361" s="13"/>
      <c r="BF361" s="13"/>
      <c r="BG361" s="13"/>
      <c r="BH361" s="13"/>
      <c r="BI361" s="13"/>
      <c r="BJ361" s="13"/>
      <c r="BK361" s="13"/>
      <c r="BL361" s="13"/>
      <c r="BM361" s="13"/>
      <c r="BN361" s="13"/>
      <c r="BO361" s="13"/>
      <c r="BP361" s="13"/>
      <c r="BQ361" s="13"/>
      <c r="BR361" s="13"/>
    </row>
    <row r="362" spans="2:70" x14ac:dyDescent="0.25"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W362" s="13"/>
      <c r="X362" s="13"/>
      <c r="Y362" s="13"/>
      <c r="Z362" s="13"/>
      <c r="AC362" s="13"/>
      <c r="AD362" s="13"/>
      <c r="AE362" s="13"/>
      <c r="AF362" s="13"/>
      <c r="AG362" s="13"/>
      <c r="AH362" s="13"/>
      <c r="AI362" s="13"/>
      <c r="AJ362" s="13"/>
      <c r="AK362" s="13"/>
      <c r="AL362" s="13"/>
      <c r="AM362" s="13"/>
      <c r="AN362" s="13"/>
      <c r="AO362" s="13"/>
      <c r="AP362" s="13"/>
      <c r="AQ362" s="13"/>
      <c r="AR362" s="13"/>
      <c r="AS362" s="13"/>
      <c r="AT362" s="13"/>
      <c r="AU362" s="13"/>
      <c r="AV362" s="13"/>
      <c r="AW362" s="13"/>
      <c r="AX362" s="13"/>
      <c r="AY362" s="13"/>
      <c r="AZ362" s="13"/>
      <c r="BA362" s="13"/>
      <c r="BB362" s="13"/>
      <c r="BC362" s="13"/>
      <c r="BD362" s="13"/>
      <c r="BE362" s="13"/>
      <c r="BF362" s="13"/>
      <c r="BG362" s="13"/>
      <c r="BH362" s="13"/>
      <c r="BI362" s="13"/>
      <c r="BJ362" s="13"/>
      <c r="BK362" s="13"/>
      <c r="BL362" s="13"/>
      <c r="BM362" s="13"/>
      <c r="BN362" s="13"/>
      <c r="BO362" s="13"/>
      <c r="BP362" s="13"/>
      <c r="BQ362" s="13"/>
      <c r="BR362" s="13"/>
    </row>
    <row r="363" spans="2:70" x14ac:dyDescent="0.25"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W363" s="13"/>
      <c r="X363" s="13"/>
      <c r="Y363" s="13"/>
      <c r="Z363" s="13"/>
      <c r="AC363" s="13"/>
      <c r="AD363" s="13"/>
      <c r="AE363" s="13"/>
      <c r="AF363" s="13"/>
      <c r="AG363" s="13"/>
      <c r="AH363" s="13"/>
      <c r="AI363" s="13"/>
      <c r="AJ363" s="13"/>
      <c r="AK363" s="13"/>
      <c r="AL363" s="13"/>
      <c r="AM363" s="13"/>
      <c r="AN363" s="13"/>
      <c r="AO363" s="13"/>
      <c r="AP363" s="13"/>
      <c r="AQ363" s="13"/>
      <c r="AR363" s="13"/>
      <c r="AS363" s="13"/>
      <c r="AT363" s="13"/>
      <c r="AU363" s="13"/>
      <c r="AV363" s="13"/>
      <c r="AW363" s="13"/>
      <c r="AX363" s="13"/>
      <c r="AY363" s="13"/>
      <c r="AZ363" s="13"/>
      <c r="BA363" s="13"/>
      <c r="BB363" s="13"/>
      <c r="BC363" s="13"/>
      <c r="BD363" s="13"/>
      <c r="BE363" s="13"/>
      <c r="BF363" s="13"/>
      <c r="BG363" s="13"/>
      <c r="BH363" s="13"/>
      <c r="BI363" s="13"/>
      <c r="BJ363" s="13"/>
      <c r="BK363" s="13"/>
      <c r="BL363" s="13"/>
      <c r="BM363" s="13"/>
      <c r="BN363" s="13"/>
      <c r="BO363" s="13"/>
      <c r="BP363" s="13"/>
      <c r="BQ363" s="13"/>
      <c r="BR363" s="13"/>
    </row>
    <row r="364" spans="2:70" x14ac:dyDescent="0.25"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W364" s="13"/>
      <c r="X364" s="13"/>
      <c r="Y364" s="13"/>
      <c r="Z364" s="13"/>
      <c r="AC364" s="13"/>
      <c r="AD364" s="13"/>
      <c r="AE364" s="13"/>
      <c r="AF364" s="13"/>
      <c r="AG364" s="13"/>
      <c r="AH364" s="13"/>
      <c r="AI364" s="13"/>
      <c r="AJ364" s="13"/>
      <c r="AK364" s="13"/>
      <c r="AL364" s="13"/>
      <c r="AM364" s="13"/>
      <c r="AN364" s="13"/>
      <c r="AO364" s="13"/>
      <c r="AP364" s="13"/>
      <c r="AQ364" s="13"/>
      <c r="AR364" s="13"/>
      <c r="AS364" s="13"/>
      <c r="AT364" s="13"/>
      <c r="AU364" s="13"/>
      <c r="AV364" s="13"/>
      <c r="AW364" s="13"/>
      <c r="AX364" s="13"/>
      <c r="AY364" s="13"/>
      <c r="AZ364" s="13"/>
      <c r="BA364" s="13"/>
      <c r="BB364" s="13"/>
      <c r="BC364" s="13"/>
      <c r="BD364" s="13"/>
      <c r="BE364" s="13"/>
      <c r="BF364" s="13"/>
      <c r="BG364" s="13"/>
      <c r="BH364" s="13"/>
      <c r="BI364" s="13"/>
      <c r="BJ364" s="13"/>
      <c r="BK364" s="13"/>
      <c r="BL364" s="13"/>
      <c r="BM364" s="13"/>
      <c r="BN364" s="13"/>
      <c r="BO364" s="13"/>
      <c r="BP364" s="13"/>
      <c r="BQ364" s="13"/>
      <c r="BR364" s="13"/>
    </row>
    <row r="365" spans="2:70" x14ac:dyDescent="0.25"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W365" s="13"/>
      <c r="X365" s="13"/>
      <c r="Y365" s="13"/>
      <c r="Z365" s="13"/>
      <c r="AC365" s="13"/>
      <c r="AD365" s="13"/>
      <c r="AE365" s="13"/>
      <c r="AF365" s="13"/>
      <c r="AG365" s="13"/>
      <c r="AH365" s="13"/>
      <c r="AI365" s="13"/>
      <c r="AJ365" s="13"/>
      <c r="AK365" s="13"/>
      <c r="AL365" s="13"/>
      <c r="AM365" s="13"/>
      <c r="AN365" s="13"/>
      <c r="AO365" s="13"/>
      <c r="AP365" s="13"/>
      <c r="AQ365" s="13"/>
      <c r="AR365" s="13"/>
      <c r="AS365" s="13"/>
      <c r="AT365" s="13"/>
      <c r="AU365" s="13"/>
      <c r="AV365" s="13"/>
      <c r="AW365" s="13"/>
      <c r="AX365" s="13"/>
      <c r="AY365" s="13"/>
      <c r="AZ365" s="13"/>
      <c r="BA365" s="13"/>
      <c r="BB365" s="13"/>
      <c r="BC365" s="13"/>
      <c r="BD365" s="13"/>
      <c r="BE365" s="13"/>
      <c r="BF365" s="13"/>
      <c r="BG365" s="13"/>
      <c r="BH365" s="13"/>
      <c r="BI365" s="13"/>
      <c r="BJ365" s="13"/>
      <c r="BK365" s="13"/>
      <c r="BL365" s="13"/>
      <c r="BM365" s="13"/>
      <c r="BN365" s="13"/>
      <c r="BO365" s="13"/>
      <c r="BP365" s="13"/>
      <c r="BQ365" s="13"/>
      <c r="BR365" s="13"/>
    </row>
    <row r="366" spans="2:70" x14ac:dyDescent="0.25"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W366" s="13"/>
      <c r="X366" s="13"/>
      <c r="Y366" s="13"/>
      <c r="Z366" s="13"/>
      <c r="AC366" s="13"/>
      <c r="AD366" s="13"/>
      <c r="AE366" s="13"/>
      <c r="AF366" s="13"/>
      <c r="AG366" s="13"/>
      <c r="AH366" s="13"/>
      <c r="AI366" s="13"/>
      <c r="AJ366" s="13"/>
      <c r="AK366" s="13"/>
      <c r="AL366" s="13"/>
      <c r="AM366" s="13"/>
      <c r="AN366" s="13"/>
      <c r="AO366" s="13"/>
      <c r="AP366" s="13"/>
      <c r="AQ366" s="13"/>
      <c r="AR366" s="13"/>
      <c r="AS366" s="13"/>
      <c r="AT366" s="13"/>
      <c r="AU366" s="13"/>
      <c r="AV366" s="13"/>
      <c r="AW366" s="13"/>
      <c r="AX366" s="13"/>
      <c r="AY366" s="13"/>
      <c r="AZ366" s="13"/>
      <c r="BA366" s="13"/>
      <c r="BB366" s="13"/>
      <c r="BC366" s="13"/>
      <c r="BD366" s="13"/>
      <c r="BE366" s="13"/>
      <c r="BF366" s="13"/>
      <c r="BG366" s="13"/>
      <c r="BH366" s="13"/>
      <c r="BI366" s="13"/>
      <c r="BJ366" s="13"/>
      <c r="BK366" s="13"/>
      <c r="BL366" s="13"/>
      <c r="BM366" s="13"/>
      <c r="BN366" s="13"/>
      <c r="BO366" s="13"/>
      <c r="BP366" s="13"/>
      <c r="BQ366" s="13"/>
      <c r="BR366" s="13"/>
    </row>
    <row r="367" spans="2:70" x14ac:dyDescent="0.25"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W367" s="13"/>
      <c r="X367" s="13"/>
      <c r="Y367" s="13"/>
      <c r="Z367" s="13"/>
      <c r="AC367" s="13"/>
      <c r="AD367" s="13"/>
      <c r="AE367" s="13"/>
      <c r="AF367" s="13"/>
      <c r="AG367" s="13"/>
      <c r="AH367" s="13"/>
      <c r="AI367" s="13"/>
      <c r="AJ367" s="13"/>
      <c r="AK367" s="13"/>
      <c r="AL367" s="13"/>
      <c r="AM367" s="13"/>
      <c r="AN367" s="13"/>
      <c r="AO367" s="13"/>
      <c r="AP367" s="13"/>
      <c r="AQ367" s="13"/>
      <c r="AR367" s="13"/>
      <c r="AS367" s="13"/>
      <c r="AT367" s="13"/>
      <c r="AU367" s="13"/>
      <c r="AV367" s="13"/>
      <c r="AW367" s="13"/>
      <c r="AX367" s="13"/>
      <c r="AY367" s="13"/>
      <c r="AZ367" s="13"/>
      <c r="BA367" s="13"/>
      <c r="BB367" s="13"/>
      <c r="BC367" s="13"/>
      <c r="BD367" s="13"/>
      <c r="BE367" s="13"/>
      <c r="BF367" s="13"/>
      <c r="BG367" s="13"/>
      <c r="BH367" s="13"/>
      <c r="BI367" s="13"/>
      <c r="BJ367" s="13"/>
      <c r="BK367" s="13"/>
      <c r="BL367" s="13"/>
      <c r="BM367" s="13"/>
      <c r="BN367" s="13"/>
      <c r="BO367" s="13"/>
      <c r="BP367" s="13"/>
      <c r="BQ367" s="13"/>
      <c r="BR367" s="13"/>
    </row>
    <row r="368" spans="2:70" x14ac:dyDescent="0.25"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W368" s="13"/>
      <c r="X368" s="13"/>
      <c r="Y368" s="13"/>
      <c r="Z368" s="13"/>
      <c r="AC368" s="13"/>
      <c r="AD368" s="13"/>
      <c r="AE368" s="13"/>
      <c r="AF368" s="13"/>
      <c r="AG368" s="13"/>
      <c r="AH368" s="13"/>
      <c r="AI368" s="13"/>
      <c r="AJ368" s="13"/>
      <c r="AK368" s="13"/>
      <c r="AL368" s="13"/>
      <c r="AM368" s="13"/>
      <c r="AN368" s="13"/>
      <c r="AO368" s="13"/>
      <c r="AP368" s="13"/>
      <c r="AQ368" s="13"/>
      <c r="AR368" s="13"/>
      <c r="AS368" s="13"/>
      <c r="AT368" s="13"/>
      <c r="AU368" s="13"/>
      <c r="AV368" s="13"/>
      <c r="AW368" s="13"/>
      <c r="AX368" s="13"/>
      <c r="AY368" s="13"/>
      <c r="AZ368" s="13"/>
      <c r="BA368" s="13"/>
      <c r="BB368" s="13"/>
      <c r="BC368" s="13"/>
      <c r="BD368" s="13"/>
      <c r="BE368" s="13"/>
      <c r="BF368" s="13"/>
      <c r="BG368" s="13"/>
      <c r="BH368" s="13"/>
      <c r="BI368" s="13"/>
      <c r="BJ368" s="13"/>
      <c r="BK368" s="13"/>
      <c r="BL368" s="13"/>
      <c r="BM368" s="13"/>
      <c r="BN368" s="13"/>
      <c r="BO368" s="13"/>
      <c r="BP368" s="13"/>
      <c r="BQ368" s="13"/>
      <c r="BR368" s="13"/>
    </row>
    <row r="369" spans="2:70" x14ac:dyDescent="0.25"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W369" s="13"/>
      <c r="X369" s="13"/>
      <c r="Y369" s="13"/>
      <c r="Z369" s="13"/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  <c r="AN369" s="13"/>
      <c r="AO369" s="13"/>
      <c r="AP369" s="13"/>
      <c r="AQ369" s="13"/>
      <c r="AR369" s="13"/>
      <c r="AS369" s="13"/>
      <c r="AT369" s="13"/>
      <c r="AU369" s="13"/>
      <c r="AV369" s="13"/>
      <c r="AW369" s="13"/>
      <c r="AX369" s="13"/>
      <c r="AY369" s="13"/>
      <c r="AZ369" s="13"/>
      <c r="BA369" s="13"/>
      <c r="BB369" s="13"/>
      <c r="BC369" s="13"/>
      <c r="BD369" s="13"/>
      <c r="BE369" s="13"/>
      <c r="BF369" s="13"/>
      <c r="BG369" s="13"/>
      <c r="BH369" s="13"/>
      <c r="BI369" s="13"/>
      <c r="BJ369" s="13"/>
      <c r="BK369" s="13"/>
      <c r="BL369" s="13"/>
      <c r="BM369" s="13"/>
      <c r="BN369" s="13"/>
      <c r="BO369" s="13"/>
      <c r="BP369" s="13"/>
      <c r="BQ369" s="13"/>
      <c r="BR369" s="13"/>
    </row>
    <row r="370" spans="2:70" x14ac:dyDescent="0.25"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W370" s="13"/>
      <c r="X370" s="13"/>
      <c r="Y370" s="13"/>
      <c r="Z370" s="13"/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  <c r="AN370" s="13"/>
      <c r="AO370" s="13"/>
      <c r="AP370" s="13"/>
      <c r="AQ370" s="13"/>
      <c r="AR370" s="13"/>
      <c r="AS370" s="13"/>
      <c r="AT370" s="13"/>
      <c r="AU370" s="13"/>
      <c r="AV370" s="13"/>
      <c r="AW370" s="13"/>
      <c r="AX370" s="13"/>
      <c r="AY370" s="13"/>
      <c r="AZ370" s="13"/>
      <c r="BA370" s="13"/>
      <c r="BB370" s="13"/>
      <c r="BC370" s="13"/>
      <c r="BD370" s="13"/>
      <c r="BE370" s="13"/>
      <c r="BF370" s="13"/>
      <c r="BG370" s="13"/>
      <c r="BH370" s="13"/>
      <c r="BI370" s="13"/>
      <c r="BJ370" s="13"/>
      <c r="BK370" s="13"/>
      <c r="BL370" s="13"/>
      <c r="BM370" s="13"/>
      <c r="BN370" s="13"/>
      <c r="BO370" s="13"/>
      <c r="BP370" s="13"/>
      <c r="BQ370" s="13"/>
      <c r="BR370" s="13"/>
    </row>
    <row r="371" spans="2:70" x14ac:dyDescent="0.25"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W371" s="13"/>
      <c r="X371" s="13"/>
      <c r="Y371" s="13"/>
      <c r="Z371" s="13"/>
      <c r="AC371" s="13"/>
      <c r="AD371" s="13"/>
      <c r="AE371" s="13"/>
      <c r="AF371" s="13"/>
      <c r="AG371" s="13"/>
      <c r="AH371" s="13"/>
      <c r="AI371" s="13"/>
      <c r="AJ371" s="13"/>
      <c r="AK371" s="13"/>
      <c r="AL371" s="13"/>
      <c r="AM371" s="13"/>
      <c r="AN371" s="13"/>
      <c r="AO371" s="13"/>
      <c r="AP371" s="13"/>
      <c r="AQ371" s="13"/>
      <c r="AR371" s="13"/>
      <c r="AS371" s="13"/>
      <c r="AT371" s="13"/>
      <c r="AU371" s="13"/>
      <c r="AV371" s="13"/>
      <c r="AW371" s="13"/>
      <c r="AX371" s="13"/>
      <c r="AY371" s="13"/>
      <c r="AZ371" s="13"/>
      <c r="BA371" s="13"/>
      <c r="BB371" s="13"/>
      <c r="BC371" s="13"/>
      <c r="BD371" s="13"/>
      <c r="BE371" s="13"/>
      <c r="BF371" s="13"/>
      <c r="BG371" s="13"/>
      <c r="BH371" s="13"/>
      <c r="BI371" s="13"/>
      <c r="BJ371" s="13"/>
      <c r="BK371" s="13"/>
      <c r="BL371" s="13"/>
      <c r="BM371" s="13"/>
      <c r="BN371" s="13"/>
      <c r="BO371" s="13"/>
      <c r="BP371" s="13"/>
      <c r="BQ371" s="13"/>
      <c r="BR371" s="13"/>
    </row>
    <row r="372" spans="2:70" x14ac:dyDescent="0.25"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W372" s="13"/>
      <c r="X372" s="13"/>
      <c r="Y372" s="13"/>
      <c r="Z372" s="13"/>
      <c r="AC372" s="13"/>
      <c r="AD372" s="13"/>
      <c r="AE372" s="13"/>
      <c r="AF372" s="13"/>
      <c r="AG372" s="13"/>
      <c r="AH372" s="13"/>
      <c r="AI372" s="13"/>
      <c r="AJ372" s="13"/>
      <c r="AK372" s="13"/>
      <c r="AL372" s="13"/>
      <c r="AM372" s="13"/>
      <c r="AN372" s="13"/>
      <c r="AO372" s="13"/>
      <c r="AP372" s="13"/>
      <c r="AQ372" s="13"/>
      <c r="AR372" s="13"/>
      <c r="AS372" s="13"/>
      <c r="AT372" s="13"/>
      <c r="AU372" s="13"/>
      <c r="AV372" s="13"/>
      <c r="AW372" s="13"/>
      <c r="AX372" s="13"/>
      <c r="AY372" s="13"/>
      <c r="AZ372" s="13"/>
      <c r="BA372" s="13"/>
      <c r="BB372" s="13"/>
      <c r="BC372" s="13"/>
      <c r="BD372" s="13"/>
      <c r="BE372" s="13"/>
      <c r="BF372" s="13"/>
      <c r="BG372" s="13"/>
      <c r="BH372" s="13"/>
      <c r="BI372" s="13"/>
      <c r="BJ372" s="13"/>
      <c r="BK372" s="13"/>
      <c r="BL372" s="13"/>
      <c r="BM372" s="13"/>
      <c r="BN372" s="13"/>
      <c r="BO372" s="13"/>
      <c r="BP372" s="13"/>
      <c r="BQ372" s="13"/>
      <c r="BR372" s="13"/>
    </row>
    <row r="373" spans="2:70" x14ac:dyDescent="0.25"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W373" s="13"/>
      <c r="X373" s="13"/>
      <c r="Y373" s="13"/>
      <c r="Z373" s="13"/>
      <c r="AC373" s="13"/>
      <c r="AD373" s="13"/>
      <c r="AE373" s="13"/>
      <c r="AF373" s="13"/>
      <c r="AG373" s="13"/>
      <c r="AH373" s="13"/>
      <c r="AI373" s="13"/>
      <c r="AJ373" s="13"/>
      <c r="AK373" s="13"/>
      <c r="AL373" s="13"/>
      <c r="AM373" s="13"/>
      <c r="AN373" s="13"/>
      <c r="AO373" s="13"/>
      <c r="AP373" s="13"/>
      <c r="AQ373" s="13"/>
      <c r="AR373" s="13"/>
      <c r="AS373" s="13"/>
      <c r="AT373" s="13"/>
      <c r="AU373" s="13"/>
      <c r="AV373" s="13"/>
      <c r="AW373" s="13"/>
      <c r="AX373" s="13"/>
      <c r="AY373" s="13"/>
      <c r="AZ373" s="13"/>
      <c r="BA373" s="13"/>
      <c r="BB373" s="13"/>
      <c r="BC373" s="13"/>
      <c r="BD373" s="13"/>
      <c r="BE373" s="13"/>
      <c r="BF373" s="13"/>
      <c r="BG373" s="13"/>
      <c r="BH373" s="13"/>
      <c r="BI373" s="13"/>
      <c r="BJ373" s="13"/>
      <c r="BK373" s="13"/>
      <c r="BL373" s="13"/>
      <c r="BM373" s="13"/>
      <c r="BN373" s="13"/>
      <c r="BO373" s="13"/>
      <c r="BP373" s="13"/>
      <c r="BQ373" s="13"/>
      <c r="BR373" s="13"/>
    </row>
    <row r="374" spans="2:70" x14ac:dyDescent="0.25"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W374" s="13"/>
      <c r="X374" s="13"/>
      <c r="Y374" s="13"/>
      <c r="Z374" s="13"/>
      <c r="AC374" s="13"/>
      <c r="AD374" s="13"/>
      <c r="AE374" s="13"/>
      <c r="AF374" s="13"/>
      <c r="AG374" s="13"/>
      <c r="AH374" s="13"/>
      <c r="AI374" s="13"/>
      <c r="AJ374" s="13"/>
      <c r="AK374" s="13"/>
      <c r="AL374" s="13"/>
      <c r="AM374" s="13"/>
      <c r="AN374" s="13"/>
      <c r="AO374" s="13"/>
      <c r="AP374" s="13"/>
      <c r="AQ374" s="13"/>
      <c r="AR374" s="13"/>
      <c r="AS374" s="13"/>
      <c r="AT374" s="13"/>
      <c r="AU374" s="13"/>
      <c r="AV374" s="13"/>
      <c r="AW374" s="13"/>
      <c r="AX374" s="13"/>
      <c r="AY374" s="13"/>
      <c r="AZ374" s="13"/>
      <c r="BA374" s="13"/>
      <c r="BB374" s="13"/>
      <c r="BC374" s="13"/>
      <c r="BD374" s="13"/>
      <c r="BE374" s="13"/>
      <c r="BF374" s="13"/>
      <c r="BG374" s="13"/>
      <c r="BH374" s="13"/>
      <c r="BI374" s="13"/>
      <c r="BJ374" s="13"/>
      <c r="BK374" s="13"/>
      <c r="BL374" s="13"/>
      <c r="BM374" s="13"/>
      <c r="BN374" s="13"/>
      <c r="BO374" s="13"/>
      <c r="BP374" s="13"/>
      <c r="BQ374" s="13"/>
      <c r="BR374" s="13"/>
    </row>
    <row r="375" spans="2:70" x14ac:dyDescent="0.25"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W375" s="13"/>
      <c r="X375" s="13"/>
      <c r="Y375" s="13"/>
      <c r="Z375" s="13"/>
      <c r="AC375" s="13"/>
      <c r="AD375" s="13"/>
      <c r="AE375" s="13"/>
      <c r="AF375" s="13"/>
      <c r="AG375" s="13"/>
      <c r="AH375" s="13"/>
      <c r="AI375" s="13"/>
      <c r="AJ375" s="13"/>
      <c r="AK375" s="13"/>
      <c r="AL375" s="13"/>
      <c r="AM375" s="13"/>
      <c r="AN375" s="13"/>
      <c r="AO375" s="13"/>
      <c r="AP375" s="13"/>
      <c r="AQ375" s="13"/>
      <c r="AR375" s="13"/>
      <c r="AS375" s="13"/>
      <c r="AT375" s="13"/>
      <c r="AU375" s="13"/>
      <c r="AV375" s="13"/>
      <c r="AW375" s="13"/>
      <c r="AX375" s="13"/>
      <c r="AY375" s="13"/>
      <c r="AZ375" s="13"/>
      <c r="BA375" s="13"/>
      <c r="BB375" s="13"/>
      <c r="BC375" s="13"/>
      <c r="BD375" s="13"/>
      <c r="BE375" s="13"/>
      <c r="BF375" s="13"/>
      <c r="BG375" s="13"/>
      <c r="BH375" s="13"/>
      <c r="BI375" s="13"/>
      <c r="BJ375" s="13"/>
      <c r="BK375" s="13"/>
      <c r="BL375" s="13"/>
      <c r="BM375" s="13"/>
      <c r="BN375" s="13"/>
      <c r="BO375" s="13"/>
      <c r="BP375" s="13"/>
      <c r="BQ375" s="13"/>
      <c r="BR375" s="13"/>
    </row>
    <row r="376" spans="2:70" x14ac:dyDescent="0.25"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W376" s="13"/>
      <c r="X376" s="13"/>
      <c r="Y376" s="13"/>
      <c r="Z376" s="13"/>
      <c r="AC376" s="13"/>
      <c r="AD376" s="13"/>
      <c r="AE376" s="13"/>
      <c r="AF376" s="13"/>
      <c r="AG376" s="13"/>
      <c r="AH376" s="13"/>
      <c r="AI376" s="13"/>
      <c r="AJ376" s="13"/>
      <c r="AK376" s="13"/>
      <c r="AL376" s="13"/>
      <c r="AM376" s="13"/>
      <c r="AN376" s="13"/>
      <c r="AO376" s="13"/>
      <c r="AP376" s="13"/>
      <c r="AQ376" s="13"/>
      <c r="AR376" s="13"/>
      <c r="AS376" s="13"/>
      <c r="AT376" s="13"/>
      <c r="AU376" s="13"/>
      <c r="AV376" s="13"/>
      <c r="AW376" s="13"/>
      <c r="AX376" s="13"/>
      <c r="AY376" s="13"/>
      <c r="AZ376" s="13"/>
      <c r="BA376" s="13"/>
      <c r="BB376" s="13"/>
      <c r="BC376" s="13"/>
      <c r="BD376" s="13"/>
      <c r="BE376" s="13"/>
      <c r="BF376" s="13"/>
      <c r="BG376" s="13"/>
      <c r="BH376" s="13"/>
      <c r="BI376" s="13"/>
      <c r="BJ376" s="13"/>
      <c r="BK376" s="13"/>
      <c r="BL376" s="13"/>
      <c r="BM376" s="13"/>
      <c r="BN376" s="13"/>
      <c r="BO376" s="13"/>
      <c r="BP376" s="13"/>
      <c r="BQ376" s="13"/>
      <c r="BR376" s="13"/>
    </row>
    <row r="377" spans="2:70" x14ac:dyDescent="0.25"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W377" s="13"/>
      <c r="X377" s="13"/>
      <c r="Y377" s="13"/>
      <c r="Z377" s="13"/>
      <c r="AC377" s="13"/>
      <c r="AD377" s="13"/>
      <c r="AE377" s="13"/>
      <c r="AF377" s="13"/>
      <c r="AG377" s="13"/>
      <c r="AH377" s="13"/>
      <c r="AI377" s="13"/>
      <c r="AJ377" s="13"/>
      <c r="AK377" s="13"/>
      <c r="AL377" s="13"/>
      <c r="AM377" s="13"/>
      <c r="AN377" s="13"/>
      <c r="AO377" s="13"/>
      <c r="AP377" s="13"/>
      <c r="AQ377" s="13"/>
      <c r="AR377" s="13"/>
      <c r="AS377" s="13"/>
      <c r="AT377" s="13"/>
      <c r="AU377" s="13"/>
      <c r="AV377" s="13"/>
      <c r="AW377" s="13"/>
      <c r="AX377" s="13"/>
      <c r="AY377" s="13"/>
      <c r="AZ377" s="13"/>
      <c r="BA377" s="13"/>
      <c r="BB377" s="13"/>
      <c r="BC377" s="13"/>
      <c r="BD377" s="13"/>
      <c r="BE377" s="13"/>
      <c r="BF377" s="13"/>
      <c r="BG377" s="13"/>
      <c r="BH377" s="13"/>
      <c r="BI377" s="13"/>
      <c r="BJ377" s="13"/>
      <c r="BK377" s="13"/>
      <c r="BL377" s="13"/>
      <c r="BM377" s="13"/>
      <c r="BN377" s="13"/>
      <c r="BO377" s="13"/>
      <c r="BP377" s="13"/>
      <c r="BQ377" s="13"/>
      <c r="BR377" s="13"/>
    </row>
    <row r="378" spans="2:70" x14ac:dyDescent="0.25"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W378" s="13"/>
      <c r="X378" s="13"/>
      <c r="Y378" s="13"/>
      <c r="Z378" s="13"/>
      <c r="AC378" s="13"/>
      <c r="AD378" s="13"/>
      <c r="AE378" s="13"/>
      <c r="AF378" s="13"/>
      <c r="AG378" s="13"/>
      <c r="AH378" s="13"/>
      <c r="AI378" s="13"/>
      <c r="AJ378" s="13"/>
      <c r="AK378" s="13"/>
      <c r="AL378" s="13"/>
      <c r="AM378" s="13"/>
      <c r="AN378" s="13"/>
      <c r="AO378" s="13"/>
      <c r="AP378" s="13"/>
      <c r="AQ378" s="13"/>
      <c r="AR378" s="13"/>
      <c r="AS378" s="13"/>
      <c r="AT378" s="13"/>
      <c r="AU378" s="13"/>
      <c r="AV378" s="13"/>
      <c r="AW378" s="13"/>
      <c r="AX378" s="13"/>
      <c r="AY378" s="13"/>
      <c r="AZ378" s="13"/>
      <c r="BA378" s="13"/>
      <c r="BB378" s="13"/>
      <c r="BC378" s="13"/>
      <c r="BD378" s="13"/>
      <c r="BE378" s="13"/>
      <c r="BF378" s="13"/>
      <c r="BG378" s="13"/>
      <c r="BH378" s="13"/>
      <c r="BI378" s="13"/>
      <c r="BJ378" s="13"/>
      <c r="BK378" s="13"/>
      <c r="BL378" s="13"/>
      <c r="BM378" s="13"/>
      <c r="BN378" s="13"/>
      <c r="BO378" s="13"/>
      <c r="BP378" s="13"/>
      <c r="BQ378" s="13"/>
      <c r="BR378" s="13"/>
    </row>
    <row r="379" spans="2:70" x14ac:dyDescent="0.25"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W379" s="13"/>
      <c r="X379" s="13"/>
      <c r="Y379" s="13"/>
      <c r="Z379" s="13"/>
      <c r="AC379" s="13"/>
      <c r="AD379" s="13"/>
      <c r="AE379" s="13"/>
      <c r="AF379" s="13"/>
      <c r="AG379" s="13"/>
      <c r="AH379" s="13"/>
      <c r="AI379" s="13"/>
      <c r="AJ379" s="13"/>
      <c r="AK379" s="13"/>
      <c r="AL379" s="13"/>
      <c r="AM379" s="13"/>
      <c r="AN379" s="13"/>
      <c r="AO379" s="13"/>
      <c r="AP379" s="13"/>
      <c r="AQ379" s="13"/>
      <c r="AR379" s="13"/>
      <c r="AS379" s="13"/>
      <c r="AT379" s="13"/>
      <c r="AU379" s="13"/>
      <c r="AV379" s="13"/>
      <c r="AW379" s="13"/>
      <c r="AX379" s="13"/>
      <c r="AY379" s="13"/>
      <c r="AZ379" s="13"/>
      <c r="BA379" s="13"/>
      <c r="BB379" s="13"/>
      <c r="BC379" s="13"/>
      <c r="BD379" s="13"/>
      <c r="BE379" s="13"/>
      <c r="BF379" s="13"/>
      <c r="BG379" s="13"/>
      <c r="BH379" s="13"/>
      <c r="BI379" s="13"/>
      <c r="BJ379" s="13"/>
      <c r="BK379" s="13"/>
      <c r="BL379" s="13"/>
      <c r="BM379" s="13"/>
      <c r="BN379" s="13"/>
      <c r="BO379" s="13"/>
      <c r="BP379" s="13"/>
      <c r="BQ379" s="13"/>
      <c r="BR379" s="13"/>
    </row>
    <row r="380" spans="2:70" x14ac:dyDescent="0.25"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W380" s="13"/>
      <c r="X380" s="13"/>
      <c r="Y380" s="13"/>
      <c r="Z380" s="13"/>
      <c r="AC380" s="13"/>
      <c r="AD380" s="13"/>
      <c r="AE380" s="13"/>
      <c r="AF380" s="13"/>
      <c r="AG380" s="13"/>
      <c r="AH380" s="13"/>
      <c r="AI380" s="13"/>
      <c r="AJ380" s="13"/>
      <c r="AK380" s="13"/>
      <c r="AL380" s="13"/>
      <c r="AM380" s="13"/>
      <c r="AN380" s="13"/>
      <c r="AO380" s="13"/>
      <c r="AP380" s="13"/>
      <c r="AQ380" s="13"/>
      <c r="AR380" s="13"/>
      <c r="AS380" s="13"/>
      <c r="AT380" s="13"/>
      <c r="AU380" s="13"/>
      <c r="AV380" s="13"/>
      <c r="AW380" s="13"/>
      <c r="AX380" s="13"/>
      <c r="AY380" s="13"/>
      <c r="AZ380" s="13"/>
      <c r="BA380" s="13"/>
      <c r="BB380" s="13"/>
      <c r="BC380" s="13"/>
      <c r="BD380" s="13"/>
      <c r="BE380" s="13"/>
      <c r="BF380" s="13"/>
      <c r="BG380" s="13"/>
      <c r="BH380" s="13"/>
      <c r="BI380" s="13"/>
      <c r="BJ380" s="13"/>
      <c r="BK380" s="13"/>
      <c r="BL380" s="13"/>
      <c r="BM380" s="13"/>
      <c r="BN380" s="13"/>
      <c r="BO380" s="13"/>
      <c r="BP380" s="13"/>
      <c r="BQ380" s="13"/>
      <c r="BR380" s="13"/>
    </row>
    <row r="381" spans="2:70" x14ac:dyDescent="0.25"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W381" s="13"/>
      <c r="X381" s="13"/>
      <c r="Y381" s="13"/>
      <c r="Z381" s="13"/>
      <c r="AC381" s="13"/>
      <c r="AD381" s="13"/>
      <c r="AE381" s="13"/>
      <c r="AF381" s="13"/>
      <c r="AG381" s="13"/>
      <c r="AH381" s="13"/>
      <c r="AI381" s="13"/>
      <c r="AJ381" s="13"/>
      <c r="AK381" s="13"/>
      <c r="AL381" s="13"/>
      <c r="AM381" s="13"/>
      <c r="AN381" s="13"/>
      <c r="AO381" s="13"/>
      <c r="AP381" s="13"/>
      <c r="AQ381" s="13"/>
      <c r="AR381" s="13"/>
      <c r="AS381" s="13"/>
      <c r="AT381" s="13"/>
      <c r="AU381" s="13"/>
      <c r="AV381" s="13"/>
      <c r="AW381" s="13"/>
      <c r="AX381" s="13"/>
      <c r="AY381" s="13"/>
      <c r="AZ381" s="13"/>
      <c r="BA381" s="13"/>
      <c r="BB381" s="13"/>
      <c r="BC381" s="13"/>
      <c r="BD381" s="13"/>
      <c r="BE381" s="13"/>
      <c r="BF381" s="13"/>
      <c r="BG381" s="13"/>
      <c r="BH381" s="13"/>
      <c r="BI381" s="13"/>
      <c r="BJ381" s="13"/>
      <c r="BK381" s="13"/>
      <c r="BL381" s="13"/>
      <c r="BM381" s="13"/>
      <c r="BN381" s="13"/>
      <c r="BO381" s="13"/>
      <c r="BP381" s="13"/>
      <c r="BQ381" s="13"/>
      <c r="BR381" s="13"/>
    </row>
    <row r="382" spans="2:70" x14ac:dyDescent="0.25"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W382" s="13"/>
      <c r="X382" s="13"/>
      <c r="Y382" s="13"/>
      <c r="Z382" s="13"/>
      <c r="AC382" s="13"/>
      <c r="AD382" s="13"/>
      <c r="AE382" s="13"/>
      <c r="AF382" s="13"/>
      <c r="AG382" s="13"/>
      <c r="AH382" s="13"/>
      <c r="AI382" s="13"/>
      <c r="AJ382" s="13"/>
      <c r="AK382" s="13"/>
      <c r="AL382" s="13"/>
      <c r="AM382" s="13"/>
      <c r="AN382" s="13"/>
      <c r="AO382" s="13"/>
      <c r="AP382" s="13"/>
      <c r="AQ382" s="13"/>
      <c r="AR382" s="13"/>
      <c r="AS382" s="13"/>
      <c r="AT382" s="13"/>
      <c r="AU382" s="13"/>
      <c r="AV382" s="13"/>
      <c r="AW382" s="13"/>
      <c r="AX382" s="13"/>
      <c r="AY382" s="13"/>
      <c r="AZ382" s="13"/>
      <c r="BA382" s="13"/>
      <c r="BB382" s="13"/>
      <c r="BC382" s="13"/>
      <c r="BD382" s="13"/>
      <c r="BE382" s="13"/>
      <c r="BF382" s="13"/>
      <c r="BG382" s="13"/>
      <c r="BH382" s="13"/>
      <c r="BI382" s="13"/>
      <c r="BJ382" s="13"/>
      <c r="BK382" s="13"/>
      <c r="BL382" s="13"/>
      <c r="BM382" s="13"/>
      <c r="BN382" s="13"/>
      <c r="BO382" s="13"/>
      <c r="BP382" s="13"/>
      <c r="BQ382" s="13"/>
      <c r="BR382" s="13"/>
    </row>
    <row r="383" spans="2:70" x14ac:dyDescent="0.25"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W383" s="13"/>
      <c r="X383" s="13"/>
      <c r="Y383" s="13"/>
      <c r="Z383" s="13"/>
      <c r="AC383" s="13"/>
      <c r="AD383" s="13"/>
      <c r="AE383" s="13"/>
      <c r="AF383" s="13"/>
      <c r="AG383" s="13"/>
      <c r="AH383" s="13"/>
      <c r="AI383" s="13"/>
      <c r="AJ383" s="13"/>
      <c r="AK383" s="13"/>
      <c r="AL383" s="13"/>
      <c r="AM383" s="13"/>
      <c r="AN383" s="13"/>
      <c r="AO383" s="13"/>
      <c r="AP383" s="13"/>
      <c r="AQ383" s="13"/>
      <c r="AR383" s="13"/>
      <c r="AS383" s="13"/>
      <c r="AT383" s="13"/>
      <c r="AU383" s="13"/>
      <c r="AV383" s="13"/>
      <c r="AW383" s="13"/>
      <c r="AX383" s="13"/>
      <c r="AY383" s="13"/>
      <c r="AZ383" s="13"/>
      <c r="BA383" s="13"/>
      <c r="BB383" s="13"/>
      <c r="BC383" s="13"/>
      <c r="BD383" s="13"/>
      <c r="BE383" s="13"/>
      <c r="BF383" s="13"/>
      <c r="BG383" s="13"/>
      <c r="BH383" s="13"/>
      <c r="BI383" s="13"/>
      <c r="BJ383" s="13"/>
      <c r="BK383" s="13"/>
      <c r="BL383" s="13"/>
      <c r="BM383" s="13"/>
      <c r="BN383" s="13"/>
      <c r="BO383" s="13"/>
      <c r="BP383" s="13"/>
      <c r="BQ383" s="13"/>
      <c r="BR383" s="13"/>
    </row>
    <row r="384" spans="2:70" x14ac:dyDescent="0.25"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W384" s="13"/>
      <c r="X384" s="13"/>
      <c r="Y384" s="13"/>
      <c r="Z384" s="13"/>
      <c r="AC384" s="13"/>
      <c r="AD384" s="13"/>
      <c r="AE384" s="13"/>
      <c r="AF384" s="13"/>
      <c r="AG384" s="13"/>
      <c r="AH384" s="13"/>
      <c r="AI384" s="13"/>
      <c r="AJ384" s="13"/>
      <c r="AK384" s="13"/>
      <c r="AL384" s="13"/>
      <c r="AM384" s="13"/>
      <c r="AN384" s="13"/>
      <c r="AO384" s="13"/>
      <c r="AP384" s="13"/>
      <c r="AQ384" s="13"/>
      <c r="AR384" s="13"/>
      <c r="AS384" s="13"/>
      <c r="AT384" s="13"/>
      <c r="AU384" s="13"/>
      <c r="AV384" s="13"/>
      <c r="AW384" s="13"/>
      <c r="AX384" s="13"/>
      <c r="AY384" s="13"/>
      <c r="AZ384" s="13"/>
      <c r="BA384" s="13"/>
      <c r="BB384" s="13"/>
      <c r="BC384" s="13"/>
      <c r="BD384" s="13"/>
      <c r="BE384" s="13"/>
      <c r="BF384" s="13"/>
      <c r="BG384" s="13"/>
      <c r="BH384" s="13"/>
      <c r="BI384" s="13"/>
      <c r="BJ384" s="13"/>
      <c r="BK384" s="13"/>
      <c r="BL384" s="13"/>
      <c r="BM384" s="13"/>
      <c r="BN384" s="13"/>
      <c r="BO384" s="13"/>
      <c r="BP384" s="13"/>
      <c r="BQ384" s="13"/>
      <c r="BR384" s="13"/>
    </row>
    <row r="385" spans="2:70" x14ac:dyDescent="0.25"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W385" s="13"/>
      <c r="X385" s="13"/>
      <c r="Y385" s="13"/>
      <c r="Z385" s="13"/>
      <c r="AC385" s="13"/>
      <c r="AD385" s="13"/>
      <c r="AE385" s="13"/>
      <c r="AF385" s="13"/>
      <c r="AG385" s="13"/>
      <c r="AH385" s="13"/>
      <c r="AI385" s="13"/>
      <c r="AJ385" s="13"/>
      <c r="AK385" s="13"/>
      <c r="AL385" s="13"/>
      <c r="AM385" s="13"/>
      <c r="AN385" s="13"/>
      <c r="AO385" s="13"/>
      <c r="AP385" s="13"/>
      <c r="AQ385" s="13"/>
      <c r="AR385" s="13"/>
      <c r="AS385" s="13"/>
      <c r="AT385" s="13"/>
      <c r="AU385" s="13"/>
      <c r="AV385" s="13"/>
      <c r="AW385" s="13"/>
      <c r="AX385" s="13"/>
      <c r="AY385" s="13"/>
      <c r="AZ385" s="13"/>
      <c r="BA385" s="13"/>
      <c r="BB385" s="13"/>
      <c r="BC385" s="13"/>
      <c r="BD385" s="13"/>
      <c r="BE385" s="13"/>
      <c r="BF385" s="13"/>
      <c r="BG385" s="13"/>
      <c r="BH385" s="13"/>
      <c r="BI385" s="13"/>
      <c r="BJ385" s="13"/>
      <c r="BK385" s="13"/>
      <c r="BL385" s="13"/>
      <c r="BM385" s="13"/>
      <c r="BN385" s="13"/>
      <c r="BO385" s="13"/>
      <c r="BP385" s="13"/>
      <c r="BQ385" s="13"/>
      <c r="BR385" s="13"/>
    </row>
    <row r="386" spans="2:70" x14ac:dyDescent="0.25"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W386" s="13"/>
      <c r="X386" s="13"/>
      <c r="Y386" s="13"/>
      <c r="Z386" s="13"/>
      <c r="AC386" s="13"/>
      <c r="AD386" s="13"/>
      <c r="AE386" s="13"/>
      <c r="AF386" s="13"/>
      <c r="AG386" s="13"/>
      <c r="AH386" s="13"/>
      <c r="AI386" s="13"/>
      <c r="AJ386" s="13"/>
      <c r="AK386" s="13"/>
      <c r="AL386" s="13"/>
      <c r="AM386" s="13"/>
      <c r="AN386" s="13"/>
      <c r="AO386" s="13"/>
      <c r="AP386" s="13"/>
      <c r="AQ386" s="13"/>
      <c r="AR386" s="13"/>
      <c r="AS386" s="13"/>
      <c r="AT386" s="13"/>
      <c r="AU386" s="13"/>
      <c r="AV386" s="13"/>
      <c r="AW386" s="13"/>
      <c r="AX386" s="13"/>
      <c r="AY386" s="13"/>
      <c r="AZ386" s="13"/>
      <c r="BA386" s="13"/>
      <c r="BB386" s="13"/>
      <c r="BC386" s="13"/>
      <c r="BD386" s="13"/>
      <c r="BE386" s="13"/>
      <c r="BF386" s="13"/>
      <c r="BG386" s="13"/>
      <c r="BH386" s="13"/>
      <c r="BI386" s="13"/>
      <c r="BJ386" s="13"/>
      <c r="BK386" s="13"/>
      <c r="BL386" s="13"/>
      <c r="BM386" s="13"/>
      <c r="BN386" s="13"/>
      <c r="BO386" s="13"/>
      <c r="BP386" s="13"/>
      <c r="BQ386" s="13"/>
      <c r="BR386" s="13"/>
    </row>
    <row r="387" spans="2:70" x14ac:dyDescent="0.25"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W387" s="13"/>
      <c r="X387" s="13"/>
      <c r="Y387" s="13"/>
      <c r="Z387" s="13"/>
      <c r="AC387" s="13"/>
      <c r="AD387" s="13"/>
      <c r="AE387" s="13"/>
      <c r="AF387" s="13"/>
      <c r="AG387" s="13"/>
      <c r="AH387" s="13"/>
      <c r="AI387" s="13"/>
      <c r="AJ387" s="13"/>
      <c r="AK387" s="13"/>
      <c r="AL387" s="13"/>
      <c r="AM387" s="13"/>
      <c r="AN387" s="13"/>
      <c r="AO387" s="13"/>
      <c r="AP387" s="13"/>
      <c r="AQ387" s="13"/>
      <c r="AR387" s="13"/>
      <c r="AS387" s="13"/>
      <c r="AT387" s="13"/>
      <c r="AU387" s="13"/>
      <c r="AV387" s="13"/>
      <c r="AW387" s="13"/>
      <c r="AX387" s="13"/>
      <c r="AY387" s="13"/>
      <c r="AZ387" s="13"/>
      <c r="BA387" s="13"/>
      <c r="BB387" s="13"/>
      <c r="BC387" s="13"/>
      <c r="BD387" s="13"/>
      <c r="BE387" s="13"/>
      <c r="BF387" s="13"/>
      <c r="BG387" s="13"/>
      <c r="BH387" s="13"/>
      <c r="BI387" s="13"/>
      <c r="BJ387" s="13"/>
      <c r="BK387" s="13"/>
      <c r="BL387" s="13"/>
      <c r="BM387" s="13"/>
      <c r="BN387" s="13"/>
      <c r="BO387" s="13"/>
      <c r="BP387" s="13"/>
      <c r="BQ387" s="13"/>
      <c r="BR387" s="13"/>
    </row>
    <row r="388" spans="2:70" x14ac:dyDescent="0.25"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W388" s="13"/>
      <c r="X388" s="13"/>
      <c r="Y388" s="13"/>
      <c r="Z388" s="13"/>
      <c r="AC388" s="13"/>
      <c r="AD388" s="13"/>
      <c r="AE388" s="13"/>
      <c r="AF388" s="13"/>
      <c r="AG388" s="13"/>
      <c r="AH388" s="13"/>
      <c r="AI388" s="13"/>
      <c r="AJ388" s="13"/>
      <c r="AK388" s="13"/>
      <c r="AL388" s="13"/>
      <c r="AM388" s="13"/>
      <c r="AN388" s="13"/>
      <c r="AO388" s="13"/>
      <c r="AP388" s="13"/>
      <c r="AQ388" s="13"/>
      <c r="AR388" s="13"/>
      <c r="AS388" s="13"/>
      <c r="AT388" s="13"/>
      <c r="AU388" s="13"/>
      <c r="AV388" s="13"/>
      <c r="AW388" s="13"/>
      <c r="AX388" s="13"/>
      <c r="AY388" s="13"/>
      <c r="AZ388" s="13"/>
      <c r="BA388" s="13"/>
      <c r="BB388" s="13"/>
      <c r="BC388" s="13"/>
      <c r="BD388" s="13"/>
      <c r="BE388" s="13"/>
      <c r="BF388" s="13"/>
      <c r="BG388" s="13"/>
      <c r="BH388" s="13"/>
      <c r="BI388" s="13"/>
      <c r="BJ388" s="13"/>
      <c r="BK388" s="13"/>
      <c r="BL388" s="13"/>
      <c r="BM388" s="13"/>
      <c r="BN388" s="13"/>
      <c r="BO388" s="13"/>
      <c r="BP388" s="13"/>
      <c r="BQ388" s="13"/>
      <c r="BR388" s="13"/>
    </row>
    <row r="389" spans="2:70" x14ac:dyDescent="0.25"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W389" s="13"/>
      <c r="X389" s="13"/>
      <c r="Y389" s="13"/>
      <c r="Z389" s="13"/>
      <c r="AC389" s="13"/>
      <c r="AD389" s="13"/>
      <c r="AE389" s="13"/>
      <c r="AF389" s="13"/>
      <c r="AG389" s="13"/>
      <c r="AH389" s="13"/>
      <c r="AI389" s="13"/>
      <c r="AJ389" s="13"/>
      <c r="AK389" s="13"/>
      <c r="AL389" s="13"/>
      <c r="AM389" s="13"/>
      <c r="AN389" s="13"/>
      <c r="AO389" s="13"/>
      <c r="AP389" s="13"/>
      <c r="AQ389" s="13"/>
      <c r="AR389" s="13"/>
      <c r="AS389" s="13"/>
      <c r="AT389" s="13"/>
      <c r="AU389" s="13"/>
      <c r="AV389" s="13"/>
      <c r="AW389" s="13"/>
      <c r="AX389" s="13"/>
      <c r="AY389" s="13"/>
      <c r="AZ389" s="13"/>
      <c r="BA389" s="13"/>
      <c r="BB389" s="13"/>
      <c r="BC389" s="13"/>
      <c r="BD389" s="13"/>
      <c r="BE389" s="13"/>
      <c r="BF389" s="13"/>
      <c r="BG389" s="13"/>
      <c r="BH389" s="13"/>
      <c r="BI389" s="13"/>
      <c r="BJ389" s="13"/>
      <c r="BK389" s="13"/>
      <c r="BL389" s="13"/>
      <c r="BM389" s="13"/>
      <c r="BN389" s="13"/>
      <c r="BO389" s="13"/>
      <c r="BP389" s="13"/>
      <c r="BQ389" s="13"/>
      <c r="BR389" s="13"/>
    </row>
    <row r="390" spans="2:70" x14ac:dyDescent="0.25"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W390" s="13"/>
      <c r="X390" s="13"/>
      <c r="Y390" s="13"/>
      <c r="Z390" s="13"/>
      <c r="AC390" s="13"/>
      <c r="AD390" s="13"/>
      <c r="AE390" s="13"/>
      <c r="AF390" s="13"/>
      <c r="AG390" s="13"/>
      <c r="AH390" s="13"/>
      <c r="AI390" s="13"/>
      <c r="AJ390" s="13"/>
      <c r="AK390" s="13"/>
      <c r="AL390" s="13"/>
      <c r="AM390" s="13"/>
      <c r="AN390" s="13"/>
      <c r="AO390" s="13"/>
      <c r="AP390" s="13"/>
      <c r="AQ390" s="13"/>
      <c r="AR390" s="13"/>
      <c r="AS390" s="13"/>
      <c r="AT390" s="13"/>
      <c r="AU390" s="13"/>
      <c r="AV390" s="13"/>
      <c r="AW390" s="13"/>
      <c r="AX390" s="13"/>
      <c r="AY390" s="13"/>
      <c r="AZ390" s="13"/>
      <c r="BA390" s="13"/>
      <c r="BB390" s="13"/>
      <c r="BC390" s="13"/>
      <c r="BD390" s="13"/>
      <c r="BE390" s="13"/>
      <c r="BF390" s="13"/>
      <c r="BG390" s="13"/>
      <c r="BH390" s="13"/>
      <c r="BI390" s="13"/>
      <c r="BJ390" s="13"/>
      <c r="BK390" s="13"/>
      <c r="BL390" s="13"/>
      <c r="BM390" s="13"/>
      <c r="BN390" s="13"/>
      <c r="BO390" s="13"/>
      <c r="BP390" s="13"/>
      <c r="BQ390" s="13"/>
      <c r="BR390" s="13"/>
    </row>
    <row r="391" spans="2:70" x14ac:dyDescent="0.25"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W391" s="13"/>
      <c r="X391" s="13"/>
      <c r="Y391" s="13"/>
      <c r="Z391" s="13"/>
      <c r="AC391" s="13"/>
      <c r="AD391" s="13"/>
      <c r="AE391" s="13"/>
      <c r="AF391" s="13"/>
      <c r="AG391" s="13"/>
      <c r="AH391" s="13"/>
      <c r="AI391" s="13"/>
      <c r="AJ391" s="13"/>
      <c r="AK391" s="13"/>
      <c r="AL391" s="13"/>
      <c r="AM391" s="13"/>
      <c r="AN391" s="13"/>
      <c r="AO391" s="13"/>
      <c r="AP391" s="13"/>
      <c r="AQ391" s="13"/>
      <c r="AR391" s="13"/>
      <c r="AS391" s="13"/>
      <c r="AT391" s="13"/>
      <c r="AU391" s="13"/>
      <c r="AV391" s="13"/>
      <c r="AW391" s="13"/>
      <c r="AX391" s="13"/>
      <c r="AY391" s="13"/>
      <c r="AZ391" s="13"/>
      <c r="BA391" s="13"/>
      <c r="BB391" s="13"/>
      <c r="BC391" s="13"/>
      <c r="BD391" s="13"/>
      <c r="BE391" s="13"/>
      <c r="BF391" s="13"/>
      <c r="BG391" s="13"/>
      <c r="BH391" s="13"/>
      <c r="BI391" s="13"/>
      <c r="BJ391" s="13"/>
      <c r="BK391" s="13"/>
      <c r="BL391" s="13"/>
      <c r="BM391" s="13"/>
      <c r="BN391" s="13"/>
      <c r="BO391" s="13"/>
      <c r="BP391" s="13"/>
      <c r="BQ391" s="13"/>
      <c r="BR391" s="13"/>
    </row>
    <row r="392" spans="2:70" x14ac:dyDescent="0.25"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W392" s="13"/>
      <c r="X392" s="13"/>
      <c r="Y392" s="13"/>
      <c r="Z392" s="13"/>
      <c r="AC392" s="13"/>
      <c r="AD392" s="13"/>
      <c r="AE392" s="13"/>
      <c r="AF392" s="13"/>
      <c r="AG392" s="13"/>
      <c r="AH392" s="13"/>
      <c r="AI392" s="13"/>
      <c r="AJ392" s="13"/>
      <c r="AK392" s="13"/>
      <c r="AL392" s="13"/>
      <c r="AM392" s="13"/>
      <c r="AN392" s="13"/>
      <c r="AO392" s="13"/>
      <c r="AP392" s="13"/>
      <c r="AQ392" s="13"/>
      <c r="AR392" s="13"/>
      <c r="AS392" s="13"/>
      <c r="AT392" s="13"/>
      <c r="AU392" s="13"/>
      <c r="AV392" s="13"/>
      <c r="AW392" s="13"/>
      <c r="AX392" s="13"/>
      <c r="AY392" s="13"/>
      <c r="AZ392" s="13"/>
      <c r="BA392" s="13"/>
      <c r="BB392" s="13"/>
      <c r="BC392" s="13"/>
      <c r="BD392" s="13"/>
      <c r="BE392" s="13"/>
      <c r="BF392" s="13"/>
      <c r="BG392" s="13"/>
      <c r="BH392" s="13"/>
      <c r="BI392" s="13"/>
      <c r="BJ392" s="13"/>
      <c r="BK392" s="13"/>
      <c r="BL392" s="13"/>
      <c r="BM392" s="13"/>
      <c r="BN392" s="13"/>
      <c r="BO392" s="13"/>
      <c r="BP392" s="13"/>
      <c r="BQ392" s="13"/>
      <c r="BR392" s="13"/>
    </row>
    <row r="393" spans="2:70" x14ac:dyDescent="0.25"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W393" s="13"/>
      <c r="X393" s="13"/>
      <c r="Y393" s="13"/>
      <c r="Z393" s="13"/>
      <c r="AC393" s="13"/>
      <c r="AD393" s="13"/>
      <c r="AE393" s="13"/>
      <c r="AF393" s="13"/>
      <c r="AG393" s="13"/>
      <c r="AH393" s="13"/>
      <c r="AI393" s="13"/>
      <c r="AJ393" s="13"/>
      <c r="AK393" s="13"/>
      <c r="AL393" s="13"/>
      <c r="AM393" s="13"/>
      <c r="AN393" s="13"/>
      <c r="AO393" s="13"/>
      <c r="AP393" s="13"/>
      <c r="AQ393" s="13"/>
      <c r="AR393" s="13"/>
      <c r="AS393" s="13"/>
      <c r="AT393" s="13"/>
      <c r="AU393" s="13"/>
      <c r="AV393" s="13"/>
      <c r="AW393" s="13"/>
      <c r="AX393" s="13"/>
      <c r="AY393" s="13"/>
      <c r="AZ393" s="13"/>
      <c r="BA393" s="13"/>
      <c r="BB393" s="13"/>
      <c r="BC393" s="13"/>
      <c r="BD393" s="13"/>
      <c r="BE393" s="13"/>
      <c r="BF393" s="13"/>
      <c r="BG393" s="13"/>
      <c r="BH393" s="13"/>
      <c r="BI393" s="13"/>
      <c r="BJ393" s="13"/>
      <c r="BK393" s="13"/>
      <c r="BL393" s="13"/>
      <c r="BM393" s="13"/>
      <c r="BN393" s="13"/>
      <c r="BO393" s="13"/>
      <c r="BP393" s="13"/>
      <c r="BQ393" s="13"/>
      <c r="BR393" s="13"/>
    </row>
    <row r="394" spans="2:70" x14ac:dyDescent="0.25"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W394" s="13"/>
      <c r="X394" s="13"/>
      <c r="Y394" s="13"/>
      <c r="Z394" s="13"/>
      <c r="AC394" s="13"/>
      <c r="AD394" s="13"/>
      <c r="AE394" s="13"/>
      <c r="AF394" s="13"/>
      <c r="AG394" s="13"/>
      <c r="AH394" s="13"/>
      <c r="AI394" s="13"/>
      <c r="AJ394" s="13"/>
      <c r="AK394" s="13"/>
      <c r="AL394" s="13"/>
      <c r="AM394" s="13"/>
      <c r="AN394" s="13"/>
      <c r="AO394" s="13"/>
      <c r="AP394" s="13"/>
      <c r="AQ394" s="13"/>
      <c r="AR394" s="13"/>
      <c r="AS394" s="13"/>
      <c r="AT394" s="13"/>
      <c r="AU394" s="13"/>
      <c r="AV394" s="13"/>
      <c r="AW394" s="13"/>
      <c r="AX394" s="13"/>
      <c r="AY394" s="13"/>
      <c r="AZ394" s="13"/>
      <c r="BA394" s="13"/>
      <c r="BB394" s="13"/>
      <c r="BC394" s="13"/>
      <c r="BD394" s="13"/>
      <c r="BE394" s="13"/>
      <c r="BF394" s="13"/>
      <c r="BG394" s="13"/>
      <c r="BH394" s="13"/>
      <c r="BI394" s="13"/>
      <c r="BJ394" s="13"/>
      <c r="BK394" s="13"/>
      <c r="BL394" s="13"/>
      <c r="BM394" s="13"/>
      <c r="BN394" s="13"/>
      <c r="BO394" s="13"/>
      <c r="BP394" s="13"/>
      <c r="BQ394" s="13"/>
      <c r="BR394" s="13"/>
    </row>
    <row r="395" spans="2:70" x14ac:dyDescent="0.25"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W395" s="13"/>
      <c r="X395" s="13"/>
      <c r="Y395" s="13"/>
      <c r="Z395" s="13"/>
      <c r="AC395" s="13"/>
      <c r="AD395" s="13"/>
      <c r="AE395" s="13"/>
      <c r="AF395" s="13"/>
      <c r="AG395" s="13"/>
      <c r="AH395" s="13"/>
      <c r="AI395" s="13"/>
      <c r="AJ395" s="13"/>
      <c r="AK395" s="13"/>
      <c r="AL395" s="13"/>
      <c r="AM395" s="13"/>
      <c r="AN395" s="13"/>
      <c r="AO395" s="13"/>
      <c r="AP395" s="13"/>
      <c r="AQ395" s="13"/>
      <c r="AR395" s="13"/>
      <c r="AS395" s="13"/>
      <c r="AT395" s="13"/>
      <c r="AU395" s="13"/>
      <c r="AV395" s="13"/>
      <c r="AW395" s="13"/>
      <c r="AX395" s="13"/>
      <c r="AY395" s="13"/>
      <c r="AZ395" s="13"/>
      <c r="BA395" s="13"/>
      <c r="BB395" s="13"/>
      <c r="BC395" s="13"/>
      <c r="BD395" s="13"/>
      <c r="BE395" s="13"/>
      <c r="BF395" s="13"/>
      <c r="BG395" s="13"/>
      <c r="BH395" s="13"/>
      <c r="BI395" s="13"/>
      <c r="BJ395" s="13"/>
      <c r="BK395" s="13"/>
      <c r="BL395" s="13"/>
      <c r="BM395" s="13"/>
      <c r="BN395" s="13"/>
      <c r="BO395" s="13"/>
      <c r="BP395" s="13"/>
      <c r="BQ395" s="13"/>
      <c r="BR395" s="13"/>
    </row>
    <row r="396" spans="2:70" x14ac:dyDescent="0.25"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W396" s="13"/>
      <c r="X396" s="13"/>
      <c r="Y396" s="13"/>
      <c r="Z396" s="13"/>
      <c r="AC396" s="13"/>
      <c r="AD396" s="13"/>
      <c r="AE396" s="13"/>
      <c r="AF396" s="13"/>
      <c r="AG396" s="13"/>
      <c r="AH396" s="13"/>
      <c r="AI396" s="13"/>
      <c r="AJ396" s="13"/>
      <c r="AK396" s="13"/>
      <c r="AL396" s="13"/>
      <c r="AM396" s="13"/>
      <c r="AN396" s="13"/>
      <c r="AO396" s="13"/>
      <c r="AP396" s="13"/>
      <c r="AQ396" s="13"/>
      <c r="AR396" s="13"/>
      <c r="AS396" s="13"/>
      <c r="AT396" s="13"/>
      <c r="AU396" s="13"/>
      <c r="AV396" s="13"/>
      <c r="AW396" s="13"/>
      <c r="AX396" s="13"/>
      <c r="AY396" s="13"/>
      <c r="AZ396" s="13"/>
      <c r="BA396" s="13"/>
      <c r="BB396" s="13"/>
      <c r="BC396" s="13"/>
      <c r="BD396" s="13"/>
      <c r="BE396" s="13"/>
      <c r="BF396" s="13"/>
      <c r="BG396" s="13"/>
      <c r="BH396" s="13"/>
      <c r="BI396" s="13"/>
      <c r="BJ396" s="13"/>
      <c r="BK396" s="13"/>
      <c r="BL396" s="13"/>
      <c r="BM396" s="13"/>
      <c r="BN396" s="13"/>
      <c r="BO396" s="13"/>
      <c r="BP396" s="13"/>
      <c r="BQ396" s="13"/>
      <c r="BR396" s="13"/>
    </row>
    <row r="397" spans="2:70" x14ac:dyDescent="0.25"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W397" s="13"/>
      <c r="X397" s="13"/>
      <c r="Y397" s="13"/>
      <c r="Z397" s="13"/>
      <c r="AC397" s="13"/>
      <c r="AD397" s="13"/>
      <c r="AE397" s="13"/>
      <c r="AF397" s="13"/>
      <c r="AG397" s="13"/>
      <c r="AH397" s="13"/>
      <c r="AI397" s="13"/>
      <c r="AJ397" s="13"/>
      <c r="AK397" s="13"/>
      <c r="AL397" s="13"/>
      <c r="AM397" s="13"/>
      <c r="AN397" s="13"/>
      <c r="AO397" s="13"/>
      <c r="AP397" s="13"/>
      <c r="AQ397" s="13"/>
      <c r="AR397" s="13"/>
      <c r="AS397" s="13"/>
      <c r="AT397" s="13"/>
      <c r="AU397" s="13"/>
      <c r="AV397" s="13"/>
      <c r="AW397" s="13"/>
      <c r="AX397" s="13"/>
      <c r="AY397" s="13"/>
      <c r="AZ397" s="13"/>
      <c r="BA397" s="13"/>
      <c r="BB397" s="13"/>
      <c r="BC397" s="13"/>
      <c r="BD397" s="13"/>
      <c r="BE397" s="13"/>
      <c r="BF397" s="13"/>
      <c r="BG397" s="13"/>
      <c r="BH397" s="13"/>
      <c r="BI397" s="13"/>
      <c r="BJ397" s="13"/>
      <c r="BK397" s="13"/>
      <c r="BL397" s="13"/>
      <c r="BM397" s="13"/>
      <c r="BN397" s="13"/>
      <c r="BO397" s="13"/>
      <c r="BP397" s="13"/>
      <c r="BQ397" s="13"/>
      <c r="BR397" s="13"/>
    </row>
    <row r="398" spans="2:70" x14ac:dyDescent="0.25"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W398" s="13"/>
      <c r="X398" s="13"/>
      <c r="Y398" s="13"/>
      <c r="Z398" s="13"/>
      <c r="AC398" s="13"/>
      <c r="AD398" s="13"/>
      <c r="AE398" s="13"/>
      <c r="AF398" s="13"/>
      <c r="AG398" s="13"/>
      <c r="AH398" s="13"/>
      <c r="AI398" s="13"/>
      <c r="AJ398" s="13"/>
      <c r="AK398" s="13"/>
      <c r="AL398" s="13"/>
      <c r="AM398" s="13"/>
      <c r="AN398" s="13"/>
      <c r="AO398" s="13"/>
      <c r="AP398" s="13"/>
      <c r="AQ398" s="13"/>
      <c r="AR398" s="13"/>
      <c r="AS398" s="13"/>
      <c r="AT398" s="13"/>
      <c r="AU398" s="13"/>
      <c r="AV398" s="13"/>
      <c r="AW398" s="13"/>
      <c r="AX398" s="13"/>
      <c r="AY398" s="13"/>
      <c r="AZ398" s="13"/>
      <c r="BA398" s="13"/>
      <c r="BB398" s="13"/>
      <c r="BC398" s="13"/>
      <c r="BD398" s="13"/>
      <c r="BE398" s="13"/>
      <c r="BF398" s="13"/>
      <c r="BG398" s="13"/>
      <c r="BH398" s="13"/>
      <c r="BI398" s="13"/>
      <c r="BJ398" s="13"/>
      <c r="BK398" s="13"/>
      <c r="BL398" s="13"/>
      <c r="BM398" s="13"/>
      <c r="BN398" s="13"/>
      <c r="BO398" s="13"/>
      <c r="BP398" s="13"/>
      <c r="BQ398" s="13"/>
      <c r="BR398" s="13"/>
    </row>
    <row r="399" spans="2:70" x14ac:dyDescent="0.25"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W399" s="13"/>
      <c r="X399" s="13"/>
      <c r="Y399" s="13"/>
      <c r="Z399" s="13"/>
      <c r="AC399" s="13"/>
      <c r="AD399" s="13"/>
      <c r="AE399" s="13"/>
      <c r="AF399" s="13"/>
      <c r="AG399" s="13"/>
      <c r="AH399" s="13"/>
      <c r="AI399" s="13"/>
      <c r="AJ399" s="13"/>
      <c r="AK399" s="13"/>
      <c r="AL399" s="13"/>
      <c r="AM399" s="13"/>
      <c r="AN399" s="13"/>
      <c r="AO399" s="13"/>
      <c r="AP399" s="13"/>
      <c r="AQ399" s="13"/>
      <c r="AR399" s="13"/>
      <c r="AS399" s="13"/>
      <c r="AT399" s="13"/>
      <c r="AU399" s="13"/>
      <c r="AV399" s="13"/>
      <c r="AW399" s="13"/>
      <c r="AX399" s="13"/>
      <c r="AY399" s="13"/>
      <c r="AZ399" s="13"/>
      <c r="BA399" s="13"/>
      <c r="BB399" s="13"/>
      <c r="BC399" s="13"/>
      <c r="BD399" s="13"/>
      <c r="BE399" s="13"/>
      <c r="BF399" s="13"/>
      <c r="BG399" s="13"/>
      <c r="BH399" s="13"/>
      <c r="BI399" s="13"/>
      <c r="BJ399" s="13"/>
      <c r="BK399" s="13"/>
      <c r="BL399" s="13"/>
      <c r="BM399" s="13"/>
      <c r="BN399" s="13"/>
      <c r="BO399" s="13"/>
      <c r="BP399" s="13"/>
      <c r="BQ399" s="13"/>
      <c r="BR399" s="13"/>
    </row>
    <row r="400" spans="2:70" x14ac:dyDescent="0.25"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W400" s="13"/>
      <c r="X400" s="13"/>
      <c r="Y400" s="13"/>
      <c r="Z400" s="13"/>
      <c r="AC400" s="13"/>
      <c r="AD400" s="13"/>
      <c r="AE400" s="13"/>
      <c r="AF400" s="13"/>
      <c r="AG400" s="13"/>
      <c r="AH400" s="13"/>
      <c r="AI400" s="13"/>
      <c r="AJ400" s="13"/>
      <c r="AK400" s="13"/>
      <c r="AL400" s="13"/>
      <c r="AM400" s="13"/>
      <c r="AN400" s="13"/>
      <c r="AO400" s="13"/>
      <c r="AP400" s="13"/>
      <c r="AQ400" s="13"/>
      <c r="AR400" s="13"/>
      <c r="AS400" s="13"/>
      <c r="AT400" s="13"/>
      <c r="AU400" s="13"/>
      <c r="AV400" s="13"/>
      <c r="AW400" s="13"/>
      <c r="AX400" s="13"/>
      <c r="AY400" s="13"/>
      <c r="AZ400" s="13"/>
      <c r="BA400" s="13"/>
      <c r="BB400" s="13"/>
      <c r="BC400" s="13"/>
      <c r="BD400" s="13"/>
      <c r="BE400" s="13"/>
      <c r="BF400" s="13"/>
      <c r="BG400" s="13"/>
      <c r="BH400" s="13"/>
      <c r="BI400" s="13"/>
      <c r="BJ400" s="13"/>
      <c r="BK400" s="13"/>
      <c r="BL400" s="13"/>
      <c r="BM400" s="13"/>
      <c r="BN400" s="13"/>
      <c r="BO400" s="13"/>
      <c r="BP400" s="13"/>
      <c r="BQ400" s="13"/>
      <c r="BR400" s="13"/>
    </row>
    <row r="401" spans="2:70" x14ac:dyDescent="0.25"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W401" s="13"/>
      <c r="X401" s="13"/>
      <c r="Y401" s="13"/>
      <c r="Z401" s="13"/>
      <c r="AC401" s="13"/>
      <c r="AD401" s="13"/>
      <c r="AE401" s="13"/>
      <c r="AF401" s="13"/>
      <c r="AG401" s="13"/>
      <c r="AH401" s="13"/>
      <c r="AI401" s="13"/>
      <c r="AJ401" s="13"/>
      <c r="AK401" s="13"/>
      <c r="AL401" s="13"/>
      <c r="AM401" s="13"/>
      <c r="AN401" s="13"/>
      <c r="AO401" s="13"/>
      <c r="AP401" s="13"/>
      <c r="AQ401" s="13"/>
      <c r="AR401" s="13"/>
      <c r="AS401" s="13"/>
      <c r="AT401" s="13"/>
      <c r="AU401" s="13"/>
      <c r="AV401" s="13"/>
      <c r="AW401" s="13"/>
      <c r="AX401" s="13"/>
      <c r="AY401" s="13"/>
      <c r="AZ401" s="13"/>
      <c r="BA401" s="13"/>
      <c r="BB401" s="13"/>
      <c r="BC401" s="13"/>
      <c r="BD401" s="13"/>
      <c r="BE401" s="13"/>
      <c r="BF401" s="13"/>
      <c r="BG401" s="13"/>
      <c r="BH401" s="13"/>
      <c r="BI401" s="13"/>
      <c r="BJ401" s="13"/>
      <c r="BK401" s="13"/>
      <c r="BL401" s="13"/>
      <c r="BM401" s="13"/>
      <c r="BN401" s="13"/>
      <c r="BO401" s="13"/>
      <c r="BP401" s="13"/>
      <c r="BQ401" s="13"/>
      <c r="BR401" s="13"/>
    </row>
    <row r="402" spans="2:70" x14ac:dyDescent="0.25"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W402" s="13"/>
      <c r="X402" s="13"/>
      <c r="Y402" s="13"/>
      <c r="Z402" s="13"/>
      <c r="AC402" s="13"/>
      <c r="AD402" s="13"/>
      <c r="AE402" s="13"/>
      <c r="AF402" s="13"/>
      <c r="AG402" s="13"/>
      <c r="AH402" s="13"/>
      <c r="AI402" s="13"/>
      <c r="AJ402" s="13"/>
      <c r="AK402" s="13"/>
      <c r="AL402" s="13"/>
      <c r="AM402" s="13"/>
      <c r="AN402" s="13"/>
      <c r="AO402" s="13"/>
      <c r="AP402" s="13"/>
      <c r="AQ402" s="13"/>
      <c r="AR402" s="13"/>
      <c r="AS402" s="13"/>
      <c r="AT402" s="13"/>
      <c r="AU402" s="13"/>
      <c r="AV402" s="13"/>
      <c r="AW402" s="13"/>
      <c r="AX402" s="13"/>
      <c r="AY402" s="13"/>
      <c r="AZ402" s="13"/>
      <c r="BA402" s="13"/>
      <c r="BB402" s="13"/>
      <c r="BC402" s="13"/>
      <c r="BD402" s="13"/>
      <c r="BE402" s="13"/>
      <c r="BF402" s="13"/>
      <c r="BG402" s="13"/>
      <c r="BH402" s="13"/>
      <c r="BI402" s="13"/>
      <c r="BJ402" s="13"/>
      <c r="BK402" s="13"/>
      <c r="BL402" s="13"/>
      <c r="BM402" s="13"/>
      <c r="BN402" s="13"/>
      <c r="BO402" s="13"/>
      <c r="BP402" s="13"/>
      <c r="BQ402" s="13"/>
      <c r="BR402" s="13"/>
    </row>
    <row r="403" spans="2:70" x14ac:dyDescent="0.25"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W403" s="13"/>
      <c r="X403" s="13"/>
      <c r="Y403" s="13"/>
      <c r="Z403" s="13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  <c r="AM403" s="13"/>
      <c r="AN403" s="13"/>
      <c r="AO403" s="13"/>
      <c r="AP403" s="13"/>
      <c r="AQ403" s="13"/>
      <c r="AR403" s="13"/>
      <c r="AS403" s="13"/>
      <c r="AT403" s="13"/>
      <c r="AU403" s="13"/>
      <c r="AV403" s="13"/>
      <c r="AW403" s="13"/>
      <c r="AX403" s="13"/>
      <c r="AY403" s="13"/>
      <c r="AZ403" s="13"/>
      <c r="BA403" s="13"/>
      <c r="BB403" s="13"/>
      <c r="BC403" s="13"/>
      <c r="BD403" s="13"/>
      <c r="BE403" s="13"/>
      <c r="BF403" s="13"/>
      <c r="BG403" s="13"/>
      <c r="BH403" s="13"/>
      <c r="BI403" s="13"/>
      <c r="BJ403" s="13"/>
      <c r="BK403" s="13"/>
      <c r="BL403" s="13"/>
      <c r="BM403" s="13"/>
      <c r="BN403" s="13"/>
      <c r="BO403" s="13"/>
      <c r="BP403" s="13"/>
      <c r="BQ403" s="13"/>
      <c r="BR403" s="13"/>
    </row>
    <row r="404" spans="2:70" x14ac:dyDescent="0.25"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W404" s="13"/>
      <c r="X404" s="13"/>
      <c r="Y404" s="13"/>
      <c r="Z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3"/>
      <c r="AP404" s="13"/>
      <c r="AQ404" s="13"/>
      <c r="AR404" s="13"/>
      <c r="AS404" s="13"/>
      <c r="AT404" s="13"/>
      <c r="AU404" s="13"/>
      <c r="AV404" s="13"/>
      <c r="AW404" s="13"/>
      <c r="AX404" s="13"/>
      <c r="AY404" s="13"/>
      <c r="AZ404" s="13"/>
      <c r="BA404" s="13"/>
      <c r="BB404" s="13"/>
      <c r="BC404" s="13"/>
      <c r="BD404" s="13"/>
      <c r="BE404" s="13"/>
      <c r="BF404" s="13"/>
      <c r="BG404" s="13"/>
      <c r="BH404" s="13"/>
      <c r="BI404" s="13"/>
      <c r="BJ404" s="13"/>
      <c r="BK404" s="13"/>
      <c r="BL404" s="13"/>
      <c r="BM404" s="13"/>
      <c r="BN404" s="13"/>
      <c r="BO404" s="13"/>
      <c r="BP404" s="13"/>
      <c r="BQ404" s="13"/>
      <c r="BR404" s="13"/>
    </row>
    <row r="405" spans="2:70" x14ac:dyDescent="0.25"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W405" s="13"/>
      <c r="X405" s="13"/>
      <c r="Y405" s="13"/>
      <c r="Z405" s="13"/>
      <c r="AC405" s="13"/>
      <c r="AD405" s="13"/>
      <c r="AE405" s="13"/>
      <c r="AF405" s="13"/>
      <c r="AG405" s="13"/>
      <c r="AH405" s="13"/>
      <c r="AI405" s="13"/>
      <c r="AJ405" s="13"/>
      <c r="AK405" s="13"/>
      <c r="AL405" s="13"/>
      <c r="AM405" s="13"/>
      <c r="AN405" s="13"/>
      <c r="AO405" s="13"/>
      <c r="AP405" s="13"/>
      <c r="AQ405" s="13"/>
      <c r="AR405" s="13"/>
      <c r="AS405" s="13"/>
      <c r="AT405" s="13"/>
      <c r="AU405" s="13"/>
      <c r="AV405" s="13"/>
      <c r="AW405" s="13"/>
      <c r="AX405" s="13"/>
      <c r="AY405" s="13"/>
      <c r="AZ405" s="13"/>
      <c r="BA405" s="13"/>
      <c r="BB405" s="13"/>
      <c r="BC405" s="13"/>
      <c r="BD405" s="13"/>
      <c r="BE405" s="13"/>
      <c r="BF405" s="13"/>
      <c r="BG405" s="13"/>
      <c r="BH405" s="13"/>
      <c r="BI405" s="13"/>
      <c r="BJ405" s="13"/>
      <c r="BK405" s="13"/>
      <c r="BL405" s="13"/>
      <c r="BM405" s="13"/>
      <c r="BN405" s="13"/>
      <c r="BO405" s="13"/>
      <c r="BP405" s="13"/>
      <c r="BQ405" s="13"/>
      <c r="BR405" s="13"/>
    </row>
    <row r="406" spans="2:70" x14ac:dyDescent="0.25"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W406" s="13"/>
      <c r="X406" s="13"/>
      <c r="Y406" s="13"/>
      <c r="Z406" s="13"/>
      <c r="AC406" s="13"/>
      <c r="AD406" s="13"/>
      <c r="AE406" s="13"/>
      <c r="AF406" s="13"/>
      <c r="AG406" s="13"/>
      <c r="AH406" s="13"/>
      <c r="AI406" s="13"/>
      <c r="AJ406" s="13"/>
      <c r="AK406" s="13"/>
      <c r="AL406" s="13"/>
      <c r="AM406" s="13"/>
      <c r="AN406" s="13"/>
      <c r="AO406" s="13"/>
      <c r="AP406" s="13"/>
      <c r="AQ406" s="13"/>
      <c r="AR406" s="13"/>
      <c r="AS406" s="13"/>
      <c r="AT406" s="13"/>
      <c r="AU406" s="13"/>
      <c r="AV406" s="13"/>
      <c r="AW406" s="13"/>
      <c r="AX406" s="13"/>
      <c r="AY406" s="13"/>
      <c r="AZ406" s="13"/>
      <c r="BA406" s="13"/>
      <c r="BB406" s="13"/>
      <c r="BC406" s="13"/>
      <c r="BD406" s="13"/>
      <c r="BE406" s="13"/>
      <c r="BF406" s="13"/>
      <c r="BG406" s="13"/>
      <c r="BH406" s="13"/>
      <c r="BI406" s="13"/>
      <c r="BJ406" s="13"/>
      <c r="BK406" s="13"/>
      <c r="BL406" s="13"/>
      <c r="BM406" s="13"/>
      <c r="BN406" s="13"/>
      <c r="BO406" s="13"/>
      <c r="BP406" s="13"/>
      <c r="BQ406" s="13"/>
      <c r="BR406" s="13"/>
    </row>
    <row r="407" spans="2:70" x14ac:dyDescent="0.25"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W407" s="13"/>
      <c r="X407" s="13"/>
      <c r="Y407" s="13"/>
      <c r="Z407" s="13"/>
      <c r="AC407" s="13"/>
      <c r="AD407" s="13"/>
      <c r="AE407" s="13"/>
      <c r="AF407" s="13"/>
      <c r="AG407" s="13"/>
      <c r="AH407" s="13"/>
      <c r="AI407" s="13"/>
      <c r="AJ407" s="13"/>
      <c r="AK407" s="13"/>
      <c r="AL407" s="13"/>
      <c r="AM407" s="13"/>
      <c r="AN407" s="13"/>
      <c r="AO407" s="13"/>
      <c r="AP407" s="13"/>
      <c r="AQ407" s="13"/>
      <c r="AR407" s="13"/>
      <c r="AS407" s="13"/>
      <c r="AT407" s="13"/>
      <c r="AU407" s="13"/>
      <c r="AV407" s="13"/>
      <c r="AW407" s="13"/>
      <c r="AX407" s="13"/>
      <c r="AY407" s="13"/>
      <c r="AZ407" s="13"/>
      <c r="BA407" s="13"/>
      <c r="BB407" s="13"/>
      <c r="BC407" s="13"/>
      <c r="BD407" s="13"/>
      <c r="BE407" s="13"/>
      <c r="BF407" s="13"/>
      <c r="BG407" s="13"/>
      <c r="BH407" s="13"/>
      <c r="BI407" s="13"/>
      <c r="BJ407" s="13"/>
      <c r="BK407" s="13"/>
      <c r="BL407" s="13"/>
      <c r="BM407" s="13"/>
      <c r="BN407" s="13"/>
      <c r="BO407" s="13"/>
      <c r="BP407" s="13"/>
      <c r="BQ407" s="13"/>
      <c r="BR407" s="13"/>
    </row>
    <row r="408" spans="2:70" x14ac:dyDescent="0.25"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W408" s="13"/>
      <c r="X408" s="13"/>
      <c r="Y408" s="13"/>
      <c r="Z408" s="13"/>
      <c r="AC408" s="13"/>
      <c r="AD408" s="13"/>
      <c r="AE408" s="13"/>
      <c r="AF408" s="13"/>
      <c r="AG408" s="13"/>
      <c r="AH408" s="13"/>
      <c r="AI408" s="13"/>
      <c r="AJ408" s="13"/>
      <c r="AK408" s="13"/>
      <c r="AL408" s="13"/>
      <c r="AM408" s="13"/>
      <c r="AN408" s="13"/>
      <c r="AO408" s="13"/>
      <c r="AP408" s="13"/>
      <c r="AQ408" s="13"/>
      <c r="AR408" s="13"/>
      <c r="AS408" s="13"/>
      <c r="AT408" s="13"/>
      <c r="AU408" s="13"/>
      <c r="AV408" s="13"/>
      <c r="AW408" s="13"/>
      <c r="AX408" s="13"/>
      <c r="AY408" s="13"/>
      <c r="AZ408" s="13"/>
      <c r="BA408" s="13"/>
      <c r="BB408" s="13"/>
      <c r="BC408" s="13"/>
      <c r="BD408" s="13"/>
      <c r="BE408" s="13"/>
      <c r="BF408" s="13"/>
      <c r="BG408" s="13"/>
      <c r="BH408" s="13"/>
      <c r="BI408" s="13"/>
      <c r="BJ408" s="13"/>
      <c r="BK408" s="13"/>
      <c r="BL408" s="13"/>
      <c r="BM408" s="13"/>
      <c r="BN408" s="13"/>
      <c r="BO408" s="13"/>
      <c r="BP408" s="13"/>
      <c r="BQ408" s="13"/>
      <c r="BR408" s="13"/>
    </row>
    <row r="409" spans="2:70" x14ac:dyDescent="0.25"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W409" s="13"/>
      <c r="X409" s="13"/>
      <c r="Y409" s="13"/>
      <c r="Z409" s="13"/>
      <c r="AC409" s="13"/>
      <c r="AD409" s="13"/>
      <c r="AE409" s="13"/>
      <c r="AF409" s="13"/>
      <c r="AG409" s="13"/>
      <c r="AH409" s="13"/>
      <c r="AI409" s="13"/>
      <c r="AJ409" s="13"/>
      <c r="AK409" s="13"/>
      <c r="AL409" s="13"/>
      <c r="AM409" s="13"/>
      <c r="AN409" s="13"/>
      <c r="AO409" s="13"/>
      <c r="AP409" s="13"/>
      <c r="AQ409" s="13"/>
      <c r="AR409" s="13"/>
      <c r="AS409" s="13"/>
      <c r="AT409" s="13"/>
      <c r="AU409" s="13"/>
      <c r="AV409" s="13"/>
      <c r="AW409" s="13"/>
      <c r="AX409" s="13"/>
      <c r="AY409" s="13"/>
      <c r="AZ409" s="13"/>
      <c r="BA409" s="13"/>
      <c r="BB409" s="13"/>
      <c r="BC409" s="13"/>
      <c r="BD409" s="13"/>
      <c r="BE409" s="13"/>
      <c r="BF409" s="13"/>
      <c r="BG409" s="13"/>
      <c r="BH409" s="13"/>
      <c r="BI409" s="13"/>
      <c r="BJ409" s="13"/>
      <c r="BK409" s="13"/>
      <c r="BL409" s="13"/>
      <c r="BM409" s="13"/>
      <c r="BN409" s="13"/>
      <c r="BO409" s="13"/>
      <c r="BP409" s="13"/>
      <c r="BQ409" s="13"/>
      <c r="BR409" s="13"/>
    </row>
    <row r="410" spans="2:70" x14ac:dyDescent="0.25"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W410" s="13"/>
      <c r="X410" s="13"/>
      <c r="Y410" s="13"/>
      <c r="Z410" s="13"/>
      <c r="AC410" s="13"/>
      <c r="AD410" s="13"/>
      <c r="AE410" s="13"/>
      <c r="AF410" s="13"/>
      <c r="AG410" s="13"/>
      <c r="AH410" s="13"/>
      <c r="AI410" s="13"/>
      <c r="AJ410" s="13"/>
      <c r="AK410" s="13"/>
      <c r="AL410" s="13"/>
      <c r="AM410" s="13"/>
      <c r="AN410" s="13"/>
      <c r="AO410" s="13"/>
      <c r="AP410" s="13"/>
      <c r="AQ410" s="13"/>
      <c r="AR410" s="13"/>
      <c r="AS410" s="13"/>
      <c r="AT410" s="13"/>
      <c r="AU410" s="13"/>
      <c r="AV410" s="13"/>
      <c r="AW410" s="13"/>
      <c r="AX410" s="13"/>
      <c r="AY410" s="13"/>
      <c r="AZ410" s="13"/>
      <c r="BA410" s="13"/>
      <c r="BB410" s="13"/>
      <c r="BC410" s="13"/>
      <c r="BD410" s="13"/>
      <c r="BE410" s="13"/>
      <c r="BF410" s="13"/>
      <c r="BG410" s="13"/>
      <c r="BH410" s="13"/>
      <c r="BI410" s="13"/>
      <c r="BJ410" s="13"/>
      <c r="BK410" s="13"/>
      <c r="BL410" s="13"/>
      <c r="BM410" s="13"/>
      <c r="BN410" s="13"/>
      <c r="BO410" s="13"/>
      <c r="BP410" s="13"/>
      <c r="BQ410" s="13"/>
      <c r="BR410" s="13"/>
    </row>
    <row r="411" spans="2:70" x14ac:dyDescent="0.25"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W411" s="13"/>
      <c r="X411" s="13"/>
      <c r="Y411" s="13"/>
      <c r="Z411" s="13"/>
      <c r="AC411" s="13"/>
      <c r="AD411" s="13"/>
      <c r="AE411" s="13"/>
      <c r="AF411" s="13"/>
      <c r="AG411" s="13"/>
      <c r="AH411" s="13"/>
      <c r="AI411" s="13"/>
      <c r="AJ411" s="13"/>
      <c r="AK411" s="13"/>
      <c r="AL411" s="13"/>
      <c r="AM411" s="13"/>
      <c r="AN411" s="13"/>
      <c r="AO411" s="13"/>
      <c r="AP411" s="13"/>
      <c r="AQ411" s="13"/>
      <c r="AR411" s="13"/>
      <c r="AS411" s="13"/>
      <c r="AT411" s="13"/>
      <c r="AU411" s="13"/>
      <c r="AV411" s="13"/>
      <c r="AW411" s="13"/>
      <c r="AX411" s="13"/>
      <c r="AY411" s="13"/>
      <c r="AZ411" s="13"/>
      <c r="BA411" s="13"/>
      <c r="BB411" s="13"/>
      <c r="BC411" s="13"/>
      <c r="BD411" s="13"/>
      <c r="BE411" s="13"/>
      <c r="BF411" s="13"/>
      <c r="BG411" s="13"/>
      <c r="BH411" s="13"/>
      <c r="BI411" s="13"/>
      <c r="BJ411" s="13"/>
      <c r="BK411" s="13"/>
      <c r="BL411" s="13"/>
      <c r="BM411" s="13"/>
      <c r="BN411" s="13"/>
      <c r="BO411" s="13"/>
      <c r="BP411" s="13"/>
      <c r="BQ411" s="13"/>
      <c r="BR411" s="13"/>
    </row>
    <row r="412" spans="2:70" x14ac:dyDescent="0.25"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W412" s="13"/>
      <c r="X412" s="13"/>
      <c r="Y412" s="13"/>
      <c r="Z412" s="13"/>
      <c r="AC412" s="13"/>
      <c r="AD412" s="13"/>
      <c r="AE412" s="13"/>
      <c r="AF412" s="13"/>
      <c r="AG412" s="13"/>
      <c r="AH412" s="13"/>
      <c r="AI412" s="13"/>
      <c r="AJ412" s="13"/>
      <c r="AK412" s="13"/>
      <c r="AL412" s="13"/>
      <c r="AM412" s="13"/>
      <c r="AN412" s="13"/>
      <c r="AO412" s="13"/>
      <c r="AP412" s="13"/>
      <c r="AQ412" s="13"/>
      <c r="AR412" s="13"/>
      <c r="AS412" s="13"/>
      <c r="AT412" s="13"/>
      <c r="AU412" s="13"/>
      <c r="AV412" s="13"/>
      <c r="AW412" s="13"/>
      <c r="AX412" s="13"/>
      <c r="AY412" s="13"/>
      <c r="AZ412" s="13"/>
      <c r="BA412" s="13"/>
      <c r="BB412" s="13"/>
      <c r="BC412" s="13"/>
      <c r="BD412" s="13"/>
      <c r="BE412" s="13"/>
      <c r="BF412" s="13"/>
      <c r="BG412" s="13"/>
      <c r="BH412" s="13"/>
      <c r="BI412" s="13"/>
      <c r="BJ412" s="13"/>
      <c r="BK412" s="13"/>
      <c r="BL412" s="13"/>
      <c r="BM412" s="13"/>
      <c r="BN412" s="13"/>
      <c r="BO412" s="13"/>
      <c r="BP412" s="13"/>
      <c r="BQ412" s="13"/>
      <c r="BR412" s="13"/>
    </row>
    <row r="413" spans="2:70" x14ac:dyDescent="0.25"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W413" s="13"/>
      <c r="X413" s="13"/>
      <c r="Y413" s="13"/>
      <c r="Z413" s="13"/>
      <c r="AC413" s="13"/>
      <c r="AD413" s="13"/>
      <c r="AE413" s="13"/>
      <c r="AF413" s="13"/>
      <c r="AG413" s="13"/>
      <c r="AH413" s="13"/>
      <c r="AI413" s="13"/>
      <c r="AJ413" s="13"/>
      <c r="AK413" s="13"/>
      <c r="AL413" s="13"/>
      <c r="AM413" s="13"/>
      <c r="AN413" s="13"/>
      <c r="AO413" s="13"/>
      <c r="AP413" s="13"/>
      <c r="AQ413" s="13"/>
      <c r="AR413" s="13"/>
      <c r="AS413" s="13"/>
      <c r="AT413" s="13"/>
      <c r="AU413" s="13"/>
      <c r="AV413" s="13"/>
      <c r="AW413" s="13"/>
      <c r="AX413" s="13"/>
      <c r="AY413" s="13"/>
      <c r="AZ413" s="13"/>
      <c r="BA413" s="13"/>
      <c r="BB413" s="13"/>
      <c r="BC413" s="13"/>
      <c r="BD413" s="13"/>
      <c r="BE413" s="13"/>
      <c r="BF413" s="13"/>
      <c r="BG413" s="13"/>
      <c r="BH413" s="13"/>
      <c r="BI413" s="13"/>
      <c r="BJ413" s="13"/>
      <c r="BK413" s="13"/>
      <c r="BL413" s="13"/>
      <c r="BM413" s="13"/>
      <c r="BN413" s="13"/>
      <c r="BO413" s="13"/>
      <c r="BP413" s="13"/>
      <c r="BQ413" s="13"/>
      <c r="BR413" s="13"/>
    </row>
    <row r="414" spans="2:70" x14ac:dyDescent="0.25"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W414" s="13"/>
      <c r="X414" s="13"/>
      <c r="Y414" s="13"/>
      <c r="Z414" s="13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  <c r="AP414" s="13"/>
      <c r="AQ414" s="13"/>
      <c r="AR414" s="13"/>
      <c r="AS414" s="13"/>
      <c r="AT414" s="13"/>
      <c r="AU414" s="13"/>
      <c r="AV414" s="13"/>
      <c r="AW414" s="13"/>
      <c r="AX414" s="13"/>
      <c r="AY414" s="13"/>
      <c r="AZ414" s="13"/>
      <c r="BA414" s="13"/>
      <c r="BB414" s="13"/>
      <c r="BC414" s="13"/>
      <c r="BD414" s="13"/>
      <c r="BE414" s="13"/>
      <c r="BF414" s="13"/>
      <c r="BG414" s="13"/>
      <c r="BH414" s="13"/>
      <c r="BI414" s="13"/>
      <c r="BJ414" s="13"/>
      <c r="BK414" s="13"/>
      <c r="BL414" s="13"/>
      <c r="BM414" s="13"/>
      <c r="BN414" s="13"/>
      <c r="BO414" s="13"/>
      <c r="BP414" s="13"/>
      <c r="BQ414" s="13"/>
      <c r="BR414" s="13"/>
    </row>
    <row r="415" spans="2:70" x14ac:dyDescent="0.25"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W415" s="13"/>
      <c r="X415" s="13"/>
      <c r="Y415" s="13"/>
      <c r="Z415" s="13"/>
      <c r="AC415" s="13"/>
      <c r="AD415" s="13"/>
      <c r="AE415" s="13"/>
      <c r="AF415" s="13"/>
      <c r="AG415" s="13"/>
      <c r="AH415" s="13"/>
      <c r="AI415" s="13"/>
      <c r="AJ415" s="13"/>
      <c r="AK415" s="13"/>
      <c r="AL415" s="13"/>
      <c r="AM415" s="13"/>
      <c r="AN415" s="13"/>
      <c r="AO415" s="13"/>
      <c r="AP415" s="13"/>
      <c r="AQ415" s="13"/>
      <c r="AR415" s="13"/>
      <c r="AS415" s="13"/>
      <c r="AT415" s="13"/>
      <c r="AU415" s="13"/>
      <c r="AV415" s="13"/>
      <c r="AW415" s="13"/>
      <c r="AX415" s="13"/>
      <c r="AY415" s="13"/>
      <c r="AZ415" s="13"/>
      <c r="BA415" s="13"/>
      <c r="BB415" s="13"/>
      <c r="BC415" s="13"/>
      <c r="BD415" s="13"/>
      <c r="BE415" s="13"/>
      <c r="BF415" s="13"/>
      <c r="BG415" s="13"/>
      <c r="BH415" s="13"/>
      <c r="BI415" s="13"/>
      <c r="BJ415" s="13"/>
      <c r="BK415" s="13"/>
      <c r="BL415" s="13"/>
      <c r="BM415" s="13"/>
      <c r="BN415" s="13"/>
      <c r="BO415" s="13"/>
      <c r="BP415" s="13"/>
      <c r="BQ415" s="13"/>
      <c r="BR415" s="13"/>
    </row>
    <row r="416" spans="2:70" x14ac:dyDescent="0.25"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W416" s="13"/>
      <c r="X416" s="13"/>
      <c r="Y416" s="13"/>
      <c r="Z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  <c r="AM416" s="13"/>
      <c r="AN416" s="13"/>
      <c r="AO416" s="13"/>
      <c r="AP416" s="13"/>
      <c r="AQ416" s="13"/>
      <c r="AR416" s="13"/>
      <c r="AS416" s="13"/>
      <c r="AT416" s="13"/>
      <c r="AU416" s="13"/>
      <c r="AV416" s="13"/>
      <c r="AW416" s="13"/>
      <c r="AX416" s="13"/>
      <c r="AY416" s="13"/>
      <c r="AZ416" s="13"/>
      <c r="BA416" s="13"/>
      <c r="BB416" s="13"/>
      <c r="BC416" s="13"/>
      <c r="BD416" s="13"/>
      <c r="BE416" s="13"/>
      <c r="BF416" s="13"/>
      <c r="BG416" s="13"/>
      <c r="BH416" s="13"/>
      <c r="BI416" s="13"/>
      <c r="BJ416" s="13"/>
      <c r="BK416" s="13"/>
      <c r="BL416" s="13"/>
      <c r="BM416" s="13"/>
      <c r="BN416" s="13"/>
      <c r="BO416" s="13"/>
      <c r="BP416" s="13"/>
      <c r="BQ416" s="13"/>
      <c r="BR416" s="13"/>
    </row>
    <row r="417" spans="2:70" x14ac:dyDescent="0.25"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W417" s="13"/>
      <c r="X417" s="13"/>
      <c r="Y417" s="13"/>
      <c r="Z417" s="13"/>
      <c r="AC417" s="13"/>
      <c r="AD417" s="13"/>
      <c r="AE417" s="13"/>
      <c r="AF417" s="13"/>
      <c r="AG417" s="13"/>
      <c r="AH417" s="13"/>
      <c r="AI417" s="13"/>
      <c r="AJ417" s="13"/>
      <c r="AK417" s="13"/>
      <c r="AL417" s="13"/>
      <c r="AM417" s="13"/>
      <c r="AN417" s="13"/>
      <c r="AO417" s="13"/>
      <c r="AP417" s="13"/>
      <c r="AQ417" s="13"/>
      <c r="AR417" s="13"/>
      <c r="AS417" s="13"/>
      <c r="AT417" s="13"/>
      <c r="AU417" s="13"/>
      <c r="AV417" s="13"/>
      <c r="AW417" s="13"/>
      <c r="AX417" s="13"/>
      <c r="AY417" s="13"/>
      <c r="AZ417" s="13"/>
      <c r="BA417" s="13"/>
      <c r="BB417" s="13"/>
      <c r="BC417" s="13"/>
      <c r="BD417" s="13"/>
      <c r="BE417" s="13"/>
      <c r="BF417" s="13"/>
      <c r="BG417" s="13"/>
      <c r="BH417" s="13"/>
      <c r="BI417" s="13"/>
      <c r="BJ417" s="13"/>
      <c r="BK417" s="13"/>
      <c r="BL417" s="13"/>
      <c r="BM417" s="13"/>
      <c r="BN417" s="13"/>
      <c r="BO417" s="13"/>
      <c r="BP417" s="13"/>
      <c r="BQ417" s="13"/>
      <c r="BR417" s="13"/>
    </row>
    <row r="418" spans="2:70" x14ac:dyDescent="0.25"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W418" s="13"/>
      <c r="X418" s="13"/>
      <c r="Y418" s="13"/>
      <c r="Z418" s="13"/>
      <c r="AC418" s="13"/>
      <c r="AD418" s="13"/>
      <c r="AE418" s="13"/>
      <c r="AF418" s="13"/>
      <c r="AG418" s="13"/>
      <c r="AH418" s="13"/>
      <c r="AI418" s="13"/>
      <c r="AJ418" s="13"/>
      <c r="AK418" s="13"/>
      <c r="AL418" s="13"/>
      <c r="AM418" s="13"/>
      <c r="AN418" s="13"/>
      <c r="AO418" s="13"/>
      <c r="AP418" s="13"/>
      <c r="AQ418" s="13"/>
      <c r="AR418" s="13"/>
      <c r="AS418" s="13"/>
      <c r="AT418" s="13"/>
      <c r="AU418" s="13"/>
      <c r="AV418" s="13"/>
      <c r="AW418" s="13"/>
      <c r="AX418" s="13"/>
      <c r="AY418" s="13"/>
      <c r="AZ418" s="13"/>
      <c r="BA418" s="13"/>
      <c r="BB418" s="13"/>
      <c r="BC418" s="13"/>
      <c r="BD418" s="13"/>
      <c r="BE418" s="13"/>
      <c r="BF418" s="13"/>
      <c r="BG418" s="13"/>
      <c r="BH418" s="13"/>
      <c r="BI418" s="13"/>
      <c r="BJ418" s="13"/>
      <c r="BK418" s="13"/>
      <c r="BL418" s="13"/>
      <c r="BM418" s="13"/>
      <c r="BN418" s="13"/>
      <c r="BO418" s="13"/>
      <c r="BP418" s="13"/>
      <c r="BQ418" s="13"/>
      <c r="BR418" s="13"/>
    </row>
    <row r="419" spans="2:70" x14ac:dyDescent="0.25"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W419" s="13"/>
      <c r="X419" s="13"/>
      <c r="Y419" s="13"/>
      <c r="Z419" s="13"/>
      <c r="AC419" s="13"/>
      <c r="AD419" s="13"/>
      <c r="AE419" s="13"/>
      <c r="AF419" s="13"/>
      <c r="AG419" s="13"/>
      <c r="AH419" s="13"/>
      <c r="AI419" s="13"/>
      <c r="AJ419" s="13"/>
      <c r="AK419" s="13"/>
      <c r="AL419" s="13"/>
      <c r="AM419" s="13"/>
      <c r="AN419" s="13"/>
      <c r="AO419" s="13"/>
      <c r="AP419" s="13"/>
      <c r="AQ419" s="13"/>
      <c r="AR419" s="13"/>
      <c r="AS419" s="13"/>
      <c r="AT419" s="13"/>
      <c r="AU419" s="13"/>
      <c r="AV419" s="13"/>
      <c r="AW419" s="13"/>
      <c r="AX419" s="13"/>
      <c r="AY419" s="13"/>
      <c r="AZ419" s="13"/>
      <c r="BA419" s="13"/>
      <c r="BB419" s="13"/>
      <c r="BC419" s="13"/>
      <c r="BD419" s="13"/>
      <c r="BE419" s="13"/>
      <c r="BF419" s="13"/>
      <c r="BG419" s="13"/>
      <c r="BH419" s="13"/>
      <c r="BI419" s="13"/>
      <c r="BJ419" s="13"/>
      <c r="BK419" s="13"/>
      <c r="BL419" s="13"/>
      <c r="BM419" s="13"/>
      <c r="BN419" s="13"/>
      <c r="BO419" s="13"/>
      <c r="BP419" s="13"/>
      <c r="BQ419" s="13"/>
      <c r="BR419" s="13"/>
    </row>
    <row r="420" spans="2:70" x14ac:dyDescent="0.25"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W420" s="13"/>
      <c r="X420" s="13"/>
      <c r="Y420" s="13"/>
      <c r="Z420" s="13"/>
      <c r="AC420" s="13"/>
      <c r="AD420" s="13"/>
      <c r="AE420" s="13"/>
      <c r="AF420" s="13"/>
      <c r="AG420" s="13"/>
      <c r="AH420" s="13"/>
      <c r="AI420" s="13"/>
      <c r="AJ420" s="13"/>
      <c r="AK420" s="13"/>
      <c r="AL420" s="13"/>
      <c r="AM420" s="13"/>
      <c r="AN420" s="13"/>
      <c r="AO420" s="13"/>
      <c r="AP420" s="13"/>
      <c r="AQ420" s="13"/>
      <c r="AR420" s="13"/>
      <c r="AS420" s="13"/>
      <c r="AT420" s="13"/>
      <c r="AU420" s="13"/>
      <c r="AV420" s="13"/>
      <c r="AW420" s="13"/>
      <c r="AX420" s="13"/>
      <c r="AY420" s="13"/>
      <c r="AZ420" s="13"/>
      <c r="BA420" s="13"/>
      <c r="BB420" s="13"/>
      <c r="BC420" s="13"/>
      <c r="BD420" s="13"/>
      <c r="BE420" s="13"/>
      <c r="BF420" s="13"/>
      <c r="BG420" s="13"/>
      <c r="BH420" s="13"/>
      <c r="BI420" s="13"/>
      <c r="BJ420" s="13"/>
      <c r="BK420" s="13"/>
      <c r="BL420" s="13"/>
      <c r="BM420" s="13"/>
      <c r="BN420" s="13"/>
      <c r="BO420" s="13"/>
      <c r="BP420" s="13"/>
      <c r="BQ420" s="13"/>
      <c r="BR420" s="13"/>
    </row>
    <row r="421" spans="2:70" x14ac:dyDescent="0.25"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W421" s="13"/>
      <c r="X421" s="13"/>
      <c r="Y421" s="13"/>
      <c r="Z421" s="13"/>
      <c r="AC421" s="13"/>
      <c r="AD421" s="13"/>
      <c r="AE421" s="13"/>
      <c r="AF421" s="13"/>
      <c r="AG421" s="13"/>
      <c r="AH421" s="13"/>
      <c r="AI421" s="13"/>
      <c r="AJ421" s="13"/>
      <c r="AK421" s="13"/>
      <c r="AL421" s="13"/>
      <c r="AM421" s="13"/>
      <c r="AN421" s="13"/>
      <c r="AO421" s="13"/>
      <c r="AP421" s="13"/>
      <c r="AQ421" s="13"/>
      <c r="AR421" s="13"/>
      <c r="AS421" s="13"/>
      <c r="AT421" s="13"/>
      <c r="AU421" s="13"/>
      <c r="AV421" s="13"/>
      <c r="AW421" s="13"/>
      <c r="AX421" s="13"/>
      <c r="AY421" s="13"/>
      <c r="AZ421" s="13"/>
      <c r="BA421" s="13"/>
      <c r="BB421" s="13"/>
      <c r="BC421" s="13"/>
      <c r="BD421" s="13"/>
      <c r="BE421" s="13"/>
      <c r="BF421" s="13"/>
      <c r="BG421" s="13"/>
      <c r="BH421" s="13"/>
      <c r="BI421" s="13"/>
      <c r="BJ421" s="13"/>
      <c r="BK421" s="13"/>
      <c r="BL421" s="13"/>
      <c r="BM421" s="13"/>
      <c r="BN421" s="13"/>
      <c r="BO421" s="13"/>
      <c r="BP421" s="13"/>
      <c r="BQ421" s="13"/>
      <c r="BR421" s="13"/>
    </row>
    <row r="422" spans="2:70" x14ac:dyDescent="0.25"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W422" s="13"/>
      <c r="X422" s="13"/>
      <c r="Y422" s="13"/>
      <c r="Z422" s="13"/>
      <c r="AC422" s="13"/>
      <c r="AD422" s="13"/>
      <c r="AE422" s="13"/>
      <c r="AF422" s="13"/>
      <c r="AG422" s="13"/>
      <c r="AH422" s="13"/>
      <c r="AI422" s="13"/>
      <c r="AJ422" s="13"/>
      <c r="AK422" s="13"/>
      <c r="AL422" s="13"/>
      <c r="AM422" s="13"/>
      <c r="AN422" s="13"/>
      <c r="AO422" s="13"/>
      <c r="AP422" s="13"/>
      <c r="AQ422" s="13"/>
      <c r="AR422" s="13"/>
      <c r="AS422" s="13"/>
      <c r="AT422" s="13"/>
      <c r="AU422" s="13"/>
      <c r="AV422" s="13"/>
      <c r="AW422" s="13"/>
      <c r="AX422" s="13"/>
      <c r="AY422" s="13"/>
      <c r="AZ422" s="13"/>
      <c r="BA422" s="13"/>
      <c r="BB422" s="13"/>
      <c r="BC422" s="13"/>
      <c r="BD422" s="13"/>
      <c r="BE422" s="13"/>
      <c r="BF422" s="13"/>
      <c r="BG422" s="13"/>
      <c r="BH422" s="13"/>
      <c r="BI422" s="13"/>
      <c r="BJ422" s="13"/>
      <c r="BK422" s="13"/>
      <c r="BL422" s="13"/>
      <c r="BM422" s="13"/>
      <c r="BN422" s="13"/>
      <c r="BO422" s="13"/>
      <c r="BP422" s="13"/>
      <c r="BQ422" s="13"/>
      <c r="BR422" s="13"/>
    </row>
    <row r="423" spans="2:70" x14ac:dyDescent="0.25"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W423" s="13"/>
      <c r="X423" s="13"/>
      <c r="Y423" s="13"/>
      <c r="Z423" s="13"/>
      <c r="AC423" s="13"/>
      <c r="AD423" s="13"/>
      <c r="AE423" s="13"/>
      <c r="AF423" s="13"/>
      <c r="AG423" s="13"/>
      <c r="AH423" s="13"/>
      <c r="AI423" s="13"/>
      <c r="AJ423" s="13"/>
      <c r="AK423" s="13"/>
      <c r="AL423" s="13"/>
      <c r="AM423" s="13"/>
      <c r="AN423" s="13"/>
      <c r="AO423" s="13"/>
      <c r="AP423" s="13"/>
      <c r="AQ423" s="13"/>
      <c r="AR423" s="13"/>
      <c r="AS423" s="13"/>
      <c r="AT423" s="13"/>
      <c r="AU423" s="13"/>
      <c r="AV423" s="13"/>
      <c r="AW423" s="13"/>
      <c r="AX423" s="13"/>
      <c r="AY423" s="13"/>
      <c r="AZ423" s="13"/>
      <c r="BA423" s="13"/>
      <c r="BB423" s="13"/>
      <c r="BC423" s="13"/>
      <c r="BD423" s="13"/>
      <c r="BE423" s="13"/>
      <c r="BF423" s="13"/>
      <c r="BG423" s="13"/>
      <c r="BH423" s="13"/>
      <c r="BI423" s="13"/>
      <c r="BJ423" s="13"/>
      <c r="BK423" s="13"/>
      <c r="BL423" s="13"/>
      <c r="BM423" s="13"/>
      <c r="BN423" s="13"/>
      <c r="BO423" s="13"/>
      <c r="BP423" s="13"/>
      <c r="BQ423" s="13"/>
      <c r="BR423" s="13"/>
    </row>
    <row r="424" spans="2:70" x14ac:dyDescent="0.25"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W424" s="13"/>
      <c r="X424" s="13"/>
      <c r="Y424" s="13"/>
      <c r="Z424" s="13"/>
      <c r="AC424" s="13"/>
      <c r="AD424" s="13"/>
      <c r="AE424" s="13"/>
      <c r="AF424" s="13"/>
      <c r="AG424" s="13"/>
      <c r="AH424" s="13"/>
      <c r="AI424" s="13"/>
      <c r="AJ424" s="13"/>
      <c r="AK424" s="13"/>
      <c r="AL424" s="13"/>
      <c r="AM424" s="13"/>
      <c r="AN424" s="13"/>
      <c r="AO424" s="13"/>
      <c r="AP424" s="13"/>
      <c r="AQ424" s="13"/>
      <c r="AR424" s="13"/>
      <c r="AS424" s="13"/>
      <c r="AT424" s="13"/>
      <c r="AU424" s="13"/>
      <c r="AV424" s="13"/>
      <c r="AW424" s="13"/>
      <c r="AX424" s="13"/>
      <c r="AY424" s="13"/>
      <c r="AZ424" s="13"/>
      <c r="BA424" s="13"/>
      <c r="BB424" s="13"/>
      <c r="BC424" s="13"/>
      <c r="BD424" s="13"/>
      <c r="BE424" s="13"/>
      <c r="BF424" s="13"/>
      <c r="BG424" s="13"/>
      <c r="BH424" s="13"/>
      <c r="BI424" s="13"/>
      <c r="BJ424" s="13"/>
      <c r="BK424" s="13"/>
      <c r="BL424" s="13"/>
      <c r="BM424" s="13"/>
      <c r="BN424" s="13"/>
      <c r="BO424" s="13"/>
      <c r="BP424" s="13"/>
      <c r="BQ424" s="13"/>
      <c r="BR424" s="13"/>
    </row>
    <row r="425" spans="2:70" x14ac:dyDescent="0.25"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W425" s="13"/>
      <c r="X425" s="13"/>
      <c r="Y425" s="13"/>
      <c r="Z425" s="13"/>
      <c r="AC425" s="13"/>
      <c r="AD425" s="13"/>
      <c r="AE425" s="13"/>
      <c r="AF425" s="13"/>
      <c r="AG425" s="13"/>
      <c r="AH425" s="13"/>
      <c r="AI425" s="13"/>
      <c r="AJ425" s="13"/>
      <c r="AK425" s="13"/>
      <c r="AL425" s="13"/>
      <c r="AM425" s="13"/>
      <c r="AN425" s="13"/>
      <c r="AO425" s="13"/>
      <c r="AP425" s="13"/>
      <c r="AQ425" s="13"/>
      <c r="AR425" s="13"/>
      <c r="AS425" s="13"/>
      <c r="AT425" s="13"/>
      <c r="AU425" s="13"/>
      <c r="AV425" s="13"/>
      <c r="AW425" s="13"/>
      <c r="AX425" s="13"/>
      <c r="AY425" s="13"/>
      <c r="AZ425" s="13"/>
      <c r="BA425" s="13"/>
      <c r="BB425" s="13"/>
      <c r="BC425" s="13"/>
      <c r="BD425" s="13"/>
      <c r="BE425" s="13"/>
      <c r="BF425" s="13"/>
      <c r="BG425" s="13"/>
      <c r="BH425" s="13"/>
      <c r="BI425" s="13"/>
      <c r="BJ425" s="13"/>
      <c r="BK425" s="13"/>
      <c r="BL425" s="13"/>
      <c r="BM425" s="13"/>
      <c r="BN425" s="13"/>
      <c r="BO425" s="13"/>
      <c r="BP425" s="13"/>
      <c r="BQ425" s="13"/>
      <c r="BR425" s="13"/>
    </row>
    <row r="426" spans="2:70" x14ac:dyDescent="0.25"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W426" s="13"/>
      <c r="X426" s="13"/>
      <c r="Y426" s="13"/>
      <c r="Z426" s="13"/>
      <c r="AC426" s="13"/>
      <c r="AD426" s="13"/>
      <c r="AE426" s="13"/>
      <c r="AF426" s="13"/>
      <c r="AG426" s="13"/>
      <c r="AH426" s="13"/>
      <c r="AI426" s="13"/>
      <c r="AJ426" s="13"/>
      <c r="AK426" s="13"/>
      <c r="AL426" s="13"/>
      <c r="AM426" s="13"/>
      <c r="AN426" s="13"/>
      <c r="AO426" s="13"/>
      <c r="AP426" s="13"/>
      <c r="AQ426" s="13"/>
      <c r="AR426" s="13"/>
      <c r="AS426" s="13"/>
      <c r="AT426" s="13"/>
      <c r="AU426" s="13"/>
      <c r="AV426" s="13"/>
      <c r="AW426" s="13"/>
      <c r="AX426" s="13"/>
      <c r="AY426" s="13"/>
      <c r="AZ426" s="13"/>
      <c r="BA426" s="13"/>
      <c r="BB426" s="13"/>
      <c r="BC426" s="13"/>
      <c r="BD426" s="13"/>
      <c r="BE426" s="13"/>
      <c r="BF426" s="13"/>
      <c r="BG426" s="13"/>
      <c r="BH426" s="13"/>
      <c r="BI426" s="13"/>
      <c r="BJ426" s="13"/>
      <c r="BK426" s="13"/>
      <c r="BL426" s="13"/>
      <c r="BM426" s="13"/>
      <c r="BN426" s="13"/>
      <c r="BO426" s="13"/>
      <c r="BP426" s="13"/>
      <c r="BQ426" s="13"/>
      <c r="BR426" s="13"/>
    </row>
    <row r="427" spans="2:70" x14ac:dyDescent="0.25"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W427" s="13"/>
      <c r="X427" s="13"/>
      <c r="Y427" s="13"/>
      <c r="Z427" s="13"/>
      <c r="AC427" s="13"/>
      <c r="AD427" s="13"/>
      <c r="AE427" s="13"/>
      <c r="AF427" s="13"/>
      <c r="AG427" s="13"/>
      <c r="AH427" s="13"/>
      <c r="AI427" s="13"/>
      <c r="AJ427" s="13"/>
      <c r="AK427" s="13"/>
      <c r="AL427" s="13"/>
      <c r="AM427" s="13"/>
      <c r="AN427" s="13"/>
      <c r="AO427" s="13"/>
      <c r="AP427" s="13"/>
      <c r="AQ427" s="13"/>
      <c r="AR427" s="13"/>
      <c r="AS427" s="13"/>
      <c r="AT427" s="13"/>
      <c r="AU427" s="13"/>
      <c r="AV427" s="13"/>
      <c r="AW427" s="13"/>
      <c r="AX427" s="13"/>
      <c r="AY427" s="13"/>
      <c r="AZ427" s="13"/>
      <c r="BA427" s="13"/>
      <c r="BB427" s="13"/>
      <c r="BC427" s="13"/>
      <c r="BD427" s="13"/>
      <c r="BE427" s="13"/>
      <c r="BF427" s="13"/>
      <c r="BG427" s="13"/>
      <c r="BH427" s="13"/>
      <c r="BI427" s="13"/>
      <c r="BJ427" s="13"/>
      <c r="BK427" s="13"/>
      <c r="BL427" s="13"/>
      <c r="BM427" s="13"/>
      <c r="BN427" s="13"/>
      <c r="BO427" s="13"/>
      <c r="BP427" s="13"/>
      <c r="BQ427" s="13"/>
      <c r="BR427" s="13"/>
    </row>
    <row r="428" spans="2:70" x14ac:dyDescent="0.25"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W428" s="13"/>
      <c r="X428" s="13"/>
      <c r="Y428" s="13"/>
      <c r="Z428" s="13"/>
      <c r="AC428" s="13"/>
      <c r="AD428" s="13"/>
      <c r="AE428" s="13"/>
      <c r="AF428" s="13"/>
      <c r="AG428" s="13"/>
      <c r="AH428" s="13"/>
      <c r="AI428" s="13"/>
      <c r="AJ428" s="13"/>
      <c r="AK428" s="13"/>
      <c r="AL428" s="13"/>
      <c r="AM428" s="13"/>
      <c r="AN428" s="13"/>
      <c r="AO428" s="13"/>
      <c r="AP428" s="13"/>
      <c r="AQ428" s="13"/>
      <c r="AR428" s="13"/>
      <c r="AS428" s="13"/>
      <c r="AT428" s="13"/>
      <c r="AU428" s="13"/>
      <c r="AV428" s="13"/>
      <c r="AW428" s="13"/>
      <c r="AX428" s="13"/>
      <c r="AY428" s="13"/>
      <c r="AZ428" s="13"/>
      <c r="BA428" s="13"/>
      <c r="BB428" s="13"/>
      <c r="BC428" s="13"/>
      <c r="BD428" s="13"/>
      <c r="BE428" s="13"/>
      <c r="BF428" s="13"/>
      <c r="BG428" s="13"/>
      <c r="BH428" s="13"/>
      <c r="BI428" s="13"/>
      <c r="BJ428" s="13"/>
      <c r="BK428" s="13"/>
      <c r="BL428" s="13"/>
      <c r="BM428" s="13"/>
      <c r="BN428" s="13"/>
      <c r="BO428" s="13"/>
      <c r="BP428" s="13"/>
      <c r="BQ428" s="13"/>
      <c r="BR428" s="13"/>
    </row>
    <row r="429" spans="2:70" x14ac:dyDescent="0.25"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W429" s="13"/>
      <c r="X429" s="13"/>
      <c r="Y429" s="13"/>
      <c r="Z429" s="13"/>
      <c r="AC429" s="13"/>
      <c r="AD429" s="13"/>
      <c r="AE429" s="13"/>
      <c r="AF429" s="13"/>
      <c r="AG429" s="13"/>
      <c r="AH429" s="13"/>
      <c r="AI429" s="13"/>
      <c r="AJ429" s="13"/>
      <c r="AK429" s="13"/>
      <c r="AL429" s="13"/>
      <c r="AM429" s="13"/>
      <c r="AN429" s="13"/>
      <c r="AO429" s="13"/>
      <c r="AP429" s="13"/>
      <c r="AQ429" s="13"/>
      <c r="AR429" s="13"/>
      <c r="AS429" s="13"/>
      <c r="AT429" s="13"/>
      <c r="AU429" s="13"/>
      <c r="AV429" s="13"/>
      <c r="AW429" s="13"/>
      <c r="AX429" s="13"/>
      <c r="AY429" s="13"/>
      <c r="AZ429" s="13"/>
      <c r="BA429" s="13"/>
      <c r="BB429" s="13"/>
      <c r="BC429" s="13"/>
      <c r="BD429" s="13"/>
      <c r="BE429" s="13"/>
      <c r="BF429" s="13"/>
      <c r="BG429" s="13"/>
      <c r="BH429" s="13"/>
      <c r="BI429" s="13"/>
      <c r="BJ429" s="13"/>
      <c r="BK429" s="13"/>
      <c r="BL429" s="13"/>
      <c r="BM429" s="13"/>
      <c r="BN429" s="13"/>
      <c r="BO429" s="13"/>
      <c r="BP429" s="13"/>
      <c r="BQ429" s="13"/>
      <c r="BR429" s="13"/>
    </row>
    <row r="430" spans="2:70" x14ac:dyDescent="0.25"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W430" s="13"/>
      <c r="X430" s="13"/>
      <c r="Y430" s="13"/>
      <c r="Z430" s="13"/>
      <c r="AC430" s="13"/>
      <c r="AD430" s="13"/>
      <c r="AE430" s="13"/>
      <c r="AF430" s="13"/>
      <c r="AG430" s="13"/>
      <c r="AH430" s="13"/>
      <c r="AI430" s="13"/>
      <c r="AJ430" s="13"/>
      <c r="AK430" s="13"/>
      <c r="AL430" s="13"/>
      <c r="AM430" s="13"/>
      <c r="AN430" s="13"/>
      <c r="AO430" s="13"/>
      <c r="AP430" s="13"/>
      <c r="AQ430" s="13"/>
      <c r="AR430" s="13"/>
      <c r="AS430" s="13"/>
      <c r="AT430" s="13"/>
      <c r="AU430" s="13"/>
      <c r="AV430" s="13"/>
      <c r="AW430" s="13"/>
      <c r="AX430" s="13"/>
      <c r="AY430" s="13"/>
      <c r="AZ430" s="13"/>
      <c r="BA430" s="13"/>
      <c r="BB430" s="13"/>
      <c r="BC430" s="13"/>
      <c r="BD430" s="13"/>
      <c r="BE430" s="13"/>
      <c r="BF430" s="13"/>
      <c r="BG430" s="13"/>
      <c r="BH430" s="13"/>
      <c r="BI430" s="13"/>
      <c r="BJ430" s="13"/>
      <c r="BK430" s="13"/>
      <c r="BL430" s="13"/>
      <c r="BM430" s="13"/>
      <c r="BN430" s="13"/>
      <c r="BO430" s="13"/>
      <c r="BP430" s="13"/>
      <c r="BQ430" s="13"/>
      <c r="BR430" s="13"/>
    </row>
    <row r="431" spans="2:70" x14ac:dyDescent="0.25"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W431" s="13"/>
      <c r="X431" s="13"/>
      <c r="Y431" s="13"/>
      <c r="Z431" s="13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  <c r="AP431" s="13"/>
      <c r="AQ431" s="13"/>
      <c r="AR431" s="13"/>
      <c r="AS431" s="13"/>
      <c r="AT431" s="13"/>
      <c r="AU431" s="13"/>
      <c r="AV431" s="13"/>
      <c r="AW431" s="13"/>
      <c r="AX431" s="13"/>
      <c r="AY431" s="13"/>
      <c r="AZ431" s="13"/>
      <c r="BA431" s="13"/>
      <c r="BB431" s="13"/>
      <c r="BC431" s="13"/>
      <c r="BD431" s="13"/>
      <c r="BE431" s="13"/>
      <c r="BF431" s="13"/>
      <c r="BG431" s="13"/>
      <c r="BH431" s="13"/>
      <c r="BI431" s="13"/>
      <c r="BJ431" s="13"/>
      <c r="BK431" s="13"/>
      <c r="BL431" s="13"/>
      <c r="BM431" s="13"/>
      <c r="BN431" s="13"/>
      <c r="BO431" s="13"/>
      <c r="BP431" s="13"/>
      <c r="BQ431" s="13"/>
      <c r="BR431" s="13"/>
    </row>
    <row r="432" spans="2:70" x14ac:dyDescent="0.25"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W432" s="13"/>
      <c r="X432" s="13"/>
      <c r="Y432" s="13"/>
      <c r="Z432" s="13"/>
      <c r="AC432" s="13"/>
      <c r="AD432" s="13"/>
      <c r="AE432" s="13"/>
      <c r="AF432" s="13"/>
      <c r="AG432" s="13"/>
      <c r="AH432" s="13"/>
      <c r="AI432" s="13"/>
      <c r="AJ432" s="13"/>
      <c r="AK432" s="13"/>
      <c r="AL432" s="13"/>
      <c r="AM432" s="13"/>
      <c r="AN432" s="13"/>
      <c r="AO432" s="13"/>
      <c r="AP432" s="13"/>
      <c r="AQ432" s="13"/>
      <c r="AR432" s="13"/>
      <c r="AS432" s="13"/>
      <c r="AT432" s="13"/>
      <c r="AU432" s="13"/>
      <c r="AV432" s="13"/>
      <c r="AW432" s="13"/>
      <c r="AX432" s="13"/>
      <c r="AY432" s="13"/>
      <c r="AZ432" s="13"/>
      <c r="BA432" s="13"/>
      <c r="BB432" s="13"/>
      <c r="BC432" s="13"/>
      <c r="BD432" s="13"/>
      <c r="BE432" s="13"/>
      <c r="BF432" s="13"/>
      <c r="BG432" s="13"/>
      <c r="BH432" s="13"/>
      <c r="BI432" s="13"/>
      <c r="BJ432" s="13"/>
      <c r="BK432" s="13"/>
      <c r="BL432" s="13"/>
      <c r="BM432" s="13"/>
      <c r="BN432" s="13"/>
      <c r="BO432" s="13"/>
      <c r="BP432" s="13"/>
      <c r="BQ432" s="13"/>
      <c r="BR432" s="13"/>
    </row>
    <row r="433" spans="2:70" x14ac:dyDescent="0.25"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W433" s="13"/>
      <c r="X433" s="13"/>
      <c r="Y433" s="13"/>
      <c r="Z433" s="13"/>
      <c r="AC433" s="13"/>
      <c r="AD433" s="13"/>
      <c r="AE433" s="13"/>
      <c r="AF433" s="13"/>
      <c r="AG433" s="13"/>
      <c r="AH433" s="13"/>
      <c r="AI433" s="13"/>
      <c r="AJ433" s="13"/>
      <c r="AK433" s="13"/>
      <c r="AL433" s="13"/>
      <c r="AM433" s="13"/>
      <c r="AN433" s="13"/>
      <c r="AO433" s="13"/>
      <c r="AP433" s="13"/>
      <c r="AQ433" s="13"/>
      <c r="AR433" s="13"/>
      <c r="AS433" s="13"/>
      <c r="AT433" s="13"/>
      <c r="AU433" s="13"/>
      <c r="AV433" s="13"/>
      <c r="AW433" s="13"/>
      <c r="AX433" s="13"/>
      <c r="AY433" s="13"/>
      <c r="AZ433" s="13"/>
      <c r="BA433" s="13"/>
      <c r="BB433" s="13"/>
      <c r="BC433" s="13"/>
      <c r="BD433" s="13"/>
      <c r="BE433" s="13"/>
      <c r="BF433" s="13"/>
      <c r="BG433" s="13"/>
      <c r="BH433" s="13"/>
      <c r="BI433" s="13"/>
      <c r="BJ433" s="13"/>
      <c r="BK433" s="13"/>
      <c r="BL433" s="13"/>
      <c r="BM433" s="13"/>
      <c r="BN433" s="13"/>
      <c r="BO433" s="13"/>
      <c r="BP433" s="13"/>
      <c r="BQ433" s="13"/>
      <c r="BR433" s="13"/>
    </row>
    <row r="434" spans="2:70" x14ac:dyDescent="0.25"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W434" s="13"/>
      <c r="X434" s="13"/>
      <c r="Y434" s="13"/>
      <c r="Z434" s="13"/>
      <c r="AC434" s="13"/>
      <c r="AD434" s="13"/>
      <c r="AE434" s="13"/>
      <c r="AF434" s="13"/>
      <c r="AG434" s="13"/>
      <c r="AH434" s="13"/>
      <c r="AI434" s="13"/>
      <c r="AJ434" s="13"/>
      <c r="AK434" s="13"/>
      <c r="AL434" s="13"/>
      <c r="AM434" s="13"/>
      <c r="AN434" s="13"/>
      <c r="AO434" s="13"/>
      <c r="AP434" s="13"/>
      <c r="AQ434" s="13"/>
      <c r="AR434" s="13"/>
      <c r="AS434" s="13"/>
      <c r="AT434" s="13"/>
      <c r="AU434" s="13"/>
      <c r="AV434" s="13"/>
      <c r="AW434" s="13"/>
      <c r="AX434" s="13"/>
      <c r="AY434" s="13"/>
      <c r="AZ434" s="13"/>
      <c r="BA434" s="13"/>
      <c r="BB434" s="13"/>
      <c r="BC434" s="13"/>
      <c r="BD434" s="13"/>
      <c r="BE434" s="13"/>
      <c r="BF434" s="13"/>
      <c r="BG434" s="13"/>
      <c r="BH434" s="13"/>
      <c r="BI434" s="13"/>
      <c r="BJ434" s="13"/>
      <c r="BK434" s="13"/>
      <c r="BL434" s="13"/>
      <c r="BM434" s="13"/>
      <c r="BN434" s="13"/>
      <c r="BO434" s="13"/>
      <c r="BP434" s="13"/>
      <c r="BQ434" s="13"/>
      <c r="BR434" s="13"/>
    </row>
    <row r="435" spans="2:70" x14ac:dyDescent="0.25"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W435" s="13"/>
      <c r="X435" s="13"/>
      <c r="Y435" s="13"/>
      <c r="Z435" s="13"/>
      <c r="AC435" s="13"/>
      <c r="AD435" s="13"/>
      <c r="AE435" s="13"/>
      <c r="AF435" s="13"/>
      <c r="AG435" s="13"/>
      <c r="AH435" s="13"/>
      <c r="AI435" s="13"/>
      <c r="AJ435" s="13"/>
      <c r="AK435" s="13"/>
      <c r="AL435" s="13"/>
      <c r="AM435" s="13"/>
      <c r="AN435" s="13"/>
      <c r="AO435" s="13"/>
      <c r="AP435" s="13"/>
      <c r="AQ435" s="13"/>
      <c r="AR435" s="13"/>
      <c r="AS435" s="13"/>
      <c r="AT435" s="13"/>
      <c r="AU435" s="13"/>
      <c r="AV435" s="13"/>
      <c r="AW435" s="13"/>
      <c r="AX435" s="13"/>
      <c r="AY435" s="13"/>
      <c r="AZ435" s="13"/>
      <c r="BA435" s="13"/>
      <c r="BB435" s="13"/>
      <c r="BC435" s="13"/>
      <c r="BD435" s="13"/>
      <c r="BE435" s="13"/>
      <c r="BF435" s="13"/>
      <c r="BG435" s="13"/>
      <c r="BH435" s="13"/>
      <c r="BI435" s="13"/>
      <c r="BJ435" s="13"/>
      <c r="BK435" s="13"/>
      <c r="BL435" s="13"/>
      <c r="BM435" s="13"/>
      <c r="BN435" s="13"/>
      <c r="BO435" s="13"/>
      <c r="BP435" s="13"/>
      <c r="BQ435" s="13"/>
      <c r="BR435" s="13"/>
    </row>
    <row r="436" spans="2:70" x14ac:dyDescent="0.25"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W436" s="13"/>
      <c r="X436" s="13"/>
      <c r="Y436" s="13"/>
      <c r="Z436" s="13"/>
      <c r="AC436" s="13"/>
      <c r="AD436" s="13"/>
      <c r="AE436" s="13"/>
      <c r="AF436" s="13"/>
      <c r="AG436" s="13"/>
      <c r="AH436" s="13"/>
      <c r="AI436" s="13"/>
      <c r="AJ436" s="13"/>
      <c r="AK436" s="13"/>
      <c r="AL436" s="13"/>
      <c r="AM436" s="13"/>
      <c r="AN436" s="13"/>
      <c r="AO436" s="13"/>
      <c r="AP436" s="13"/>
      <c r="AQ436" s="13"/>
      <c r="AR436" s="13"/>
      <c r="AS436" s="13"/>
      <c r="AT436" s="13"/>
      <c r="AU436" s="13"/>
      <c r="AV436" s="13"/>
      <c r="AW436" s="13"/>
      <c r="AX436" s="13"/>
      <c r="AY436" s="13"/>
      <c r="AZ436" s="13"/>
      <c r="BA436" s="13"/>
      <c r="BB436" s="13"/>
      <c r="BC436" s="13"/>
      <c r="BD436" s="13"/>
      <c r="BE436" s="13"/>
      <c r="BF436" s="13"/>
      <c r="BG436" s="13"/>
      <c r="BH436" s="13"/>
      <c r="BI436" s="13"/>
      <c r="BJ436" s="13"/>
      <c r="BK436" s="13"/>
      <c r="BL436" s="13"/>
      <c r="BM436" s="13"/>
      <c r="BN436" s="13"/>
      <c r="BO436" s="13"/>
      <c r="BP436" s="13"/>
      <c r="BQ436" s="13"/>
      <c r="BR436" s="13"/>
    </row>
    <row r="437" spans="2:70" x14ac:dyDescent="0.25"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W437" s="13"/>
      <c r="X437" s="13"/>
      <c r="Y437" s="13"/>
      <c r="Z437" s="13"/>
      <c r="AC437" s="13"/>
      <c r="AD437" s="13"/>
      <c r="AE437" s="13"/>
      <c r="AF437" s="13"/>
      <c r="AG437" s="13"/>
      <c r="AH437" s="13"/>
      <c r="AI437" s="13"/>
      <c r="AJ437" s="13"/>
      <c r="AK437" s="13"/>
      <c r="AL437" s="13"/>
      <c r="AM437" s="13"/>
      <c r="AN437" s="13"/>
      <c r="AO437" s="13"/>
      <c r="AP437" s="13"/>
      <c r="AQ437" s="13"/>
      <c r="AR437" s="13"/>
      <c r="AS437" s="13"/>
      <c r="AT437" s="13"/>
      <c r="AU437" s="13"/>
      <c r="AV437" s="13"/>
      <c r="AW437" s="13"/>
      <c r="AX437" s="13"/>
      <c r="AY437" s="13"/>
      <c r="AZ437" s="13"/>
      <c r="BA437" s="13"/>
      <c r="BB437" s="13"/>
      <c r="BC437" s="13"/>
      <c r="BD437" s="13"/>
      <c r="BE437" s="13"/>
      <c r="BF437" s="13"/>
      <c r="BG437" s="13"/>
      <c r="BH437" s="13"/>
      <c r="BI437" s="13"/>
      <c r="BJ437" s="13"/>
      <c r="BK437" s="13"/>
      <c r="BL437" s="13"/>
      <c r="BM437" s="13"/>
      <c r="BN437" s="13"/>
      <c r="BO437" s="13"/>
      <c r="BP437" s="13"/>
      <c r="BQ437" s="13"/>
      <c r="BR437" s="13"/>
    </row>
    <row r="438" spans="2:70" x14ac:dyDescent="0.25"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W438" s="13"/>
      <c r="X438" s="13"/>
      <c r="Y438" s="13"/>
      <c r="Z438" s="13"/>
      <c r="AC438" s="13"/>
      <c r="AD438" s="13"/>
      <c r="AE438" s="13"/>
      <c r="AF438" s="13"/>
      <c r="AG438" s="13"/>
      <c r="AH438" s="13"/>
      <c r="AI438" s="13"/>
      <c r="AJ438" s="13"/>
      <c r="AK438" s="13"/>
      <c r="AL438" s="13"/>
      <c r="AM438" s="13"/>
      <c r="AN438" s="13"/>
      <c r="AO438" s="13"/>
      <c r="AP438" s="13"/>
      <c r="AQ438" s="13"/>
      <c r="AR438" s="13"/>
      <c r="AS438" s="13"/>
      <c r="AT438" s="13"/>
      <c r="AU438" s="13"/>
      <c r="AV438" s="13"/>
      <c r="AW438" s="13"/>
      <c r="AX438" s="13"/>
      <c r="AY438" s="13"/>
      <c r="AZ438" s="13"/>
      <c r="BA438" s="13"/>
      <c r="BB438" s="13"/>
      <c r="BC438" s="13"/>
      <c r="BD438" s="13"/>
      <c r="BE438" s="13"/>
      <c r="BF438" s="13"/>
      <c r="BG438" s="13"/>
      <c r="BH438" s="13"/>
      <c r="BI438" s="13"/>
      <c r="BJ438" s="13"/>
      <c r="BK438" s="13"/>
      <c r="BL438" s="13"/>
      <c r="BM438" s="13"/>
      <c r="BN438" s="13"/>
      <c r="BO438" s="13"/>
      <c r="BP438" s="13"/>
      <c r="BQ438" s="13"/>
      <c r="BR438" s="13"/>
    </row>
    <row r="439" spans="2:70" x14ac:dyDescent="0.25"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W439" s="13"/>
      <c r="X439" s="13"/>
      <c r="Y439" s="13"/>
      <c r="Z439" s="13"/>
      <c r="AC439" s="13"/>
      <c r="AD439" s="13"/>
      <c r="AE439" s="13"/>
      <c r="AF439" s="13"/>
      <c r="AG439" s="13"/>
      <c r="AH439" s="13"/>
      <c r="AI439" s="13"/>
      <c r="AJ439" s="13"/>
      <c r="AK439" s="13"/>
      <c r="AL439" s="13"/>
      <c r="AM439" s="13"/>
      <c r="AN439" s="13"/>
      <c r="AO439" s="13"/>
      <c r="AP439" s="13"/>
      <c r="AQ439" s="13"/>
      <c r="AR439" s="13"/>
      <c r="AS439" s="13"/>
      <c r="AT439" s="13"/>
      <c r="AU439" s="13"/>
      <c r="AV439" s="13"/>
      <c r="AW439" s="13"/>
      <c r="AX439" s="13"/>
      <c r="AY439" s="13"/>
      <c r="AZ439" s="13"/>
      <c r="BA439" s="13"/>
      <c r="BB439" s="13"/>
      <c r="BC439" s="13"/>
      <c r="BD439" s="13"/>
      <c r="BE439" s="13"/>
      <c r="BF439" s="13"/>
      <c r="BG439" s="13"/>
      <c r="BH439" s="13"/>
      <c r="BI439" s="13"/>
      <c r="BJ439" s="13"/>
      <c r="BK439" s="13"/>
      <c r="BL439" s="13"/>
      <c r="BM439" s="13"/>
      <c r="BN439" s="13"/>
      <c r="BO439" s="13"/>
      <c r="BP439" s="13"/>
      <c r="BQ439" s="13"/>
      <c r="BR439" s="13"/>
    </row>
    <row r="440" spans="2:70" x14ac:dyDescent="0.25"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W440" s="13"/>
      <c r="X440" s="13"/>
      <c r="Y440" s="13"/>
      <c r="Z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  <c r="AP440" s="13"/>
      <c r="AQ440" s="13"/>
      <c r="AR440" s="13"/>
      <c r="AS440" s="13"/>
      <c r="AT440" s="13"/>
      <c r="AU440" s="13"/>
      <c r="AV440" s="13"/>
      <c r="AW440" s="13"/>
      <c r="AX440" s="13"/>
      <c r="AY440" s="13"/>
      <c r="AZ440" s="13"/>
      <c r="BA440" s="13"/>
      <c r="BB440" s="13"/>
      <c r="BC440" s="13"/>
      <c r="BD440" s="13"/>
      <c r="BE440" s="13"/>
      <c r="BF440" s="13"/>
      <c r="BG440" s="13"/>
      <c r="BH440" s="13"/>
      <c r="BI440" s="13"/>
      <c r="BJ440" s="13"/>
      <c r="BK440" s="13"/>
      <c r="BL440" s="13"/>
      <c r="BM440" s="13"/>
      <c r="BN440" s="13"/>
      <c r="BO440" s="13"/>
      <c r="BP440" s="13"/>
      <c r="BQ440" s="13"/>
      <c r="BR440" s="13"/>
    </row>
    <row r="441" spans="2:70" x14ac:dyDescent="0.25"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W441" s="13"/>
      <c r="X441" s="13"/>
      <c r="Y441" s="13"/>
      <c r="Z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  <c r="AP441" s="13"/>
      <c r="AQ441" s="13"/>
      <c r="AR441" s="13"/>
      <c r="AS441" s="13"/>
      <c r="AT441" s="13"/>
      <c r="AU441" s="13"/>
      <c r="AV441" s="13"/>
      <c r="AW441" s="13"/>
      <c r="AX441" s="13"/>
      <c r="AY441" s="13"/>
      <c r="AZ441" s="13"/>
      <c r="BA441" s="13"/>
      <c r="BB441" s="13"/>
      <c r="BC441" s="13"/>
      <c r="BD441" s="13"/>
      <c r="BE441" s="13"/>
      <c r="BF441" s="13"/>
      <c r="BG441" s="13"/>
      <c r="BH441" s="13"/>
      <c r="BI441" s="13"/>
      <c r="BJ441" s="13"/>
      <c r="BK441" s="13"/>
      <c r="BL441" s="13"/>
      <c r="BM441" s="13"/>
      <c r="BN441" s="13"/>
      <c r="BO441" s="13"/>
      <c r="BP441" s="13"/>
      <c r="BQ441" s="13"/>
      <c r="BR441" s="13"/>
    </row>
    <row r="442" spans="2:70" x14ac:dyDescent="0.25"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W442" s="13"/>
      <c r="X442" s="13"/>
      <c r="Y442" s="13"/>
      <c r="Z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  <c r="AP442" s="13"/>
      <c r="AQ442" s="13"/>
      <c r="AR442" s="13"/>
      <c r="AS442" s="13"/>
      <c r="AT442" s="13"/>
      <c r="AU442" s="13"/>
      <c r="AV442" s="13"/>
      <c r="AW442" s="13"/>
      <c r="AX442" s="13"/>
      <c r="AY442" s="13"/>
      <c r="AZ442" s="13"/>
      <c r="BA442" s="13"/>
      <c r="BB442" s="13"/>
      <c r="BC442" s="13"/>
      <c r="BD442" s="13"/>
      <c r="BE442" s="13"/>
      <c r="BF442" s="13"/>
      <c r="BG442" s="13"/>
      <c r="BH442" s="13"/>
      <c r="BI442" s="13"/>
      <c r="BJ442" s="13"/>
      <c r="BK442" s="13"/>
      <c r="BL442" s="13"/>
      <c r="BM442" s="13"/>
      <c r="BN442" s="13"/>
      <c r="BO442" s="13"/>
      <c r="BP442" s="13"/>
      <c r="BQ442" s="13"/>
      <c r="BR442" s="13"/>
    </row>
    <row r="443" spans="2:70" x14ac:dyDescent="0.25"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W443" s="13"/>
      <c r="X443" s="13"/>
      <c r="Y443" s="13"/>
      <c r="Z443" s="13"/>
      <c r="AC443" s="13"/>
      <c r="AD443" s="13"/>
      <c r="AE443" s="13"/>
      <c r="AF443" s="13"/>
      <c r="AG443" s="13"/>
      <c r="AH443" s="13"/>
      <c r="AI443" s="13"/>
      <c r="AJ443" s="13"/>
      <c r="AK443" s="13"/>
      <c r="AL443" s="13"/>
      <c r="AM443" s="13"/>
      <c r="AN443" s="13"/>
      <c r="AO443" s="13"/>
      <c r="AP443" s="13"/>
      <c r="AQ443" s="13"/>
      <c r="AR443" s="13"/>
      <c r="AS443" s="13"/>
      <c r="AT443" s="13"/>
      <c r="AU443" s="13"/>
      <c r="AV443" s="13"/>
      <c r="AW443" s="13"/>
      <c r="AX443" s="13"/>
      <c r="AY443" s="13"/>
      <c r="AZ443" s="13"/>
      <c r="BA443" s="13"/>
      <c r="BB443" s="13"/>
      <c r="BC443" s="13"/>
      <c r="BD443" s="13"/>
      <c r="BE443" s="13"/>
      <c r="BF443" s="13"/>
      <c r="BG443" s="13"/>
      <c r="BH443" s="13"/>
      <c r="BI443" s="13"/>
      <c r="BJ443" s="13"/>
      <c r="BK443" s="13"/>
      <c r="BL443" s="13"/>
      <c r="BM443" s="13"/>
      <c r="BN443" s="13"/>
      <c r="BO443" s="13"/>
      <c r="BP443" s="13"/>
      <c r="BQ443" s="13"/>
      <c r="BR443" s="13"/>
    </row>
    <row r="444" spans="2:70" x14ac:dyDescent="0.25"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W444" s="13"/>
      <c r="X444" s="13"/>
      <c r="Y444" s="13"/>
      <c r="Z444" s="13"/>
      <c r="AC444" s="13"/>
      <c r="AD444" s="13"/>
      <c r="AE444" s="13"/>
      <c r="AF444" s="13"/>
      <c r="AG444" s="13"/>
      <c r="AH444" s="13"/>
      <c r="AI444" s="13"/>
      <c r="AJ444" s="13"/>
      <c r="AK444" s="13"/>
      <c r="AL444" s="13"/>
      <c r="AM444" s="13"/>
      <c r="AN444" s="13"/>
      <c r="AO444" s="13"/>
      <c r="AP444" s="13"/>
      <c r="AQ444" s="13"/>
      <c r="AR444" s="13"/>
      <c r="AS444" s="13"/>
      <c r="AT444" s="13"/>
      <c r="AU444" s="13"/>
      <c r="AV444" s="13"/>
      <c r="AW444" s="13"/>
      <c r="AX444" s="13"/>
      <c r="AY444" s="13"/>
      <c r="AZ444" s="13"/>
      <c r="BA444" s="13"/>
      <c r="BB444" s="13"/>
      <c r="BC444" s="13"/>
      <c r="BD444" s="13"/>
      <c r="BE444" s="13"/>
      <c r="BF444" s="13"/>
      <c r="BG444" s="13"/>
      <c r="BH444" s="13"/>
      <c r="BI444" s="13"/>
      <c r="BJ444" s="13"/>
      <c r="BK444" s="13"/>
      <c r="BL444" s="13"/>
      <c r="BM444" s="13"/>
      <c r="BN444" s="13"/>
      <c r="BO444" s="13"/>
      <c r="BP444" s="13"/>
      <c r="BQ444" s="13"/>
      <c r="BR444" s="13"/>
    </row>
    <row r="445" spans="2:70" x14ac:dyDescent="0.25"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W445" s="13"/>
      <c r="X445" s="13"/>
      <c r="Y445" s="13"/>
      <c r="Z445" s="13"/>
      <c r="AC445" s="13"/>
      <c r="AD445" s="13"/>
      <c r="AE445" s="13"/>
      <c r="AF445" s="13"/>
      <c r="AG445" s="13"/>
      <c r="AH445" s="13"/>
      <c r="AI445" s="13"/>
      <c r="AJ445" s="13"/>
      <c r="AK445" s="13"/>
      <c r="AL445" s="13"/>
      <c r="AM445" s="13"/>
      <c r="AN445" s="13"/>
      <c r="AO445" s="13"/>
      <c r="AP445" s="13"/>
      <c r="AQ445" s="13"/>
      <c r="AR445" s="13"/>
      <c r="AS445" s="13"/>
      <c r="AT445" s="13"/>
      <c r="AU445" s="13"/>
      <c r="AV445" s="13"/>
      <c r="AW445" s="13"/>
      <c r="AX445" s="13"/>
      <c r="AY445" s="13"/>
      <c r="AZ445" s="13"/>
      <c r="BA445" s="13"/>
      <c r="BB445" s="13"/>
      <c r="BC445" s="13"/>
      <c r="BD445" s="13"/>
      <c r="BE445" s="13"/>
      <c r="BF445" s="13"/>
      <c r="BG445" s="13"/>
      <c r="BH445" s="13"/>
      <c r="BI445" s="13"/>
      <c r="BJ445" s="13"/>
      <c r="BK445" s="13"/>
      <c r="BL445" s="13"/>
      <c r="BM445" s="13"/>
      <c r="BN445" s="13"/>
      <c r="BO445" s="13"/>
      <c r="BP445" s="13"/>
      <c r="BQ445" s="13"/>
      <c r="BR445" s="13"/>
    </row>
    <row r="446" spans="2:70" x14ac:dyDescent="0.25"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W446" s="13"/>
      <c r="X446" s="13"/>
      <c r="Y446" s="13"/>
      <c r="Z446" s="13"/>
      <c r="AC446" s="13"/>
      <c r="AD446" s="13"/>
      <c r="AE446" s="13"/>
      <c r="AF446" s="13"/>
      <c r="AG446" s="13"/>
      <c r="AH446" s="13"/>
      <c r="AI446" s="13"/>
      <c r="AJ446" s="13"/>
      <c r="AK446" s="13"/>
      <c r="AL446" s="13"/>
      <c r="AM446" s="13"/>
      <c r="AN446" s="13"/>
      <c r="AO446" s="13"/>
      <c r="AP446" s="13"/>
      <c r="AQ446" s="13"/>
      <c r="AR446" s="13"/>
      <c r="AS446" s="13"/>
      <c r="AT446" s="13"/>
      <c r="AU446" s="13"/>
      <c r="AV446" s="13"/>
      <c r="AW446" s="13"/>
      <c r="AX446" s="13"/>
      <c r="AY446" s="13"/>
      <c r="AZ446" s="13"/>
      <c r="BA446" s="13"/>
      <c r="BB446" s="13"/>
      <c r="BC446" s="13"/>
      <c r="BD446" s="13"/>
      <c r="BE446" s="13"/>
      <c r="BF446" s="13"/>
      <c r="BG446" s="13"/>
      <c r="BH446" s="13"/>
      <c r="BI446" s="13"/>
      <c r="BJ446" s="13"/>
      <c r="BK446" s="13"/>
      <c r="BL446" s="13"/>
      <c r="BM446" s="13"/>
      <c r="BN446" s="13"/>
      <c r="BO446" s="13"/>
      <c r="BP446" s="13"/>
      <c r="BQ446" s="13"/>
      <c r="BR446" s="13"/>
    </row>
    <row r="447" spans="2:70" x14ac:dyDescent="0.25"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W447" s="13"/>
      <c r="X447" s="13"/>
      <c r="Y447" s="13"/>
      <c r="Z447" s="13"/>
      <c r="AC447" s="13"/>
      <c r="AD447" s="13"/>
      <c r="AE447" s="13"/>
      <c r="AF447" s="13"/>
      <c r="AG447" s="13"/>
      <c r="AH447" s="13"/>
      <c r="AI447" s="13"/>
      <c r="AJ447" s="13"/>
      <c r="AK447" s="13"/>
      <c r="AL447" s="13"/>
      <c r="AM447" s="13"/>
      <c r="AN447" s="13"/>
      <c r="AO447" s="13"/>
      <c r="AP447" s="13"/>
      <c r="AQ447" s="13"/>
      <c r="AR447" s="13"/>
      <c r="AS447" s="13"/>
      <c r="AT447" s="13"/>
      <c r="AU447" s="13"/>
      <c r="AV447" s="13"/>
      <c r="AW447" s="13"/>
      <c r="AX447" s="13"/>
      <c r="AY447" s="13"/>
      <c r="AZ447" s="13"/>
      <c r="BA447" s="13"/>
      <c r="BB447" s="13"/>
      <c r="BC447" s="13"/>
      <c r="BD447" s="13"/>
      <c r="BE447" s="13"/>
      <c r="BF447" s="13"/>
      <c r="BG447" s="13"/>
      <c r="BH447" s="13"/>
      <c r="BI447" s="13"/>
      <c r="BJ447" s="13"/>
      <c r="BK447" s="13"/>
      <c r="BL447" s="13"/>
      <c r="BM447" s="13"/>
      <c r="BN447" s="13"/>
      <c r="BO447" s="13"/>
      <c r="BP447" s="13"/>
      <c r="BQ447" s="13"/>
      <c r="BR447" s="13"/>
    </row>
    <row r="448" spans="2:70" x14ac:dyDescent="0.25"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W448" s="13"/>
      <c r="X448" s="13"/>
      <c r="Y448" s="13"/>
      <c r="Z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  <c r="AN448" s="13"/>
      <c r="AO448" s="13"/>
      <c r="AP448" s="13"/>
      <c r="AQ448" s="13"/>
      <c r="AR448" s="13"/>
      <c r="AS448" s="13"/>
      <c r="AT448" s="13"/>
      <c r="AU448" s="13"/>
      <c r="AV448" s="13"/>
      <c r="AW448" s="13"/>
      <c r="AX448" s="13"/>
      <c r="AY448" s="13"/>
      <c r="AZ448" s="13"/>
      <c r="BA448" s="13"/>
      <c r="BB448" s="13"/>
      <c r="BC448" s="13"/>
      <c r="BD448" s="13"/>
      <c r="BE448" s="13"/>
      <c r="BF448" s="13"/>
      <c r="BG448" s="13"/>
      <c r="BH448" s="13"/>
      <c r="BI448" s="13"/>
      <c r="BJ448" s="13"/>
      <c r="BK448" s="13"/>
      <c r="BL448" s="13"/>
      <c r="BM448" s="13"/>
      <c r="BN448" s="13"/>
      <c r="BO448" s="13"/>
      <c r="BP448" s="13"/>
      <c r="BQ448" s="13"/>
      <c r="BR448" s="13"/>
    </row>
    <row r="449" spans="2:70" x14ac:dyDescent="0.25"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W449" s="13"/>
      <c r="X449" s="13"/>
      <c r="Y449" s="13"/>
      <c r="Z449" s="13"/>
      <c r="AC449" s="13"/>
      <c r="AD449" s="13"/>
      <c r="AE449" s="13"/>
      <c r="AF449" s="13"/>
      <c r="AG449" s="13"/>
      <c r="AH449" s="13"/>
      <c r="AI449" s="13"/>
      <c r="AJ449" s="13"/>
      <c r="AK449" s="13"/>
      <c r="AL449" s="13"/>
      <c r="AM449" s="13"/>
      <c r="AN449" s="13"/>
      <c r="AO449" s="13"/>
      <c r="AP449" s="13"/>
      <c r="AQ449" s="13"/>
      <c r="AR449" s="13"/>
      <c r="AS449" s="13"/>
      <c r="AT449" s="13"/>
      <c r="AU449" s="13"/>
      <c r="AV449" s="13"/>
      <c r="AW449" s="13"/>
      <c r="AX449" s="13"/>
      <c r="AY449" s="13"/>
      <c r="AZ449" s="13"/>
      <c r="BA449" s="13"/>
      <c r="BB449" s="13"/>
      <c r="BC449" s="13"/>
      <c r="BD449" s="13"/>
      <c r="BE449" s="13"/>
      <c r="BF449" s="13"/>
      <c r="BG449" s="13"/>
      <c r="BH449" s="13"/>
      <c r="BI449" s="13"/>
      <c r="BJ449" s="13"/>
      <c r="BK449" s="13"/>
      <c r="BL449" s="13"/>
      <c r="BM449" s="13"/>
      <c r="BN449" s="13"/>
      <c r="BO449" s="13"/>
      <c r="BP449" s="13"/>
      <c r="BQ449" s="13"/>
      <c r="BR449" s="13"/>
    </row>
    <row r="450" spans="2:70" x14ac:dyDescent="0.25"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W450" s="13"/>
      <c r="X450" s="13"/>
      <c r="Y450" s="13"/>
      <c r="Z450" s="13"/>
      <c r="AC450" s="13"/>
      <c r="AD450" s="13"/>
      <c r="AE450" s="13"/>
      <c r="AF450" s="13"/>
      <c r="AG450" s="13"/>
      <c r="AH450" s="13"/>
      <c r="AI450" s="13"/>
      <c r="AJ450" s="13"/>
      <c r="AK450" s="13"/>
      <c r="AL450" s="13"/>
      <c r="AM450" s="13"/>
      <c r="AN450" s="13"/>
      <c r="AO450" s="13"/>
      <c r="AP450" s="13"/>
      <c r="AQ450" s="13"/>
      <c r="AR450" s="13"/>
      <c r="AS450" s="13"/>
      <c r="AT450" s="13"/>
      <c r="AU450" s="13"/>
      <c r="AV450" s="13"/>
      <c r="AW450" s="13"/>
      <c r="AX450" s="13"/>
      <c r="AY450" s="13"/>
      <c r="AZ450" s="13"/>
      <c r="BA450" s="13"/>
      <c r="BB450" s="13"/>
      <c r="BC450" s="13"/>
      <c r="BD450" s="13"/>
      <c r="BE450" s="13"/>
      <c r="BF450" s="13"/>
      <c r="BG450" s="13"/>
      <c r="BH450" s="13"/>
      <c r="BI450" s="13"/>
      <c r="BJ450" s="13"/>
      <c r="BK450" s="13"/>
      <c r="BL450" s="13"/>
      <c r="BM450" s="13"/>
      <c r="BN450" s="13"/>
      <c r="BO450" s="13"/>
      <c r="BP450" s="13"/>
      <c r="BQ450" s="13"/>
      <c r="BR450" s="13"/>
    </row>
    <row r="451" spans="2:70" x14ac:dyDescent="0.25"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W451" s="13"/>
      <c r="X451" s="13"/>
      <c r="Y451" s="13"/>
      <c r="Z451" s="13"/>
      <c r="AC451" s="13"/>
      <c r="AD451" s="13"/>
      <c r="AE451" s="13"/>
      <c r="AF451" s="13"/>
      <c r="AG451" s="13"/>
      <c r="AH451" s="13"/>
      <c r="AI451" s="13"/>
      <c r="AJ451" s="13"/>
      <c r="AK451" s="13"/>
      <c r="AL451" s="13"/>
      <c r="AM451" s="13"/>
      <c r="AN451" s="13"/>
      <c r="AO451" s="13"/>
      <c r="AP451" s="13"/>
      <c r="AQ451" s="13"/>
      <c r="AR451" s="13"/>
      <c r="AS451" s="13"/>
      <c r="AT451" s="13"/>
      <c r="AU451" s="13"/>
      <c r="AV451" s="13"/>
      <c r="AW451" s="13"/>
      <c r="AX451" s="13"/>
      <c r="AY451" s="13"/>
      <c r="AZ451" s="13"/>
      <c r="BA451" s="13"/>
      <c r="BB451" s="13"/>
      <c r="BC451" s="13"/>
      <c r="BD451" s="13"/>
      <c r="BE451" s="13"/>
      <c r="BF451" s="13"/>
      <c r="BG451" s="13"/>
      <c r="BH451" s="13"/>
      <c r="BI451" s="13"/>
      <c r="BJ451" s="13"/>
      <c r="BK451" s="13"/>
      <c r="BL451" s="13"/>
      <c r="BM451" s="13"/>
      <c r="BN451" s="13"/>
      <c r="BO451" s="13"/>
      <c r="BP451" s="13"/>
      <c r="BQ451" s="13"/>
      <c r="BR451" s="13"/>
    </row>
    <row r="452" spans="2:70" x14ac:dyDescent="0.25"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W452" s="13"/>
      <c r="X452" s="13"/>
      <c r="Y452" s="13"/>
      <c r="Z452" s="13"/>
      <c r="AC452" s="13"/>
      <c r="AD452" s="13"/>
      <c r="AE452" s="13"/>
      <c r="AF452" s="13"/>
      <c r="AG452" s="13"/>
      <c r="AH452" s="13"/>
      <c r="AI452" s="13"/>
      <c r="AJ452" s="13"/>
      <c r="AK452" s="13"/>
      <c r="AL452" s="13"/>
      <c r="AM452" s="13"/>
      <c r="AN452" s="13"/>
      <c r="AO452" s="13"/>
      <c r="AP452" s="13"/>
      <c r="AQ452" s="13"/>
      <c r="AR452" s="13"/>
      <c r="AS452" s="13"/>
      <c r="AT452" s="13"/>
      <c r="AU452" s="13"/>
      <c r="AV452" s="13"/>
      <c r="AW452" s="13"/>
      <c r="AX452" s="13"/>
      <c r="AY452" s="13"/>
      <c r="AZ452" s="13"/>
      <c r="BA452" s="13"/>
      <c r="BB452" s="13"/>
      <c r="BC452" s="13"/>
      <c r="BD452" s="13"/>
      <c r="BE452" s="13"/>
      <c r="BF452" s="13"/>
      <c r="BG452" s="13"/>
      <c r="BH452" s="13"/>
      <c r="BI452" s="13"/>
      <c r="BJ452" s="13"/>
      <c r="BK452" s="13"/>
      <c r="BL452" s="13"/>
      <c r="BM452" s="13"/>
      <c r="BN452" s="13"/>
      <c r="BO452" s="13"/>
      <c r="BP452" s="13"/>
      <c r="BQ452" s="13"/>
      <c r="BR452" s="13"/>
    </row>
    <row r="453" spans="2:70" x14ac:dyDescent="0.25"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W453" s="13"/>
      <c r="X453" s="13"/>
      <c r="Y453" s="13"/>
      <c r="Z453" s="13"/>
      <c r="AC453" s="13"/>
      <c r="AD453" s="13"/>
      <c r="AE453" s="13"/>
      <c r="AF453" s="13"/>
      <c r="AG453" s="13"/>
      <c r="AH453" s="13"/>
      <c r="AI453" s="13"/>
      <c r="AJ453" s="13"/>
      <c r="AK453" s="13"/>
      <c r="AL453" s="13"/>
      <c r="AM453" s="13"/>
      <c r="AN453" s="13"/>
      <c r="AO453" s="13"/>
      <c r="AP453" s="13"/>
      <c r="AQ453" s="13"/>
      <c r="AR453" s="13"/>
      <c r="AS453" s="13"/>
      <c r="AT453" s="13"/>
      <c r="AU453" s="13"/>
      <c r="AV453" s="13"/>
      <c r="AW453" s="13"/>
      <c r="AX453" s="13"/>
      <c r="AY453" s="13"/>
      <c r="AZ453" s="13"/>
      <c r="BA453" s="13"/>
      <c r="BB453" s="13"/>
      <c r="BC453" s="13"/>
      <c r="BD453" s="13"/>
      <c r="BE453" s="13"/>
      <c r="BF453" s="13"/>
      <c r="BG453" s="13"/>
      <c r="BH453" s="13"/>
      <c r="BI453" s="13"/>
      <c r="BJ453" s="13"/>
      <c r="BK453" s="13"/>
      <c r="BL453" s="13"/>
      <c r="BM453" s="13"/>
      <c r="BN453" s="13"/>
      <c r="BO453" s="13"/>
      <c r="BP453" s="13"/>
      <c r="BQ453" s="13"/>
      <c r="BR453" s="13"/>
    </row>
    <row r="454" spans="2:70" x14ac:dyDescent="0.25"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W454" s="13"/>
      <c r="X454" s="13"/>
      <c r="Y454" s="13"/>
      <c r="Z454" s="13"/>
      <c r="AC454" s="13"/>
      <c r="AD454" s="13"/>
      <c r="AE454" s="13"/>
      <c r="AF454" s="13"/>
      <c r="AG454" s="13"/>
      <c r="AH454" s="13"/>
      <c r="AI454" s="13"/>
      <c r="AJ454" s="13"/>
      <c r="AK454" s="13"/>
      <c r="AL454" s="13"/>
      <c r="AM454" s="13"/>
      <c r="AN454" s="13"/>
      <c r="AO454" s="13"/>
      <c r="AP454" s="13"/>
      <c r="AQ454" s="13"/>
      <c r="AR454" s="13"/>
      <c r="AS454" s="13"/>
      <c r="AT454" s="13"/>
      <c r="AU454" s="13"/>
      <c r="AV454" s="13"/>
      <c r="AW454" s="13"/>
      <c r="AX454" s="13"/>
      <c r="AY454" s="13"/>
      <c r="AZ454" s="13"/>
      <c r="BA454" s="13"/>
      <c r="BB454" s="13"/>
      <c r="BC454" s="13"/>
      <c r="BD454" s="13"/>
      <c r="BE454" s="13"/>
      <c r="BF454" s="13"/>
      <c r="BG454" s="13"/>
      <c r="BH454" s="13"/>
      <c r="BI454" s="13"/>
      <c r="BJ454" s="13"/>
      <c r="BK454" s="13"/>
      <c r="BL454" s="13"/>
      <c r="BM454" s="13"/>
      <c r="BN454" s="13"/>
      <c r="BO454" s="13"/>
      <c r="BP454" s="13"/>
      <c r="BQ454" s="13"/>
      <c r="BR454" s="13"/>
    </row>
    <row r="455" spans="2:70" x14ac:dyDescent="0.25"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W455" s="13"/>
      <c r="X455" s="13"/>
      <c r="Y455" s="13"/>
      <c r="Z455" s="13"/>
      <c r="AC455" s="13"/>
      <c r="AD455" s="13"/>
      <c r="AE455" s="13"/>
      <c r="AF455" s="13"/>
      <c r="AG455" s="13"/>
      <c r="AH455" s="13"/>
      <c r="AI455" s="13"/>
      <c r="AJ455" s="13"/>
      <c r="AK455" s="13"/>
      <c r="AL455" s="13"/>
      <c r="AM455" s="13"/>
      <c r="AN455" s="13"/>
      <c r="AO455" s="13"/>
      <c r="AP455" s="13"/>
      <c r="AQ455" s="13"/>
      <c r="AR455" s="13"/>
      <c r="AS455" s="13"/>
      <c r="AT455" s="13"/>
      <c r="AU455" s="13"/>
      <c r="AV455" s="13"/>
      <c r="AW455" s="13"/>
      <c r="AX455" s="13"/>
      <c r="AY455" s="13"/>
      <c r="AZ455" s="13"/>
      <c r="BA455" s="13"/>
      <c r="BB455" s="13"/>
      <c r="BC455" s="13"/>
      <c r="BD455" s="13"/>
      <c r="BE455" s="13"/>
      <c r="BF455" s="13"/>
      <c r="BG455" s="13"/>
      <c r="BH455" s="13"/>
      <c r="BI455" s="13"/>
      <c r="BJ455" s="13"/>
      <c r="BK455" s="13"/>
      <c r="BL455" s="13"/>
      <c r="BM455" s="13"/>
      <c r="BN455" s="13"/>
      <c r="BO455" s="13"/>
      <c r="BP455" s="13"/>
      <c r="BQ455" s="13"/>
      <c r="BR455" s="13"/>
    </row>
    <row r="456" spans="2:70" x14ac:dyDescent="0.25"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W456" s="13"/>
      <c r="X456" s="13"/>
      <c r="Y456" s="13"/>
      <c r="Z456" s="13"/>
      <c r="AC456" s="13"/>
      <c r="AD456" s="13"/>
      <c r="AE456" s="13"/>
      <c r="AF456" s="13"/>
      <c r="AG456" s="13"/>
      <c r="AH456" s="13"/>
      <c r="AI456" s="13"/>
      <c r="AJ456" s="13"/>
      <c r="AK456" s="13"/>
      <c r="AL456" s="13"/>
      <c r="AM456" s="13"/>
      <c r="AN456" s="13"/>
      <c r="AO456" s="13"/>
      <c r="AP456" s="13"/>
      <c r="AQ456" s="13"/>
      <c r="AR456" s="13"/>
      <c r="AS456" s="13"/>
      <c r="AT456" s="13"/>
      <c r="AU456" s="13"/>
      <c r="AV456" s="13"/>
      <c r="AW456" s="13"/>
      <c r="AX456" s="13"/>
      <c r="AY456" s="13"/>
      <c r="AZ456" s="13"/>
      <c r="BA456" s="13"/>
      <c r="BB456" s="13"/>
      <c r="BC456" s="13"/>
      <c r="BD456" s="13"/>
      <c r="BE456" s="13"/>
      <c r="BF456" s="13"/>
      <c r="BG456" s="13"/>
      <c r="BH456" s="13"/>
      <c r="BI456" s="13"/>
      <c r="BJ456" s="13"/>
      <c r="BK456" s="13"/>
      <c r="BL456" s="13"/>
      <c r="BM456" s="13"/>
      <c r="BN456" s="13"/>
      <c r="BO456" s="13"/>
      <c r="BP456" s="13"/>
      <c r="BQ456" s="13"/>
      <c r="BR456" s="13"/>
    </row>
    <row r="457" spans="2:70" x14ac:dyDescent="0.25"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W457" s="13"/>
      <c r="X457" s="13"/>
      <c r="Y457" s="13"/>
      <c r="Z457" s="13"/>
      <c r="AC457" s="13"/>
      <c r="AD457" s="13"/>
      <c r="AE457" s="13"/>
      <c r="AF457" s="13"/>
      <c r="AG457" s="13"/>
      <c r="AH457" s="13"/>
      <c r="AI457" s="13"/>
      <c r="AJ457" s="13"/>
      <c r="AK457" s="13"/>
      <c r="AL457" s="13"/>
      <c r="AM457" s="13"/>
      <c r="AN457" s="13"/>
      <c r="AO457" s="13"/>
      <c r="AP457" s="13"/>
      <c r="AQ457" s="13"/>
      <c r="AR457" s="13"/>
      <c r="AS457" s="13"/>
      <c r="AT457" s="13"/>
      <c r="AU457" s="13"/>
      <c r="AV457" s="13"/>
      <c r="AW457" s="13"/>
      <c r="AX457" s="13"/>
      <c r="AY457" s="13"/>
      <c r="AZ457" s="13"/>
      <c r="BA457" s="13"/>
      <c r="BB457" s="13"/>
      <c r="BC457" s="13"/>
      <c r="BD457" s="13"/>
      <c r="BE457" s="13"/>
      <c r="BF457" s="13"/>
      <c r="BG457" s="13"/>
      <c r="BH457" s="13"/>
      <c r="BI457" s="13"/>
      <c r="BJ457" s="13"/>
      <c r="BK457" s="13"/>
      <c r="BL457" s="13"/>
      <c r="BM457" s="13"/>
      <c r="BN457" s="13"/>
      <c r="BO457" s="13"/>
      <c r="BP457" s="13"/>
      <c r="BQ457" s="13"/>
      <c r="BR457" s="13"/>
    </row>
    <row r="458" spans="2:70" x14ac:dyDescent="0.25"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W458" s="13"/>
      <c r="X458" s="13"/>
      <c r="Y458" s="13"/>
      <c r="Z458" s="13"/>
      <c r="AC458" s="13"/>
      <c r="AD458" s="13"/>
      <c r="AE458" s="13"/>
      <c r="AF458" s="13"/>
      <c r="AG458" s="13"/>
      <c r="AH458" s="13"/>
      <c r="AI458" s="13"/>
      <c r="AJ458" s="13"/>
      <c r="AK458" s="13"/>
      <c r="AL458" s="13"/>
      <c r="AM458" s="13"/>
      <c r="AN458" s="13"/>
      <c r="AO458" s="13"/>
      <c r="AP458" s="13"/>
      <c r="AQ458" s="13"/>
      <c r="AR458" s="13"/>
      <c r="AS458" s="13"/>
      <c r="AT458" s="13"/>
      <c r="AU458" s="13"/>
      <c r="AV458" s="13"/>
      <c r="AW458" s="13"/>
      <c r="AX458" s="13"/>
      <c r="AY458" s="13"/>
      <c r="AZ458" s="13"/>
      <c r="BA458" s="13"/>
      <c r="BB458" s="13"/>
      <c r="BC458" s="13"/>
      <c r="BD458" s="13"/>
      <c r="BE458" s="13"/>
      <c r="BF458" s="13"/>
      <c r="BG458" s="13"/>
      <c r="BH458" s="13"/>
      <c r="BI458" s="13"/>
      <c r="BJ458" s="13"/>
      <c r="BK458" s="13"/>
      <c r="BL458" s="13"/>
      <c r="BM458" s="13"/>
      <c r="BN458" s="13"/>
      <c r="BO458" s="13"/>
      <c r="BP458" s="13"/>
      <c r="BQ458" s="13"/>
      <c r="BR458" s="13"/>
    </row>
    <row r="459" spans="2:70" x14ac:dyDescent="0.25"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W459" s="13"/>
      <c r="X459" s="13"/>
      <c r="Y459" s="13"/>
      <c r="Z459" s="13"/>
      <c r="AC459" s="13"/>
      <c r="AD459" s="13"/>
      <c r="AE459" s="13"/>
      <c r="AF459" s="13"/>
      <c r="AG459" s="13"/>
      <c r="AH459" s="13"/>
      <c r="AI459" s="13"/>
      <c r="AJ459" s="13"/>
      <c r="AK459" s="13"/>
      <c r="AL459" s="13"/>
      <c r="AM459" s="13"/>
      <c r="AN459" s="13"/>
      <c r="AO459" s="13"/>
      <c r="AP459" s="13"/>
      <c r="AQ459" s="13"/>
      <c r="AR459" s="13"/>
      <c r="AS459" s="13"/>
      <c r="AT459" s="13"/>
      <c r="AU459" s="13"/>
      <c r="AV459" s="13"/>
      <c r="AW459" s="13"/>
      <c r="AX459" s="13"/>
      <c r="AY459" s="13"/>
      <c r="AZ459" s="13"/>
      <c r="BA459" s="13"/>
      <c r="BB459" s="13"/>
      <c r="BC459" s="13"/>
      <c r="BD459" s="13"/>
      <c r="BE459" s="13"/>
      <c r="BF459" s="13"/>
      <c r="BG459" s="13"/>
      <c r="BH459" s="13"/>
      <c r="BI459" s="13"/>
      <c r="BJ459" s="13"/>
      <c r="BK459" s="13"/>
      <c r="BL459" s="13"/>
      <c r="BM459" s="13"/>
      <c r="BN459" s="13"/>
      <c r="BO459" s="13"/>
      <c r="BP459" s="13"/>
      <c r="BQ459" s="13"/>
      <c r="BR459" s="13"/>
    </row>
    <row r="460" spans="2:70" x14ac:dyDescent="0.25"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W460" s="13"/>
      <c r="X460" s="13"/>
      <c r="Y460" s="13"/>
      <c r="Z460" s="13"/>
      <c r="AC460" s="13"/>
      <c r="AD460" s="13"/>
      <c r="AE460" s="13"/>
      <c r="AF460" s="13"/>
      <c r="AG460" s="13"/>
      <c r="AH460" s="13"/>
      <c r="AI460" s="13"/>
      <c r="AJ460" s="13"/>
      <c r="AK460" s="13"/>
      <c r="AL460" s="13"/>
      <c r="AM460" s="13"/>
      <c r="AN460" s="13"/>
      <c r="AO460" s="13"/>
      <c r="AP460" s="13"/>
      <c r="AQ460" s="13"/>
      <c r="AR460" s="13"/>
      <c r="AS460" s="13"/>
      <c r="AT460" s="13"/>
      <c r="AU460" s="13"/>
      <c r="AV460" s="13"/>
      <c r="AW460" s="13"/>
      <c r="AX460" s="13"/>
      <c r="AY460" s="13"/>
      <c r="AZ460" s="13"/>
      <c r="BA460" s="13"/>
      <c r="BB460" s="13"/>
      <c r="BC460" s="13"/>
      <c r="BD460" s="13"/>
      <c r="BE460" s="13"/>
      <c r="BF460" s="13"/>
      <c r="BG460" s="13"/>
      <c r="BH460" s="13"/>
      <c r="BI460" s="13"/>
      <c r="BJ460" s="13"/>
      <c r="BK460" s="13"/>
      <c r="BL460" s="13"/>
      <c r="BM460" s="13"/>
      <c r="BN460" s="13"/>
      <c r="BO460" s="13"/>
      <c r="BP460" s="13"/>
      <c r="BQ460" s="13"/>
      <c r="BR460" s="13"/>
    </row>
    <row r="461" spans="2:70" x14ac:dyDescent="0.25"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W461" s="13"/>
      <c r="X461" s="13"/>
      <c r="Y461" s="13"/>
      <c r="Z461" s="13"/>
      <c r="AC461" s="13"/>
      <c r="AD461" s="13"/>
      <c r="AE461" s="13"/>
      <c r="AF461" s="13"/>
      <c r="AG461" s="13"/>
      <c r="AH461" s="13"/>
      <c r="AI461" s="13"/>
      <c r="AJ461" s="13"/>
      <c r="AK461" s="13"/>
      <c r="AL461" s="13"/>
      <c r="AM461" s="13"/>
      <c r="AN461" s="13"/>
      <c r="AO461" s="13"/>
      <c r="AP461" s="13"/>
      <c r="AQ461" s="13"/>
      <c r="AR461" s="13"/>
      <c r="AS461" s="13"/>
      <c r="AT461" s="13"/>
      <c r="AU461" s="13"/>
      <c r="AV461" s="13"/>
      <c r="AW461" s="13"/>
      <c r="AX461" s="13"/>
      <c r="AY461" s="13"/>
      <c r="AZ461" s="13"/>
      <c r="BA461" s="13"/>
      <c r="BB461" s="13"/>
      <c r="BC461" s="13"/>
      <c r="BD461" s="13"/>
      <c r="BE461" s="13"/>
      <c r="BF461" s="13"/>
      <c r="BG461" s="13"/>
      <c r="BH461" s="13"/>
      <c r="BI461" s="13"/>
      <c r="BJ461" s="13"/>
      <c r="BK461" s="13"/>
      <c r="BL461" s="13"/>
      <c r="BM461" s="13"/>
      <c r="BN461" s="13"/>
      <c r="BO461" s="13"/>
      <c r="BP461" s="13"/>
      <c r="BQ461" s="13"/>
      <c r="BR461" s="13"/>
    </row>
    <row r="462" spans="2:70" x14ac:dyDescent="0.25"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W462" s="13"/>
      <c r="X462" s="13"/>
      <c r="Y462" s="13"/>
      <c r="Z462" s="13"/>
      <c r="AC462" s="13"/>
      <c r="AD462" s="13"/>
      <c r="AE462" s="13"/>
      <c r="AF462" s="13"/>
      <c r="AG462" s="13"/>
      <c r="AH462" s="13"/>
      <c r="AI462" s="13"/>
      <c r="AJ462" s="13"/>
      <c r="AK462" s="13"/>
      <c r="AL462" s="13"/>
      <c r="AM462" s="13"/>
      <c r="AN462" s="13"/>
      <c r="AO462" s="13"/>
      <c r="AP462" s="13"/>
      <c r="AQ462" s="13"/>
      <c r="AR462" s="13"/>
      <c r="AS462" s="13"/>
      <c r="AT462" s="13"/>
      <c r="AU462" s="13"/>
      <c r="AV462" s="13"/>
      <c r="AW462" s="13"/>
      <c r="AX462" s="13"/>
      <c r="AY462" s="13"/>
      <c r="AZ462" s="13"/>
      <c r="BA462" s="13"/>
      <c r="BB462" s="13"/>
      <c r="BC462" s="13"/>
      <c r="BD462" s="13"/>
      <c r="BE462" s="13"/>
      <c r="BF462" s="13"/>
      <c r="BG462" s="13"/>
      <c r="BH462" s="13"/>
      <c r="BI462" s="13"/>
      <c r="BJ462" s="13"/>
      <c r="BK462" s="13"/>
      <c r="BL462" s="13"/>
      <c r="BM462" s="13"/>
      <c r="BN462" s="13"/>
      <c r="BO462" s="13"/>
      <c r="BP462" s="13"/>
      <c r="BQ462" s="13"/>
      <c r="BR462" s="13"/>
    </row>
    <row r="463" spans="2:70" x14ac:dyDescent="0.25"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W463" s="13"/>
      <c r="X463" s="13"/>
      <c r="Y463" s="13"/>
      <c r="Z463" s="13"/>
      <c r="AC463" s="13"/>
      <c r="AD463" s="13"/>
      <c r="AE463" s="13"/>
      <c r="AF463" s="13"/>
      <c r="AG463" s="13"/>
      <c r="AH463" s="13"/>
      <c r="AI463" s="13"/>
      <c r="AJ463" s="13"/>
      <c r="AK463" s="13"/>
      <c r="AL463" s="13"/>
      <c r="AM463" s="13"/>
      <c r="AN463" s="13"/>
      <c r="AO463" s="13"/>
      <c r="AP463" s="13"/>
      <c r="AQ463" s="13"/>
      <c r="AR463" s="13"/>
      <c r="AS463" s="13"/>
      <c r="AT463" s="13"/>
      <c r="AU463" s="13"/>
      <c r="AV463" s="13"/>
      <c r="AW463" s="13"/>
      <c r="AX463" s="13"/>
      <c r="AY463" s="13"/>
      <c r="AZ463" s="13"/>
      <c r="BA463" s="13"/>
      <c r="BB463" s="13"/>
      <c r="BC463" s="13"/>
      <c r="BD463" s="13"/>
      <c r="BE463" s="13"/>
      <c r="BF463" s="13"/>
      <c r="BG463" s="13"/>
      <c r="BH463" s="13"/>
      <c r="BI463" s="13"/>
      <c r="BJ463" s="13"/>
      <c r="BK463" s="13"/>
      <c r="BL463" s="13"/>
      <c r="BM463" s="13"/>
      <c r="BN463" s="13"/>
      <c r="BO463" s="13"/>
      <c r="BP463" s="13"/>
      <c r="BQ463" s="13"/>
      <c r="BR463" s="13"/>
    </row>
    <row r="464" spans="2:70" x14ac:dyDescent="0.25"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W464" s="13"/>
      <c r="X464" s="13"/>
      <c r="Y464" s="13"/>
      <c r="Z464" s="13"/>
      <c r="AC464" s="13"/>
      <c r="AD464" s="13"/>
      <c r="AE464" s="13"/>
      <c r="AF464" s="13"/>
      <c r="AG464" s="13"/>
      <c r="AH464" s="13"/>
      <c r="AI464" s="13"/>
      <c r="AJ464" s="13"/>
      <c r="AK464" s="13"/>
      <c r="AL464" s="13"/>
      <c r="AM464" s="13"/>
      <c r="AN464" s="13"/>
      <c r="AO464" s="13"/>
      <c r="AP464" s="13"/>
      <c r="AQ464" s="13"/>
      <c r="AR464" s="13"/>
      <c r="AS464" s="13"/>
      <c r="AT464" s="13"/>
      <c r="AU464" s="13"/>
      <c r="AV464" s="13"/>
      <c r="AW464" s="13"/>
      <c r="AX464" s="13"/>
      <c r="AY464" s="13"/>
      <c r="AZ464" s="13"/>
      <c r="BA464" s="13"/>
      <c r="BB464" s="13"/>
      <c r="BC464" s="13"/>
      <c r="BD464" s="13"/>
      <c r="BE464" s="13"/>
      <c r="BF464" s="13"/>
      <c r="BG464" s="13"/>
      <c r="BH464" s="13"/>
      <c r="BI464" s="13"/>
      <c r="BJ464" s="13"/>
      <c r="BK464" s="13"/>
      <c r="BL464" s="13"/>
      <c r="BM464" s="13"/>
      <c r="BN464" s="13"/>
      <c r="BO464" s="13"/>
      <c r="BP464" s="13"/>
      <c r="BQ464" s="13"/>
      <c r="BR464" s="13"/>
    </row>
    <row r="465" spans="2:70" x14ac:dyDescent="0.25"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W465" s="13"/>
      <c r="X465" s="13"/>
      <c r="Y465" s="13"/>
      <c r="Z465" s="13"/>
      <c r="AC465" s="13"/>
      <c r="AD465" s="13"/>
      <c r="AE465" s="13"/>
      <c r="AF465" s="13"/>
      <c r="AG465" s="13"/>
      <c r="AH465" s="13"/>
      <c r="AI465" s="13"/>
      <c r="AJ465" s="13"/>
      <c r="AK465" s="13"/>
      <c r="AL465" s="13"/>
      <c r="AM465" s="13"/>
      <c r="AN465" s="13"/>
      <c r="AO465" s="13"/>
      <c r="AP465" s="13"/>
      <c r="AQ465" s="13"/>
      <c r="AR465" s="13"/>
      <c r="AS465" s="13"/>
      <c r="AT465" s="13"/>
      <c r="AU465" s="13"/>
      <c r="AV465" s="13"/>
      <c r="AW465" s="13"/>
      <c r="AX465" s="13"/>
      <c r="AY465" s="13"/>
      <c r="AZ465" s="13"/>
      <c r="BA465" s="13"/>
      <c r="BB465" s="13"/>
      <c r="BC465" s="13"/>
      <c r="BD465" s="13"/>
      <c r="BE465" s="13"/>
      <c r="BF465" s="13"/>
      <c r="BG465" s="13"/>
      <c r="BH465" s="13"/>
      <c r="BI465" s="13"/>
      <c r="BJ465" s="13"/>
      <c r="BK465" s="13"/>
      <c r="BL465" s="13"/>
      <c r="BM465" s="13"/>
      <c r="BN465" s="13"/>
      <c r="BO465" s="13"/>
      <c r="BP465" s="13"/>
      <c r="BQ465" s="13"/>
      <c r="BR465" s="13"/>
    </row>
    <row r="466" spans="2:70" x14ac:dyDescent="0.25"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W466" s="13"/>
      <c r="X466" s="13"/>
      <c r="Y466" s="13"/>
      <c r="Z466" s="13"/>
      <c r="AC466" s="13"/>
      <c r="AD466" s="13"/>
      <c r="AE466" s="13"/>
      <c r="AF466" s="13"/>
      <c r="AG466" s="13"/>
      <c r="AH466" s="13"/>
      <c r="AI466" s="13"/>
      <c r="AJ466" s="13"/>
      <c r="AK466" s="13"/>
      <c r="AL466" s="13"/>
      <c r="AM466" s="13"/>
      <c r="AN466" s="13"/>
      <c r="AO466" s="13"/>
      <c r="AP466" s="13"/>
      <c r="AQ466" s="13"/>
      <c r="AR466" s="13"/>
      <c r="AS466" s="13"/>
      <c r="AT466" s="13"/>
      <c r="AU466" s="13"/>
      <c r="AV466" s="13"/>
      <c r="AW466" s="13"/>
      <c r="AX466" s="13"/>
      <c r="AY466" s="13"/>
      <c r="AZ466" s="13"/>
      <c r="BA466" s="13"/>
      <c r="BB466" s="13"/>
      <c r="BC466" s="13"/>
      <c r="BD466" s="13"/>
      <c r="BE466" s="13"/>
      <c r="BF466" s="13"/>
      <c r="BG466" s="13"/>
      <c r="BH466" s="13"/>
      <c r="BI466" s="13"/>
      <c r="BJ466" s="13"/>
      <c r="BK466" s="13"/>
      <c r="BL466" s="13"/>
      <c r="BM466" s="13"/>
      <c r="BN466" s="13"/>
      <c r="BO466" s="13"/>
      <c r="BP466" s="13"/>
      <c r="BQ466" s="13"/>
      <c r="BR466" s="13"/>
    </row>
    <row r="467" spans="2:70" x14ac:dyDescent="0.25"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W467" s="13"/>
      <c r="X467" s="13"/>
      <c r="Y467" s="13"/>
      <c r="Z467" s="13"/>
      <c r="AC467" s="13"/>
      <c r="AD467" s="13"/>
      <c r="AE467" s="13"/>
      <c r="AF467" s="13"/>
      <c r="AG467" s="13"/>
      <c r="AH467" s="13"/>
      <c r="AI467" s="13"/>
      <c r="AJ467" s="13"/>
      <c r="AK467" s="13"/>
      <c r="AL467" s="13"/>
      <c r="AM467" s="13"/>
      <c r="AN467" s="13"/>
      <c r="AO467" s="13"/>
      <c r="AP467" s="13"/>
      <c r="AQ467" s="13"/>
      <c r="AR467" s="13"/>
      <c r="AS467" s="13"/>
      <c r="AT467" s="13"/>
      <c r="AU467" s="13"/>
      <c r="AV467" s="13"/>
      <c r="AW467" s="13"/>
      <c r="AX467" s="13"/>
      <c r="AY467" s="13"/>
      <c r="AZ467" s="13"/>
      <c r="BA467" s="13"/>
      <c r="BB467" s="13"/>
      <c r="BC467" s="13"/>
      <c r="BD467" s="13"/>
      <c r="BE467" s="13"/>
      <c r="BF467" s="13"/>
      <c r="BG467" s="13"/>
      <c r="BH467" s="13"/>
      <c r="BI467" s="13"/>
      <c r="BJ467" s="13"/>
      <c r="BK467" s="13"/>
      <c r="BL467" s="13"/>
      <c r="BM467" s="13"/>
      <c r="BN467" s="13"/>
      <c r="BO467" s="13"/>
      <c r="BP467" s="13"/>
      <c r="BQ467" s="13"/>
      <c r="BR467" s="13"/>
    </row>
    <row r="468" spans="2:70" x14ac:dyDescent="0.25"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W468" s="13"/>
      <c r="X468" s="13"/>
      <c r="Y468" s="13"/>
      <c r="Z468" s="13"/>
      <c r="AC468" s="13"/>
      <c r="AD468" s="13"/>
      <c r="AE468" s="13"/>
      <c r="AF468" s="13"/>
      <c r="AG468" s="13"/>
      <c r="AH468" s="13"/>
      <c r="AI468" s="13"/>
      <c r="AJ468" s="13"/>
      <c r="AK468" s="13"/>
      <c r="AL468" s="13"/>
      <c r="AM468" s="13"/>
      <c r="AN468" s="13"/>
      <c r="AO468" s="13"/>
      <c r="AP468" s="13"/>
      <c r="AQ468" s="13"/>
      <c r="AR468" s="13"/>
      <c r="AS468" s="13"/>
      <c r="AT468" s="13"/>
      <c r="AU468" s="13"/>
      <c r="AV468" s="13"/>
      <c r="AW468" s="13"/>
      <c r="AX468" s="13"/>
      <c r="AY468" s="13"/>
      <c r="AZ468" s="13"/>
      <c r="BA468" s="13"/>
      <c r="BB468" s="13"/>
      <c r="BC468" s="13"/>
      <c r="BD468" s="13"/>
      <c r="BE468" s="13"/>
      <c r="BF468" s="13"/>
      <c r="BG468" s="13"/>
      <c r="BH468" s="13"/>
      <c r="BI468" s="13"/>
      <c r="BJ468" s="13"/>
      <c r="BK468" s="13"/>
      <c r="BL468" s="13"/>
      <c r="BM468" s="13"/>
      <c r="BN468" s="13"/>
      <c r="BO468" s="13"/>
      <c r="BP468" s="13"/>
      <c r="BQ468" s="13"/>
      <c r="BR468" s="13"/>
    </row>
    <row r="469" spans="2:70" x14ac:dyDescent="0.25"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W469" s="13"/>
      <c r="X469" s="13"/>
      <c r="Y469" s="13"/>
      <c r="Z469" s="13"/>
      <c r="AC469" s="13"/>
      <c r="AD469" s="13"/>
      <c r="AE469" s="13"/>
      <c r="AF469" s="13"/>
      <c r="AG469" s="13"/>
      <c r="AH469" s="13"/>
      <c r="AI469" s="13"/>
      <c r="AJ469" s="13"/>
      <c r="AK469" s="13"/>
      <c r="AL469" s="13"/>
      <c r="AM469" s="13"/>
      <c r="AN469" s="13"/>
      <c r="AO469" s="13"/>
      <c r="AP469" s="13"/>
      <c r="AQ469" s="13"/>
      <c r="AR469" s="13"/>
      <c r="AS469" s="13"/>
      <c r="AT469" s="13"/>
      <c r="AU469" s="13"/>
      <c r="AV469" s="13"/>
      <c r="AW469" s="13"/>
      <c r="AX469" s="13"/>
      <c r="AY469" s="13"/>
      <c r="AZ469" s="13"/>
      <c r="BA469" s="13"/>
      <c r="BB469" s="13"/>
      <c r="BC469" s="13"/>
      <c r="BD469" s="13"/>
      <c r="BE469" s="13"/>
      <c r="BF469" s="13"/>
      <c r="BG469" s="13"/>
      <c r="BH469" s="13"/>
      <c r="BI469" s="13"/>
      <c r="BJ469" s="13"/>
      <c r="BK469" s="13"/>
      <c r="BL469" s="13"/>
      <c r="BM469" s="13"/>
      <c r="BN469" s="13"/>
      <c r="BO469" s="13"/>
      <c r="BP469" s="13"/>
      <c r="BQ469" s="13"/>
      <c r="BR469" s="13"/>
    </row>
    <row r="470" spans="2:70" x14ac:dyDescent="0.25"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W470" s="13"/>
      <c r="X470" s="13"/>
      <c r="Y470" s="13"/>
      <c r="Z470" s="13"/>
      <c r="AC470" s="13"/>
      <c r="AD470" s="13"/>
      <c r="AE470" s="13"/>
      <c r="AF470" s="13"/>
      <c r="AG470" s="13"/>
      <c r="AH470" s="13"/>
      <c r="AI470" s="13"/>
      <c r="AJ470" s="13"/>
      <c r="AK470" s="13"/>
      <c r="AL470" s="13"/>
      <c r="AM470" s="13"/>
      <c r="AN470" s="13"/>
      <c r="AO470" s="13"/>
      <c r="AP470" s="13"/>
      <c r="AQ470" s="13"/>
      <c r="AR470" s="13"/>
      <c r="AS470" s="13"/>
      <c r="AT470" s="13"/>
      <c r="AU470" s="13"/>
      <c r="AV470" s="13"/>
      <c r="AW470" s="13"/>
      <c r="AX470" s="13"/>
      <c r="AY470" s="13"/>
      <c r="AZ470" s="13"/>
      <c r="BA470" s="13"/>
      <c r="BB470" s="13"/>
      <c r="BC470" s="13"/>
      <c r="BD470" s="13"/>
      <c r="BE470" s="13"/>
      <c r="BF470" s="13"/>
      <c r="BG470" s="13"/>
      <c r="BH470" s="13"/>
      <c r="BI470" s="13"/>
      <c r="BJ470" s="13"/>
      <c r="BK470" s="13"/>
      <c r="BL470" s="13"/>
      <c r="BM470" s="13"/>
      <c r="BN470" s="13"/>
      <c r="BO470" s="13"/>
      <c r="BP470" s="13"/>
      <c r="BQ470" s="13"/>
      <c r="BR470" s="13"/>
    </row>
    <row r="471" spans="2:70" x14ac:dyDescent="0.25"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W471" s="13"/>
      <c r="X471" s="13"/>
      <c r="Y471" s="13"/>
      <c r="Z471" s="13"/>
      <c r="AC471" s="13"/>
      <c r="AD471" s="13"/>
      <c r="AE471" s="13"/>
      <c r="AF471" s="13"/>
      <c r="AG471" s="13"/>
      <c r="AH471" s="13"/>
      <c r="AI471" s="13"/>
      <c r="AJ471" s="13"/>
      <c r="AK471" s="13"/>
      <c r="AL471" s="13"/>
      <c r="AM471" s="13"/>
      <c r="AN471" s="13"/>
      <c r="AO471" s="13"/>
      <c r="AP471" s="13"/>
      <c r="AQ471" s="13"/>
      <c r="AR471" s="13"/>
      <c r="AS471" s="13"/>
      <c r="AT471" s="13"/>
      <c r="AU471" s="13"/>
      <c r="AV471" s="13"/>
      <c r="AW471" s="13"/>
      <c r="AX471" s="13"/>
      <c r="AY471" s="13"/>
      <c r="AZ471" s="13"/>
      <c r="BA471" s="13"/>
      <c r="BB471" s="13"/>
      <c r="BC471" s="13"/>
      <c r="BD471" s="13"/>
      <c r="BE471" s="13"/>
      <c r="BF471" s="13"/>
      <c r="BG471" s="13"/>
      <c r="BH471" s="13"/>
      <c r="BI471" s="13"/>
      <c r="BJ471" s="13"/>
      <c r="BK471" s="13"/>
      <c r="BL471" s="13"/>
      <c r="BM471" s="13"/>
      <c r="BN471" s="13"/>
      <c r="BO471" s="13"/>
      <c r="BP471" s="13"/>
      <c r="BQ471" s="13"/>
      <c r="BR471" s="13"/>
    </row>
    <row r="472" spans="2:70" x14ac:dyDescent="0.25"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W472" s="13"/>
      <c r="X472" s="13"/>
      <c r="Y472" s="13"/>
      <c r="Z472" s="13"/>
      <c r="AC472" s="13"/>
      <c r="AD472" s="13"/>
      <c r="AE472" s="13"/>
      <c r="AF472" s="13"/>
      <c r="AG472" s="13"/>
      <c r="AH472" s="13"/>
      <c r="AI472" s="13"/>
      <c r="AJ472" s="13"/>
      <c r="AK472" s="13"/>
      <c r="AL472" s="13"/>
      <c r="AM472" s="13"/>
      <c r="AN472" s="13"/>
      <c r="AO472" s="13"/>
      <c r="AP472" s="13"/>
      <c r="AQ472" s="13"/>
      <c r="AR472" s="13"/>
      <c r="AS472" s="13"/>
      <c r="AT472" s="13"/>
      <c r="AU472" s="13"/>
      <c r="AV472" s="13"/>
      <c r="AW472" s="13"/>
      <c r="AX472" s="13"/>
      <c r="AY472" s="13"/>
      <c r="AZ472" s="13"/>
      <c r="BA472" s="13"/>
      <c r="BB472" s="13"/>
      <c r="BC472" s="13"/>
      <c r="BD472" s="13"/>
      <c r="BE472" s="13"/>
      <c r="BF472" s="13"/>
      <c r="BG472" s="13"/>
      <c r="BH472" s="13"/>
      <c r="BI472" s="13"/>
      <c r="BJ472" s="13"/>
      <c r="BK472" s="13"/>
      <c r="BL472" s="13"/>
      <c r="BM472" s="13"/>
      <c r="BN472" s="13"/>
      <c r="BO472" s="13"/>
      <c r="BP472" s="13"/>
      <c r="BQ472" s="13"/>
      <c r="BR472" s="13"/>
    </row>
    <row r="473" spans="2:70" x14ac:dyDescent="0.25"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W473" s="13"/>
      <c r="X473" s="13"/>
      <c r="Y473" s="13"/>
      <c r="Z473" s="13"/>
      <c r="AC473" s="13"/>
      <c r="AD473" s="13"/>
      <c r="AE473" s="13"/>
      <c r="AF473" s="13"/>
      <c r="AG473" s="13"/>
      <c r="AH473" s="13"/>
      <c r="AI473" s="13"/>
      <c r="AJ473" s="13"/>
      <c r="AK473" s="13"/>
      <c r="AL473" s="13"/>
      <c r="AM473" s="13"/>
      <c r="AN473" s="13"/>
      <c r="AO473" s="13"/>
      <c r="AP473" s="13"/>
      <c r="AQ473" s="13"/>
      <c r="AR473" s="13"/>
      <c r="AS473" s="13"/>
      <c r="AT473" s="13"/>
      <c r="AU473" s="13"/>
      <c r="AV473" s="13"/>
      <c r="AW473" s="13"/>
      <c r="AX473" s="13"/>
      <c r="AY473" s="13"/>
      <c r="AZ473" s="13"/>
      <c r="BA473" s="13"/>
      <c r="BB473" s="13"/>
      <c r="BC473" s="13"/>
      <c r="BD473" s="13"/>
      <c r="BE473" s="13"/>
      <c r="BF473" s="13"/>
      <c r="BG473" s="13"/>
      <c r="BH473" s="13"/>
      <c r="BI473" s="13"/>
      <c r="BJ473" s="13"/>
      <c r="BK473" s="13"/>
      <c r="BL473" s="13"/>
      <c r="BM473" s="13"/>
      <c r="BN473" s="13"/>
      <c r="BO473" s="13"/>
      <c r="BP473" s="13"/>
      <c r="BQ473" s="13"/>
      <c r="BR473" s="13"/>
    </row>
    <row r="474" spans="2:70" x14ac:dyDescent="0.25"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W474" s="13"/>
      <c r="X474" s="13"/>
      <c r="Y474" s="13"/>
      <c r="Z474" s="13"/>
      <c r="AC474" s="13"/>
      <c r="AD474" s="13"/>
      <c r="AE474" s="13"/>
      <c r="AF474" s="13"/>
      <c r="AG474" s="13"/>
      <c r="AH474" s="13"/>
      <c r="AI474" s="13"/>
      <c r="AJ474" s="13"/>
      <c r="AK474" s="13"/>
      <c r="AL474" s="13"/>
      <c r="AM474" s="13"/>
      <c r="AN474" s="13"/>
      <c r="AO474" s="13"/>
      <c r="AP474" s="13"/>
      <c r="AQ474" s="13"/>
      <c r="AR474" s="13"/>
      <c r="AS474" s="13"/>
      <c r="AT474" s="13"/>
      <c r="AU474" s="13"/>
      <c r="AV474" s="13"/>
      <c r="AW474" s="13"/>
      <c r="AX474" s="13"/>
      <c r="AY474" s="13"/>
      <c r="AZ474" s="13"/>
      <c r="BA474" s="13"/>
      <c r="BB474" s="13"/>
      <c r="BC474" s="13"/>
      <c r="BD474" s="13"/>
      <c r="BE474" s="13"/>
      <c r="BF474" s="13"/>
      <c r="BG474" s="13"/>
      <c r="BH474" s="13"/>
      <c r="BI474" s="13"/>
      <c r="BJ474" s="13"/>
      <c r="BK474" s="13"/>
      <c r="BL474" s="13"/>
      <c r="BM474" s="13"/>
      <c r="BN474" s="13"/>
      <c r="BO474" s="13"/>
      <c r="BP474" s="13"/>
      <c r="BQ474" s="13"/>
      <c r="BR474" s="13"/>
    </row>
    <row r="475" spans="2:70" x14ac:dyDescent="0.25"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W475" s="13"/>
      <c r="X475" s="13"/>
      <c r="Y475" s="13"/>
      <c r="Z475" s="13"/>
      <c r="AC475" s="13"/>
      <c r="AD475" s="13"/>
      <c r="AE475" s="13"/>
      <c r="AF475" s="13"/>
      <c r="AG475" s="13"/>
      <c r="AH475" s="13"/>
      <c r="AI475" s="13"/>
      <c r="AJ475" s="13"/>
      <c r="AK475" s="13"/>
      <c r="AL475" s="13"/>
      <c r="AM475" s="13"/>
      <c r="AN475" s="13"/>
      <c r="AO475" s="13"/>
      <c r="AP475" s="13"/>
      <c r="AQ475" s="13"/>
      <c r="AR475" s="13"/>
      <c r="AS475" s="13"/>
      <c r="AT475" s="13"/>
      <c r="AU475" s="13"/>
      <c r="AV475" s="13"/>
      <c r="AW475" s="13"/>
      <c r="AX475" s="13"/>
      <c r="AY475" s="13"/>
      <c r="AZ475" s="13"/>
      <c r="BA475" s="13"/>
      <c r="BB475" s="13"/>
      <c r="BC475" s="13"/>
      <c r="BD475" s="13"/>
      <c r="BE475" s="13"/>
      <c r="BF475" s="13"/>
      <c r="BG475" s="13"/>
      <c r="BH475" s="13"/>
      <c r="BI475" s="13"/>
      <c r="BJ475" s="13"/>
      <c r="BK475" s="13"/>
      <c r="BL475" s="13"/>
      <c r="BM475" s="13"/>
      <c r="BN475" s="13"/>
      <c r="BO475" s="13"/>
      <c r="BP475" s="13"/>
      <c r="BQ475" s="13"/>
      <c r="BR475" s="13"/>
    </row>
    <row r="476" spans="2:70" x14ac:dyDescent="0.25"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W476" s="13"/>
      <c r="X476" s="13"/>
      <c r="Y476" s="13"/>
      <c r="Z476" s="13"/>
      <c r="AC476" s="13"/>
      <c r="AD476" s="13"/>
      <c r="AE476" s="13"/>
      <c r="AF476" s="13"/>
      <c r="AG476" s="13"/>
      <c r="AH476" s="13"/>
      <c r="AI476" s="13"/>
      <c r="AJ476" s="13"/>
      <c r="AK476" s="13"/>
      <c r="AL476" s="13"/>
      <c r="AM476" s="13"/>
      <c r="AN476" s="13"/>
      <c r="AO476" s="13"/>
      <c r="AP476" s="13"/>
      <c r="AQ476" s="13"/>
      <c r="AR476" s="13"/>
      <c r="AS476" s="13"/>
      <c r="AT476" s="13"/>
      <c r="AU476" s="13"/>
      <c r="AV476" s="13"/>
      <c r="AW476" s="13"/>
      <c r="AX476" s="13"/>
      <c r="AY476" s="13"/>
      <c r="AZ476" s="13"/>
      <c r="BA476" s="13"/>
      <c r="BB476" s="13"/>
      <c r="BC476" s="13"/>
      <c r="BD476" s="13"/>
      <c r="BE476" s="13"/>
      <c r="BF476" s="13"/>
      <c r="BG476" s="13"/>
      <c r="BH476" s="13"/>
      <c r="BI476" s="13"/>
      <c r="BJ476" s="13"/>
      <c r="BK476" s="13"/>
      <c r="BL476" s="13"/>
      <c r="BM476" s="13"/>
      <c r="BN476" s="13"/>
      <c r="BO476" s="13"/>
      <c r="BP476" s="13"/>
      <c r="BQ476" s="13"/>
      <c r="BR476" s="13"/>
    </row>
    <row r="477" spans="2:70" x14ac:dyDescent="0.25"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W477" s="13"/>
      <c r="X477" s="13"/>
      <c r="Y477" s="13"/>
      <c r="Z477" s="13"/>
      <c r="AC477" s="13"/>
      <c r="AD477" s="13"/>
      <c r="AE477" s="13"/>
      <c r="AF477" s="13"/>
      <c r="AG477" s="13"/>
      <c r="AH477" s="13"/>
      <c r="AI477" s="13"/>
      <c r="AJ477" s="13"/>
      <c r="AK477" s="13"/>
      <c r="AL477" s="13"/>
      <c r="AM477" s="13"/>
      <c r="AN477" s="13"/>
      <c r="AO477" s="13"/>
      <c r="AP477" s="13"/>
      <c r="AQ477" s="13"/>
      <c r="AR477" s="13"/>
      <c r="AS477" s="13"/>
      <c r="AT477" s="13"/>
      <c r="AU477" s="13"/>
      <c r="AV477" s="13"/>
      <c r="AW477" s="13"/>
      <c r="AX477" s="13"/>
      <c r="AY477" s="13"/>
      <c r="AZ477" s="13"/>
      <c r="BA477" s="13"/>
      <c r="BB477" s="13"/>
      <c r="BC477" s="13"/>
      <c r="BD477" s="13"/>
      <c r="BE477" s="13"/>
      <c r="BF477" s="13"/>
      <c r="BG477" s="13"/>
      <c r="BH477" s="13"/>
      <c r="BI477" s="13"/>
      <c r="BJ477" s="13"/>
      <c r="BK477" s="13"/>
      <c r="BL477" s="13"/>
      <c r="BM477" s="13"/>
      <c r="BN477" s="13"/>
      <c r="BO477" s="13"/>
      <c r="BP477" s="13"/>
      <c r="BQ477" s="13"/>
      <c r="BR477" s="13"/>
    </row>
    <row r="478" spans="2:70" x14ac:dyDescent="0.25"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W478" s="13"/>
      <c r="X478" s="13"/>
      <c r="Y478" s="13"/>
      <c r="Z478" s="13"/>
      <c r="AC478" s="13"/>
      <c r="AD478" s="13"/>
      <c r="AE478" s="13"/>
      <c r="AF478" s="13"/>
      <c r="AG478" s="13"/>
      <c r="AH478" s="13"/>
      <c r="AI478" s="13"/>
      <c r="AJ478" s="13"/>
      <c r="AK478" s="13"/>
      <c r="AL478" s="13"/>
      <c r="AM478" s="13"/>
      <c r="AN478" s="13"/>
      <c r="AO478" s="13"/>
      <c r="AP478" s="13"/>
      <c r="AQ478" s="13"/>
      <c r="AR478" s="13"/>
      <c r="AS478" s="13"/>
      <c r="AT478" s="13"/>
      <c r="AU478" s="13"/>
      <c r="AV478" s="13"/>
      <c r="AW478" s="13"/>
      <c r="AX478" s="13"/>
      <c r="AY478" s="13"/>
      <c r="AZ478" s="13"/>
      <c r="BA478" s="13"/>
      <c r="BB478" s="13"/>
      <c r="BC478" s="13"/>
      <c r="BD478" s="13"/>
      <c r="BE478" s="13"/>
      <c r="BF478" s="13"/>
      <c r="BG478" s="13"/>
      <c r="BH478" s="13"/>
      <c r="BI478" s="13"/>
      <c r="BJ478" s="13"/>
      <c r="BK478" s="13"/>
      <c r="BL478" s="13"/>
      <c r="BM478" s="13"/>
      <c r="BN478" s="13"/>
      <c r="BO478" s="13"/>
      <c r="BP478" s="13"/>
      <c r="BQ478" s="13"/>
      <c r="BR478" s="13"/>
    </row>
    <row r="479" spans="2:70" x14ac:dyDescent="0.25"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W479" s="13"/>
      <c r="X479" s="13"/>
      <c r="Y479" s="13"/>
      <c r="Z479" s="13"/>
      <c r="AC479" s="13"/>
      <c r="AD479" s="13"/>
      <c r="AE479" s="13"/>
      <c r="AF479" s="13"/>
      <c r="AG479" s="13"/>
      <c r="AH479" s="13"/>
      <c r="AI479" s="13"/>
      <c r="AJ479" s="13"/>
      <c r="AK479" s="13"/>
      <c r="AL479" s="13"/>
      <c r="AM479" s="13"/>
      <c r="AN479" s="13"/>
      <c r="AO479" s="13"/>
      <c r="AP479" s="13"/>
      <c r="AQ479" s="13"/>
      <c r="AR479" s="13"/>
      <c r="AS479" s="13"/>
      <c r="AT479" s="13"/>
      <c r="AU479" s="13"/>
      <c r="AV479" s="13"/>
      <c r="AW479" s="13"/>
      <c r="AX479" s="13"/>
      <c r="AY479" s="13"/>
      <c r="AZ479" s="13"/>
      <c r="BA479" s="13"/>
      <c r="BB479" s="13"/>
      <c r="BC479" s="13"/>
      <c r="BD479" s="13"/>
      <c r="BE479" s="13"/>
      <c r="BF479" s="13"/>
      <c r="BG479" s="13"/>
      <c r="BH479" s="13"/>
      <c r="BI479" s="13"/>
      <c r="BJ479" s="13"/>
      <c r="BK479" s="13"/>
      <c r="BL479" s="13"/>
      <c r="BM479" s="13"/>
      <c r="BN479" s="13"/>
      <c r="BO479" s="13"/>
      <c r="BP479" s="13"/>
      <c r="BQ479" s="13"/>
      <c r="BR479" s="13"/>
    </row>
    <row r="480" spans="2:70" x14ac:dyDescent="0.25"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W480" s="13"/>
      <c r="X480" s="13"/>
      <c r="Y480" s="13"/>
      <c r="Z480" s="13"/>
      <c r="AC480" s="13"/>
      <c r="AD480" s="13"/>
      <c r="AE480" s="13"/>
      <c r="AF480" s="13"/>
      <c r="AG480" s="13"/>
      <c r="AH480" s="13"/>
      <c r="AI480" s="13"/>
      <c r="AJ480" s="13"/>
      <c r="AK480" s="13"/>
      <c r="AL480" s="13"/>
      <c r="AM480" s="13"/>
      <c r="AN480" s="13"/>
      <c r="AO480" s="13"/>
      <c r="AP480" s="13"/>
      <c r="AQ480" s="13"/>
      <c r="AR480" s="13"/>
      <c r="AS480" s="13"/>
      <c r="AT480" s="13"/>
      <c r="AU480" s="13"/>
      <c r="AV480" s="13"/>
      <c r="AW480" s="13"/>
      <c r="AX480" s="13"/>
      <c r="AY480" s="13"/>
      <c r="AZ480" s="13"/>
      <c r="BA480" s="13"/>
      <c r="BB480" s="13"/>
      <c r="BC480" s="13"/>
      <c r="BD480" s="13"/>
      <c r="BE480" s="13"/>
      <c r="BF480" s="13"/>
      <c r="BG480" s="13"/>
      <c r="BH480" s="13"/>
      <c r="BI480" s="13"/>
      <c r="BJ480" s="13"/>
      <c r="BK480" s="13"/>
      <c r="BL480" s="13"/>
      <c r="BM480" s="13"/>
      <c r="BN480" s="13"/>
      <c r="BO480" s="13"/>
      <c r="BP480" s="13"/>
      <c r="BQ480" s="13"/>
      <c r="BR480" s="13"/>
    </row>
    <row r="481" spans="2:70" x14ac:dyDescent="0.25"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W481" s="13"/>
      <c r="X481" s="13"/>
      <c r="Y481" s="13"/>
      <c r="Z481" s="13"/>
      <c r="AC481" s="13"/>
      <c r="AD481" s="13"/>
      <c r="AE481" s="13"/>
      <c r="AF481" s="13"/>
      <c r="AG481" s="13"/>
      <c r="AH481" s="13"/>
      <c r="AI481" s="13"/>
      <c r="AJ481" s="13"/>
      <c r="AK481" s="13"/>
      <c r="AL481" s="13"/>
      <c r="AM481" s="13"/>
      <c r="AN481" s="13"/>
      <c r="AO481" s="13"/>
      <c r="AP481" s="13"/>
      <c r="AQ481" s="13"/>
      <c r="AR481" s="13"/>
      <c r="AS481" s="13"/>
      <c r="AT481" s="13"/>
      <c r="AU481" s="13"/>
      <c r="AV481" s="13"/>
      <c r="AW481" s="13"/>
      <c r="AX481" s="13"/>
      <c r="AY481" s="13"/>
      <c r="AZ481" s="13"/>
      <c r="BA481" s="13"/>
      <c r="BB481" s="13"/>
      <c r="BC481" s="13"/>
      <c r="BD481" s="13"/>
      <c r="BE481" s="13"/>
      <c r="BF481" s="13"/>
      <c r="BG481" s="13"/>
      <c r="BH481" s="13"/>
      <c r="BI481" s="13"/>
      <c r="BJ481" s="13"/>
      <c r="BK481" s="13"/>
      <c r="BL481" s="13"/>
      <c r="BM481" s="13"/>
      <c r="BN481" s="13"/>
      <c r="BO481" s="13"/>
      <c r="BP481" s="13"/>
      <c r="BQ481" s="13"/>
      <c r="BR481" s="13"/>
    </row>
    <row r="482" spans="2:70" x14ac:dyDescent="0.25"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W482" s="13"/>
      <c r="X482" s="13"/>
      <c r="Y482" s="13"/>
      <c r="Z482" s="13"/>
      <c r="AC482" s="13"/>
      <c r="AD482" s="13"/>
      <c r="AE482" s="13"/>
      <c r="AF482" s="13"/>
      <c r="AG482" s="13"/>
      <c r="AH482" s="13"/>
      <c r="AI482" s="13"/>
      <c r="AJ482" s="13"/>
      <c r="AK482" s="13"/>
      <c r="AL482" s="13"/>
      <c r="AM482" s="13"/>
      <c r="AN482" s="13"/>
      <c r="AO482" s="13"/>
      <c r="AP482" s="13"/>
      <c r="AQ482" s="13"/>
      <c r="AR482" s="13"/>
      <c r="AS482" s="13"/>
      <c r="AT482" s="13"/>
      <c r="AU482" s="13"/>
      <c r="AV482" s="13"/>
      <c r="AW482" s="13"/>
      <c r="AX482" s="13"/>
      <c r="AY482" s="13"/>
      <c r="AZ482" s="13"/>
      <c r="BA482" s="13"/>
      <c r="BB482" s="13"/>
      <c r="BC482" s="13"/>
      <c r="BD482" s="13"/>
      <c r="BE482" s="13"/>
      <c r="BF482" s="13"/>
      <c r="BG482" s="13"/>
      <c r="BH482" s="13"/>
      <c r="BI482" s="13"/>
      <c r="BJ482" s="13"/>
      <c r="BK482" s="13"/>
      <c r="BL482" s="13"/>
      <c r="BM482" s="13"/>
      <c r="BN482" s="13"/>
      <c r="BO482" s="13"/>
      <c r="BP482" s="13"/>
      <c r="BQ482" s="13"/>
      <c r="BR482" s="13"/>
    </row>
    <row r="483" spans="2:70" x14ac:dyDescent="0.25"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W483" s="13"/>
      <c r="X483" s="13"/>
      <c r="Y483" s="13"/>
      <c r="Z483" s="13"/>
      <c r="AC483" s="13"/>
      <c r="AD483" s="13"/>
      <c r="AE483" s="13"/>
      <c r="AF483" s="13"/>
      <c r="AG483" s="13"/>
      <c r="AH483" s="13"/>
      <c r="AI483" s="13"/>
      <c r="AJ483" s="13"/>
      <c r="AK483" s="13"/>
      <c r="AL483" s="13"/>
      <c r="AM483" s="13"/>
      <c r="AN483" s="13"/>
      <c r="AO483" s="13"/>
      <c r="AP483" s="13"/>
      <c r="AQ483" s="13"/>
      <c r="AR483" s="13"/>
      <c r="AS483" s="13"/>
      <c r="AT483" s="13"/>
      <c r="AU483" s="13"/>
      <c r="AV483" s="13"/>
      <c r="AW483" s="13"/>
      <c r="AX483" s="13"/>
      <c r="AY483" s="13"/>
      <c r="AZ483" s="13"/>
      <c r="BA483" s="13"/>
      <c r="BB483" s="13"/>
      <c r="BC483" s="13"/>
      <c r="BD483" s="13"/>
      <c r="BE483" s="13"/>
      <c r="BF483" s="13"/>
      <c r="BG483" s="13"/>
      <c r="BH483" s="13"/>
      <c r="BI483" s="13"/>
      <c r="BJ483" s="13"/>
      <c r="BK483" s="13"/>
      <c r="BL483" s="13"/>
      <c r="BM483" s="13"/>
      <c r="BN483" s="13"/>
      <c r="BO483" s="13"/>
      <c r="BP483" s="13"/>
      <c r="BQ483" s="13"/>
      <c r="BR483" s="13"/>
    </row>
    <row r="484" spans="2:70" x14ac:dyDescent="0.25"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W484" s="13"/>
      <c r="X484" s="13"/>
      <c r="Y484" s="13"/>
      <c r="Z484" s="13"/>
      <c r="AC484" s="13"/>
      <c r="AD484" s="13"/>
      <c r="AE484" s="13"/>
      <c r="AF484" s="13"/>
      <c r="AG484" s="13"/>
      <c r="AH484" s="13"/>
      <c r="AI484" s="13"/>
      <c r="AJ484" s="13"/>
      <c r="AK484" s="13"/>
      <c r="AL484" s="13"/>
      <c r="AM484" s="13"/>
      <c r="AN484" s="13"/>
      <c r="AO484" s="13"/>
      <c r="AP484" s="13"/>
      <c r="AQ484" s="13"/>
      <c r="AR484" s="13"/>
      <c r="AS484" s="13"/>
      <c r="AT484" s="13"/>
      <c r="AU484" s="13"/>
      <c r="AV484" s="13"/>
      <c r="AW484" s="13"/>
      <c r="AX484" s="13"/>
      <c r="AY484" s="13"/>
      <c r="AZ484" s="13"/>
      <c r="BA484" s="13"/>
      <c r="BB484" s="13"/>
      <c r="BC484" s="13"/>
      <c r="BD484" s="13"/>
      <c r="BE484" s="13"/>
      <c r="BF484" s="13"/>
      <c r="BG484" s="13"/>
      <c r="BH484" s="13"/>
      <c r="BI484" s="13"/>
      <c r="BJ484" s="13"/>
      <c r="BK484" s="13"/>
      <c r="BL484" s="13"/>
      <c r="BM484" s="13"/>
      <c r="BN484" s="13"/>
      <c r="BO484" s="13"/>
      <c r="BP484" s="13"/>
      <c r="BQ484" s="13"/>
      <c r="BR484" s="13"/>
    </row>
    <row r="485" spans="2:70" x14ac:dyDescent="0.25"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W485" s="13"/>
      <c r="X485" s="13"/>
      <c r="Y485" s="13"/>
      <c r="Z485" s="13"/>
      <c r="AC485" s="13"/>
      <c r="AD485" s="13"/>
      <c r="AE485" s="13"/>
      <c r="AF485" s="13"/>
      <c r="AG485" s="13"/>
      <c r="AH485" s="13"/>
      <c r="AI485" s="13"/>
      <c r="AJ485" s="13"/>
      <c r="AK485" s="13"/>
      <c r="AL485" s="13"/>
      <c r="AM485" s="13"/>
      <c r="AN485" s="13"/>
      <c r="AO485" s="13"/>
      <c r="AP485" s="13"/>
      <c r="AQ485" s="13"/>
      <c r="AR485" s="13"/>
      <c r="AS485" s="13"/>
      <c r="AT485" s="13"/>
      <c r="AU485" s="13"/>
      <c r="AV485" s="13"/>
      <c r="AW485" s="13"/>
      <c r="AX485" s="13"/>
      <c r="AY485" s="13"/>
      <c r="AZ485" s="13"/>
      <c r="BA485" s="13"/>
      <c r="BB485" s="13"/>
      <c r="BC485" s="13"/>
      <c r="BD485" s="13"/>
      <c r="BE485" s="13"/>
      <c r="BF485" s="13"/>
      <c r="BG485" s="13"/>
      <c r="BH485" s="13"/>
      <c r="BI485" s="13"/>
      <c r="BJ485" s="13"/>
      <c r="BK485" s="13"/>
      <c r="BL485" s="13"/>
      <c r="BM485" s="13"/>
      <c r="BN485" s="13"/>
      <c r="BO485" s="13"/>
      <c r="BP485" s="13"/>
      <c r="BQ485" s="13"/>
      <c r="BR485" s="13"/>
    </row>
    <row r="486" spans="2:70" x14ac:dyDescent="0.25"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W486" s="13"/>
      <c r="X486" s="13"/>
      <c r="Y486" s="13"/>
      <c r="Z486" s="13"/>
      <c r="AC486" s="13"/>
      <c r="AD486" s="13"/>
      <c r="AE486" s="13"/>
      <c r="AF486" s="13"/>
      <c r="AG486" s="13"/>
      <c r="AH486" s="13"/>
      <c r="AI486" s="13"/>
      <c r="AJ486" s="13"/>
      <c r="AK486" s="13"/>
      <c r="AL486" s="13"/>
      <c r="AM486" s="13"/>
      <c r="AN486" s="13"/>
      <c r="AO486" s="13"/>
      <c r="AP486" s="13"/>
      <c r="AQ486" s="13"/>
      <c r="AR486" s="13"/>
      <c r="AS486" s="13"/>
      <c r="AT486" s="13"/>
      <c r="AU486" s="13"/>
      <c r="AV486" s="13"/>
      <c r="AW486" s="13"/>
      <c r="AX486" s="13"/>
      <c r="AY486" s="13"/>
      <c r="AZ486" s="13"/>
      <c r="BA486" s="13"/>
      <c r="BB486" s="13"/>
      <c r="BC486" s="13"/>
      <c r="BD486" s="13"/>
      <c r="BE486" s="13"/>
      <c r="BF486" s="13"/>
      <c r="BG486" s="13"/>
      <c r="BH486" s="13"/>
      <c r="BI486" s="13"/>
      <c r="BJ486" s="13"/>
      <c r="BK486" s="13"/>
      <c r="BL486" s="13"/>
      <c r="BM486" s="13"/>
      <c r="BN486" s="13"/>
      <c r="BO486" s="13"/>
      <c r="BP486" s="13"/>
      <c r="BQ486" s="13"/>
      <c r="BR486" s="13"/>
    </row>
    <row r="487" spans="2:70" x14ac:dyDescent="0.25"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W487" s="13"/>
      <c r="X487" s="13"/>
      <c r="Y487" s="13"/>
      <c r="Z487" s="13"/>
      <c r="AC487" s="13"/>
      <c r="AD487" s="13"/>
      <c r="AE487" s="13"/>
      <c r="AF487" s="13"/>
      <c r="AG487" s="13"/>
      <c r="AH487" s="13"/>
      <c r="AI487" s="13"/>
      <c r="AJ487" s="13"/>
      <c r="AK487" s="13"/>
      <c r="AL487" s="13"/>
      <c r="AM487" s="13"/>
      <c r="AN487" s="13"/>
      <c r="AO487" s="13"/>
      <c r="AP487" s="13"/>
      <c r="AQ487" s="13"/>
      <c r="AR487" s="13"/>
      <c r="AS487" s="13"/>
      <c r="AT487" s="13"/>
      <c r="AU487" s="13"/>
      <c r="AV487" s="13"/>
      <c r="AW487" s="13"/>
      <c r="AX487" s="13"/>
      <c r="AY487" s="13"/>
      <c r="AZ487" s="13"/>
      <c r="BA487" s="13"/>
      <c r="BB487" s="13"/>
      <c r="BC487" s="13"/>
      <c r="BD487" s="13"/>
      <c r="BE487" s="13"/>
      <c r="BF487" s="13"/>
      <c r="BG487" s="13"/>
      <c r="BH487" s="13"/>
      <c r="BI487" s="13"/>
      <c r="BJ487" s="13"/>
      <c r="BK487" s="13"/>
      <c r="BL487" s="13"/>
      <c r="BM487" s="13"/>
      <c r="BN487" s="13"/>
      <c r="BO487" s="13"/>
      <c r="BP487" s="13"/>
      <c r="BQ487" s="13"/>
      <c r="BR487" s="13"/>
    </row>
    <row r="488" spans="2:70" x14ac:dyDescent="0.25"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W488" s="13"/>
      <c r="X488" s="13"/>
      <c r="Y488" s="13"/>
      <c r="Z488" s="13"/>
      <c r="AC488" s="13"/>
      <c r="AD488" s="13"/>
      <c r="AE488" s="13"/>
      <c r="AF488" s="13"/>
      <c r="AG488" s="13"/>
      <c r="AH488" s="13"/>
      <c r="AI488" s="13"/>
      <c r="AJ488" s="13"/>
      <c r="AK488" s="13"/>
      <c r="AL488" s="13"/>
      <c r="AM488" s="13"/>
      <c r="AN488" s="13"/>
      <c r="AO488" s="13"/>
      <c r="AP488" s="13"/>
      <c r="AQ488" s="13"/>
      <c r="AR488" s="13"/>
      <c r="AS488" s="13"/>
      <c r="AT488" s="13"/>
      <c r="AU488" s="13"/>
      <c r="AV488" s="13"/>
      <c r="AW488" s="13"/>
      <c r="AX488" s="13"/>
      <c r="AY488" s="13"/>
      <c r="AZ488" s="13"/>
      <c r="BA488" s="13"/>
      <c r="BB488" s="13"/>
      <c r="BC488" s="13"/>
      <c r="BD488" s="13"/>
      <c r="BE488" s="13"/>
      <c r="BF488" s="13"/>
      <c r="BG488" s="13"/>
      <c r="BH488" s="13"/>
      <c r="BI488" s="13"/>
      <c r="BJ488" s="13"/>
      <c r="BK488" s="13"/>
      <c r="BL488" s="13"/>
      <c r="BM488" s="13"/>
      <c r="BN488" s="13"/>
      <c r="BO488" s="13"/>
      <c r="BP488" s="13"/>
      <c r="BQ488" s="13"/>
      <c r="BR488" s="13"/>
    </row>
    <row r="489" spans="2:70" x14ac:dyDescent="0.25"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W489" s="13"/>
      <c r="X489" s="13"/>
      <c r="Y489" s="13"/>
      <c r="Z489" s="13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  <c r="AM489" s="13"/>
      <c r="AN489" s="13"/>
      <c r="AO489" s="13"/>
      <c r="AP489" s="13"/>
      <c r="AQ489" s="13"/>
      <c r="AR489" s="13"/>
      <c r="AS489" s="13"/>
      <c r="AT489" s="13"/>
      <c r="AU489" s="13"/>
      <c r="AV489" s="13"/>
      <c r="AW489" s="13"/>
      <c r="AX489" s="13"/>
      <c r="AY489" s="13"/>
      <c r="AZ489" s="13"/>
      <c r="BA489" s="13"/>
      <c r="BB489" s="13"/>
      <c r="BC489" s="13"/>
      <c r="BD489" s="13"/>
      <c r="BE489" s="13"/>
      <c r="BF489" s="13"/>
      <c r="BG489" s="13"/>
      <c r="BH489" s="13"/>
      <c r="BI489" s="13"/>
      <c r="BJ489" s="13"/>
      <c r="BK489" s="13"/>
      <c r="BL489" s="13"/>
      <c r="BM489" s="13"/>
      <c r="BN489" s="13"/>
      <c r="BO489" s="13"/>
      <c r="BP489" s="13"/>
      <c r="BQ489" s="13"/>
      <c r="BR489" s="13"/>
    </row>
    <row r="490" spans="2:70" x14ac:dyDescent="0.25"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W490" s="13"/>
      <c r="X490" s="13"/>
      <c r="Y490" s="13"/>
      <c r="Z490" s="13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  <c r="AM490" s="13"/>
      <c r="AN490" s="13"/>
      <c r="AO490" s="13"/>
      <c r="AP490" s="13"/>
      <c r="AQ490" s="13"/>
      <c r="AR490" s="13"/>
      <c r="AS490" s="13"/>
      <c r="AT490" s="13"/>
      <c r="AU490" s="13"/>
      <c r="AV490" s="13"/>
      <c r="AW490" s="13"/>
      <c r="AX490" s="13"/>
      <c r="AY490" s="13"/>
      <c r="AZ490" s="13"/>
      <c r="BA490" s="13"/>
      <c r="BB490" s="13"/>
      <c r="BC490" s="13"/>
      <c r="BD490" s="13"/>
      <c r="BE490" s="13"/>
      <c r="BF490" s="13"/>
      <c r="BG490" s="13"/>
      <c r="BH490" s="13"/>
      <c r="BI490" s="13"/>
      <c r="BJ490" s="13"/>
      <c r="BK490" s="13"/>
      <c r="BL490" s="13"/>
      <c r="BM490" s="13"/>
      <c r="BN490" s="13"/>
      <c r="BO490" s="13"/>
      <c r="BP490" s="13"/>
      <c r="BQ490" s="13"/>
      <c r="BR490" s="13"/>
    </row>
    <row r="491" spans="2:70" x14ac:dyDescent="0.25"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W491" s="13"/>
      <c r="X491" s="13"/>
      <c r="Y491" s="13"/>
      <c r="Z491" s="13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  <c r="AM491" s="13"/>
      <c r="AN491" s="13"/>
      <c r="AO491" s="13"/>
      <c r="AP491" s="13"/>
      <c r="AQ491" s="13"/>
      <c r="AR491" s="13"/>
      <c r="AS491" s="13"/>
      <c r="AT491" s="13"/>
      <c r="AU491" s="13"/>
      <c r="AV491" s="13"/>
      <c r="AW491" s="13"/>
      <c r="AX491" s="13"/>
      <c r="AY491" s="13"/>
      <c r="AZ491" s="13"/>
      <c r="BA491" s="13"/>
      <c r="BB491" s="13"/>
      <c r="BC491" s="13"/>
      <c r="BD491" s="13"/>
      <c r="BE491" s="13"/>
      <c r="BF491" s="13"/>
      <c r="BG491" s="13"/>
      <c r="BH491" s="13"/>
      <c r="BI491" s="13"/>
      <c r="BJ491" s="13"/>
      <c r="BK491" s="13"/>
      <c r="BL491" s="13"/>
      <c r="BM491" s="13"/>
      <c r="BN491" s="13"/>
      <c r="BO491" s="13"/>
      <c r="BP491" s="13"/>
      <c r="BQ491" s="13"/>
      <c r="BR491" s="13"/>
    </row>
    <row r="492" spans="2:70" x14ac:dyDescent="0.25"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W492" s="13"/>
      <c r="X492" s="13"/>
      <c r="Y492" s="13"/>
      <c r="Z492" s="13"/>
      <c r="AC492" s="13"/>
      <c r="AD492" s="13"/>
      <c r="AE492" s="13"/>
      <c r="AF492" s="13"/>
      <c r="AG492" s="13"/>
      <c r="AH492" s="13"/>
      <c r="AI492" s="13"/>
      <c r="AJ492" s="13"/>
      <c r="AK492" s="13"/>
      <c r="AL492" s="13"/>
      <c r="AM492" s="13"/>
      <c r="AN492" s="13"/>
      <c r="AO492" s="13"/>
      <c r="AP492" s="13"/>
      <c r="AQ492" s="13"/>
      <c r="AR492" s="13"/>
      <c r="AS492" s="13"/>
      <c r="AT492" s="13"/>
      <c r="AU492" s="13"/>
      <c r="AV492" s="13"/>
      <c r="AW492" s="13"/>
      <c r="AX492" s="13"/>
      <c r="AY492" s="13"/>
      <c r="AZ492" s="13"/>
      <c r="BA492" s="13"/>
      <c r="BB492" s="13"/>
      <c r="BC492" s="13"/>
      <c r="BD492" s="13"/>
      <c r="BE492" s="13"/>
      <c r="BF492" s="13"/>
      <c r="BG492" s="13"/>
      <c r="BH492" s="13"/>
      <c r="BI492" s="13"/>
      <c r="BJ492" s="13"/>
      <c r="BK492" s="13"/>
      <c r="BL492" s="13"/>
      <c r="BM492" s="13"/>
      <c r="BN492" s="13"/>
      <c r="BO492" s="13"/>
      <c r="BP492" s="13"/>
      <c r="BQ492" s="13"/>
      <c r="BR492" s="13"/>
    </row>
    <row r="493" spans="2:70" x14ac:dyDescent="0.25"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W493" s="13"/>
      <c r="X493" s="13"/>
      <c r="Y493" s="13"/>
      <c r="Z493" s="13"/>
      <c r="AC493" s="13"/>
      <c r="AD493" s="13"/>
      <c r="AE493" s="13"/>
      <c r="AF493" s="13"/>
      <c r="AG493" s="13"/>
      <c r="AH493" s="13"/>
      <c r="AI493" s="13"/>
      <c r="AJ493" s="13"/>
      <c r="AK493" s="13"/>
      <c r="AL493" s="13"/>
      <c r="AM493" s="13"/>
      <c r="AN493" s="13"/>
      <c r="AO493" s="13"/>
      <c r="AP493" s="13"/>
      <c r="AQ493" s="13"/>
      <c r="AR493" s="13"/>
      <c r="AS493" s="13"/>
      <c r="AT493" s="13"/>
      <c r="AU493" s="13"/>
      <c r="AV493" s="13"/>
      <c r="AW493" s="13"/>
      <c r="AX493" s="13"/>
      <c r="AY493" s="13"/>
      <c r="AZ493" s="13"/>
      <c r="BA493" s="13"/>
      <c r="BB493" s="13"/>
      <c r="BC493" s="13"/>
      <c r="BD493" s="13"/>
      <c r="BE493" s="13"/>
      <c r="BF493" s="13"/>
      <c r="BG493" s="13"/>
      <c r="BH493" s="13"/>
      <c r="BI493" s="13"/>
      <c r="BJ493" s="13"/>
      <c r="BK493" s="13"/>
      <c r="BL493" s="13"/>
      <c r="BM493" s="13"/>
      <c r="BN493" s="13"/>
      <c r="BO493" s="13"/>
      <c r="BP493" s="13"/>
      <c r="BQ493" s="13"/>
      <c r="BR493" s="13"/>
    </row>
    <row r="494" spans="2:70" x14ac:dyDescent="0.25"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W494" s="13"/>
      <c r="X494" s="13"/>
      <c r="Y494" s="13"/>
      <c r="Z494" s="13"/>
      <c r="AC494" s="13"/>
      <c r="AD494" s="13"/>
      <c r="AE494" s="13"/>
      <c r="AF494" s="13"/>
      <c r="AG494" s="13"/>
      <c r="AH494" s="13"/>
      <c r="AI494" s="13"/>
      <c r="AJ494" s="13"/>
      <c r="AK494" s="13"/>
      <c r="AL494" s="13"/>
      <c r="AM494" s="13"/>
      <c r="AN494" s="13"/>
      <c r="AO494" s="13"/>
      <c r="AP494" s="13"/>
      <c r="AQ494" s="13"/>
      <c r="AR494" s="13"/>
      <c r="AS494" s="13"/>
      <c r="AT494" s="13"/>
      <c r="AU494" s="13"/>
      <c r="AV494" s="13"/>
      <c r="AW494" s="13"/>
      <c r="AX494" s="13"/>
      <c r="AY494" s="13"/>
      <c r="AZ494" s="13"/>
      <c r="BA494" s="13"/>
      <c r="BB494" s="13"/>
      <c r="BC494" s="13"/>
      <c r="BD494" s="13"/>
      <c r="BE494" s="13"/>
      <c r="BF494" s="13"/>
      <c r="BG494" s="13"/>
      <c r="BH494" s="13"/>
      <c r="BI494" s="13"/>
      <c r="BJ494" s="13"/>
      <c r="BK494" s="13"/>
      <c r="BL494" s="13"/>
      <c r="BM494" s="13"/>
      <c r="BN494" s="13"/>
      <c r="BO494" s="13"/>
      <c r="BP494" s="13"/>
      <c r="BQ494" s="13"/>
      <c r="BR494" s="13"/>
    </row>
    <row r="495" spans="2:70" x14ac:dyDescent="0.25"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W495" s="13"/>
      <c r="X495" s="13"/>
      <c r="Y495" s="13"/>
      <c r="Z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  <c r="AM495" s="13"/>
      <c r="AN495" s="13"/>
      <c r="AO495" s="13"/>
      <c r="AP495" s="13"/>
      <c r="AQ495" s="13"/>
      <c r="AR495" s="13"/>
      <c r="AS495" s="13"/>
      <c r="AT495" s="13"/>
      <c r="AU495" s="13"/>
      <c r="AV495" s="13"/>
      <c r="AW495" s="13"/>
      <c r="AX495" s="13"/>
      <c r="AY495" s="13"/>
      <c r="AZ495" s="13"/>
      <c r="BA495" s="13"/>
      <c r="BB495" s="13"/>
      <c r="BC495" s="13"/>
      <c r="BD495" s="13"/>
      <c r="BE495" s="13"/>
      <c r="BF495" s="13"/>
      <c r="BG495" s="13"/>
      <c r="BH495" s="13"/>
      <c r="BI495" s="13"/>
      <c r="BJ495" s="13"/>
      <c r="BK495" s="13"/>
      <c r="BL495" s="13"/>
      <c r="BM495" s="13"/>
      <c r="BN495" s="13"/>
      <c r="BO495" s="13"/>
      <c r="BP495" s="13"/>
      <c r="BQ495" s="13"/>
      <c r="BR495" s="13"/>
    </row>
    <row r="496" spans="2:70" x14ac:dyDescent="0.25"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W496" s="13"/>
      <c r="X496" s="13"/>
      <c r="Y496" s="13"/>
      <c r="Z496" s="13"/>
      <c r="AC496" s="13"/>
      <c r="AD496" s="13"/>
      <c r="AE496" s="13"/>
      <c r="AF496" s="13"/>
      <c r="AG496" s="13"/>
      <c r="AH496" s="13"/>
      <c r="AI496" s="13"/>
      <c r="AJ496" s="13"/>
      <c r="AK496" s="13"/>
      <c r="AL496" s="13"/>
      <c r="AM496" s="13"/>
      <c r="AN496" s="13"/>
      <c r="AO496" s="13"/>
      <c r="AP496" s="13"/>
      <c r="AQ496" s="13"/>
      <c r="AR496" s="13"/>
      <c r="AS496" s="13"/>
      <c r="AT496" s="13"/>
      <c r="AU496" s="13"/>
      <c r="AV496" s="13"/>
      <c r="AW496" s="13"/>
      <c r="AX496" s="13"/>
      <c r="AY496" s="13"/>
      <c r="AZ496" s="13"/>
      <c r="BA496" s="13"/>
      <c r="BB496" s="13"/>
      <c r="BC496" s="13"/>
      <c r="BD496" s="13"/>
      <c r="BE496" s="13"/>
      <c r="BF496" s="13"/>
      <c r="BG496" s="13"/>
      <c r="BH496" s="13"/>
      <c r="BI496" s="13"/>
      <c r="BJ496" s="13"/>
      <c r="BK496" s="13"/>
      <c r="BL496" s="13"/>
      <c r="BM496" s="13"/>
      <c r="BN496" s="13"/>
      <c r="BO496" s="13"/>
      <c r="BP496" s="13"/>
      <c r="BQ496" s="13"/>
      <c r="BR496" s="13"/>
    </row>
    <row r="497" spans="2:70" x14ac:dyDescent="0.25"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W497" s="13"/>
      <c r="X497" s="13"/>
      <c r="Y497" s="13"/>
      <c r="Z497" s="13"/>
      <c r="AC497" s="13"/>
      <c r="AD497" s="13"/>
      <c r="AE497" s="13"/>
      <c r="AF497" s="13"/>
      <c r="AG497" s="13"/>
      <c r="AH497" s="13"/>
      <c r="AI497" s="13"/>
      <c r="AJ497" s="13"/>
      <c r="AK497" s="13"/>
      <c r="AL497" s="13"/>
      <c r="AM497" s="13"/>
      <c r="AN497" s="13"/>
      <c r="AO497" s="13"/>
      <c r="AP497" s="13"/>
      <c r="AQ497" s="13"/>
      <c r="AR497" s="13"/>
      <c r="AS497" s="13"/>
      <c r="AT497" s="13"/>
      <c r="AU497" s="13"/>
      <c r="AV497" s="13"/>
      <c r="AW497" s="13"/>
      <c r="AX497" s="13"/>
      <c r="AY497" s="13"/>
      <c r="AZ497" s="13"/>
      <c r="BA497" s="13"/>
      <c r="BB497" s="13"/>
      <c r="BC497" s="13"/>
      <c r="BD497" s="13"/>
      <c r="BE497" s="13"/>
      <c r="BF497" s="13"/>
      <c r="BG497" s="13"/>
      <c r="BH497" s="13"/>
      <c r="BI497" s="13"/>
      <c r="BJ497" s="13"/>
      <c r="BK497" s="13"/>
      <c r="BL497" s="13"/>
      <c r="BM497" s="13"/>
      <c r="BN497" s="13"/>
      <c r="BO497" s="13"/>
      <c r="BP497" s="13"/>
      <c r="BQ497" s="13"/>
      <c r="BR497" s="13"/>
    </row>
    <row r="498" spans="2:70" x14ac:dyDescent="0.25"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W498" s="13"/>
      <c r="X498" s="13"/>
      <c r="Y498" s="13"/>
      <c r="Z498" s="13"/>
      <c r="AC498" s="13"/>
      <c r="AD498" s="13"/>
      <c r="AE498" s="13"/>
      <c r="AF498" s="13"/>
      <c r="AG498" s="13"/>
      <c r="AH498" s="13"/>
      <c r="AI498" s="13"/>
      <c r="AJ498" s="13"/>
      <c r="AK498" s="13"/>
      <c r="AL498" s="13"/>
      <c r="AM498" s="13"/>
      <c r="AN498" s="13"/>
      <c r="AO498" s="13"/>
      <c r="AP498" s="13"/>
      <c r="AQ498" s="13"/>
      <c r="AR498" s="13"/>
      <c r="AS498" s="13"/>
      <c r="AT498" s="13"/>
      <c r="AU498" s="13"/>
      <c r="AV498" s="13"/>
      <c r="AW498" s="13"/>
      <c r="AX498" s="13"/>
      <c r="AY498" s="13"/>
      <c r="AZ498" s="13"/>
      <c r="BA498" s="13"/>
      <c r="BB498" s="13"/>
      <c r="BC498" s="13"/>
      <c r="BD498" s="13"/>
      <c r="BE498" s="13"/>
      <c r="BF498" s="13"/>
      <c r="BG498" s="13"/>
      <c r="BH498" s="13"/>
      <c r="BI498" s="13"/>
      <c r="BJ498" s="13"/>
      <c r="BK498" s="13"/>
      <c r="BL498" s="13"/>
      <c r="BM498" s="13"/>
      <c r="BN498" s="13"/>
      <c r="BO498" s="13"/>
      <c r="BP498" s="13"/>
      <c r="BQ498" s="13"/>
      <c r="BR498" s="13"/>
    </row>
    <row r="499" spans="2:70" x14ac:dyDescent="0.25"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W499" s="13"/>
      <c r="X499" s="13"/>
      <c r="Y499" s="13"/>
      <c r="Z499" s="13"/>
      <c r="AC499" s="13"/>
      <c r="AD499" s="13"/>
      <c r="AE499" s="13"/>
      <c r="AF499" s="13"/>
      <c r="AG499" s="13"/>
      <c r="AH499" s="13"/>
      <c r="AI499" s="13"/>
      <c r="AJ499" s="13"/>
      <c r="AK499" s="13"/>
      <c r="AL499" s="13"/>
      <c r="AM499" s="13"/>
      <c r="AN499" s="13"/>
      <c r="AO499" s="13"/>
      <c r="AP499" s="13"/>
      <c r="AQ499" s="13"/>
      <c r="AR499" s="13"/>
      <c r="AS499" s="13"/>
      <c r="AT499" s="13"/>
      <c r="AU499" s="13"/>
      <c r="AV499" s="13"/>
      <c r="AW499" s="13"/>
      <c r="AX499" s="13"/>
      <c r="AY499" s="13"/>
      <c r="AZ499" s="13"/>
      <c r="BA499" s="13"/>
      <c r="BB499" s="13"/>
      <c r="BC499" s="13"/>
      <c r="BD499" s="13"/>
      <c r="BE499" s="13"/>
      <c r="BF499" s="13"/>
      <c r="BG499" s="13"/>
      <c r="BH499" s="13"/>
      <c r="BI499" s="13"/>
      <c r="BJ499" s="13"/>
      <c r="BK499" s="13"/>
      <c r="BL499" s="13"/>
      <c r="BM499" s="13"/>
      <c r="BN499" s="13"/>
      <c r="BO499" s="13"/>
      <c r="BP499" s="13"/>
      <c r="BQ499" s="13"/>
      <c r="BR499" s="13"/>
    </row>
    <row r="500" spans="2:70" x14ac:dyDescent="0.25"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W500" s="13"/>
      <c r="X500" s="13"/>
      <c r="Y500" s="13"/>
      <c r="Z500" s="13"/>
      <c r="AC500" s="13"/>
      <c r="AD500" s="13"/>
      <c r="AE500" s="13"/>
      <c r="AF500" s="13"/>
      <c r="AG500" s="13"/>
      <c r="AH500" s="13"/>
      <c r="AI500" s="13"/>
      <c r="AJ500" s="13"/>
      <c r="AK500" s="13"/>
      <c r="AL500" s="13"/>
      <c r="AM500" s="13"/>
      <c r="AN500" s="13"/>
      <c r="AO500" s="13"/>
      <c r="AP500" s="13"/>
      <c r="AQ500" s="13"/>
      <c r="AR500" s="13"/>
      <c r="AS500" s="13"/>
      <c r="AT500" s="13"/>
      <c r="AU500" s="13"/>
      <c r="AV500" s="13"/>
      <c r="AW500" s="13"/>
      <c r="AX500" s="13"/>
      <c r="AY500" s="13"/>
      <c r="AZ500" s="13"/>
      <c r="BA500" s="13"/>
      <c r="BB500" s="13"/>
      <c r="BC500" s="13"/>
      <c r="BD500" s="13"/>
      <c r="BE500" s="13"/>
      <c r="BF500" s="13"/>
      <c r="BG500" s="13"/>
      <c r="BH500" s="13"/>
      <c r="BI500" s="13"/>
      <c r="BJ500" s="13"/>
      <c r="BK500" s="13"/>
      <c r="BL500" s="13"/>
      <c r="BM500" s="13"/>
      <c r="BN500" s="13"/>
      <c r="BO500" s="13"/>
      <c r="BP500" s="13"/>
      <c r="BQ500" s="13"/>
      <c r="BR500" s="13"/>
    </row>
    <row r="501" spans="2:70" x14ac:dyDescent="0.25"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W501" s="13"/>
      <c r="X501" s="13"/>
      <c r="Y501" s="13"/>
      <c r="Z501" s="13"/>
      <c r="AC501" s="13"/>
      <c r="AD501" s="13"/>
      <c r="AE501" s="13"/>
      <c r="AF501" s="13"/>
      <c r="AG501" s="13"/>
      <c r="AH501" s="13"/>
      <c r="AI501" s="13"/>
      <c r="AJ501" s="13"/>
      <c r="AK501" s="13"/>
      <c r="AL501" s="13"/>
      <c r="AM501" s="13"/>
      <c r="AN501" s="13"/>
      <c r="AO501" s="13"/>
      <c r="AP501" s="13"/>
      <c r="AQ501" s="13"/>
      <c r="AR501" s="13"/>
      <c r="AS501" s="13"/>
      <c r="AT501" s="13"/>
      <c r="AU501" s="13"/>
      <c r="AV501" s="13"/>
      <c r="AW501" s="13"/>
      <c r="AX501" s="13"/>
      <c r="AY501" s="13"/>
      <c r="AZ501" s="13"/>
      <c r="BA501" s="13"/>
      <c r="BB501" s="13"/>
      <c r="BC501" s="13"/>
      <c r="BD501" s="13"/>
      <c r="BE501" s="13"/>
      <c r="BF501" s="13"/>
      <c r="BG501" s="13"/>
      <c r="BH501" s="13"/>
      <c r="BI501" s="13"/>
      <c r="BJ501" s="13"/>
      <c r="BK501" s="13"/>
      <c r="BL501" s="13"/>
      <c r="BM501" s="13"/>
      <c r="BN501" s="13"/>
      <c r="BO501" s="13"/>
      <c r="BP501" s="13"/>
      <c r="BQ501" s="13"/>
      <c r="BR501" s="13"/>
    </row>
    <row r="502" spans="2:70" x14ac:dyDescent="0.25"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W502" s="13"/>
      <c r="X502" s="13"/>
      <c r="Y502" s="13"/>
      <c r="Z502" s="13"/>
      <c r="AC502" s="13"/>
      <c r="AD502" s="13"/>
      <c r="AE502" s="13"/>
      <c r="AF502" s="13"/>
      <c r="AG502" s="13"/>
      <c r="AH502" s="13"/>
      <c r="AI502" s="13"/>
      <c r="AJ502" s="13"/>
      <c r="AK502" s="13"/>
      <c r="AL502" s="13"/>
      <c r="AM502" s="13"/>
      <c r="AN502" s="13"/>
      <c r="AO502" s="13"/>
      <c r="AP502" s="13"/>
      <c r="AQ502" s="13"/>
      <c r="AR502" s="13"/>
      <c r="AS502" s="13"/>
      <c r="AT502" s="13"/>
      <c r="AU502" s="13"/>
      <c r="AV502" s="13"/>
      <c r="AW502" s="13"/>
      <c r="AX502" s="13"/>
      <c r="AY502" s="13"/>
      <c r="AZ502" s="13"/>
      <c r="BA502" s="13"/>
      <c r="BB502" s="13"/>
      <c r="BC502" s="13"/>
      <c r="BD502" s="13"/>
      <c r="BE502" s="13"/>
      <c r="BF502" s="13"/>
      <c r="BG502" s="13"/>
      <c r="BH502" s="13"/>
      <c r="BI502" s="13"/>
      <c r="BJ502" s="13"/>
      <c r="BK502" s="13"/>
      <c r="BL502" s="13"/>
      <c r="BM502" s="13"/>
      <c r="BN502" s="13"/>
      <c r="BO502" s="13"/>
      <c r="BP502" s="13"/>
      <c r="BQ502" s="13"/>
      <c r="BR502" s="13"/>
    </row>
    <row r="503" spans="2:70" x14ac:dyDescent="0.25"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W503" s="13"/>
      <c r="X503" s="13"/>
      <c r="Y503" s="13"/>
      <c r="Z503" s="13"/>
      <c r="AC503" s="13"/>
      <c r="AD503" s="13"/>
      <c r="AE503" s="13"/>
      <c r="AF503" s="13"/>
      <c r="AG503" s="13"/>
      <c r="AH503" s="13"/>
      <c r="AI503" s="13"/>
      <c r="AJ503" s="13"/>
      <c r="AK503" s="13"/>
      <c r="AL503" s="13"/>
      <c r="AM503" s="13"/>
      <c r="AN503" s="13"/>
      <c r="AO503" s="13"/>
      <c r="AP503" s="13"/>
      <c r="AQ503" s="13"/>
      <c r="AR503" s="13"/>
      <c r="AS503" s="13"/>
      <c r="AT503" s="13"/>
      <c r="AU503" s="13"/>
      <c r="AV503" s="13"/>
      <c r="AW503" s="13"/>
      <c r="AX503" s="13"/>
      <c r="AY503" s="13"/>
      <c r="AZ503" s="13"/>
      <c r="BA503" s="13"/>
      <c r="BB503" s="13"/>
      <c r="BC503" s="13"/>
      <c r="BD503" s="13"/>
      <c r="BE503" s="13"/>
      <c r="BF503" s="13"/>
      <c r="BG503" s="13"/>
      <c r="BH503" s="13"/>
      <c r="BI503" s="13"/>
      <c r="BJ503" s="13"/>
      <c r="BK503" s="13"/>
      <c r="BL503" s="13"/>
      <c r="BM503" s="13"/>
      <c r="BN503" s="13"/>
      <c r="BO503" s="13"/>
      <c r="BP503" s="13"/>
      <c r="BQ503" s="13"/>
      <c r="BR503" s="13"/>
    </row>
    <row r="504" spans="2:70" x14ac:dyDescent="0.25"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W504" s="13"/>
      <c r="X504" s="13"/>
      <c r="Y504" s="13"/>
      <c r="Z504" s="13"/>
      <c r="AC504" s="13"/>
      <c r="AD504" s="13"/>
      <c r="AE504" s="13"/>
      <c r="AF504" s="13"/>
      <c r="AG504" s="13"/>
      <c r="AH504" s="13"/>
      <c r="AI504" s="13"/>
      <c r="AJ504" s="13"/>
      <c r="AK504" s="13"/>
      <c r="AL504" s="13"/>
      <c r="AM504" s="13"/>
      <c r="AN504" s="13"/>
      <c r="AO504" s="13"/>
      <c r="AP504" s="13"/>
      <c r="AQ504" s="13"/>
      <c r="AR504" s="13"/>
      <c r="AS504" s="13"/>
      <c r="AT504" s="13"/>
      <c r="AU504" s="13"/>
      <c r="AV504" s="13"/>
      <c r="AW504" s="13"/>
      <c r="AX504" s="13"/>
      <c r="AY504" s="13"/>
      <c r="AZ504" s="13"/>
      <c r="BA504" s="13"/>
      <c r="BB504" s="13"/>
      <c r="BC504" s="13"/>
      <c r="BD504" s="13"/>
      <c r="BE504" s="13"/>
      <c r="BF504" s="13"/>
      <c r="BG504" s="13"/>
      <c r="BH504" s="13"/>
      <c r="BI504" s="13"/>
      <c r="BJ504" s="13"/>
      <c r="BK504" s="13"/>
      <c r="BL504" s="13"/>
      <c r="BM504" s="13"/>
      <c r="BN504" s="13"/>
      <c r="BO504" s="13"/>
      <c r="BP504" s="13"/>
      <c r="BQ504" s="13"/>
      <c r="BR504" s="13"/>
    </row>
    <row r="505" spans="2:70" x14ac:dyDescent="0.25"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W505" s="13"/>
      <c r="X505" s="13"/>
      <c r="Y505" s="13"/>
      <c r="Z505" s="13"/>
      <c r="AC505" s="13"/>
      <c r="AD505" s="13"/>
      <c r="AE505" s="13"/>
      <c r="AF505" s="13"/>
      <c r="AG505" s="13"/>
      <c r="AH505" s="13"/>
      <c r="AI505" s="13"/>
      <c r="AJ505" s="13"/>
      <c r="AK505" s="13"/>
      <c r="AL505" s="13"/>
      <c r="AM505" s="13"/>
      <c r="AN505" s="13"/>
      <c r="AO505" s="13"/>
      <c r="AP505" s="13"/>
      <c r="AQ505" s="13"/>
      <c r="AR505" s="13"/>
      <c r="AS505" s="13"/>
      <c r="AT505" s="13"/>
      <c r="AU505" s="13"/>
      <c r="AV505" s="13"/>
      <c r="AW505" s="13"/>
      <c r="AX505" s="13"/>
      <c r="AY505" s="13"/>
      <c r="AZ505" s="13"/>
      <c r="BA505" s="13"/>
      <c r="BB505" s="13"/>
      <c r="BC505" s="13"/>
      <c r="BD505" s="13"/>
      <c r="BE505" s="13"/>
      <c r="BF505" s="13"/>
      <c r="BG505" s="13"/>
      <c r="BH505" s="13"/>
      <c r="BI505" s="13"/>
      <c r="BJ505" s="13"/>
      <c r="BK505" s="13"/>
      <c r="BL505" s="13"/>
      <c r="BM505" s="13"/>
      <c r="BN505" s="13"/>
      <c r="BO505" s="13"/>
      <c r="BP505" s="13"/>
      <c r="BQ505" s="13"/>
      <c r="BR505" s="13"/>
    </row>
    <row r="506" spans="2:70" x14ac:dyDescent="0.25"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W506" s="13"/>
      <c r="X506" s="13"/>
      <c r="Y506" s="13"/>
      <c r="Z506" s="13"/>
      <c r="AC506" s="13"/>
      <c r="AD506" s="13"/>
      <c r="AE506" s="13"/>
      <c r="AF506" s="13"/>
      <c r="AG506" s="13"/>
      <c r="AH506" s="13"/>
      <c r="AI506" s="13"/>
      <c r="AJ506" s="13"/>
      <c r="AK506" s="13"/>
      <c r="AL506" s="13"/>
      <c r="AM506" s="13"/>
      <c r="AN506" s="13"/>
      <c r="AO506" s="13"/>
      <c r="AP506" s="13"/>
      <c r="AQ506" s="13"/>
      <c r="AR506" s="13"/>
      <c r="AS506" s="13"/>
      <c r="AT506" s="13"/>
      <c r="AU506" s="13"/>
      <c r="AV506" s="13"/>
      <c r="AW506" s="13"/>
      <c r="AX506" s="13"/>
      <c r="AY506" s="13"/>
      <c r="AZ506" s="13"/>
      <c r="BA506" s="13"/>
      <c r="BB506" s="13"/>
      <c r="BC506" s="13"/>
      <c r="BD506" s="13"/>
      <c r="BE506" s="13"/>
      <c r="BF506" s="13"/>
      <c r="BG506" s="13"/>
      <c r="BH506" s="13"/>
      <c r="BI506" s="13"/>
      <c r="BJ506" s="13"/>
      <c r="BK506" s="13"/>
      <c r="BL506" s="13"/>
      <c r="BM506" s="13"/>
      <c r="BN506" s="13"/>
      <c r="BO506" s="13"/>
      <c r="BP506" s="13"/>
      <c r="BQ506" s="13"/>
      <c r="BR506" s="13"/>
    </row>
    <row r="507" spans="2:70" x14ac:dyDescent="0.25"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W507" s="13"/>
      <c r="X507" s="13"/>
      <c r="Y507" s="13"/>
      <c r="Z507" s="13"/>
      <c r="AC507" s="13"/>
      <c r="AD507" s="13"/>
      <c r="AE507" s="13"/>
      <c r="AF507" s="13"/>
      <c r="AG507" s="13"/>
      <c r="AH507" s="13"/>
      <c r="AI507" s="13"/>
      <c r="AJ507" s="13"/>
      <c r="AK507" s="13"/>
      <c r="AL507" s="13"/>
      <c r="AM507" s="13"/>
      <c r="AN507" s="13"/>
      <c r="AO507" s="13"/>
      <c r="AP507" s="13"/>
      <c r="AQ507" s="13"/>
      <c r="AR507" s="13"/>
      <c r="AS507" s="13"/>
      <c r="AT507" s="13"/>
      <c r="AU507" s="13"/>
      <c r="AV507" s="13"/>
      <c r="AW507" s="13"/>
      <c r="AX507" s="13"/>
      <c r="AY507" s="13"/>
      <c r="AZ507" s="13"/>
      <c r="BA507" s="13"/>
      <c r="BB507" s="13"/>
      <c r="BC507" s="13"/>
      <c r="BD507" s="13"/>
      <c r="BE507" s="13"/>
      <c r="BF507" s="13"/>
      <c r="BG507" s="13"/>
      <c r="BH507" s="13"/>
      <c r="BI507" s="13"/>
      <c r="BJ507" s="13"/>
      <c r="BK507" s="13"/>
      <c r="BL507" s="13"/>
      <c r="BM507" s="13"/>
      <c r="BN507" s="13"/>
      <c r="BO507" s="13"/>
      <c r="BP507" s="13"/>
      <c r="BQ507" s="13"/>
      <c r="BR507" s="13"/>
    </row>
    <row r="508" spans="2:70" x14ac:dyDescent="0.25"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W508" s="13"/>
      <c r="X508" s="13"/>
      <c r="Y508" s="13"/>
      <c r="Z508" s="13"/>
      <c r="AC508" s="13"/>
      <c r="AD508" s="13"/>
      <c r="AE508" s="13"/>
      <c r="AF508" s="13"/>
      <c r="AG508" s="13"/>
      <c r="AH508" s="13"/>
      <c r="AI508" s="13"/>
      <c r="AJ508" s="13"/>
      <c r="AK508" s="13"/>
      <c r="AL508" s="13"/>
      <c r="AM508" s="13"/>
      <c r="AN508" s="13"/>
      <c r="AO508" s="13"/>
      <c r="AP508" s="13"/>
      <c r="AQ508" s="13"/>
      <c r="AR508" s="13"/>
      <c r="AS508" s="13"/>
      <c r="AT508" s="13"/>
      <c r="AU508" s="13"/>
      <c r="AV508" s="13"/>
      <c r="AW508" s="13"/>
      <c r="AX508" s="13"/>
      <c r="AY508" s="13"/>
      <c r="AZ508" s="13"/>
      <c r="BA508" s="13"/>
      <c r="BB508" s="13"/>
      <c r="BC508" s="13"/>
      <c r="BD508" s="13"/>
      <c r="BE508" s="13"/>
      <c r="BF508" s="13"/>
      <c r="BG508" s="13"/>
      <c r="BH508" s="13"/>
      <c r="BI508" s="13"/>
      <c r="BJ508" s="13"/>
      <c r="BK508" s="13"/>
      <c r="BL508" s="13"/>
      <c r="BM508" s="13"/>
      <c r="BN508" s="13"/>
      <c r="BO508" s="13"/>
      <c r="BP508" s="13"/>
      <c r="BQ508" s="13"/>
      <c r="BR508" s="13"/>
    </row>
    <row r="509" spans="2:70" x14ac:dyDescent="0.25"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W509" s="13"/>
      <c r="X509" s="13"/>
      <c r="Y509" s="13"/>
      <c r="Z509" s="13"/>
      <c r="AC509" s="13"/>
      <c r="AD509" s="13"/>
      <c r="AE509" s="13"/>
      <c r="AF509" s="13"/>
      <c r="AG509" s="13"/>
      <c r="AH509" s="13"/>
      <c r="AI509" s="13"/>
      <c r="AJ509" s="13"/>
      <c r="AK509" s="13"/>
      <c r="AL509" s="13"/>
      <c r="AM509" s="13"/>
      <c r="AN509" s="13"/>
      <c r="AO509" s="13"/>
      <c r="AP509" s="13"/>
      <c r="AQ509" s="13"/>
      <c r="AR509" s="13"/>
      <c r="AS509" s="13"/>
      <c r="AT509" s="13"/>
      <c r="AU509" s="13"/>
      <c r="AV509" s="13"/>
      <c r="AW509" s="13"/>
      <c r="AX509" s="13"/>
      <c r="AY509" s="13"/>
      <c r="AZ509" s="13"/>
      <c r="BA509" s="13"/>
      <c r="BB509" s="13"/>
      <c r="BC509" s="13"/>
      <c r="BD509" s="13"/>
      <c r="BE509" s="13"/>
      <c r="BF509" s="13"/>
      <c r="BG509" s="13"/>
      <c r="BH509" s="13"/>
      <c r="BI509" s="13"/>
      <c r="BJ509" s="13"/>
      <c r="BK509" s="13"/>
      <c r="BL509" s="13"/>
      <c r="BM509" s="13"/>
      <c r="BN509" s="13"/>
      <c r="BO509" s="13"/>
      <c r="BP509" s="13"/>
      <c r="BQ509" s="13"/>
      <c r="BR509" s="13"/>
    </row>
    <row r="510" spans="2:70" x14ac:dyDescent="0.25"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W510" s="13"/>
      <c r="X510" s="13"/>
      <c r="Y510" s="13"/>
      <c r="Z510" s="13"/>
      <c r="AC510" s="13"/>
      <c r="AD510" s="13"/>
      <c r="AE510" s="13"/>
      <c r="AF510" s="13"/>
      <c r="AG510" s="13"/>
      <c r="AH510" s="13"/>
      <c r="AI510" s="13"/>
      <c r="AJ510" s="13"/>
      <c r="AK510" s="13"/>
      <c r="AL510" s="13"/>
      <c r="AM510" s="13"/>
      <c r="AN510" s="13"/>
      <c r="AO510" s="13"/>
      <c r="AP510" s="13"/>
      <c r="AQ510" s="13"/>
      <c r="AR510" s="13"/>
      <c r="AS510" s="13"/>
      <c r="AT510" s="13"/>
      <c r="AU510" s="13"/>
      <c r="AV510" s="13"/>
      <c r="AW510" s="13"/>
      <c r="AX510" s="13"/>
      <c r="AY510" s="13"/>
      <c r="AZ510" s="13"/>
      <c r="BA510" s="13"/>
      <c r="BB510" s="13"/>
      <c r="BC510" s="13"/>
      <c r="BD510" s="13"/>
      <c r="BE510" s="13"/>
      <c r="BF510" s="13"/>
      <c r="BG510" s="13"/>
      <c r="BH510" s="13"/>
      <c r="BI510" s="13"/>
      <c r="BJ510" s="13"/>
      <c r="BK510" s="13"/>
      <c r="BL510" s="13"/>
      <c r="BM510" s="13"/>
      <c r="BN510" s="13"/>
      <c r="BO510" s="13"/>
      <c r="BP510" s="13"/>
      <c r="BQ510" s="13"/>
      <c r="BR510" s="13"/>
    </row>
    <row r="511" spans="2:70" x14ac:dyDescent="0.25"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W511" s="13"/>
      <c r="X511" s="13"/>
      <c r="Y511" s="13"/>
      <c r="Z511" s="13"/>
      <c r="AC511" s="13"/>
      <c r="AD511" s="13"/>
      <c r="AE511" s="13"/>
      <c r="AF511" s="13"/>
      <c r="AG511" s="13"/>
      <c r="AH511" s="13"/>
      <c r="AI511" s="13"/>
      <c r="AJ511" s="13"/>
      <c r="AK511" s="13"/>
      <c r="AL511" s="13"/>
      <c r="AM511" s="13"/>
      <c r="AN511" s="13"/>
      <c r="AO511" s="13"/>
      <c r="AP511" s="13"/>
      <c r="AQ511" s="13"/>
      <c r="AR511" s="13"/>
      <c r="AS511" s="13"/>
      <c r="AT511" s="13"/>
      <c r="AU511" s="13"/>
      <c r="AV511" s="13"/>
      <c r="AW511" s="13"/>
      <c r="AX511" s="13"/>
      <c r="AY511" s="13"/>
      <c r="AZ511" s="13"/>
      <c r="BA511" s="13"/>
      <c r="BB511" s="13"/>
      <c r="BC511" s="13"/>
      <c r="BD511" s="13"/>
      <c r="BE511" s="13"/>
      <c r="BF511" s="13"/>
      <c r="BG511" s="13"/>
      <c r="BH511" s="13"/>
      <c r="BI511" s="13"/>
      <c r="BJ511" s="13"/>
      <c r="BK511" s="13"/>
      <c r="BL511" s="13"/>
      <c r="BM511" s="13"/>
      <c r="BN511" s="13"/>
      <c r="BO511" s="13"/>
      <c r="BP511" s="13"/>
      <c r="BQ511" s="13"/>
      <c r="BR511" s="13"/>
    </row>
    <row r="512" spans="2:70" x14ac:dyDescent="0.25"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W512" s="13"/>
      <c r="X512" s="13"/>
      <c r="Y512" s="13"/>
      <c r="Z512" s="13"/>
      <c r="AC512" s="13"/>
      <c r="AD512" s="13"/>
      <c r="AE512" s="13"/>
      <c r="AF512" s="13"/>
      <c r="AG512" s="13"/>
      <c r="AH512" s="13"/>
      <c r="AI512" s="13"/>
      <c r="AJ512" s="13"/>
      <c r="AK512" s="13"/>
      <c r="AL512" s="13"/>
      <c r="AM512" s="13"/>
      <c r="AN512" s="13"/>
      <c r="AO512" s="13"/>
      <c r="AP512" s="13"/>
      <c r="AQ512" s="13"/>
      <c r="AR512" s="13"/>
      <c r="AS512" s="13"/>
      <c r="AT512" s="13"/>
      <c r="AU512" s="13"/>
      <c r="AV512" s="13"/>
      <c r="AW512" s="13"/>
      <c r="AX512" s="13"/>
      <c r="AY512" s="13"/>
      <c r="AZ512" s="13"/>
      <c r="BA512" s="13"/>
      <c r="BB512" s="13"/>
      <c r="BC512" s="13"/>
      <c r="BD512" s="13"/>
      <c r="BE512" s="13"/>
      <c r="BF512" s="13"/>
      <c r="BG512" s="13"/>
      <c r="BH512" s="13"/>
      <c r="BI512" s="13"/>
      <c r="BJ512" s="13"/>
      <c r="BK512" s="13"/>
      <c r="BL512" s="13"/>
      <c r="BM512" s="13"/>
      <c r="BN512" s="13"/>
      <c r="BO512" s="13"/>
      <c r="BP512" s="13"/>
      <c r="BQ512" s="13"/>
      <c r="BR512" s="13"/>
    </row>
    <row r="513" spans="2:70" x14ac:dyDescent="0.25"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W513" s="13"/>
      <c r="X513" s="13"/>
      <c r="Y513" s="13"/>
      <c r="Z513" s="13"/>
      <c r="AC513" s="13"/>
      <c r="AD513" s="13"/>
      <c r="AE513" s="13"/>
      <c r="AF513" s="13"/>
      <c r="AG513" s="13"/>
      <c r="AH513" s="13"/>
      <c r="AI513" s="13"/>
      <c r="AJ513" s="13"/>
      <c r="AK513" s="13"/>
      <c r="AL513" s="13"/>
      <c r="AM513" s="13"/>
      <c r="AN513" s="13"/>
      <c r="AO513" s="13"/>
      <c r="AP513" s="13"/>
      <c r="AQ513" s="13"/>
      <c r="AR513" s="13"/>
      <c r="AS513" s="13"/>
      <c r="AT513" s="13"/>
      <c r="AU513" s="13"/>
      <c r="AV513" s="13"/>
      <c r="AW513" s="13"/>
      <c r="AX513" s="13"/>
      <c r="AY513" s="13"/>
      <c r="AZ513" s="13"/>
      <c r="BA513" s="13"/>
      <c r="BB513" s="13"/>
      <c r="BC513" s="13"/>
      <c r="BD513" s="13"/>
      <c r="BE513" s="13"/>
      <c r="BF513" s="13"/>
      <c r="BG513" s="13"/>
      <c r="BH513" s="13"/>
      <c r="BI513" s="13"/>
      <c r="BJ513" s="13"/>
      <c r="BK513" s="13"/>
      <c r="BL513" s="13"/>
      <c r="BM513" s="13"/>
      <c r="BN513" s="13"/>
      <c r="BO513" s="13"/>
      <c r="BP513" s="13"/>
      <c r="BQ513" s="13"/>
      <c r="BR513" s="13"/>
    </row>
    <row r="514" spans="2:70" x14ac:dyDescent="0.25"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W514" s="13"/>
      <c r="X514" s="13"/>
      <c r="Y514" s="13"/>
      <c r="Z514" s="13"/>
      <c r="AC514" s="13"/>
      <c r="AD514" s="13"/>
      <c r="AE514" s="13"/>
      <c r="AF514" s="13"/>
      <c r="AG514" s="13"/>
      <c r="AH514" s="13"/>
      <c r="AI514" s="13"/>
      <c r="AJ514" s="13"/>
      <c r="AK514" s="13"/>
      <c r="AL514" s="13"/>
      <c r="AM514" s="13"/>
      <c r="AN514" s="13"/>
      <c r="AO514" s="13"/>
      <c r="AP514" s="13"/>
      <c r="AQ514" s="13"/>
      <c r="AR514" s="13"/>
      <c r="AS514" s="13"/>
      <c r="AT514" s="13"/>
      <c r="AU514" s="13"/>
      <c r="AV514" s="13"/>
      <c r="AW514" s="13"/>
      <c r="AX514" s="13"/>
      <c r="AY514" s="13"/>
      <c r="AZ514" s="13"/>
      <c r="BA514" s="13"/>
      <c r="BB514" s="13"/>
      <c r="BC514" s="13"/>
      <c r="BD514" s="13"/>
      <c r="BE514" s="13"/>
      <c r="BF514" s="13"/>
      <c r="BG514" s="13"/>
      <c r="BH514" s="13"/>
      <c r="BI514" s="13"/>
      <c r="BJ514" s="13"/>
      <c r="BK514" s="13"/>
      <c r="BL514" s="13"/>
      <c r="BM514" s="13"/>
      <c r="BN514" s="13"/>
      <c r="BO514" s="13"/>
      <c r="BP514" s="13"/>
      <c r="BQ514" s="13"/>
      <c r="BR514" s="13"/>
    </row>
    <row r="515" spans="2:70" x14ac:dyDescent="0.25"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W515" s="13"/>
      <c r="X515" s="13"/>
      <c r="Y515" s="13"/>
      <c r="Z515" s="13"/>
      <c r="AC515" s="13"/>
      <c r="AD515" s="13"/>
      <c r="AE515" s="13"/>
      <c r="AF515" s="13"/>
      <c r="AG515" s="13"/>
      <c r="AH515" s="13"/>
      <c r="AI515" s="13"/>
      <c r="AJ515" s="13"/>
      <c r="AK515" s="13"/>
      <c r="AL515" s="13"/>
      <c r="AM515" s="13"/>
      <c r="AN515" s="13"/>
      <c r="AO515" s="13"/>
      <c r="AP515" s="13"/>
      <c r="AQ515" s="13"/>
      <c r="AR515" s="13"/>
      <c r="AS515" s="13"/>
      <c r="AT515" s="13"/>
      <c r="AU515" s="13"/>
      <c r="AV515" s="13"/>
      <c r="AW515" s="13"/>
      <c r="AX515" s="13"/>
      <c r="AY515" s="13"/>
      <c r="AZ515" s="13"/>
      <c r="BA515" s="13"/>
      <c r="BB515" s="13"/>
      <c r="BC515" s="13"/>
      <c r="BD515" s="13"/>
      <c r="BE515" s="13"/>
      <c r="BF515" s="13"/>
      <c r="BG515" s="13"/>
      <c r="BH515" s="13"/>
      <c r="BI515" s="13"/>
      <c r="BJ515" s="13"/>
      <c r="BK515" s="13"/>
      <c r="BL515" s="13"/>
      <c r="BM515" s="13"/>
      <c r="BN515" s="13"/>
      <c r="BO515" s="13"/>
      <c r="BP515" s="13"/>
      <c r="BQ515" s="13"/>
      <c r="BR515" s="13"/>
    </row>
    <row r="516" spans="2:70" x14ac:dyDescent="0.25"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W516" s="13"/>
      <c r="X516" s="13"/>
      <c r="Y516" s="13"/>
      <c r="Z516" s="13"/>
      <c r="AC516" s="13"/>
      <c r="AD516" s="13"/>
      <c r="AE516" s="13"/>
      <c r="AF516" s="13"/>
      <c r="AG516" s="13"/>
      <c r="AH516" s="13"/>
      <c r="AI516" s="13"/>
      <c r="AJ516" s="13"/>
      <c r="AK516" s="13"/>
      <c r="AL516" s="13"/>
      <c r="AM516" s="13"/>
      <c r="AN516" s="13"/>
      <c r="AO516" s="13"/>
      <c r="AP516" s="13"/>
      <c r="AQ516" s="13"/>
      <c r="AR516" s="13"/>
      <c r="AS516" s="13"/>
      <c r="AT516" s="13"/>
      <c r="AU516" s="13"/>
      <c r="AV516" s="13"/>
      <c r="AW516" s="13"/>
      <c r="AX516" s="13"/>
      <c r="AY516" s="13"/>
      <c r="AZ516" s="13"/>
      <c r="BA516" s="13"/>
      <c r="BB516" s="13"/>
      <c r="BC516" s="13"/>
      <c r="BD516" s="13"/>
      <c r="BE516" s="13"/>
      <c r="BF516" s="13"/>
      <c r="BG516" s="13"/>
      <c r="BH516" s="13"/>
      <c r="BI516" s="13"/>
      <c r="BJ516" s="13"/>
      <c r="BK516" s="13"/>
      <c r="BL516" s="13"/>
      <c r="BM516" s="13"/>
      <c r="BN516" s="13"/>
      <c r="BO516" s="13"/>
      <c r="BP516" s="13"/>
      <c r="BQ516" s="13"/>
      <c r="BR516" s="13"/>
    </row>
    <row r="517" spans="2:70" x14ac:dyDescent="0.25"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W517" s="13"/>
      <c r="X517" s="13"/>
      <c r="Y517" s="13"/>
      <c r="Z517" s="13"/>
      <c r="AC517" s="13"/>
      <c r="AD517" s="13"/>
      <c r="AE517" s="13"/>
      <c r="AF517" s="13"/>
      <c r="AG517" s="13"/>
      <c r="AH517" s="13"/>
      <c r="AI517" s="13"/>
      <c r="AJ517" s="13"/>
      <c r="AK517" s="13"/>
      <c r="AL517" s="13"/>
      <c r="AM517" s="13"/>
      <c r="AN517" s="13"/>
      <c r="AO517" s="13"/>
      <c r="AP517" s="13"/>
      <c r="AQ517" s="13"/>
      <c r="AR517" s="13"/>
      <c r="AS517" s="13"/>
      <c r="AT517" s="13"/>
      <c r="AU517" s="13"/>
      <c r="AV517" s="13"/>
      <c r="AW517" s="13"/>
      <c r="AX517" s="13"/>
      <c r="AY517" s="13"/>
      <c r="AZ517" s="13"/>
      <c r="BA517" s="13"/>
      <c r="BB517" s="13"/>
      <c r="BC517" s="13"/>
      <c r="BD517" s="13"/>
      <c r="BE517" s="13"/>
      <c r="BF517" s="13"/>
      <c r="BG517" s="13"/>
      <c r="BH517" s="13"/>
      <c r="BI517" s="13"/>
      <c r="BJ517" s="13"/>
      <c r="BK517" s="13"/>
      <c r="BL517" s="13"/>
      <c r="BM517" s="13"/>
      <c r="BN517" s="13"/>
      <c r="BO517" s="13"/>
      <c r="BP517" s="13"/>
      <c r="BQ517" s="13"/>
      <c r="BR517" s="13"/>
    </row>
    <row r="518" spans="2:70" x14ac:dyDescent="0.25"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W518" s="13"/>
      <c r="X518" s="13"/>
      <c r="Y518" s="13"/>
      <c r="Z518" s="13"/>
      <c r="AC518" s="13"/>
      <c r="AD518" s="13"/>
      <c r="AE518" s="13"/>
      <c r="AF518" s="13"/>
      <c r="AG518" s="13"/>
      <c r="AH518" s="13"/>
      <c r="AI518" s="13"/>
      <c r="AJ518" s="13"/>
      <c r="AK518" s="13"/>
      <c r="AL518" s="13"/>
      <c r="AM518" s="13"/>
      <c r="AN518" s="13"/>
      <c r="AO518" s="13"/>
      <c r="AP518" s="13"/>
      <c r="AQ518" s="13"/>
      <c r="AR518" s="13"/>
      <c r="AS518" s="13"/>
      <c r="AT518" s="13"/>
      <c r="AU518" s="13"/>
      <c r="AV518" s="13"/>
      <c r="AW518" s="13"/>
      <c r="AX518" s="13"/>
      <c r="AY518" s="13"/>
      <c r="AZ518" s="13"/>
      <c r="BA518" s="13"/>
      <c r="BB518" s="13"/>
      <c r="BC518" s="13"/>
      <c r="BD518" s="13"/>
      <c r="BE518" s="13"/>
      <c r="BF518" s="13"/>
      <c r="BG518" s="13"/>
      <c r="BH518" s="13"/>
      <c r="BI518" s="13"/>
      <c r="BJ518" s="13"/>
      <c r="BK518" s="13"/>
      <c r="BL518" s="13"/>
      <c r="BM518" s="13"/>
      <c r="BN518" s="13"/>
      <c r="BO518" s="13"/>
      <c r="BP518" s="13"/>
      <c r="BQ518" s="13"/>
      <c r="BR518" s="13"/>
    </row>
    <row r="519" spans="2:70" x14ac:dyDescent="0.25"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W519" s="13"/>
      <c r="X519" s="13"/>
      <c r="Y519" s="13"/>
      <c r="Z519" s="13"/>
      <c r="AC519" s="13"/>
      <c r="AD519" s="13"/>
      <c r="AE519" s="13"/>
      <c r="AF519" s="13"/>
      <c r="AG519" s="13"/>
      <c r="AH519" s="13"/>
      <c r="AI519" s="13"/>
      <c r="AJ519" s="13"/>
      <c r="AK519" s="13"/>
      <c r="AL519" s="13"/>
      <c r="AM519" s="13"/>
      <c r="AN519" s="13"/>
      <c r="AO519" s="13"/>
      <c r="AP519" s="13"/>
      <c r="AQ519" s="13"/>
      <c r="AR519" s="13"/>
      <c r="AS519" s="13"/>
      <c r="AT519" s="13"/>
      <c r="AU519" s="13"/>
      <c r="AV519" s="13"/>
      <c r="AW519" s="13"/>
      <c r="AX519" s="13"/>
      <c r="AY519" s="13"/>
      <c r="AZ519" s="13"/>
      <c r="BA519" s="13"/>
      <c r="BB519" s="13"/>
      <c r="BC519" s="13"/>
      <c r="BD519" s="13"/>
      <c r="BE519" s="13"/>
      <c r="BF519" s="13"/>
      <c r="BG519" s="13"/>
      <c r="BH519" s="13"/>
      <c r="BI519" s="13"/>
      <c r="BJ519" s="13"/>
      <c r="BK519" s="13"/>
      <c r="BL519" s="13"/>
      <c r="BM519" s="13"/>
      <c r="BN519" s="13"/>
      <c r="BO519" s="13"/>
      <c r="BP519" s="13"/>
      <c r="BQ519" s="13"/>
      <c r="BR519" s="13"/>
    </row>
    <row r="520" spans="2:70" x14ac:dyDescent="0.25"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W520" s="13"/>
      <c r="X520" s="13"/>
      <c r="Y520" s="13"/>
      <c r="Z520" s="13"/>
      <c r="AC520" s="13"/>
      <c r="AD520" s="13"/>
      <c r="AE520" s="13"/>
      <c r="AF520" s="13"/>
      <c r="AG520" s="13"/>
      <c r="AH520" s="13"/>
      <c r="AI520" s="13"/>
      <c r="AJ520" s="13"/>
      <c r="AK520" s="13"/>
      <c r="AL520" s="13"/>
      <c r="AM520" s="13"/>
      <c r="AN520" s="13"/>
      <c r="AO520" s="13"/>
      <c r="AP520" s="13"/>
      <c r="AQ520" s="13"/>
      <c r="AR520" s="13"/>
      <c r="AS520" s="13"/>
      <c r="AT520" s="13"/>
      <c r="AU520" s="13"/>
      <c r="AV520" s="13"/>
      <c r="AW520" s="13"/>
      <c r="AX520" s="13"/>
      <c r="AY520" s="13"/>
      <c r="AZ520" s="13"/>
      <c r="BA520" s="13"/>
      <c r="BB520" s="13"/>
      <c r="BC520" s="13"/>
      <c r="BD520" s="13"/>
      <c r="BE520" s="13"/>
      <c r="BF520" s="13"/>
      <c r="BG520" s="13"/>
      <c r="BH520" s="13"/>
      <c r="BI520" s="13"/>
      <c r="BJ520" s="13"/>
      <c r="BK520" s="13"/>
      <c r="BL520" s="13"/>
      <c r="BM520" s="13"/>
      <c r="BN520" s="13"/>
      <c r="BO520" s="13"/>
      <c r="BP520" s="13"/>
      <c r="BQ520" s="13"/>
      <c r="BR520" s="13"/>
    </row>
    <row r="521" spans="2:70" x14ac:dyDescent="0.25"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W521" s="13"/>
      <c r="X521" s="13"/>
      <c r="Y521" s="13"/>
      <c r="Z521" s="13"/>
      <c r="AC521" s="13"/>
      <c r="AD521" s="13"/>
      <c r="AE521" s="13"/>
      <c r="AF521" s="13"/>
      <c r="AG521" s="13"/>
      <c r="AH521" s="13"/>
      <c r="AI521" s="13"/>
      <c r="AJ521" s="13"/>
      <c r="AK521" s="13"/>
      <c r="AL521" s="13"/>
      <c r="AM521" s="13"/>
      <c r="AN521" s="13"/>
      <c r="AO521" s="13"/>
      <c r="AP521" s="13"/>
      <c r="AQ521" s="13"/>
      <c r="AR521" s="13"/>
      <c r="AS521" s="13"/>
      <c r="AT521" s="13"/>
      <c r="AU521" s="13"/>
      <c r="AV521" s="13"/>
      <c r="AW521" s="13"/>
      <c r="AX521" s="13"/>
      <c r="AY521" s="13"/>
      <c r="AZ521" s="13"/>
      <c r="BA521" s="13"/>
      <c r="BB521" s="13"/>
      <c r="BC521" s="13"/>
      <c r="BD521" s="13"/>
      <c r="BE521" s="13"/>
      <c r="BF521" s="13"/>
      <c r="BG521" s="13"/>
      <c r="BH521" s="13"/>
      <c r="BI521" s="13"/>
      <c r="BJ521" s="13"/>
      <c r="BK521" s="13"/>
      <c r="BL521" s="13"/>
      <c r="BM521" s="13"/>
      <c r="BN521" s="13"/>
      <c r="BO521" s="13"/>
      <c r="BP521" s="13"/>
      <c r="BQ521" s="13"/>
      <c r="BR521" s="13"/>
    </row>
    <row r="522" spans="2:70" x14ac:dyDescent="0.25"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W522" s="13"/>
      <c r="X522" s="13"/>
      <c r="Y522" s="13"/>
      <c r="Z522" s="13"/>
      <c r="AC522" s="13"/>
      <c r="AD522" s="13"/>
      <c r="AE522" s="13"/>
      <c r="AF522" s="13"/>
      <c r="AG522" s="13"/>
      <c r="AH522" s="13"/>
      <c r="AI522" s="13"/>
      <c r="AJ522" s="13"/>
      <c r="AK522" s="13"/>
      <c r="AL522" s="13"/>
      <c r="AM522" s="13"/>
      <c r="AN522" s="13"/>
      <c r="AO522" s="13"/>
      <c r="AP522" s="13"/>
      <c r="AQ522" s="13"/>
      <c r="AR522" s="13"/>
      <c r="AS522" s="13"/>
      <c r="AT522" s="13"/>
      <c r="AU522" s="13"/>
      <c r="AV522" s="13"/>
      <c r="AW522" s="13"/>
      <c r="AX522" s="13"/>
      <c r="AY522" s="13"/>
      <c r="AZ522" s="13"/>
      <c r="BA522" s="13"/>
      <c r="BB522" s="13"/>
      <c r="BC522" s="13"/>
      <c r="BD522" s="13"/>
      <c r="BE522" s="13"/>
      <c r="BF522" s="13"/>
      <c r="BG522" s="13"/>
      <c r="BH522" s="13"/>
      <c r="BI522" s="13"/>
      <c r="BJ522" s="13"/>
      <c r="BK522" s="13"/>
      <c r="BL522" s="13"/>
      <c r="BM522" s="13"/>
      <c r="BN522" s="13"/>
      <c r="BO522" s="13"/>
      <c r="BP522" s="13"/>
      <c r="BQ522" s="13"/>
      <c r="BR522" s="13"/>
    </row>
    <row r="523" spans="2:70" x14ac:dyDescent="0.25"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W523" s="13"/>
      <c r="X523" s="13"/>
      <c r="Y523" s="13"/>
      <c r="Z523" s="13"/>
      <c r="AC523" s="13"/>
      <c r="AD523" s="13"/>
      <c r="AE523" s="13"/>
      <c r="AF523" s="13"/>
      <c r="AG523" s="13"/>
      <c r="AH523" s="13"/>
      <c r="AI523" s="13"/>
      <c r="AJ523" s="13"/>
      <c r="AK523" s="13"/>
      <c r="AL523" s="13"/>
      <c r="AM523" s="13"/>
      <c r="AN523" s="13"/>
      <c r="AO523" s="13"/>
      <c r="AP523" s="13"/>
      <c r="AQ523" s="13"/>
      <c r="AR523" s="13"/>
      <c r="AS523" s="13"/>
      <c r="AT523" s="13"/>
      <c r="AU523" s="13"/>
      <c r="AV523" s="13"/>
      <c r="AW523" s="13"/>
      <c r="AX523" s="13"/>
      <c r="AY523" s="13"/>
      <c r="AZ523" s="13"/>
      <c r="BA523" s="13"/>
      <c r="BB523" s="13"/>
      <c r="BC523" s="13"/>
      <c r="BD523" s="13"/>
      <c r="BE523" s="13"/>
      <c r="BF523" s="13"/>
      <c r="BG523" s="13"/>
      <c r="BH523" s="13"/>
      <c r="BI523" s="13"/>
      <c r="BJ523" s="13"/>
      <c r="BK523" s="13"/>
      <c r="BL523" s="13"/>
      <c r="BM523" s="13"/>
      <c r="BN523" s="13"/>
      <c r="BO523" s="13"/>
      <c r="BP523" s="13"/>
      <c r="BQ523" s="13"/>
      <c r="BR523" s="13"/>
    </row>
    <row r="524" spans="2:70" x14ac:dyDescent="0.25"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W524" s="13"/>
      <c r="X524" s="13"/>
      <c r="Y524" s="13"/>
      <c r="Z524" s="13"/>
      <c r="AC524" s="13"/>
      <c r="AD524" s="13"/>
      <c r="AE524" s="13"/>
      <c r="AF524" s="13"/>
      <c r="AG524" s="13"/>
      <c r="AH524" s="13"/>
      <c r="AI524" s="13"/>
      <c r="AJ524" s="13"/>
      <c r="AK524" s="13"/>
      <c r="AL524" s="13"/>
      <c r="AM524" s="13"/>
      <c r="AN524" s="13"/>
      <c r="AO524" s="13"/>
      <c r="AP524" s="13"/>
      <c r="AQ524" s="13"/>
      <c r="AR524" s="13"/>
      <c r="AS524" s="13"/>
      <c r="AT524" s="13"/>
      <c r="AU524" s="13"/>
      <c r="AV524" s="13"/>
      <c r="AW524" s="13"/>
      <c r="AX524" s="13"/>
      <c r="AY524" s="13"/>
      <c r="AZ524" s="13"/>
      <c r="BA524" s="13"/>
      <c r="BB524" s="13"/>
      <c r="BC524" s="13"/>
      <c r="BD524" s="13"/>
      <c r="BE524" s="13"/>
      <c r="BF524" s="13"/>
      <c r="BG524" s="13"/>
      <c r="BH524" s="13"/>
      <c r="BI524" s="13"/>
      <c r="BJ524" s="13"/>
      <c r="BK524" s="13"/>
      <c r="BL524" s="13"/>
      <c r="BM524" s="13"/>
      <c r="BN524" s="13"/>
      <c r="BO524" s="13"/>
      <c r="BP524" s="13"/>
      <c r="BQ524" s="13"/>
      <c r="BR524" s="13"/>
    </row>
    <row r="525" spans="2:70" x14ac:dyDescent="0.25"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W525" s="13"/>
      <c r="X525" s="13"/>
      <c r="Y525" s="13"/>
      <c r="Z525" s="13"/>
      <c r="AC525" s="13"/>
      <c r="AD525" s="13"/>
      <c r="AE525" s="13"/>
      <c r="AF525" s="13"/>
      <c r="AG525" s="13"/>
      <c r="AH525" s="13"/>
      <c r="AI525" s="13"/>
      <c r="AJ525" s="13"/>
      <c r="AK525" s="13"/>
      <c r="AL525" s="13"/>
      <c r="AM525" s="13"/>
      <c r="AN525" s="13"/>
      <c r="AO525" s="13"/>
      <c r="AP525" s="13"/>
      <c r="AQ525" s="13"/>
      <c r="AR525" s="13"/>
      <c r="AS525" s="13"/>
      <c r="AT525" s="13"/>
      <c r="AU525" s="13"/>
      <c r="AV525" s="13"/>
      <c r="AW525" s="13"/>
      <c r="AX525" s="13"/>
      <c r="AY525" s="13"/>
      <c r="AZ525" s="13"/>
      <c r="BA525" s="13"/>
      <c r="BB525" s="13"/>
      <c r="BC525" s="13"/>
      <c r="BD525" s="13"/>
      <c r="BE525" s="13"/>
      <c r="BF525" s="13"/>
      <c r="BG525" s="13"/>
      <c r="BH525" s="13"/>
      <c r="BI525" s="13"/>
      <c r="BJ525" s="13"/>
      <c r="BK525" s="13"/>
      <c r="BL525" s="13"/>
      <c r="BM525" s="13"/>
      <c r="BN525" s="13"/>
      <c r="BO525" s="13"/>
      <c r="BP525" s="13"/>
      <c r="BQ525" s="13"/>
      <c r="BR525" s="13"/>
    </row>
    <row r="526" spans="2:70" x14ac:dyDescent="0.25"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W526" s="13"/>
      <c r="X526" s="13"/>
      <c r="Y526" s="13"/>
      <c r="Z526" s="13"/>
      <c r="AC526" s="13"/>
      <c r="AD526" s="13"/>
      <c r="AE526" s="13"/>
      <c r="AF526" s="13"/>
      <c r="AG526" s="13"/>
      <c r="AH526" s="13"/>
      <c r="AI526" s="13"/>
      <c r="AJ526" s="13"/>
      <c r="AK526" s="13"/>
      <c r="AL526" s="13"/>
      <c r="AM526" s="13"/>
      <c r="AN526" s="13"/>
      <c r="AO526" s="13"/>
      <c r="AP526" s="13"/>
      <c r="AQ526" s="13"/>
      <c r="AR526" s="13"/>
      <c r="AS526" s="13"/>
      <c r="AT526" s="13"/>
      <c r="AU526" s="13"/>
      <c r="AV526" s="13"/>
      <c r="AW526" s="13"/>
      <c r="AX526" s="13"/>
      <c r="AY526" s="13"/>
      <c r="AZ526" s="13"/>
      <c r="BA526" s="13"/>
      <c r="BB526" s="13"/>
      <c r="BC526" s="13"/>
      <c r="BD526" s="13"/>
      <c r="BE526" s="13"/>
      <c r="BF526" s="13"/>
      <c r="BG526" s="13"/>
      <c r="BH526" s="13"/>
      <c r="BI526" s="13"/>
      <c r="BJ526" s="13"/>
      <c r="BK526" s="13"/>
      <c r="BL526" s="13"/>
      <c r="BM526" s="13"/>
      <c r="BN526" s="13"/>
      <c r="BO526" s="13"/>
      <c r="BP526" s="13"/>
      <c r="BQ526" s="13"/>
      <c r="BR526" s="13"/>
    </row>
    <row r="527" spans="2:70" x14ac:dyDescent="0.25"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W527" s="13"/>
      <c r="X527" s="13"/>
      <c r="Y527" s="13"/>
      <c r="Z527" s="13"/>
      <c r="AC527" s="13"/>
      <c r="AD527" s="13"/>
      <c r="AE527" s="13"/>
      <c r="AF527" s="13"/>
      <c r="AG527" s="13"/>
      <c r="AH527" s="13"/>
      <c r="AI527" s="13"/>
      <c r="AJ527" s="13"/>
      <c r="AK527" s="13"/>
      <c r="AL527" s="13"/>
      <c r="AM527" s="13"/>
      <c r="AN527" s="13"/>
      <c r="AO527" s="13"/>
      <c r="AP527" s="13"/>
      <c r="AQ527" s="13"/>
      <c r="AR527" s="13"/>
      <c r="AS527" s="13"/>
      <c r="AT527" s="13"/>
      <c r="AU527" s="13"/>
      <c r="AV527" s="13"/>
      <c r="AW527" s="13"/>
      <c r="AX527" s="13"/>
      <c r="AY527" s="13"/>
      <c r="AZ527" s="13"/>
      <c r="BA527" s="13"/>
      <c r="BB527" s="13"/>
      <c r="BC527" s="13"/>
      <c r="BD527" s="13"/>
      <c r="BE527" s="13"/>
      <c r="BF527" s="13"/>
      <c r="BG527" s="13"/>
      <c r="BH527" s="13"/>
      <c r="BI527" s="13"/>
      <c r="BJ527" s="13"/>
      <c r="BK527" s="13"/>
      <c r="BL527" s="13"/>
      <c r="BM527" s="13"/>
      <c r="BN527" s="13"/>
      <c r="BO527" s="13"/>
      <c r="BP527" s="13"/>
      <c r="BQ527" s="13"/>
      <c r="BR527" s="13"/>
    </row>
    <row r="528" spans="2:70" x14ac:dyDescent="0.25"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W528" s="13"/>
      <c r="X528" s="13"/>
      <c r="Y528" s="13"/>
      <c r="Z528" s="13"/>
      <c r="AC528" s="13"/>
      <c r="AD528" s="13"/>
      <c r="AE528" s="13"/>
      <c r="AF528" s="13"/>
      <c r="AG528" s="13"/>
      <c r="AH528" s="13"/>
      <c r="AI528" s="13"/>
      <c r="AJ528" s="13"/>
      <c r="AK528" s="13"/>
      <c r="AL528" s="13"/>
      <c r="AM528" s="13"/>
      <c r="AN528" s="13"/>
      <c r="AO528" s="13"/>
      <c r="AP528" s="13"/>
      <c r="AQ528" s="13"/>
      <c r="AR528" s="13"/>
      <c r="AS528" s="13"/>
      <c r="AT528" s="13"/>
      <c r="AU528" s="13"/>
      <c r="AV528" s="13"/>
      <c r="AW528" s="13"/>
      <c r="AX528" s="13"/>
      <c r="AY528" s="13"/>
      <c r="AZ528" s="13"/>
      <c r="BA528" s="13"/>
      <c r="BB528" s="13"/>
      <c r="BC528" s="13"/>
      <c r="BD528" s="13"/>
      <c r="BE528" s="13"/>
      <c r="BF528" s="13"/>
      <c r="BG528" s="13"/>
      <c r="BH528" s="13"/>
      <c r="BI528" s="13"/>
      <c r="BJ528" s="13"/>
      <c r="BK528" s="13"/>
      <c r="BL528" s="13"/>
      <c r="BM528" s="13"/>
      <c r="BN528" s="13"/>
      <c r="BO528" s="13"/>
      <c r="BP528" s="13"/>
      <c r="BQ528" s="13"/>
      <c r="BR528" s="13"/>
    </row>
    <row r="529" spans="2:70" x14ac:dyDescent="0.25"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W529" s="13"/>
      <c r="X529" s="13"/>
      <c r="Y529" s="13"/>
      <c r="Z529" s="13"/>
      <c r="AC529" s="13"/>
      <c r="AD529" s="13"/>
      <c r="AE529" s="13"/>
      <c r="AF529" s="13"/>
      <c r="AG529" s="13"/>
      <c r="AH529" s="13"/>
      <c r="AI529" s="13"/>
      <c r="AJ529" s="13"/>
      <c r="AK529" s="13"/>
      <c r="AL529" s="13"/>
      <c r="AM529" s="13"/>
      <c r="AN529" s="13"/>
      <c r="AO529" s="13"/>
      <c r="AP529" s="13"/>
      <c r="AQ529" s="13"/>
      <c r="AR529" s="13"/>
      <c r="AS529" s="13"/>
      <c r="AT529" s="13"/>
      <c r="AU529" s="13"/>
      <c r="AV529" s="13"/>
      <c r="AW529" s="13"/>
      <c r="AX529" s="13"/>
      <c r="AY529" s="13"/>
      <c r="AZ529" s="13"/>
      <c r="BA529" s="13"/>
      <c r="BB529" s="13"/>
      <c r="BC529" s="13"/>
      <c r="BD529" s="13"/>
      <c r="BE529" s="13"/>
      <c r="BF529" s="13"/>
      <c r="BG529" s="13"/>
      <c r="BH529" s="13"/>
      <c r="BI529" s="13"/>
      <c r="BJ529" s="13"/>
      <c r="BK529" s="13"/>
      <c r="BL529" s="13"/>
      <c r="BM529" s="13"/>
      <c r="BN529" s="13"/>
      <c r="BO529" s="13"/>
      <c r="BP529" s="13"/>
      <c r="BQ529" s="13"/>
      <c r="BR529" s="13"/>
    </row>
    <row r="530" spans="2:70" x14ac:dyDescent="0.25"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W530" s="13"/>
      <c r="X530" s="13"/>
      <c r="Y530" s="13"/>
      <c r="Z530" s="13"/>
      <c r="AC530" s="13"/>
      <c r="AD530" s="13"/>
      <c r="AE530" s="13"/>
      <c r="AF530" s="13"/>
      <c r="AG530" s="13"/>
      <c r="AH530" s="13"/>
      <c r="AI530" s="13"/>
      <c r="AJ530" s="13"/>
      <c r="AK530" s="13"/>
      <c r="AL530" s="13"/>
      <c r="AM530" s="13"/>
      <c r="AN530" s="13"/>
      <c r="AO530" s="13"/>
      <c r="AP530" s="13"/>
      <c r="AQ530" s="13"/>
      <c r="AR530" s="13"/>
      <c r="AS530" s="13"/>
      <c r="AT530" s="13"/>
      <c r="AU530" s="13"/>
      <c r="AV530" s="13"/>
      <c r="AW530" s="13"/>
      <c r="AX530" s="13"/>
      <c r="AY530" s="13"/>
      <c r="AZ530" s="13"/>
      <c r="BA530" s="13"/>
      <c r="BB530" s="13"/>
      <c r="BC530" s="13"/>
      <c r="BD530" s="13"/>
      <c r="BE530" s="13"/>
      <c r="BF530" s="13"/>
      <c r="BG530" s="13"/>
      <c r="BH530" s="13"/>
      <c r="BI530" s="13"/>
      <c r="BJ530" s="13"/>
      <c r="BK530" s="13"/>
      <c r="BL530" s="13"/>
      <c r="BM530" s="13"/>
      <c r="BN530" s="13"/>
      <c r="BO530" s="13"/>
      <c r="BP530" s="13"/>
      <c r="BQ530" s="13"/>
      <c r="BR530" s="13"/>
    </row>
    <row r="531" spans="2:70" x14ac:dyDescent="0.25"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W531" s="13"/>
      <c r="X531" s="13"/>
      <c r="Y531" s="13"/>
      <c r="Z531" s="13"/>
      <c r="AC531" s="13"/>
      <c r="AD531" s="13"/>
      <c r="AE531" s="13"/>
      <c r="AF531" s="13"/>
      <c r="AG531" s="13"/>
      <c r="AH531" s="13"/>
      <c r="AI531" s="13"/>
      <c r="AJ531" s="13"/>
      <c r="AK531" s="13"/>
      <c r="AL531" s="13"/>
      <c r="AM531" s="13"/>
      <c r="AN531" s="13"/>
      <c r="AO531" s="13"/>
      <c r="AP531" s="13"/>
      <c r="AQ531" s="13"/>
      <c r="AR531" s="13"/>
      <c r="AS531" s="13"/>
      <c r="AT531" s="13"/>
      <c r="AU531" s="13"/>
      <c r="AV531" s="13"/>
      <c r="AW531" s="13"/>
      <c r="AX531" s="13"/>
      <c r="AY531" s="13"/>
      <c r="AZ531" s="13"/>
      <c r="BA531" s="13"/>
      <c r="BB531" s="13"/>
      <c r="BC531" s="13"/>
      <c r="BD531" s="13"/>
      <c r="BE531" s="13"/>
      <c r="BF531" s="13"/>
      <c r="BG531" s="13"/>
      <c r="BH531" s="13"/>
      <c r="BI531" s="13"/>
      <c r="BJ531" s="13"/>
      <c r="BK531" s="13"/>
      <c r="BL531" s="13"/>
      <c r="BM531" s="13"/>
      <c r="BN531" s="13"/>
      <c r="BO531" s="13"/>
      <c r="BP531" s="13"/>
      <c r="BQ531" s="13"/>
      <c r="BR531" s="13"/>
    </row>
    <row r="532" spans="2:70" x14ac:dyDescent="0.25"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W532" s="13"/>
      <c r="X532" s="13"/>
      <c r="Y532" s="13"/>
      <c r="Z532" s="13"/>
      <c r="AC532" s="13"/>
      <c r="AD532" s="13"/>
      <c r="AE532" s="13"/>
      <c r="AF532" s="13"/>
      <c r="AG532" s="13"/>
      <c r="AH532" s="13"/>
      <c r="AI532" s="13"/>
      <c r="AJ532" s="13"/>
      <c r="AK532" s="13"/>
      <c r="AL532" s="13"/>
      <c r="AM532" s="13"/>
      <c r="AN532" s="13"/>
      <c r="AO532" s="13"/>
      <c r="AP532" s="13"/>
      <c r="AQ532" s="13"/>
      <c r="AR532" s="13"/>
      <c r="AS532" s="13"/>
      <c r="AT532" s="13"/>
      <c r="AU532" s="13"/>
      <c r="AV532" s="13"/>
      <c r="AW532" s="13"/>
      <c r="AX532" s="13"/>
      <c r="AY532" s="13"/>
      <c r="AZ532" s="13"/>
      <c r="BA532" s="13"/>
      <c r="BB532" s="13"/>
      <c r="BC532" s="13"/>
      <c r="BD532" s="13"/>
      <c r="BE532" s="13"/>
      <c r="BF532" s="13"/>
      <c r="BG532" s="13"/>
      <c r="BH532" s="13"/>
      <c r="BI532" s="13"/>
      <c r="BJ532" s="13"/>
      <c r="BK532" s="13"/>
      <c r="BL532" s="13"/>
      <c r="BM532" s="13"/>
      <c r="BN532" s="13"/>
      <c r="BO532" s="13"/>
      <c r="BP532" s="13"/>
      <c r="BQ532" s="13"/>
      <c r="BR532" s="13"/>
    </row>
    <row r="533" spans="2:70" x14ac:dyDescent="0.25"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W533" s="13"/>
      <c r="X533" s="13"/>
      <c r="Y533" s="13"/>
      <c r="Z533" s="13"/>
      <c r="AC533" s="13"/>
      <c r="AD533" s="13"/>
      <c r="AE533" s="13"/>
      <c r="AF533" s="13"/>
      <c r="AG533" s="13"/>
      <c r="AH533" s="13"/>
      <c r="AI533" s="13"/>
      <c r="AJ533" s="13"/>
      <c r="AK533" s="13"/>
      <c r="AL533" s="13"/>
      <c r="AM533" s="13"/>
      <c r="AN533" s="13"/>
      <c r="AO533" s="13"/>
      <c r="AP533" s="13"/>
      <c r="AQ533" s="13"/>
      <c r="AR533" s="13"/>
      <c r="AS533" s="13"/>
      <c r="AT533" s="13"/>
      <c r="AU533" s="13"/>
      <c r="AV533" s="13"/>
      <c r="AW533" s="13"/>
      <c r="AX533" s="13"/>
      <c r="AY533" s="13"/>
      <c r="AZ533" s="13"/>
      <c r="BA533" s="13"/>
      <c r="BB533" s="13"/>
      <c r="BC533" s="13"/>
      <c r="BD533" s="13"/>
      <c r="BE533" s="13"/>
      <c r="BF533" s="13"/>
      <c r="BG533" s="13"/>
      <c r="BH533" s="13"/>
      <c r="BI533" s="13"/>
      <c r="BJ533" s="13"/>
      <c r="BK533" s="13"/>
      <c r="BL533" s="13"/>
      <c r="BM533" s="13"/>
      <c r="BN533" s="13"/>
      <c r="BO533" s="13"/>
      <c r="BP533" s="13"/>
      <c r="BQ533" s="13"/>
      <c r="BR533" s="13"/>
    </row>
    <row r="534" spans="2:70" x14ac:dyDescent="0.25"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W534" s="13"/>
      <c r="X534" s="13"/>
      <c r="Y534" s="13"/>
      <c r="Z534" s="13"/>
      <c r="AC534" s="13"/>
      <c r="AD534" s="13"/>
      <c r="AE534" s="13"/>
      <c r="AF534" s="13"/>
      <c r="AG534" s="13"/>
      <c r="AH534" s="13"/>
      <c r="AI534" s="13"/>
      <c r="AJ534" s="13"/>
      <c r="AK534" s="13"/>
      <c r="AL534" s="13"/>
      <c r="AM534" s="13"/>
      <c r="AN534" s="13"/>
      <c r="AO534" s="13"/>
      <c r="AP534" s="13"/>
      <c r="AQ534" s="13"/>
      <c r="AR534" s="13"/>
      <c r="AS534" s="13"/>
      <c r="AT534" s="13"/>
      <c r="AU534" s="13"/>
      <c r="AV534" s="13"/>
      <c r="AW534" s="13"/>
      <c r="AX534" s="13"/>
      <c r="AY534" s="13"/>
      <c r="AZ534" s="13"/>
      <c r="BA534" s="13"/>
      <c r="BB534" s="13"/>
      <c r="BC534" s="13"/>
      <c r="BD534" s="13"/>
      <c r="BE534" s="13"/>
      <c r="BF534" s="13"/>
      <c r="BG534" s="13"/>
      <c r="BH534" s="13"/>
      <c r="BI534" s="13"/>
      <c r="BJ534" s="13"/>
      <c r="BK534" s="13"/>
      <c r="BL534" s="13"/>
      <c r="BM534" s="13"/>
      <c r="BN534" s="13"/>
      <c r="BO534" s="13"/>
      <c r="BP534" s="13"/>
      <c r="BQ534" s="13"/>
      <c r="BR534" s="13"/>
    </row>
    <row r="535" spans="2:70" x14ac:dyDescent="0.25"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W535" s="13"/>
      <c r="X535" s="13"/>
      <c r="Y535" s="13"/>
      <c r="Z535" s="13"/>
      <c r="AC535" s="13"/>
      <c r="AD535" s="13"/>
      <c r="AE535" s="13"/>
      <c r="AF535" s="13"/>
      <c r="AG535" s="13"/>
      <c r="AH535" s="13"/>
      <c r="AI535" s="13"/>
      <c r="AJ535" s="13"/>
      <c r="AK535" s="13"/>
      <c r="AL535" s="13"/>
      <c r="AM535" s="13"/>
      <c r="AN535" s="13"/>
      <c r="AO535" s="13"/>
      <c r="AP535" s="13"/>
      <c r="AQ535" s="13"/>
      <c r="AR535" s="13"/>
      <c r="AS535" s="13"/>
      <c r="AT535" s="13"/>
      <c r="AU535" s="13"/>
      <c r="AV535" s="13"/>
      <c r="AW535" s="13"/>
      <c r="AX535" s="13"/>
      <c r="AY535" s="13"/>
      <c r="AZ535" s="13"/>
      <c r="BA535" s="13"/>
      <c r="BB535" s="13"/>
      <c r="BC535" s="13"/>
      <c r="BD535" s="13"/>
      <c r="BE535" s="13"/>
      <c r="BF535" s="13"/>
      <c r="BG535" s="13"/>
      <c r="BH535" s="13"/>
      <c r="BI535" s="13"/>
      <c r="BJ535" s="13"/>
      <c r="BK535" s="13"/>
      <c r="BL535" s="13"/>
      <c r="BM535" s="13"/>
      <c r="BN535" s="13"/>
      <c r="BO535" s="13"/>
      <c r="BP535" s="13"/>
      <c r="BQ535" s="13"/>
      <c r="BR535" s="13"/>
    </row>
    <row r="536" spans="2:70" x14ac:dyDescent="0.25"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W536" s="13"/>
      <c r="X536" s="13"/>
      <c r="Y536" s="13"/>
      <c r="Z536" s="13"/>
      <c r="AC536" s="13"/>
      <c r="AD536" s="13"/>
      <c r="AE536" s="13"/>
      <c r="AF536" s="13"/>
      <c r="AG536" s="13"/>
      <c r="AH536" s="13"/>
      <c r="AI536" s="13"/>
      <c r="AJ536" s="13"/>
      <c r="AK536" s="13"/>
      <c r="AL536" s="13"/>
      <c r="AM536" s="13"/>
      <c r="AN536" s="13"/>
      <c r="AO536" s="13"/>
      <c r="AP536" s="13"/>
      <c r="AQ536" s="13"/>
      <c r="AR536" s="13"/>
      <c r="AS536" s="13"/>
      <c r="AT536" s="13"/>
      <c r="AU536" s="13"/>
      <c r="AV536" s="13"/>
      <c r="AW536" s="13"/>
      <c r="AX536" s="13"/>
      <c r="AY536" s="13"/>
      <c r="AZ536" s="13"/>
      <c r="BA536" s="13"/>
      <c r="BB536" s="13"/>
      <c r="BC536" s="13"/>
      <c r="BD536" s="13"/>
      <c r="BE536" s="13"/>
      <c r="BF536" s="13"/>
      <c r="BG536" s="13"/>
      <c r="BH536" s="13"/>
      <c r="BI536" s="13"/>
      <c r="BJ536" s="13"/>
      <c r="BK536" s="13"/>
      <c r="BL536" s="13"/>
      <c r="BM536" s="13"/>
      <c r="BN536" s="13"/>
      <c r="BO536" s="13"/>
      <c r="BP536" s="13"/>
      <c r="BQ536" s="13"/>
      <c r="BR536" s="13"/>
    </row>
    <row r="537" spans="2:70" x14ac:dyDescent="0.25"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W537" s="13"/>
      <c r="X537" s="13"/>
      <c r="Y537" s="13"/>
      <c r="Z537" s="13"/>
      <c r="AC537" s="13"/>
      <c r="AD537" s="13"/>
      <c r="AE537" s="13"/>
      <c r="AF537" s="13"/>
      <c r="AG537" s="13"/>
      <c r="AH537" s="13"/>
      <c r="AI537" s="13"/>
      <c r="AJ537" s="13"/>
      <c r="AK537" s="13"/>
      <c r="AL537" s="13"/>
      <c r="AM537" s="13"/>
      <c r="AN537" s="13"/>
      <c r="AO537" s="13"/>
      <c r="AP537" s="13"/>
      <c r="AQ537" s="13"/>
      <c r="AR537" s="13"/>
      <c r="AS537" s="13"/>
      <c r="AT537" s="13"/>
      <c r="AU537" s="13"/>
      <c r="AV537" s="13"/>
      <c r="AW537" s="13"/>
      <c r="AX537" s="13"/>
      <c r="AY537" s="13"/>
      <c r="AZ537" s="13"/>
      <c r="BA537" s="13"/>
      <c r="BB537" s="13"/>
      <c r="BC537" s="13"/>
      <c r="BD537" s="13"/>
      <c r="BE537" s="13"/>
      <c r="BF537" s="13"/>
      <c r="BG537" s="13"/>
      <c r="BH537" s="13"/>
      <c r="BI537" s="13"/>
      <c r="BJ537" s="13"/>
      <c r="BK537" s="13"/>
      <c r="BL537" s="13"/>
      <c r="BM537" s="13"/>
      <c r="BN537" s="13"/>
      <c r="BO537" s="13"/>
      <c r="BP537" s="13"/>
      <c r="BQ537" s="13"/>
      <c r="BR537" s="13"/>
    </row>
    <row r="538" spans="2:70" x14ac:dyDescent="0.25"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W538" s="13"/>
      <c r="X538" s="13"/>
      <c r="Y538" s="13"/>
      <c r="Z538" s="13"/>
      <c r="AC538" s="13"/>
      <c r="AD538" s="13"/>
      <c r="AE538" s="13"/>
      <c r="AF538" s="13"/>
      <c r="AG538" s="13"/>
      <c r="AH538" s="13"/>
      <c r="AI538" s="13"/>
      <c r="AJ538" s="13"/>
      <c r="AK538" s="13"/>
      <c r="AL538" s="13"/>
      <c r="AM538" s="13"/>
      <c r="AN538" s="13"/>
      <c r="AO538" s="13"/>
      <c r="AP538" s="13"/>
      <c r="AQ538" s="13"/>
      <c r="AR538" s="13"/>
      <c r="AS538" s="13"/>
      <c r="AT538" s="13"/>
      <c r="AU538" s="13"/>
      <c r="AV538" s="13"/>
      <c r="AW538" s="13"/>
      <c r="AX538" s="13"/>
      <c r="AY538" s="13"/>
      <c r="AZ538" s="13"/>
      <c r="BA538" s="13"/>
      <c r="BB538" s="13"/>
      <c r="BC538" s="13"/>
      <c r="BD538" s="13"/>
      <c r="BE538" s="13"/>
      <c r="BF538" s="13"/>
      <c r="BG538" s="13"/>
      <c r="BH538" s="13"/>
      <c r="BI538" s="13"/>
      <c r="BJ538" s="13"/>
      <c r="BK538" s="13"/>
      <c r="BL538" s="13"/>
      <c r="BM538" s="13"/>
      <c r="BN538" s="13"/>
      <c r="BO538" s="13"/>
      <c r="BP538" s="13"/>
      <c r="BQ538" s="13"/>
      <c r="BR538" s="13"/>
    </row>
    <row r="539" spans="2:70" x14ac:dyDescent="0.25"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W539" s="13"/>
      <c r="X539" s="13"/>
      <c r="Y539" s="13"/>
      <c r="Z539" s="13"/>
      <c r="AC539" s="13"/>
      <c r="AD539" s="13"/>
      <c r="AE539" s="13"/>
      <c r="AF539" s="13"/>
      <c r="AG539" s="13"/>
      <c r="AH539" s="13"/>
      <c r="AI539" s="13"/>
      <c r="AJ539" s="13"/>
      <c r="AK539" s="13"/>
      <c r="AL539" s="13"/>
      <c r="AM539" s="13"/>
      <c r="AN539" s="13"/>
      <c r="AO539" s="13"/>
      <c r="AP539" s="13"/>
      <c r="AQ539" s="13"/>
      <c r="AR539" s="13"/>
      <c r="AS539" s="13"/>
      <c r="AT539" s="13"/>
      <c r="AU539" s="13"/>
      <c r="AV539" s="13"/>
      <c r="AW539" s="13"/>
      <c r="AX539" s="13"/>
      <c r="AY539" s="13"/>
      <c r="AZ539" s="13"/>
      <c r="BA539" s="13"/>
      <c r="BB539" s="13"/>
      <c r="BC539" s="13"/>
      <c r="BD539" s="13"/>
      <c r="BE539" s="13"/>
      <c r="BF539" s="13"/>
      <c r="BG539" s="13"/>
      <c r="BH539" s="13"/>
      <c r="BI539" s="13"/>
      <c r="BJ539" s="13"/>
      <c r="BK539" s="13"/>
      <c r="BL539" s="13"/>
      <c r="BM539" s="13"/>
      <c r="BN539" s="13"/>
      <c r="BO539" s="13"/>
      <c r="BP539" s="13"/>
      <c r="BQ539" s="13"/>
      <c r="BR539" s="13"/>
    </row>
    <row r="540" spans="2:70" x14ac:dyDescent="0.25"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W540" s="13"/>
      <c r="X540" s="13"/>
      <c r="Y540" s="13"/>
      <c r="Z540" s="13"/>
      <c r="AC540" s="13"/>
      <c r="AD540" s="13"/>
      <c r="AE540" s="13"/>
      <c r="AF540" s="13"/>
      <c r="AG540" s="13"/>
      <c r="AH540" s="13"/>
      <c r="AI540" s="13"/>
      <c r="AJ540" s="13"/>
      <c r="AK540" s="13"/>
      <c r="AL540" s="13"/>
      <c r="AM540" s="13"/>
      <c r="AN540" s="13"/>
      <c r="AO540" s="13"/>
      <c r="AP540" s="13"/>
      <c r="AQ540" s="13"/>
      <c r="AR540" s="13"/>
      <c r="AS540" s="13"/>
      <c r="AT540" s="13"/>
      <c r="AU540" s="13"/>
      <c r="AV540" s="13"/>
      <c r="AW540" s="13"/>
      <c r="AX540" s="13"/>
      <c r="AY540" s="13"/>
      <c r="AZ540" s="13"/>
      <c r="BA540" s="13"/>
      <c r="BB540" s="13"/>
      <c r="BC540" s="13"/>
      <c r="BD540" s="13"/>
      <c r="BE540" s="13"/>
      <c r="BF540" s="13"/>
      <c r="BG540" s="13"/>
      <c r="BH540" s="13"/>
      <c r="BI540" s="13"/>
      <c r="BJ540" s="13"/>
      <c r="BK540" s="13"/>
      <c r="BL540" s="13"/>
      <c r="BM540" s="13"/>
      <c r="BN540" s="13"/>
      <c r="BO540" s="13"/>
      <c r="BP540" s="13"/>
      <c r="BQ540" s="13"/>
      <c r="BR540" s="13"/>
    </row>
    <row r="541" spans="2:70" x14ac:dyDescent="0.25"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W541" s="13"/>
      <c r="X541" s="13"/>
      <c r="Y541" s="13"/>
      <c r="Z541" s="13"/>
      <c r="AC541" s="13"/>
      <c r="AD541" s="13"/>
      <c r="AE541" s="13"/>
      <c r="AF541" s="13"/>
      <c r="AG541" s="13"/>
      <c r="AH541" s="13"/>
      <c r="AI541" s="13"/>
      <c r="AJ541" s="13"/>
      <c r="AK541" s="13"/>
      <c r="AL541" s="13"/>
      <c r="AM541" s="13"/>
      <c r="AN541" s="13"/>
      <c r="AO541" s="13"/>
      <c r="AP541" s="13"/>
      <c r="AQ541" s="13"/>
      <c r="AR541" s="13"/>
      <c r="AS541" s="13"/>
      <c r="AT541" s="13"/>
      <c r="AU541" s="13"/>
      <c r="AV541" s="13"/>
      <c r="AW541" s="13"/>
      <c r="AX541" s="13"/>
      <c r="AY541" s="13"/>
      <c r="AZ541" s="13"/>
      <c r="BA541" s="13"/>
      <c r="BB541" s="13"/>
      <c r="BC541" s="13"/>
      <c r="BD541" s="13"/>
      <c r="BE541" s="13"/>
      <c r="BF541" s="13"/>
      <c r="BG541" s="13"/>
      <c r="BH541" s="13"/>
      <c r="BI541" s="13"/>
      <c r="BJ541" s="13"/>
      <c r="BK541" s="13"/>
      <c r="BL541" s="13"/>
      <c r="BM541" s="13"/>
      <c r="BN541" s="13"/>
      <c r="BO541" s="13"/>
      <c r="BP541" s="13"/>
      <c r="BQ541" s="13"/>
      <c r="BR541" s="13"/>
    </row>
    <row r="542" spans="2:70" x14ac:dyDescent="0.25"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W542" s="13"/>
      <c r="X542" s="13"/>
      <c r="Y542" s="13"/>
      <c r="Z542" s="13"/>
      <c r="AC542" s="13"/>
      <c r="AD542" s="13"/>
      <c r="AE542" s="13"/>
      <c r="AF542" s="13"/>
      <c r="AG542" s="13"/>
      <c r="AH542" s="13"/>
      <c r="AI542" s="13"/>
      <c r="AJ542" s="13"/>
      <c r="AK542" s="13"/>
      <c r="AL542" s="13"/>
      <c r="AM542" s="13"/>
      <c r="AN542" s="13"/>
      <c r="AO542" s="13"/>
      <c r="AP542" s="13"/>
      <c r="AQ542" s="13"/>
      <c r="AR542" s="13"/>
      <c r="AS542" s="13"/>
      <c r="AT542" s="13"/>
      <c r="AU542" s="13"/>
      <c r="AV542" s="13"/>
      <c r="AW542" s="13"/>
      <c r="AX542" s="13"/>
      <c r="AY542" s="13"/>
      <c r="AZ542" s="13"/>
      <c r="BA542" s="13"/>
      <c r="BB542" s="13"/>
      <c r="BC542" s="13"/>
      <c r="BD542" s="13"/>
      <c r="BE542" s="13"/>
      <c r="BF542" s="13"/>
      <c r="BG542" s="13"/>
      <c r="BH542" s="13"/>
      <c r="BI542" s="13"/>
      <c r="BJ542" s="13"/>
      <c r="BK542" s="13"/>
      <c r="BL542" s="13"/>
      <c r="BM542" s="13"/>
      <c r="BN542" s="13"/>
      <c r="BO542" s="13"/>
      <c r="BP542" s="13"/>
      <c r="BQ542" s="13"/>
      <c r="BR542" s="13"/>
    </row>
    <row r="543" spans="2:70" x14ac:dyDescent="0.25"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W543" s="13"/>
      <c r="X543" s="13"/>
      <c r="Y543" s="13"/>
      <c r="Z543" s="13"/>
      <c r="AC543" s="13"/>
      <c r="AD543" s="13"/>
      <c r="AE543" s="13"/>
      <c r="AF543" s="13"/>
      <c r="AG543" s="13"/>
      <c r="AH543" s="13"/>
      <c r="AI543" s="13"/>
      <c r="AJ543" s="13"/>
      <c r="AK543" s="13"/>
      <c r="AL543" s="13"/>
      <c r="AM543" s="13"/>
      <c r="AN543" s="13"/>
      <c r="AO543" s="13"/>
      <c r="AP543" s="13"/>
      <c r="AQ543" s="13"/>
      <c r="AR543" s="13"/>
      <c r="AS543" s="13"/>
      <c r="AT543" s="13"/>
      <c r="AU543" s="13"/>
      <c r="AV543" s="13"/>
      <c r="AW543" s="13"/>
      <c r="AX543" s="13"/>
      <c r="AY543" s="13"/>
      <c r="AZ543" s="13"/>
      <c r="BA543" s="13"/>
      <c r="BB543" s="13"/>
      <c r="BC543" s="13"/>
      <c r="BD543" s="13"/>
      <c r="BE543" s="13"/>
      <c r="BF543" s="13"/>
      <c r="BG543" s="13"/>
      <c r="BH543" s="13"/>
      <c r="BI543" s="13"/>
      <c r="BJ543" s="13"/>
      <c r="BK543" s="13"/>
      <c r="BL543" s="13"/>
      <c r="BM543" s="13"/>
      <c r="BN543" s="13"/>
      <c r="BO543" s="13"/>
      <c r="BP543" s="13"/>
      <c r="BQ543" s="13"/>
      <c r="BR543" s="13"/>
    </row>
    <row r="544" spans="2:70" x14ac:dyDescent="0.25"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W544" s="13"/>
      <c r="X544" s="13"/>
      <c r="Y544" s="13"/>
      <c r="Z544" s="13"/>
      <c r="AC544" s="13"/>
      <c r="AD544" s="13"/>
      <c r="AE544" s="13"/>
      <c r="AF544" s="13"/>
      <c r="AG544" s="13"/>
      <c r="AH544" s="13"/>
      <c r="AI544" s="13"/>
      <c r="AJ544" s="13"/>
      <c r="AK544" s="13"/>
      <c r="AL544" s="13"/>
      <c r="AM544" s="13"/>
      <c r="AN544" s="13"/>
      <c r="AO544" s="13"/>
      <c r="AP544" s="13"/>
      <c r="AQ544" s="13"/>
      <c r="AR544" s="13"/>
      <c r="AS544" s="13"/>
      <c r="AT544" s="13"/>
      <c r="AU544" s="13"/>
      <c r="AV544" s="13"/>
      <c r="AW544" s="13"/>
      <c r="AX544" s="13"/>
      <c r="AY544" s="13"/>
      <c r="AZ544" s="13"/>
      <c r="BA544" s="13"/>
      <c r="BB544" s="13"/>
      <c r="BC544" s="13"/>
      <c r="BD544" s="13"/>
      <c r="BE544" s="13"/>
      <c r="BF544" s="13"/>
      <c r="BG544" s="13"/>
      <c r="BH544" s="13"/>
      <c r="BI544" s="13"/>
      <c r="BJ544" s="13"/>
      <c r="BK544" s="13"/>
      <c r="BL544" s="13"/>
      <c r="BM544" s="13"/>
      <c r="BN544" s="13"/>
      <c r="BO544" s="13"/>
      <c r="BP544" s="13"/>
      <c r="BQ544" s="13"/>
      <c r="BR544" s="13"/>
    </row>
    <row r="545" spans="2:70" x14ac:dyDescent="0.25"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W545" s="13"/>
      <c r="X545" s="13"/>
      <c r="Y545" s="13"/>
      <c r="Z545" s="13"/>
      <c r="AC545" s="13"/>
      <c r="AD545" s="13"/>
      <c r="AE545" s="13"/>
      <c r="AF545" s="13"/>
      <c r="AG545" s="13"/>
      <c r="AH545" s="13"/>
      <c r="AI545" s="13"/>
      <c r="AJ545" s="13"/>
      <c r="AK545" s="13"/>
      <c r="AL545" s="13"/>
      <c r="AM545" s="13"/>
      <c r="AN545" s="13"/>
      <c r="AO545" s="13"/>
      <c r="AP545" s="13"/>
      <c r="AQ545" s="13"/>
      <c r="AR545" s="13"/>
      <c r="AS545" s="13"/>
      <c r="AT545" s="13"/>
      <c r="AU545" s="13"/>
      <c r="AV545" s="13"/>
      <c r="AW545" s="13"/>
      <c r="AX545" s="13"/>
      <c r="AY545" s="13"/>
      <c r="AZ545" s="13"/>
      <c r="BA545" s="13"/>
      <c r="BB545" s="13"/>
      <c r="BC545" s="13"/>
      <c r="BD545" s="13"/>
      <c r="BE545" s="13"/>
      <c r="BF545" s="13"/>
      <c r="BG545" s="13"/>
      <c r="BH545" s="13"/>
      <c r="BI545" s="13"/>
      <c r="BJ545" s="13"/>
      <c r="BK545" s="13"/>
      <c r="BL545" s="13"/>
      <c r="BM545" s="13"/>
      <c r="BN545" s="13"/>
      <c r="BO545" s="13"/>
      <c r="BP545" s="13"/>
      <c r="BQ545" s="13"/>
      <c r="BR545" s="13"/>
    </row>
    <row r="546" spans="2:70" x14ac:dyDescent="0.25"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W546" s="13"/>
      <c r="X546" s="13"/>
      <c r="Y546" s="13"/>
      <c r="Z546" s="13"/>
      <c r="AC546" s="13"/>
      <c r="AD546" s="13"/>
      <c r="AE546" s="13"/>
      <c r="AF546" s="13"/>
      <c r="AG546" s="13"/>
      <c r="AH546" s="13"/>
      <c r="AI546" s="13"/>
      <c r="AJ546" s="13"/>
      <c r="AK546" s="13"/>
      <c r="AL546" s="13"/>
      <c r="AM546" s="13"/>
      <c r="AN546" s="13"/>
      <c r="AO546" s="13"/>
      <c r="AP546" s="13"/>
      <c r="AQ546" s="13"/>
      <c r="AR546" s="13"/>
      <c r="AS546" s="13"/>
      <c r="AT546" s="13"/>
      <c r="AU546" s="13"/>
      <c r="AV546" s="13"/>
      <c r="AW546" s="13"/>
      <c r="AX546" s="13"/>
      <c r="AY546" s="13"/>
      <c r="AZ546" s="13"/>
      <c r="BA546" s="13"/>
      <c r="BB546" s="13"/>
      <c r="BC546" s="13"/>
      <c r="BD546" s="13"/>
      <c r="BE546" s="13"/>
      <c r="BF546" s="13"/>
      <c r="BG546" s="13"/>
      <c r="BH546" s="13"/>
      <c r="BI546" s="13"/>
      <c r="BJ546" s="13"/>
      <c r="BK546" s="13"/>
      <c r="BL546" s="13"/>
      <c r="BM546" s="13"/>
      <c r="BN546" s="13"/>
      <c r="BO546" s="13"/>
      <c r="BP546" s="13"/>
      <c r="BQ546" s="13"/>
      <c r="BR546" s="13"/>
    </row>
    <row r="547" spans="2:70" x14ac:dyDescent="0.25"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W547" s="13"/>
      <c r="X547" s="13"/>
      <c r="Y547" s="13"/>
      <c r="Z547" s="13"/>
      <c r="AC547" s="13"/>
      <c r="AD547" s="13"/>
      <c r="AE547" s="13"/>
      <c r="AF547" s="13"/>
      <c r="AG547" s="13"/>
      <c r="AH547" s="13"/>
      <c r="AI547" s="13"/>
      <c r="AJ547" s="13"/>
      <c r="AK547" s="13"/>
      <c r="AL547" s="13"/>
      <c r="AM547" s="13"/>
      <c r="AN547" s="13"/>
      <c r="AO547" s="13"/>
      <c r="AP547" s="13"/>
      <c r="AQ547" s="13"/>
      <c r="AR547" s="13"/>
      <c r="AS547" s="13"/>
      <c r="AT547" s="13"/>
      <c r="AU547" s="13"/>
      <c r="AV547" s="13"/>
      <c r="AW547" s="13"/>
      <c r="AX547" s="13"/>
      <c r="AY547" s="13"/>
      <c r="AZ547" s="13"/>
      <c r="BA547" s="13"/>
      <c r="BB547" s="13"/>
      <c r="BC547" s="13"/>
      <c r="BD547" s="13"/>
      <c r="BE547" s="13"/>
      <c r="BF547" s="13"/>
      <c r="BG547" s="13"/>
      <c r="BH547" s="13"/>
      <c r="BI547" s="13"/>
      <c r="BJ547" s="13"/>
      <c r="BK547" s="13"/>
      <c r="BL547" s="13"/>
      <c r="BM547" s="13"/>
      <c r="BN547" s="13"/>
      <c r="BO547" s="13"/>
      <c r="BP547" s="13"/>
      <c r="BQ547" s="13"/>
      <c r="BR547" s="13"/>
    </row>
    <row r="548" spans="2:70" x14ac:dyDescent="0.25"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W548" s="13"/>
      <c r="X548" s="13"/>
      <c r="Y548" s="13"/>
      <c r="Z548" s="13"/>
      <c r="AC548" s="13"/>
      <c r="AD548" s="13"/>
      <c r="AE548" s="13"/>
      <c r="AF548" s="13"/>
      <c r="AG548" s="13"/>
      <c r="AH548" s="13"/>
      <c r="AI548" s="13"/>
      <c r="AJ548" s="13"/>
      <c r="AK548" s="13"/>
      <c r="AL548" s="13"/>
      <c r="AM548" s="13"/>
      <c r="AN548" s="13"/>
      <c r="AO548" s="13"/>
      <c r="AP548" s="13"/>
      <c r="AQ548" s="13"/>
      <c r="AR548" s="13"/>
      <c r="AS548" s="13"/>
      <c r="AT548" s="13"/>
      <c r="AU548" s="13"/>
      <c r="AV548" s="13"/>
      <c r="AW548" s="13"/>
      <c r="AX548" s="13"/>
      <c r="AY548" s="13"/>
      <c r="AZ548" s="13"/>
      <c r="BA548" s="13"/>
      <c r="BB548" s="13"/>
      <c r="BC548" s="13"/>
      <c r="BD548" s="13"/>
      <c r="BE548" s="13"/>
      <c r="BF548" s="13"/>
      <c r="BG548" s="13"/>
      <c r="BH548" s="13"/>
      <c r="BI548" s="13"/>
      <c r="BJ548" s="13"/>
      <c r="BK548" s="13"/>
      <c r="BL548" s="13"/>
      <c r="BM548" s="13"/>
      <c r="BN548" s="13"/>
      <c r="BO548" s="13"/>
      <c r="BP548" s="13"/>
      <c r="BQ548" s="13"/>
      <c r="BR548" s="13"/>
    </row>
    <row r="549" spans="2:70" x14ac:dyDescent="0.25"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W549" s="13"/>
      <c r="X549" s="13"/>
      <c r="Y549" s="13"/>
      <c r="Z549" s="13"/>
      <c r="AC549" s="13"/>
      <c r="AD549" s="13"/>
      <c r="AE549" s="13"/>
      <c r="AF549" s="13"/>
      <c r="AG549" s="13"/>
      <c r="AH549" s="13"/>
      <c r="AI549" s="13"/>
      <c r="AJ549" s="13"/>
      <c r="AK549" s="13"/>
      <c r="AL549" s="13"/>
      <c r="AM549" s="13"/>
      <c r="AN549" s="13"/>
      <c r="AO549" s="13"/>
      <c r="AP549" s="13"/>
      <c r="AQ549" s="13"/>
      <c r="AR549" s="13"/>
      <c r="AS549" s="13"/>
      <c r="AT549" s="13"/>
      <c r="AU549" s="13"/>
      <c r="AV549" s="13"/>
      <c r="AW549" s="13"/>
      <c r="AX549" s="13"/>
      <c r="AY549" s="13"/>
      <c r="AZ549" s="13"/>
      <c r="BA549" s="13"/>
      <c r="BB549" s="13"/>
      <c r="BC549" s="13"/>
      <c r="BD549" s="13"/>
      <c r="BE549" s="13"/>
      <c r="BF549" s="13"/>
      <c r="BG549" s="13"/>
      <c r="BH549" s="13"/>
      <c r="BI549" s="13"/>
      <c r="BJ549" s="13"/>
      <c r="BK549" s="13"/>
      <c r="BL549" s="13"/>
      <c r="BM549" s="13"/>
      <c r="BN549" s="13"/>
      <c r="BO549" s="13"/>
      <c r="BP549" s="13"/>
      <c r="BQ549" s="13"/>
      <c r="BR549" s="13"/>
    </row>
    <row r="550" spans="2:70" x14ac:dyDescent="0.25"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W550" s="13"/>
      <c r="X550" s="13"/>
      <c r="Y550" s="13"/>
      <c r="Z550" s="13"/>
      <c r="AC550" s="13"/>
      <c r="AD550" s="13"/>
      <c r="AE550" s="13"/>
      <c r="AF550" s="13"/>
      <c r="AG550" s="13"/>
      <c r="AH550" s="13"/>
      <c r="AI550" s="13"/>
      <c r="AJ550" s="13"/>
      <c r="AK550" s="13"/>
      <c r="AL550" s="13"/>
      <c r="AM550" s="13"/>
      <c r="AN550" s="13"/>
      <c r="AO550" s="13"/>
      <c r="AP550" s="13"/>
      <c r="AQ550" s="13"/>
      <c r="AR550" s="13"/>
      <c r="AS550" s="13"/>
      <c r="AT550" s="13"/>
      <c r="AU550" s="13"/>
      <c r="AV550" s="13"/>
      <c r="AW550" s="13"/>
      <c r="AX550" s="13"/>
      <c r="AY550" s="13"/>
      <c r="AZ550" s="13"/>
      <c r="BA550" s="13"/>
      <c r="BB550" s="13"/>
      <c r="BC550" s="13"/>
      <c r="BD550" s="13"/>
      <c r="BE550" s="13"/>
      <c r="BF550" s="13"/>
      <c r="BG550" s="13"/>
      <c r="BH550" s="13"/>
      <c r="BI550" s="13"/>
      <c r="BJ550" s="13"/>
      <c r="BK550" s="13"/>
      <c r="BL550" s="13"/>
      <c r="BM550" s="13"/>
      <c r="BN550" s="13"/>
      <c r="BO550" s="13"/>
      <c r="BP550" s="13"/>
      <c r="BQ550" s="13"/>
      <c r="BR550" s="13"/>
    </row>
    <row r="551" spans="2:70" x14ac:dyDescent="0.25"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W551" s="13"/>
      <c r="X551" s="13"/>
      <c r="Y551" s="13"/>
      <c r="Z551" s="13"/>
      <c r="AC551" s="13"/>
      <c r="AD551" s="13"/>
      <c r="AE551" s="13"/>
      <c r="AF551" s="13"/>
      <c r="AG551" s="13"/>
      <c r="AH551" s="13"/>
      <c r="AI551" s="13"/>
      <c r="AJ551" s="13"/>
      <c r="AK551" s="13"/>
      <c r="AL551" s="13"/>
      <c r="AM551" s="13"/>
      <c r="AN551" s="13"/>
      <c r="AO551" s="13"/>
      <c r="AP551" s="13"/>
      <c r="AQ551" s="13"/>
      <c r="AR551" s="13"/>
      <c r="AS551" s="13"/>
      <c r="AT551" s="13"/>
      <c r="AU551" s="13"/>
      <c r="AV551" s="13"/>
      <c r="AW551" s="13"/>
      <c r="AX551" s="13"/>
      <c r="AY551" s="13"/>
      <c r="AZ551" s="13"/>
      <c r="BA551" s="13"/>
      <c r="BB551" s="13"/>
      <c r="BC551" s="13"/>
      <c r="BD551" s="13"/>
      <c r="BE551" s="13"/>
      <c r="BF551" s="13"/>
      <c r="BG551" s="13"/>
      <c r="BH551" s="13"/>
      <c r="BI551" s="13"/>
      <c r="BJ551" s="13"/>
      <c r="BK551" s="13"/>
      <c r="BL551" s="13"/>
      <c r="BM551" s="13"/>
      <c r="BN551" s="13"/>
      <c r="BO551" s="13"/>
      <c r="BP551" s="13"/>
      <c r="BQ551" s="13"/>
      <c r="BR551" s="13"/>
    </row>
    <row r="552" spans="2:70" x14ac:dyDescent="0.25"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W552" s="13"/>
      <c r="X552" s="13"/>
      <c r="Y552" s="13"/>
      <c r="Z552" s="13"/>
      <c r="AC552" s="13"/>
      <c r="AD552" s="13"/>
      <c r="AE552" s="13"/>
      <c r="AF552" s="13"/>
      <c r="AG552" s="13"/>
      <c r="AH552" s="13"/>
      <c r="AI552" s="13"/>
      <c r="AJ552" s="13"/>
      <c r="AK552" s="13"/>
      <c r="AL552" s="13"/>
      <c r="AM552" s="13"/>
      <c r="AN552" s="13"/>
      <c r="AO552" s="13"/>
      <c r="AP552" s="13"/>
      <c r="AQ552" s="13"/>
      <c r="AR552" s="13"/>
      <c r="AS552" s="13"/>
      <c r="AT552" s="13"/>
      <c r="AU552" s="13"/>
      <c r="AV552" s="13"/>
      <c r="AW552" s="13"/>
      <c r="AX552" s="13"/>
      <c r="AY552" s="13"/>
      <c r="AZ552" s="13"/>
      <c r="BA552" s="13"/>
      <c r="BB552" s="13"/>
      <c r="BC552" s="13"/>
      <c r="BD552" s="13"/>
      <c r="BE552" s="13"/>
      <c r="BF552" s="13"/>
      <c r="BG552" s="13"/>
      <c r="BH552" s="13"/>
      <c r="BI552" s="13"/>
      <c r="BJ552" s="13"/>
      <c r="BK552" s="13"/>
      <c r="BL552" s="13"/>
      <c r="BM552" s="13"/>
      <c r="BN552" s="13"/>
      <c r="BO552" s="13"/>
      <c r="BP552" s="13"/>
      <c r="BQ552" s="13"/>
      <c r="BR552" s="13"/>
    </row>
    <row r="553" spans="2:70" x14ac:dyDescent="0.25"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W553" s="13"/>
      <c r="X553" s="13"/>
      <c r="Y553" s="13"/>
      <c r="Z553" s="13"/>
      <c r="AC553" s="13"/>
      <c r="AD553" s="13"/>
      <c r="AE553" s="13"/>
      <c r="AF553" s="13"/>
      <c r="AG553" s="13"/>
      <c r="AH553" s="13"/>
      <c r="AI553" s="13"/>
      <c r="AJ553" s="13"/>
      <c r="AK553" s="13"/>
      <c r="AL553" s="13"/>
      <c r="AM553" s="13"/>
      <c r="AN553" s="13"/>
      <c r="AO553" s="13"/>
      <c r="AP553" s="13"/>
      <c r="AQ553" s="13"/>
      <c r="AR553" s="13"/>
      <c r="AS553" s="13"/>
      <c r="AT553" s="13"/>
      <c r="AU553" s="13"/>
      <c r="AV553" s="13"/>
      <c r="AW553" s="13"/>
      <c r="AX553" s="13"/>
      <c r="AY553" s="13"/>
      <c r="AZ553" s="13"/>
      <c r="BA553" s="13"/>
      <c r="BB553" s="13"/>
      <c r="BC553" s="13"/>
      <c r="BD553" s="13"/>
      <c r="BE553" s="13"/>
      <c r="BF553" s="13"/>
      <c r="BG553" s="13"/>
      <c r="BH553" s="13"/>
      <c r="BI553" s="13"/>
      <c r="BJ553" s="13"/>
      <c r="BK553" s="13"/>
      <c r="BL553" s="13"/>
      <c r="BM553" s="13"/>
      <c r="BN553" s="13"/>
      <c r="BO553" s="13"/>
      <c r="BP553" s="13"/>
      <c r="BQ553" s="13"/>
      <c r="BR553" s="13"/>
    </row>
    <row r="554" spans="2:70" x14ac:dyDescent="0.25"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W554" s="13"/>
      <c r="X554" s="13"/>
      <c r="Y554" s="13"/>
      <c r="Z554" s="13"/>
      <c r="AC554" s="13"/>
      <c r="AD554" s="13"/>
      <c r="AE554" s="13"/>
      <c r="AF554" s="13"/>
      <c r="AG554" s="13"/>
      <c r="AH554" s="13"/>
      <c r="AI554" s="13"/>
      <c r="AJ554" s="13"/>
      <c r="AK554" s="13"/>
      <c r="AL554" s="13"/>
      <c r="AM554" s="13"/>
      <c r="AN554" s="13"/>
      <c r="AO554" s="13"/>
      <c r="AP554" s="13"/>
      <c r="AQ554" s="13"/>
      <c r="AR554" s="13"/>
      <c r="AS554" s="13"/>
      <c r="AT554" s="13"/>
      <c r="AU554" s="13"/>
      <c r="AV554" s="13"/>
      <c r="AW554" s="13"/>
      <c r="AX554" s="13"/>
      <c r="AY554" s="13"/>
      <c r="AZ554" s="13"/>
      <c r="BA554" s="13"/>
      <c r="BB554" s="13"/>
      <c r="BC554" s="13"/>
      <c r="BD554" s="13"/>
      <c r="BE554" s="13"/>
      <c r="BF554" s="13"/>
      <c r="BG554" s="13"/>
      <c r="BH554" s="13"/>
      <c r="BI554" s="13"/>
      <c r="BJ554" s="13"/>
      <c r="BK554" s="13"/>
      <c r="BL554" s="13"/>
      <c r="BM554" s="13"/>
      <c r="BN554" s="13"/>
      <c r="BO554" s="13"/>
      <c r="BP554" s="13"/>
      <c r="BQ554" s="13"/>
      <c r="BR554" s="13"/>
    </row>
    <row r="555" spans="2:70" x14ac:dyDescent="0.25"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W555" s="13"/>
      <c r="X555" s="13"/>
      <c r="Y555" s="13"/>
      <c r="Z555" s="13"/>
      <c r="AC555" s="13"/>
      <c r="AD555" s="13"/>
      <c r="AE555" s="13"/>
      <c r="AF555" s="13"/>
      <c r="AG555" s="13"/>
      <c r="AH555" s="13"/>
      <c r="AI555" s="13"/>
      <c r="AJ555" s="13"/>
      <c r="AK555" s="13"/>
      <c r="AL555" s="13"/>
      <c r="AM555" s="13"/>
      <c r="AN555" s="13"/>
      <c r="AO555" s="13"/>
      <c r="AP555" s="13"/>
      <c r="AQ555" s="13"/>
      <c r="AR555" s="13"/>
      <c r="AS555" s="13"/>
      <c r="AT555" s="13"/>
      <c r="AU555" s="13"/>
      <c r="AV555" s="13"/>
      <c r="AW555" s="13"/>
      <c r="AX555" s="13"/>
      <c r="AY555" s="13"/>
      <c r="AZ555" s="13"/>
      <c r="BA555" s="13"/>
      <c r="BB555" s="13"/>
      <c r="BC555" s="13"/>
      <c r="BD555" s="13"/>
      <c r="BE555" s="13"/>
      <c r="BF555" s="13"/>
      <c r="BG555" s="13"/>
      <c r="BH555" s="13"/>
      <c r="BI555" s="13"/>
      <c r="BJ555" s="13"/>
      <c r="BK555" s="13"/>
      <c r="BL555" s="13"/>
      <c r="BM555" s="13"/>
      <c r="BN555" s="13"/>
      <c r="BO555" s="13"/>
      <c r="BP555" s="13"/>
      <c r="BQ555" s="13"/>
      <c r="BR555" s="13"/>
    </row>
    <row r="556" spans="2:70" x14ac:dyDescent="0.25"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W556" s="13"/>
      <c r="X556" s="13"/>
      <c r="Y556" s="13"/>
      <c r="Z556" s="13"/>
      <c r="AC556" s="13"/>
      <c r="AD556" s="13"/>
      <c r="AE556" s="13"/>
      <c r="AF556" s="13"/>
      <c r="AG556" s="13"/>
      <c r="AH556" s="13"/>
      <c r="AI556" s="13"/>
      <c r="AJ556" s="13"/>
      <c r="AK556" s="13"/>
      <c r="AL556" s="13"/>
      <c r="AM556" s="13"/>
      <c r="AN556" s="13"/>
      <c r="AO556" s="13"/>
      <c r="AP556" s="13"/>
      <c r="AQ556" s="13"/>
      <c r="AR556" s="13"/>
      <c r="AS556" s="13"/>
      <c r="AT556" s="13"/>
      <c r="AU556" s="13"/>
      <c r="AV556" s="13"/>
      <c r="AW556" s="13"/>
      <c r="AX556" s="13"/>
      <c r="AY556" s="13"/>
      <c r="AZ556" s="13"/>
      <c r="BA556" s="13"/>
      <c r="BB556" s="13"/>
      <c r="BC556" s="13"/>
      <c r="BD556" s="13"/>
      <c r="BE556" s="13"/>
      <c r="BF556" s="13"/>
      <c r="BG556" s="13"/>
      <c r="BH556" s="13"/>
      <c r="BI556" s="13"/>
      <c r="BJ556" s="13"/>
      <c r="BK556" s="13"/>
      <c r="BL556" s="13"/>
      <c r="BM556" s="13"/>
      <c r="BN556" s="13"/>
      <c r="BO556" s="13"/>
      <c r="BP556" s="13"/>
      <c r="BQ556" s="13"/>
      <c r="BR556" s="13"/>
    </row>
    <row r="557" spans="2:70" x14ac:dyDescent="0.25"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W557" s="13"/>
      <c r="X557" s="13"/>
      <c r="Y557" s="13"/>
      <c r="Z557" s="13"/>
      <c r="AC557" s="13"/>
      <c r="AD557" s="13"/>
      <c r="AE557" s="13"/>
      <c r="AF557" s="13"/>
      <c r="AG557" s="13"/>
      <c r="AH557" s="13"/>
      <c r="AI557" s="13"/>
      <c r="AJ557" s="13"/>
      <c r="AK557" s="13"/>
      <c r="AL557" s="13"/>
      <c r="AM557" s="13"/>
      <c r="AN557" s="13"/>
      <c r="AO557" s="13"/>
      <c r="AP557" s="13"/>
      <c r="AQ557" s="13"/>
      <c r="AR557" s="13"/>
      <c r="AS557" s="13"/>
      <c r="AT557" s="13"/>
      <c r="AU557" s="13"/>
      <c r="AV557" s="13"/>
      <c r="AW557" s="13"/>
      <c r="AX557" s="13"/>
      <c r="AY557" s="13"/>
      <c r="AZ557" s="13"/>
      <c r="BA557" s="13"/>
      <c r="BB557" s="13"/>
      <c r="BC557" s="13"/>
      <c r="BD557" s="13"/>
      <c r="BE557" s="13"/>
      <c r="BF557" s="13"/>
      <c r="BG557" s="13"/>
      <c r="BH557" s="13"/>
      <c r="BI557" s="13"/>
      <c r="BJ557" s="13"/>
      <c r="BK557" s="13"/>
      <c r="BL557" s="13"/>
      <c r="BM557" s="13"/>
      <c r="BN557" s="13"/>
      <c r="BO557" s="13"/>
      <c r="BP557" s="13"/>
      <c r="BQ557" s="13"/>
      <c r="BR557" s="13"/>
    </row>
    <row r="558" spans="2:70" x14ac:dyDescent="0.25"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W558" s="13"/>
      <c r="X558" s="13"/>
      <c r="Y558" s="13"/>
      <c r="Z558" s="13"/>
      <c r="AC558" s="13"/>
      <c r="AD558" s="13"/>
      <c r="AE558" s="13"/>
      <c r="AF558" s="13"/>
      <c r="AG558" s="13"/>
      <c r="AH558" s="13"/>
      <c r="AI558" s="13"/>
      <c r="AJ558" s="13"/>
      <c r="AK558" s="13"/>
      <c r="AL558" s="13"/>
      <c r="AM558" s="13"/>
      <c r="AN558" s="13"/>
      <c r="AO558" s="13"/>
      <c r="AP558" s="13"/>
      <c r="AQ558" s="13"/>
      <c r="AR558" s="13"/>
      <c r="AS558" s="13"/>
      <c r="AT558" s="13"/>
      <c r="AU558" s="13"/>
      <c r="AV558" s="13"/>
      <c r="AW558" s="13"/>
      <c r="AX558" s="13"/>
      <c r="AY558" s="13"/>
      <c r="AZ558" s="13"/>
      <c r="BA558" s="13"/>
      <c r="BB558" s="13"/>
      <c r="BC558" s="13"/>
      <c r="BD558" s="13"/>
      <c r="BE558" s="13"/>
      <c r="BF558" s="13"/>
      <c r="BG558" s="13"/>
      <c r="BH558" s="13"/>
      <c r="BI558" s="13"/>
      <c r="BJ558" s="13"/>
      <c r="BK558" s="13"/>
      <c r="BL558" s="13"/>
      <c r="BM558" s="13"/>
      <c r="BN558" s="13"/>
      <c r="BO558" s="13"/>
      <c r="BP558" s="13"/>
      <c r="BQ558" s="13"/>
      <c r="BR558" s="13"/>
    </row>
    <row r="559" spans="2:70" x14ac:dyDescent="0.25"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W559" s="13"/>
      <c r="X559" s="13"/>
      <c r="Y559" s="13"/>
      <c r="Z559" s="13"/>
      <c r="AC559" s="13"/>
      <c r="AD559" s="13"/>
      <c r="AE559" s="13"/>
      <c r="AF559" s="13"/>
      <c r="AG559" s="13"/>
      <c r="AH559" s="13"/>
      <c r="AI559" s="13"/>
      <c r="AJ559" s="13"/>
      <c r="AK559" s="13"/>
      <c r="AL559" s="13"/>
      <c r="AM559" s="13"/>
      <c r="AN559" s="13"/>
      <c r="AO559" s="13"/>
      <c r="AP559" s="13"/>
      <c r="AQ559" s="13"/>
      <c r="AR559" s="13"/>
      <c r="AS559" s="13"/>
      <c r="AT559" s="13"/>
      <c r="AU559" s="13"/>
      <c r="AV559" s="13"/>
      <c r="AW559" s="13"/>
      <c r="AX559" s="13"/>
      <c r="AY559" s="13"/>
      <c r="AZ559" s="13"/>
      <c r="BA559" s="13"/>
      <c r="BB559" s="13"/>
      <c r="BC559" s="13"/>
      <c r="BD559" s="13"/>
      <c r="BE559" s="13"/>
      <c r="BF559" s="13"/>
      <c r="BG559" s="13"/>
      <c r="BH559" s="13"/>
      <c r="BI559" s="13"/>
      <c r="BJ559" s="13"/>
      <c r="BK559" s="13"/>
      <c r="BL559" s="13"/>
      <c r="BM559" s="13"/>
      <c r="BN559" s="13"/>
      <c r="BO559" s="13"/>
      <c r="BP559" s="13"/>
      <c r="BQ559" s="13"/>
      <c r="BR559" s="13"/>
    </row>
    <row r="560" spans="2:70" x14ac:dyDescent="0.25"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W560" s="13"/>
      <c r="X560" s="13"/>
      <c r="Y560" s="13"/>
      <c r="Z560" s="13"/>
      <c r="AC560" s="13"/>
      <c r="AD560" s="13"/>
      <c r="AE560" s="13"/>
      <c r="AF560" s="13"/>
      <c r="AG560" s="13"/>
      <c r="AH560" s="13"/>
      <c r="AI560" s="13"/>
      <c r="AJ560" s="13"/>
      <c r="AK560" s="13"/>
      <c r="AL560" s="13"/>
      <c r="AM560" s="13"/>
      <c r="AN560" s="13"/>
      <c r="AO560" s="13"/>
      <c r="AP560" s="13"/>
      <c r="AQ560" s="13"/>
      <c r="AR560" s="13"/>
      <c r="AS560" s="13"/>
      <c r="AT560" s="13"/>
      <c r="AU560" s="13"/>
      <c r="AV560" s="13"/>
      <c r="AW560" s="13"/>
      <c r="AX560" s="13"/>
      <c r="AY560" s="13"/>
      <c r="AZ560" s="13"/>
      <c r="BA560" s="13"/>
      <c r="BB560" s="13"/>
      <c r="BC560" s="13"/>
      <c r="BD560" s="13"/>
      <c r="BE560" s="13"/>
      <c r="BF560" s="13"/>
      <c r="BG560" s="13"/>
      <c r="BH560" s="13"/>
      <c r="BI560" s="13"/>
      <c r="BJ560" s="13"/>
      <c r="BK560" s="13"/>
      <c r="BL560" s="13"/>
      <c r="BM560" s="13"/>
      <c r="BN560" s="13"/>
      <c r="BO560" s="13"/>
      <c r="BP560" s="13"/>
      <c r="BQ560" s="13"/>
      <c r="BR560" s="13"/>
    </row>
    <row r="561" spans="2:70" x14ac:dyDescent="0.25"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W561" s="13"/>
      <c r="X561" s="13"/>
      <c r="Y561" s="13"/>
      <c r="Z561" s="13"/>
      <c r="AC561" s="13"/>
      <c r="AD561" s="13"/>
      <c r="AE561" s="13"/>
      <c r="AF561" s="13"/>
      <c r="AG561" s="13"/>
      <c r="AH561" s="13"/>
      <c r="AI561" s="13"/>
      <c r="AJ561" s="13"/>
      <c r="AK561" s="13"/>
      <c r="AL561" s="13"/>
      <c r="AM561" s="13"/>
      <c r="AN561" s="13"/>
      <c r="AO561" s="13"/>
      <c r="AP561" s="13"/>
      <c r="AQ561" s="13"/>
      <c r="AR561" s="13"/>
      <c r="AS561" s="13"/>
      <c r="AT561" s="13"/>
      <c r="AU561" s="13"/>
      <c r="AV561" s="13"/>
      <c r="AW561" s="13"/>
      <c r="AX561" s="13"/>
      <c r="AY561" s="13"/>
      <c r="AZ561" s="13"/>
      <c r="BA561" s="13"/>
      <c r="BB561" s="13"/>
      <c r="BC561" s="13"/>
      <c r="BD561" s="13"/>
      <c r="BE561" s="13"/>
      <c r="BF561" s="13"/>
      <c r="BG561" s="13"/>
      <c r="BH561" s="13"/>
      <c r="BI561" s="13"/>
      <c r="BJ561" s="13"/>
      <c r="BK561" s="13"/>
      <c r="BL561" s="13"/>
      <c r="BM561" s="13"/>
      <c r="BN561" s="13"/>
      <c r="BO561" s="13"/>
      <c r="BP561" s="13"/>
      <c r="BQ561" s="13"/>
      <c r="BR561" s="13"/>
    </row>
    <row r="562" spans="2:70" x14ac:dyDescent="0.25"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W562" s="13"/>
      <c r="X562" s="13"/>
      <c r="Y562" s="13"/>
      <c r="Z562" s="13"/>
      <c r="AC562" s="13"/>
      <c r="AD562" s="13"/>
      <c r="AE562" s="13"/>
      <c r="AF562" s="13"/>
      <c r="AG562" s="13"/>
      <c r="AH562" s="13"/>
      <c r="AI562" s="13"/>
      <c r="AJ562" s="13"/>
      <c r="AK562" s="13"/>
      <c r="AL562" s="13"/>
      <c r="AM562" s="13"/>
      <c r="AN562" s="13"/>
      <c r="AO562" s="13"/>
      <c r="AP562" s="13"/>
      <c r="AQ562" s="13"/>
      <c r="AR562" s="13"/>
      <c r="AS562" s="13"/>
      <c r="AT562" s="13"/>
      <c r="AU562" s="13"/>
      <c r="AV562" s="13"/>
      <c r="AW562" s="13"/>
      <c r="AX562" s="13"/>
      <c r="AY562" s="13"/>
      <c r="AZ562" s="13"/>
      <c r="BA562" s="13"/>
      <c r="BB562" s="13"/>
      <c r="BC562" s="13"/>
      <c r="BD562" s="13"/>
      <c r="BE562" s="13"/>
      <c r="BF562" s="13"/>
      <c r="BG562" s="13"/>
      <c r="BH562" s="13"/>
      <c r="BI562" s="13"/>
      <c r="BJ562" s="13"/>
      <c r="BK562" s="13"/>
      <c r="BL562" s="13"/>
      <c r="BM562" s="13"/>
      <c r="BN562" s="13"/>
      <c r="BO562" s="13"/>
      <c r="BP562" s="13"/>
      <c r="BQ562" s="13"/>
      <c r="BR562" s="13"/>
    </row>
    <row r="563" spans="2:70" x14ac:dyDescent="0.25"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W563" s="13"/>
      <c r="X563" s="13"/>
      <c r="Y563" s="13"/>
      <c r="Z563" s="13"/>
      <c r="AC563" s="13"/>
      <c r="AD563" s="13"/>
      <c r="AE563" s="13"/>
      <c r="AF563" s="13"/>
      <c r="AG563" s="13"/>
      <c r="AH563" s="13"/>
      <c r="AI563" s="13"/>
      <c r="AJ563" s="13"/>
      <c r="AK563" s="13"/>
      <c r="AL563" s="13"/>
      <c r="AM563" s="13"/>
      <c r="AN563" s="13"/>
      <c r="AO563" s="13"/>
      <c r="AP563" s="13"/>
      <c r="AQ563" s="13"/>
      <c r="AR563" s="13"/>
      <c r="AS563" s="13"/>
      <c r="AT563" s="13"/>
      <c r="AU563" s="13"/>
      <c r="AV563" s="13"/>
      <c r="AW563" s="13"/>
      <c r="AX563" s="13"/>
      <c r="AY563" s="13"/>
      <c r="AZ563" s="13"/>
      <c r="BA563" s="13"/>
      <c r="BB563" s="13"/>
      <c r="BC563" s="13"/>
      <c r="BD563" s="13"/>
      <c r="BE563" s="13"/>
      <c r="BF563" s="13"/>
      <c r="BG563" s="13"/>
      <c r="BH563" s="13"/>
      <c r="BI563" s="13"/>
      <c r="BJ563" s="13"/>
      <c r="BK563" s="13"/>
      <c r="BL563" s="13"/>
      <c r="BM563" s="13"/>
      <c r="BN563" s="13"/>
      <c r="BO563" s="13"/>
      <c r="BP563" s="13"/>
      <c r="BQ563" s="13"/>
      <c r="BR563" s="13"/>
    </row>
    <row r="564" spans="2:70" x14ac:dyDescent="0.25"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W564" s="13"/>
      <c r="X564" s="13"/>
      <c r="Y564" s="13"/>
      <c r="Z564" s="13"/>
      <c r="AC564" s="13"/>
      <c r="AD564" s="13"/>
      <c r="AE564" s="13"/>
      <c r="AF564" s="13"/>
      <c r="AG564" s="13"/>
      <c r="AH564" s="13"/>
      <c r="AI564" s="13"/>
      <c r="AJ564" s="13"/>
      <c r="AK564" s="13"/>
      <c r="AL564" s="13"/>
      <c r="AM564" s="13"/>
      <c r="AN564" s="13"/>
      <c r="AO564" s="13"/>
      <c r="AP564" s="13"/>
      <c r="AQ564" s="13"/>
      <c r="AR564" s="13"/>
      <c r="AS564" s="13"/>
      <c r="AT564" s="13"/>
      <c r="AU564" s="13"/>
      <c r="AV564" s="13"/>
      <c r="AW564" s="13"/>
      <c r="AX564" s="13"/>
      <c r="AY564" s="13"/>
      <c r="AZ564" s="13"/>
      <c r="BA564" s="13"/>
      <c r="BB564" s="13"/>
      <c r="BC564" s="13"/>
      <c r="BD564" s="13"/>
      <c r="BE564" s="13"/>
      <c r="BF564" s="13"/>
      <c r="BG564" s="13"/>
      <c r="BH564" s="13"/>
      <c r="BI564" s="13"/>
      <c r="BJ564" s="13"/>
      <c r="BK564" s="13"/>
      <c r="BL564" s="13"/>
      <c r="BM564" s="13"/>
      <c r="BN564" s="13"/>
      <c r="BO564" s="13"/>
      <c r="BP564" s="13"/>
      <c r="BQ564" s="13"/>
      <c r="BR564" s="13"/>
    </row>
    <row r="565" spans="2:70" x14ac:dyDescent="0.25"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W565" s="13"/>
      <c r="X565" s="13"/>
      <c r="Y565" s="13"/>
      <c r="Z565" s="13"/>
      <c r="AC565" s="13"/>
      <c r="AD565" s="13"/>
      <c r="AE565" s="13"/>
      <c r="AF565" s="13"/>
      <c r="AG565" s="13"/>
      <c r="AH565" s="13"/>
      <c r="AI565" s="13"/>
      <c r="AJ565" s="13"/>
      <c r="AK565" s="13"/>
      <c r="AL565" s="13"/>
      <c r="AM565" s="13"/>
      <c r="AN565" s="13"/>
      <c r="AO565" s="13"/>
      <c r="AP565" s="13"/>
      <c r="AQ565" s="13"/>
      <c r="AR565" s="13"/>
      <c r="AS565" s="13"/>
      <c r="AT565" s="13"/>
      <c r="AU565" s="13"/>
      <c r="AV565" s="13"/>
      <c r="AW565" s="13"/>
      <c r="AX565" s="13"/>
      <c r="AY565" s="13"/>
      <c r="AZ565" s="13"/>
      <c r="BA565" s="13"/>
      <c r="BB565" s="13"/>
      <c r="BC565" s="13"/>
      <c r="BD565" s="13"/>
      <c r="BE565" s="13"/>
      <c r="BF565" s="13"/>
      <c r="BG565" s="13"/>
      <c r="BH565" s="13"/>
      <c r="BI565" s="13"/>
      <c r="BJ565" s="13"/>
      <c r="BK565" s="13"/>
      <c r="BL565" s="13"/>
      <c r="BM565" s="13"/>
      <c r="BN565" s="13"/>
      <c r="BO565" s="13"/>
      <c r="BP565" s="13"/>
      <c r="BQ565" s="13"/>
      <c r="BR565" s="13"/>
    </row>
    <row r="566" spans="2:70" x14ac:dyDescent="0.25"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W566" s="13"/>
      <c r="X566" s="13"/>
      <c r="Y566" s="13"/>
      <c r="Z566" s="13"/>
      <c r="AC566" s="13"/>
      <c r="AD566" s="13"/>
      <c r="AE566" s="13"/>
      <c r="AF566" s="13"/>
      <c r="AG566" s="13"/>
      <c r="AH566" s="13"/>
      <c r="AI566" s="13"/>
      <c r="AJ566" s="13"/>
      <c r="AK566" s="13"/>
      <c r="AL566" s="13"/>
      <c r="AM566" s="13"/>
      <c r="AN566" s="13"/>
      <c r="AO566" s="13"/>
      <c r="AP566" s="13"/>
      <c r="AQ566" s="13"/>
      <c r="AR566" s="13"/>
      <c r="AS566" s="13"/>
      <c r="AT566" s="13"/>
      <c r="AU566" s="13"/>
      <c r="AV566" s="13"/>
      <c r="AW566" s="13"/>
      <c r="AX566" s="13"/>
      <c r="AY566" s="13"/>
      <c r="AZ566" s="13"/>
      <c r="BA566" s="13"/>
      <c r="BB566" s="13"/>
      <c r="BC566" s="13"/>
      <c r="BD566" s="13"/>
      <c r="BE566" s="13"/>
      <c r="BF566" s="13"/>
      <c r="BG566" s="13"/>
      <c r="BH566" s="13"/>
      <c r="BI566" s="13"/>
      <c r="BJ566" s="13"/>
      <c r="BK566" s="13"/>
      <c r="BL566" s="13"/>
      <c r="BM566" s="13"/>
      <c r="BN566" s="13"/>
      <c r="BO566" s="13"/>
      <c r="BP566" s="13"/>
      <c r="BQ566" s="13"/>
      <c r="BR566" s="13"/>
    </row>
    <row r="567" spans="2:70" x14ac:dyDescent="0.25"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W567" s="13"/>
      <c r="X567" s="13"/>
      <c r="Y567" s="13"/>
      <c r="Z567" s="13"/>
      <c r="AC567" s="13"/>
      <c r="AD567" s="13"/>
      <c r="AE567" s="13"/>
      <c r="AF567" s="13"/>
      <c r="AG567" s="13"/>
      <c r="AH567" s="13"/>
      <c r="AI567" s="13"/>
      <c r="AJ567" s="13"/>
      <c r="AK567" s="13"/>
      <c r="AL567" s="13"/>
      <c r="AM567" s="13"/>
      <c r="AN567" s="13"/>
      <c r="AO567" s="13"/>
      <c r="AP567" s="13"/>
      <c r="AQ567" s="13"/>
      <c r="AR567" s="13"/>
      <c r="AS567" s="13"/>
      <c r="AT567" s="13"/>
      <c r="AU567" s="13"/>
      <c r="AV567" s="13"/>
      <c r="AW567" s="13"/>
      <c r="AX567" s="13"/>
      <c r="AY567" s="13"/>
      <c r="AZ567" s="13"/>
      <c r="BA567" s="13"/>
      <c r="BB567" s="13"/>
      <c r="BC567" s="13"/>
      <c r="BD567" s="13"/>
      <c r="BE567" s="13"/>
      <c r="BF567" s="13"/>
      <c r="BG567" s="13"/>
      <c r="BH567" s="13"/>
      <c r="BI567" s="13"/>
      <c r="BJ567" s="13"/>
      <c r="BK567" s="13"/>
      <c r="BL567" s="13"/>
      <c r="BM567" s="13"/>
      <c r="BN567" s="13"/>
      <c r="BO567" s="13"/>
      <c r="BP567" s="13"/>
      <c r="BQ567" s="13"/>
      <c r="BR567" s="13"/>
    </row>
    <row r="568" spans="2:70" x14ac:dyDescent="0.25"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W568" s="13"/>
      <c r="X568" s="13"/>
      <c r="Y568" s="13"/>
      <c r="Z568" s="13"/>
      <c r="AC568" s="13"/>
      <c r="AD568" s="13"/>
      <c r="AE568" s="13"/>
      <c r="AF568" s="13"/>
      <c r="AG568" s="13"/>
      <c r="AH568" s="13"/>
      <c r="AI568" s="13"/>
      <c r="AJ568" s="13"/>
      <c r="AK568" s="13"/>
      <c r="AL568" s="13"/>
      <c r="AM568" s="13"/>
      <c r="AN568" s="13"/>
      <c r="AO568" s="13"/>
      <c r="AP568" s="13"/>
      <c r="AQ568" s="13"/>
      <c r="AR568" s="13"/>
      <c r="AS568" s="13"/>
      <c r="AT568" s="13"/>
      <c r="AU568" s="13"/>
      <c r="AV568" s="13"/>
      <c r="AW568" s="13"/>
      <c r="AX568" s="13"/>
      <c r="AY568" s="13"/>
      <c r="AZ568" s="13"/>
      <c r="BA568" s="13"/>
      <c r="BB568" s="13"/>
      <c r="BC568" s="13"/>
      <c r="BD568" s="13"/>
      <c r="BE568" s="13"/>
      <c r="BF568" s="13"/>
      <c r="BG568" s="13"/>
      <c r="BH568" s="13"/>
      <c r="BI568" s="13"/>
      <c r="BJ568" s="13"/>
      <c r="BK568" s="13"/>
      <c r="BL568" s="13"/>
      <c r="BM568" s="13"/>
      <c r="BN568" s="13"/>
      <c r="BO568" s="13"/>
      <c r="BP568" s="13"/>
      <c r="BQ568" s="13"/>
      <c r="BR568" s="13"/>
    </row>
    <row r="569" spans="2:70" x14ac:dyDescent="0.25"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W569" s="13"/>
      <c r="X569" s="13"/>
      <c r="Y569" s="13"/>
      <c r="Z569" s="13"/>
      <c r="AC569" s="13"/>
      <c r="AD569" s="13"/>
      <c r="AE569" s="13"/>
      <c r="AF569" s="13"/>
      <c r="AG569" s="13"/>
      <c r="AH569" s="13"/>
      <c r="AI569" s="13"/>
      <c r="AJ569" s="13"/>
      <c r="AK569" s="13"/>
      <c r="AL569" s="13"/>
      <c r="AM569" s="13"/>
      <c r="AN569" s="13"/>
      <c r="AO569" s="13"/>
      <c r="AP569" s="13"/>
      <c r="AQ569" s="13"/>
      <c r="AR569" s="13"/>
      <c r="AS569" s="13"/>
      <c r="AT569" s="13"/>
      <c r="AU569" s="13"/>
      <c r="AV569" s="13"/>
      <c r="AW569" s="13"/>
      <c r="AX569" s="13"/>
      <c r="AY569" s="13"/>
      <c r="AZ569" s="13"/>
      <c r="BA569" s="13"/>
      <c r="BB569" s="13"/>
      <c r="BC569" s="13"/>
      <c r="BD569" s="13"/>
      <c r="BE569" s="13"/>
      <c r="BF569" s="13"/>
      <c r="BG569" s="13"/>
      <c r="BH569" s="13"/>
      <c r="BI569" s="13"/>
      <c r="BJ569" s="13"/>
      <c r="BK569" s="13"/>
      <c r="BL569" s="13"/>
      <c r="BM569" s="13"/>
      <c r="BN569" s="13"/>
      <c r="BO569" s="13"/>
      <c r="BP569" s="13"/>
      <c r="BQ569" s="13"/>
      <c r="BR569" s="13"/>
    </row>
    <row r="570" spans="2:70" x14ac:dyDescent="0.25"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W570" s="13"/>
      <c r="X570" s="13"/>
      <c r="Y570" s="13"/>
      <c r="Z570" s="13"/>
      <c r="AC570" s="13"/>
      <c r="AD570" s="13"/>
      <c r="AE570" s="13"/>
      <c r="AF570" s="13"/>
      <c r="AG570" s="13"/>
      <c r="AH570" s="13"/>
      <c r="AI570" s="13"/>
      <c r="AJ570" s="13"/>
      <c r="AK570" s="13"/>
      <c r="AL570" s="13"/>
      <c r="AM570" s="13"/>
      <c r="AN570" s="13"/>
      <c r="AO570" s="13"/>
      <c r="AP570" s="13"/>
      <c r="AQ570" s="13"/>
      <c r="AR570" s="13"/>
      <c r="AS570" s="13"/>
      <c r="AT570" s="13"/>
      <c r="AU570" s="13"/>
      <c r="AV570" s="13"/>
      <c r="AW570" s="13"/>
      <c r="AX570" s="13"/>
      <c r="AY570" s="13"/>
      <c r="AZ570" s="13"/>
      <c r="BA570" s="13"/>
      <c r="BB570" s="13"/>
      <c r="BC570" s="13"/>
      <c r="BD570" s="13"/>
      <c r="BE570" s="13"/>
      <c r="BF570" s="13"/>
      <c r="BG570" s="13"/>
      <c r="BH570" s="13"/>
      <c r="BI570" s="13"/>
      <c r="BJ570" s="13"/>
      <c r="BK570" s="13"/>
      <c r="BL570" s="13"/>
      <c r="BM570" s="13"/>
      <c r="BN570" s="13"/>
      <c r="BO570" s="13"/>
      <c r="BP570" s="13"/>
      <c r="BQ570" s="13"/>
      <c r="BR570" s="13"/>
    </row>
    <row r="571" spans="2:70" x14ac:dyDescent="0.25"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W571" s="13"/>
      <c r="X571" s="13"/>
      <c r="Y571" s="13"/>
      <c r="Z571" s="13"/>
      <c r="AC571" s="13"/>
      <c r="AD571" s="13"/>
      <c r="AE571" s="13"/>
      <c r="AF571" s="13"/>
      <c r="AG571" s="13"/>
      <c r="AH571" s="13"/>
      <c r="AI571" s="13"/>
      <c r="AJ571" s="13"/>
      <c r="AK571" s="13"/>
      <c r="AL571" s="13"/>
      <c r="AM571" s="13"/>
      <c r="AN571" s="13"/>
      <c r="AO571" s="13"/>
      <c r="AP571" s="13"/>
      <c r="AQ571" s="13"/>
      <c r="AR571" s="13"/>
      <c r="AS571" s="13"/>
      <c r="AT571" s="13"/>
      <c r="AU571" s="13"/>
      <c r="AV571" s="13"/>
      <c r="AW571" s="13"/>
      <c r="AX571" s="13"/>
      <c r="AY571" s="13"/>
      <c r="AZ571" s="13"/>
      <c r="BA571" s="13"/>
      <c r="BB571" s="13"/>
      <c r="BC571" s="13"/>
      <c r="BD571" s="13"/>
      <c r="BE571" s="13"/>
      <c r="BF571" s="13"/>
      <c r="BG571" s="13"/>
      <c r="BH571" s="13"/>
      <c r="BI571" s="13"/>
      <c r="BJ571" s="13"/>
      <c r="BK571" s="13"/>
      <c r="BL571" s="13"/>
      <c r="BM571" s="13"/>
      <c r="BN571" s="13"/>
      <c r="BO571" s="13"/>
      <c r="BP571" s="13"/>
      <c r="BQ571" s="13"/>
      <c r="BR571" s="13"/>
    </row>
    <row r="572" spans="2:70" x14ac:dyDescent="0.25"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W572" s="13"/>
      <c r="X572" s="13"/>
      <c r="Y572" s="13"/>
      <c r="Z572" s="13"/>
      <c r="AC572" s="13"/>
      <c r="AD572" s="13"/>
      <c r="AE572" s="13"/>
      <c r="AF572" s="13"/>
      <c r="AG572" s="13"/>
      <c r="AH572" s="13"/>
      <c r="AI572" s="13"/>
      <c r="AJ572" s="13"/>
      <c r="AK572" s="13"/>
      <c r="AL572" s="13"/>
      <c r="AM572" s="13"/>
      <c r="AN572" s="13"/>
      <c r="AO572" s="13"/>
      <c r="AP572" s="13"/>
      <c r="AQ572" s="13"/>
      <c r="AR572" s="13"/>
      <c r="AS572" s="13"/>
      <c r="AT572" s="13"/>
      <c r="AU572" s="13"/>
      <c r="AV572" s="13"/>
      <c r="AW572" s="13"/>
      <c r="AX572" s="13"/>
      <c r="AY572" s="13"/>
      <c r="AZ572" s="13"/>
      <c r="BA572" s="13"/>
      <c r="BB572" s="13"/>
      <c r="BC572" s="13"/>
      <c r="BD572" s="13"/>
      <c r="BE572" s="13"/>
      <c r="BF572" s="13"/>
      <c r="BG572" s="13"/>
      <c r="BH572" s="13"/>
      <c r="BI572" s="13"/>
      <c r="BJ572" s="13"/>
      <c r="BK572" s="13"/>
      <c r="BL572" s="13"/>
      <c r="BM572" s="13"/>
      <c r="BN572" s="13"/>
      <c r="BO572" s="13"/>
      <c r="BP572" s="13"/>
      <c r="BQ572" s="13"/>
      <c r="BR572" s="13"/>
    </row>
    <row r="573" spans="2:70" x14ac:dyDescent="0.25"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W573" s="13"/>
      <c r="X573" s="13"/>
      <c r="Y573" s="13"/>
      <c r="Z573" s="13"/>
      <c r="AC573" s="13"/>
      <c r="AD573" s="13"/>
      <c r="AE573" s="13"/>
      <c r="AF573" s="13"/>
      <c r="AG573" s="13"/>
      <c r="AH573" s="13"/>
      <c r="AI573" s="13"/>
      <c r="AJ573" s="13"/>
      <c r="AK573" s="13"/>
      <c r="AL573" s="13"/>
      <c r="AM573" s="13"/>
      <c r="AN573" s="13"/>
      <c r="AO573" s="13"/>
      <c r="AP573" s="13"/>
      <c r="AQ573" s="13"/>
      <c r="AR573" s="13"/>
      <c r="AS573" s="13"/>
      <c r="AT573" s="13"/>
      <c r="AU573" s="13"/>
      <c r="AV573" s="13"/>
      <c r="AW573" s="13"/>
      <c r="AX573" s="13"/>
      <c r="AY573" s="13"/>
      <c r="AZ573" s="13"/>
      <c r="BA573" s="13"/>
      <c r="BB573" s="13"/>
      <c r="BC573" s="13"/>
      <c r="BD573" s="13"/>
      <c r="BE573" s="13"/>
      <c r="BF573" s="13"/>
      <c r="BG573" s="13"/>
      <c r="BH573" s="13"/>
      <c r="BI573" s="13"/>
      <c r="BJ573" s="13"/>
      <c r="BK573" s="13"/>
      <c r="BL573" s="13"/>
      <c r="BM573" s="13"/>
      <c r="BN573" s="13"/>
      <c r="BO573" s="13"/>
      <c r="BP573" s="13"/>
      <c r="BQ573" s="13"/>
      <c r="BR573" s="13"/>
    </row>
    <row r="574" spans="2:70" x14ac:dyDescent="0.25"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W574" s="13"/>
      <c r="X574" s="13"/>
      <c r="Y574" s="13"/>
      <c r="Z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  <c r="AM574" s="13"/>
      <c r="AN574" s="13"/>
      <c r="AO574" s="13"/>
      <c r="AP574" s="13"/>
      <c r="AQ574" s="13"/>
      <c r="AR574" s="13"/>
      <c r="AS574" s="13"/>
      <c r="AT574" s="13"/>
      <c r="AU574" s="13"/>
      <c r="AV574" s="13"/>
      <c r="AW574" s="13"/>
      <c r="AX574" s="13"/>
      <c r="AY574" s="13"/>
      <c r="AZ574" s="13"/>
      <c r="BA574" s="13"/>
      <c r="BB574" s="13"/>
      <c r="BC574" s="13"/>
      <c r="BD574" s="13"/>
      <c r="BE574" s="13"/>
      <c r="BF574" s="13"/>
      <c r="BG574" s="13"/>
      <c r="BH574" s="13"/>
      <c r="BI574" s="13"/>
      <c r="BJ574" s="13"/>
      <c r="BK574" s="13"/>
      <c r="BL574" s="13"/>
      <c r="BM574" s="13"/>
      <c r="BN574" s="13"/>
      <c r="BO574" s="13"/>
      <c r="BP574" s="13"/>
      <c r="BQ574" s="13"/>
      <c r="BR574" s="13"/>
    </row>
    <row r="575" spans="2:70" x14ac:dyDescent="0.25"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W575" s="13"/>
      <c r="X575" s="13"/>
      <c r="Y575" s="13"/>
      <c r="Z575" s="13"/>
      <c r="AC575" s="13"/>
      <c r="AD575" s="13"/>
      <c r="AE575" s="13"/>
      <c r="AF575" s="13"/>
      <c r="AG575" s="13"/>
      <c r="AH575" s="13"/>
      <c r="AI575" s="13"/>
      <c r="AJ575" s="13"/>
      <c r="AK575" s="13"/>
      <c r="AL575" s="13"/>
      <c r="AM575" s="13"/>
      <c r="AN575" s="13"/>
      <c r="AO575" s="13"/>
      <c r="AP575" s="13"/>
      <c r="AQ575" s="13"/>
      <c r="AR575" s="13"/>
      <c r="AS575" s="13"/>
      <c r="AT575" s="13"/>
      <c r="AU575" s="13"/>
      <c r="AV575" s="13"/>
      <c r="AW575" s="13"/>
      <c r="AX575" s="13"/>
      <c r="AY575" s="13"/>
      <c r="AZ575" s="13"/>
      <c r="BA575" s="13"/>
      <c r="BB575" s="13"/>
      <c r="BC575" s="13"/>
      <c r="BD575" s="13"/>
      <c r="BE575" s="13"/>
      <c r="BF575" s="13"/>
      <c r="BG575" s="13"/>
      <c r="BH575" s="13"/>
      <c r="BI575" s="13"/>
      <c r="BJ575" s="13"/>
      <c r="BK575" s="13"/>
      <c r="BL575" s="13"/>
      <c r="BM575" s="13"/>
      <c r="BN575" s="13"/>
      <c r="BO575" s="13"/>
      <c r="BP575" s="13"/>
      <c r="BQ575" s="13"/>
      <c r="BR575" s="13"/>
    </row>
    <row r="576" spans="2:70" x14ac:dyDescent="0.25"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W576" s="13"/>
      <c r="X576" s="13"/>
      <c r="Y576" s="13"/>
      <c r="Z576" s="13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  <c r="AM576" s="13"/>
      <c r="AN576" s="13"/>
      <c r="AO576" s="13"/>
      <c r="AP576" s="13"/>
      <c r="AQ576" s="13"/>
      <c r="AR576" s="13"/>
      <c r="AS576" s="13"/>
      <c r="AT576" s="13"/>
      <c r="AU576" s="13"/>
      <c r="AV576" s="13"/>
      <c r="AW576" s="13"/>
      <c r="AX576" s="13"/>
      <c r="AY576" s="13"/>
      <c r="AZ576" s="13"/>
      <c r="BA576" s="13"/>
      <c r="BB576" s="13"/>
      <c r="BC576" s="13"/>
      <c r="BD576" s="13"/>
      <c r="BE576" s="13"/>
      <c r="BF576" s="13"/>
      <c r="BG576" s="13"/>
      <c r="BH576" s="13"/>
      <c r="BI576" s="13"/>
      <c r="BJ576" s="13"/>
      <c r="BK576" s="13"/>
      <c r="BL576" s="13"/>
      <c r="BM576" s="13"/>
      <c r="BN576" s="13"/>
      <c r="BO576" s="13"/>
      <c r="BP576" s="13"/>
      <c r="BQ576" s="13"/>
      <c r="BR576" s="13"/>
    </row>
    <row r="577" spans="2:70" x14ac:dyDescent="0.25"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W577" s="13"/>
      <c r="X577" s="13"/>
      <c r="Y577" s="13"/>
      <c r="Z577" s="13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  <c r="AM577" s="13"/>
      <c r="AN577" s="13"/>
      <c r="AO577" s="13"/>
      <c r="AP577" s="13"/>
      <c r="AQ577" s="13"/>
      <c r="AR577" s="13"/>
      <c r="AS577" s="13"/>
      <c r="AT577" s="13"/>
      <c r="AU577" s="13"/>
      <c r="AV577" s="13"/>
      <c r="AW577" s="13"/>
      <c r="AX577" s="13"/>
      <c r="AY577" s="13"/>
      <c r="AZ577" s="13"/>
      <c r="BA577" s="13"/>
      <c r="BB577" s="13"/>
      <c r="BC577" s="13"/>
      <c r="BD577" s="13"/>
      <c r="BE577" s="13"/>
      <c r="BF577" s="13"/>
      <c r="BG577" s="13"/>
      <c r="BH577" s="13"/>
      <c r="BI577" s="13"/>
      <c r="BJ577" s="13"/>
      <c r="BK577" s="13"/>
      <c r="BL577" s="13"/>
      <c r="BM577" s="13"/>
      <c r="BN577" s="13"/>
      <c r="BO577" s="13"/>
      <c r="BP577" s="13"/>
      <c r="BQ577" s="13"/>
      <c r="BR577" s="13"/>
    </row>
    <row r="578" spans="2:70" x14ac:dyDescent="0.25"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W578" s="13"/>
      <c r="X578" s="13"/>
      <c r="Y578" s="13"/>
      <c r="Z578" s="13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  <c r="AM578" s="13"/>
      <c r="AN578" s="13"/>
      <c r="AO578" s="13"/>
      <c r="AP578" s="13"/>
      <c r="AQ578" s="13"/>
      <c r="AR578" s="13"/>
      <c r="AS578" s="13"/>
      <c r="AT578" s="13"/>
      <c r="AU578" s="13"/>
      <c r="AV578" s="13"/>
      <c r="AW578" s="13"/>
      <c r="AX578" s="13"/>
      <c r="AY578" s="13"/>
      <c r="AZ578" s="13"/>
      <c r="BA578" s="13"/>
      <c r="BB578" s="13"/>
      <c r="BC578" s="13"/>
      <c r="BD578" s="13"/>
      <c r="BE578" s="13"/>
      <c r="BF578" s="13"/>
      <c r="BG578" s="13"/>
      <c r="BH578" s="13"/>
      <c r="BI578" s="13"/>
      <c r="BJ578" s="13"/>
      <c r="BK578" s="13"/>
      <c r="BL578" s="13"/>
      <c r="BM578" s="13"/>
      <c r="BN578" s="13"/>
      <c r="BO578" s="13"/>
      <c r="BP578" s="13"/>
      <c r="BQ578" s="13"/>
      <c r="BR578" s="13"/>
    </row>
    <row r="579" spans="2:70" x14ac:dyDescent="0.25"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W579" s="13"/>
      <c r="X579" s="13"/>
      <c r="Y579" s="13"/>
      <c r="Z579" s="13"/>
      <c r="AC579" s="13"/>
      <c r="AD579" s="13"/>
      <c r="AE579" s="13"/>
      <c r="AF579" s="13"/>
      <c r="AG579" s="13"/>
      <c r="AH579" s="13"/>
      <c r="AI579" s="13"/>
      <c r="AJ579" s="13"/>
      <c r="AK579" s="13"/>
      <c r="AL579" s="13"/>
      <c r="AM579" s="13"/>
      <c r="AN579" s="13"/>
      <c r="AO579" s="13"/>
      <c r="AP579" s="13"/>
      <c r="AQ579" s="13"/>
      <c r="AR579" s="13"/>
      <c r="AS579" s="13"/>
      <c r="AT579" s="13"/>
      <c r="AU579" s="13"/>
      <c r="AV579" s="13"/>
      <c r="AW579" s="13"/>
      <c r="AX579" s="13"/>
      <c r="AY579" s="13"/>
      <c r="AZ579" s="13"/>
      <c r="BA579" s="13"/>
      <c r="BB579" s="13"/>
      <c r="BC579" s="13"/>
      <c r="BD579" s="13"/>
      <c r="BE579" s="13"/>
      <c r="BF579" s="13"/>
      <c r="BG579" s="13"/>
      <c r="BH579" s="13"/>
      <c r="BI579" s="13"/>
      <c r="BJ579" s="13"/>
      <c r="BK579" s="13"/>
      <c r="BL579" s="13"/>
      <c r="BM579" s="13"/>
      <c r="BN579" s="13"/>
      <c r="BO579" s="13"/>
      <c r="BP579" s="13"/>
      <c r="BQ579" s="13"/>
      <c r="BR579" s="13"/>
    </row>
    <row r="580" spans="2:70" x14ac:dyDescent="0.25"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W580" s="13"/>
      <c r="X580" s="13"/>
      <c r="Y580" s="13"/>
      <c r="Z580" s="13"/>
      <c r="AC580" s="13"/>
      <c r="AD580" s="13"/>
      <c r="AE580" s="13"/>
      <c r="AF580" s="13"/>
      <c r="AG580" s="13"/>
      <c r="AH580" s="13"/>
      <c r="AI580" s="13"/>
      <c r="AJ580" s="13"/>
      <c r="AK580" s="13"/>
      <c r="AL580" s="13"/>
      <c r="AM580" s="13"/>
      <c r="AN580" s="13"/>
      <c r="AO580" s="13"/>
      <c r="AP580" s="13"/>
      <c r="AQ580" s="13"/>
      <c r="AR580" s="13"/>
      <c r="AS580" s="13"/>
      <c r="AT580" s="13"/>
      <c r="AU580" s="13"/>
      <c r="AV580" s="13"/>
      <c r="AW580" s="13"/>
      <c r="AX580" s="13"/>
      <c r="AY580" s="13"/>
      <c r="AZ580" s="13"/>
      <c r="BA580" s="13"/>
      <c r="BB580" s="13"/>
      <c r="BC580" s="13"/>
      <c r="BD580" s="13"/>
      <c r="BE580" s="13"/>
      <c r="BF580" s="13"/>
      <c r="BG580" s="13"/>
      <c r="BH580" s="13"/>
      <c r="BI580" s="13"/>
      <c r="BJ580" s="13"/>
      <c r="BK580" s="13"/>
      <c r="BL580" s="13"/>
      <c r="BM580" s="13"/>
      <c r="BN580" s="13"/>
      <c r="BO580" s="13"/>
      <c r="BP580" s="13"/>
      <c r="BQ580" s="13"/>
      <c r="BR580" s="13"/>
    </row>
    <row r="581" spans="2:70" x14ac:dyDescent="0.25"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W581" s="13"/>
      <c r="X581" s="13"/>
      <c r="Y581" s="13"/>
      <c r="Z581" s="13"/>
      <c r="AC581" s="13"/>
      <c r="AD581" s="13"/>
      <c r="AE581" s="13"/>
      <c r="AF581" s="13"/>
      <c r="AG581" s="13"/>
      <c r="AH581" s="13"/>
      <c r="AI581" s="13"/>
      <c r="AJ581" s="13"/>
      <c r="AK581" s="13"/>
      <c r="AL581" s="13"/>
      <c r="AM581" s="13"/>
      <c r="AN581" s="13"/>
      <c r="AO581" s="13"/>
      <c r="AP581" s="13"/>
      <c r="AQ581" s="13"/>
      <c r="AR581" s="13"/>
      <c r="AS581" s="13"/>
      <c r="AT581" s="13"/>
      <c r="AU581" s="13"/>
      <c r="AV581" s="13"/>
      <c r="AW581" s="13"/>
      <c r="AX581" s="13"/>
      <c r="AY581" s="13"/>
      <c r="AZ581" s="13"/>
      <c r="BA581" s="13"/>
      <c r="BB581" s="13"/>
      <c r="BC581" s="13"/>
      <c r="BD581" s="13"/>
      <c r="BE581" s="13"/>
      <c r="BF581" s="13"/>
      <c r="BG581" s="13"/>
      <c r="BH581" s="13"/>
      <c r="BI581" s="13"/>
      <c r="BJ581" s="13"/>
      <c r="BK581" s="13"/>
      <c r="BL581" s="13"/>
      <c r="BM581" s="13"/>
      <c r="BN581" s="13"/>
      <c r="BO581" s="13"/>
      <c r="BP581" s="13"/>
      <c r="BQ581" s="13"/>
      <c r="BR581" s="13"/>
    </row>
    <row r="582" spans="2:70" x14ac:dyDescent="0.25"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W582" s="13"/>
      <c r="X582" s="13"/>
      <c r="Y582" s="13"/>
      <c r="Z582" s="13"/>
      <c r="AC582" s="13"/>
      <c r="AD582" s="13"/>
      <c r="AE582" s="13"/>
      <c r="AF582" s="13"/>
      <c r="AG582" s="13"/>
      <c r="AH582" s="13"/>
      <c r="AI582" s="13"/>
      <c r="AJ582" s="13"/>
      <c r="AK582" s="13"/>
      <c r="AL582" s="13"/>
      <c r="AM582" s="13"/>
      <c r="AN582" s="13"/>
      <c r="AO582" s="13"/>
      <c r="AP582" s="13"/>
      <c r="AQ582" s="13"/>
      <c r="AR582" s="13"/>
      <c r="AS582" s="13"/>
      <c r="AT582" s="13"/>
      <c r="AU582" s="13"/>
      <c r="AV582" s="13"/>
      <c r="AW582" s="13"/>
      <c r="AX582" s="13"/>
      <c r="AY582" s="13"/>
      <c r="AZ582" s="13"/>
      <c r="BA582" s="13"/>
      <c r="BB582" s="13"/>
      <c r="BC582" s="13"/>
      <c r="BD582" s="13"/>
      <c r="BE582" s="13"/>
      <c r="BF582" s="13"/>
      <c r="BG582" s="13"/>
      <c r="BH582" s="13"/>
      <c r="BI582" s="13"/>
      <c r="BJ582" s="13"/>
      <c r="BK582" s="13"/>
      <c r="BL582" s="13"/>
      <c r="BM582" s="13"/>
      <c r="BN582" s="13"/>
      <c r="BO582" s="13"/>
      <c r="BP582" s="13"/>
      <c r="BQ582" s="13"/>
      <c r="BR582" s="13"/>
    </row>
    <row r="583" spans="2:70" x14ac:dyDescent="0.25"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W583" s="13"/>
      <c r="X583" s="13"/>
      <c r="Y583" s="13"/>
      <c r="Z583" s="13"/>
      <c r="AC583" s="13"/>
      <c r="AD583" s="13"/>
      <c r="AE583" s="13"/>
      <c r="AF583" s="13"/>
      <c r="AG583" s="13"/>
      <c r="AH583" s="13"/>
      <c r="AI583" s="13"/>
      <c r="AJ583" s="13"/>
      <c r="AK583" s="13"/>
      <c r="AL583" s="13"/>
      <c r="AM583" s="13"/>
      <c r="AN583" s="13"/>
      <c r="AO583" s="13"/>
      <c r="AP583" s="13"/>
      <c r="AQ583" s="13"/>
      <c r="AR583" s="13"/>
      <c r="AS583" s="13"/>
      <c r="AT583" s="13"/>
      <c r="AU583" s="13"/>
      <c r="AV583" s="13"/>
      <c r="AW583" s="13"/>
      <c r="AX583" s="13"/>
      <c r="AY583" s="13"/>
      <c r="AZ583" s="13"/>
      <c r="BA583" s="13"/>
      <c r="BB583" s="13"/>
      <c r="BC583" s="13"/>
      <c r="BD583" s="13"/>
      <c r="BE583" s="13"/>
      <c r="BF583" s="13"/>
      <c r="BG583" s="13"/>
      <c r="BH583" s="13"/>
      <c r="BI583" s="13"/>
      <c r="BJ583" s="13"/>
      <c r="BK583" s="13"/>
      <c r="BL583" s="13"/>
      <c r="BM583" s="13"/>
      <c r="BN583" s="13"/>
      <c r="BO583" s="13"/>
      <c r="BP583" s="13"/>
      <c r="BQ583" s="13"/>
      <c r="BR583" s="13"/>
    </row>
    <row r="584" spans="2:70" x14ac:dyDescent="0.25"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W584" s="13"/>
      <c r="X584" s="13"/>
      <c r="Y584" s="13"/>
      <c r="Z584" s="13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  <c r="AM584" s="13"/>
      <c r="AN584" s="13"/>
      <c r="AO584" s="13"/>
      <c r="AP584" s="13"/>
      <c r="AQ584" s="13"/>
      <c r="AR584" s="13"/>
      <c r="AS584" s="13"/>
      <c r="AT584" s="13"/>
      <c r="AU584" s="13"/>
      <c r="AV584" s="13"/>
      <c r="AW584" s="13"/>
      <c r="AX584" s="13"/>
      <c r="AY584" s="13"/>
      <c r="AZ584" s="13"/>
      <c r="BA584" s="13"/>
      <c r="BB584" s="13"/>
      <c r="BC584" s="13"/>
      <c r="BD584" s="13"/>
      <c r="BE584" s="13"/>
      <c r="BF584" s="13"/>
      <c r="BG584" s="13"/>
      <c r="BH584" s="13"/>
      <c r="BI584" s="13"/>
      <c r="BJ584" s="13"/>
      <c r="BK584" s="13"/>
      <c r="BL584" s="13"/>
      <c r="BM584" s="13"/>
      <c r="BN584" s="13"/>
      <c r="BO584" s="13"/>
      <c r="BP584" s="13"/>
      <c r="BQ584" s="13"/>
      <c r="BR584" s="13"/>
    </row>
    <row r="585" spans="2:70" x14ac:dyDescent="0.25"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W585" s="13"/>
      <c r="X585" s="13"/>
      <c r="Y585" s="13"/>
      <c r="Z585" s="13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  <c r="AM585" s="13"/>
      <c r="AN585" s="13"/>
      <c r="AO585" s="13"/>
      <c r="AP585" s="13"/>
      <c r="AQ585" s="13"/>
      <c r="AR585" s="13"/>
      <c r="AS585" s="13"/>
      <c r="AT585" s="13"/>
      <c r="AU585" s="13"/>
      <c r="AV585" s="13"/>
      <c r="AW585" s="13"/>
      <c r="AX585" s="13"/>
      <c r="AY585" s="13"/>
      <c r="AZ585" s="13"/>
      <c r="BA585" s="13"/>
      <c r="BB585" s="13"/>
      <c r="BC585" s="13"/>
      <c r="BD585" s="13"/>
      <c r="BE585" s="13"/>
      <c r="BF585" s="13"/>
      <c r="BG585" s="13"/>
      <c r="BH585" s="13"/>
      <c r="BI585" s="13"/>
      <c r="BJ585" s="13"/>
      <c r="BK585" s="13"/>
      <c r="BL585" s="13"/>
      <c r="BM585" s="13"/>
      <c r="BN585" s="13"/>
      <c r="BO585" s="13"/>
      <c r="BP585" s="13"/>
      <c r="BQ585" s="13"/>
      <c r="BR585" s="13"/>
    </row>
    <row r="586" spans="2:70" x14ac:dyDescent="0.25"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W586" s="13"/>
      <c r="X586" s="13"/>
      <c r="Y586" s="13"/>
      <c r="Z586" s="13"/>
      <c r="AC586" s="13"/>
      <c r="AD586" s="13"/>
      <c r="AE586" s="13"/>
      <c r="AF586" s="13"/>
      <c r="AG586" s="13"/>
      <c r="AH586" s="13"/>
      <c r="AI586" s="13"/>
      <c r="AJ586" s="13"/>
      <c r="AK586" s="13"/>
      <c r="AL586" s="13"/>
      <c r="AM586" s="13"/>
      <c r="AN586" s="13"/>
      <c r="AO586" s="13"/>
      <c r="AP586" s="13"/>
      <c r="AQ586" s="13"/>
      <c r="AR586" s="13"/>
      <c r="AS586" s="13"/>
      <c r="AT586" s="13"/>
      <c r="AU586" s="13"/>
      <c r="AV586" s="13"/>
      <c r="AW586" s="13"/>
      <c r="AX586" s="13"/>
      <c r="AY586" s="13"/>
      <c r="AZ586" s="13"/>
      <c r="BA586" s="13"/>
      <c r="BB586" s="13"/>
      <c r="BC586" s="13"/>
      <c r="BD586" s="13"/>
      <c r="BE586" s="13"/>
      <c r="BF586" s="13"/>
      <c r="BG586" s="13"/>
      <c r="BH586" s="13"/>
      <c r="BI586" s="13"/>
      <c r="BJ586" s="13"/>
      <c r="BK586" s="13"/>
      <c r="BL586" s="13"/>
      <c r="BM586" s="13"/>
      <c r="BN586" s="13"/>
      <c r="BO586" s="13"/>
      <c r="BP586" s="13"/>
      <c r="BQ586" s="13"/>
      <c r="BR586" s="13"/>
    </row>
    <row r="587" spans="2:70" x14ac:dyDescent="0.25"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W587" s="13"/>
      <c r="X587" s="13"/>
      <c r="Y587" s="13"/>
      <c r="Z587" s="13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  <c r="AM587" s="13"/>
      <c r="AN587" s="13"/>
      <c r="AO587" s="13"/>
      <c r="AP587" s="13"/>
      <c r="AQ587" s="13"/>
      <c r="AR587" s="13"/>
      <c r="AS587" s="13"/>
      <c r="AT587" s="13"/>
      <c r="AU587" s="13"/>
      <c r="AV587" s="13"/>
      <c r="AW587" s="13"/>
      <c r="AX587" s="13"/>
      <c r="AY587" s="13"/>
      <c r="AZ587" s="13"/>
      <c r="BA587" s="13"/>
      <c r="BB587" s="13"/>
      <c r="BC587" s="13"/>
      <c r="BD587" s="13"/>
      <c r="BE587" s="13"/>
      <c r="BF587" s="13"/>
      <c r="BG587" s="13"/>
      <c r="BH587" s="13"/>
      <c r="BI587" s="13"/>
      <c r="BJ587" s="13"/>
      <c r="BK587" s="13"/>
      <c r="BL587" s="13"/>
      <c r="BM587" s="13"/>
      <c r="BN587" s="13"/>
      <c r="BO587" s="13"/>
      <c r="BP587" s="13"/>
      <c r="BQ587" s="13"/>
      <c r="BR587" s="13"/>
    </row>
    <row r="588" spans="2:70" x14ac:dyDescent="0.25"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W588" s="13"/>
      <c r="X588" s="13"/>
      <c r="Y588" s="13"/>
      <c r="Z588" s="13"/>
      <c r="AC588" s="13"/>
      <c r="AD588" s="13"/>
      <c r="AE588" s="13"/>
      <c r="AF588" s="13"/>
      <c r="AG588" s="13"/>
      <c r="AH588" s="13"/>
      <c r="AI588" s="13"/>
      <c r="AJ588" s="13"/>
      <c r="AK588" s="13"/>
      <c r="AL588" s="13"/>
      <c r="AM588" s="13"/>
      <c r="AN588" s="13"/>
      <c r="AO588" s="13"/>
      <c r="AP588" s="13"/>
      <c r="AQ588" s="13"/>
      <c r="AR588" s="13"/>
      <c r="AS588" s="13"/>
      <c r="AT588" s="13"/>
      <c r="AU588" s="13"/>
      <c r="AV588" s="13"/>
      <c r="AW588" s="13"/>
      <c r="AX588" s="13"/>
      <c r="AY588" s="13"/>
      <c r="AZ588" s="13"/>
      <c r="BA588" s="13"/>
      <c r="BB588" s="13"/>
      <c r="BC588" s="13"/>
      <c r="BD588" s="13"/>
      <c r="BE588" s="13"/>
      <c r="BF588" s="13"/>
      <c r="BG588" s="13"/>
      <c r="BH588" s="13"/>
      <c r="BI588" s="13"/>
      <c r="BJ588" s="13"/>
      <c r="BK588" s="13"/>
      <c r="BL588" s="13"/>
      <c r="BM588" s="13"/>
      <c r="BN588" s="13"/>
      <c r="BO588" s="13"/>
      <c r="BP588" s="13"/>
      <c r="BQ588" s="13"/>
      <c r="BR588" s="13"/>
    </row>
    <row r="589" spans="2:70" x14ac:dyDescent="0.25"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W589" s="13"/>
      <c r="X589" s="13"/>
      <c r="Y589" s="13"/>
      <c r="Z589" s="13"/>
      <c r="AC589" s="13"/>
      <c r="AD589" s="13"/>
      <c r="AE589" s="13"/>
      <c r="AF589" s="13"/>
      <c r="AG589" s="13"/>
      <c r="AH589" s="13"/>
      <c r="AI589" s="13"/>
      <c r="AJ589" s="13"/>
      <c r="AK589" s="13"/>
      <c r="AL589" s="13"/>
      <c r="AM589" s="13"/>
      <c r="AN589" s="13"/>
      <c r="AO589" s="13"/>
      <c r="AP589" s="13"/>
      <c r="AQ589" s="13"/>
      <c r="AR589" s="13"/>
      <c r="AS589" s="13"/>
      <c r="AT589" s="13"/>
      <c r="AU589" s="13"/>
      <c r="AV589" s="13"/>
      <c r="AW589" s="13"/>
      <c r="AX589" s="13"/>
      <c r="AY589" s="13"/>
      <c r="AZ589" s="13"/>
      <c r="BA589" s="13"/>
      <c r="BB589" s="13"/>
      <c r="BC589" s="13"/>
      <c r="BD589" s="13"/>
      <c r="BE589" s="13"/>
      <c r="BF589" s="13"/>
      <c r="BG589" s="13"/>
      <c r="BH589" s="13"/>
      <c r="BI589" s="13"/>
      <c r="BJ589" s="13"/>
      <c r="BK589" s="13"/>
      <c r="BL589" s="13"/>
      <c r="BM589" s="13"/>
      <c r="BN589" s="13"/>
      <c r="BO589" s="13"/>
      <c r="BP589" s="13"/>
      <c r="BQ589" s="13"/>
      <c r="BR589" s="13"/>
    </row>
    <row r="590" spans="2:70" x14ac:dyDescent="0.25"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W590" s="13"/>
      <c r="X590" s="13"/>
      <c r="Y590" s="13"/>
      <c r="Z590" s="13"/>
      <c r="AC590" s="13"/>
      <c r="AD590" s="13"/>
      <c r="AE590" s="13"/>
      <c r="AF590" s="13"/>
      <c r="AG590" s="13"/>
      <c r="AH590" s="13"/>
      <c r="AI590" s="13"/>
      <c r="AJ590" s="13"/>
      <c r="AK590" s="13"/>
      <c r="AL590" s="13"/>
      <c r="AM590" s="13"/>
      <c r="AN590" s="13"/>
      <c r="AO590" s="13"/>
      <c r="AP590" s="13"/>
      <c r="AQ590" s="13"/>
      <c r="AR590" s="13"/>
      <c r="AS590" s="13"/>
      <c r="AT590" s="13"/>
      <c r="AU590" s="13"/>
      <c r="AV590" s="13"/>
      <c r="AW590" s="13"/>
      <c r="AX590" s="13"/>
      <c r="AY590" s="13"/>
      <c r="AZ590" s="13"/>
      <c r="BA590" s="13"/>
      <c r="BB590" s="13"/>
      <c r="BC590" s="13"/>
      <c r="BD590" s="13"/>
      <c r="BE590" s="13"/>
      <c r="BF590" s="13"/>
      <c r="BG590" s="13"/>
      <c r="BH590" s="13"/>
      <c r="BI590" s="13"/>
      <c r="BJ590" s="13"/>
      <c r="BK590" s="13"/>
      <c r="BL590" s="13"/>
      <c r="BM590" s="13"/>
      <c r="BN590" s="13"/>
      <c r="BO590" s="13"/>
      <c r="BP590" s="13"/>
      <c r="BQ590" s="13"/>
      <c r="BR590" s="13"/>
    </row>
    <row r="591" spans="2:70" x14ac:dyDescent="0.25"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W591" s="13"/>
      <c r="X591" s="13"/>
      <c r="Y591" s="13"/>
      <c r="Z591" s="13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  <c r="AM591" s="13"/>
      <c r="AN591" s="13"/>
      <c r="AO591" s="13"/>
      <c r="AP591" s="13"/>
      <c r="AQ591" s="13"/>
      <c r="AR591" s="13"/>
      <c r="AS591" s="13"/>
      <c r="AT591" s="13"/>
      <c r="AU591" s="13"/>
      <c r="AV591" s="13"/>
      <c r="AW591" s="13"/>
      <c r="AX591" s="13"/>
      <c r="AY591" s="13"/>
      <c r="AZ591" s="13"/>
      <c r="BA591" s="13"/>
      <c r="BB591" s="13"/>
      <c r="BC591" s="13"/>
      <c r="BD591" s="13"/>
      <c r="BE591" s="13"/>
      <c r="BF591" s="13"/>
      <c r="BG591" s="13"/>
      <c r="BH591" s="13"/>
      <c r="BI591" s="13"/>
      <c r="BJ591" s="13"/>
      <c r="BK591" s="13"/>
      <c r="BL591" s="13"/>
      <c r="BM591" s="13"/>
      <c r="BN591" s="13"/>
      <c r="BO591" s="13"/>
      <c r="BP591" s="13"/>
      <c r="BQ591" s="13"/>
      <c r="BR591" s="13"/>
    </row>
    <row r="592" spans="2:70" x14ac:dyDescent="0.25"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W592" s="13"/>
      <c r="X592" s="13"/>
      <c r="Y592" s="13"/>
      <c r="Z592" s="13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  <c r="AM592" s="13"/>
      <c r="AN592" s="13"/>
      <c r="AO592" s="13"/>
      <c r="AP592" s="13"/>
      <c r="AQ592" s="13"/>
      <c r="AR592" s="13"/>
      <c r="AS592" s="13"/>
      <c r="AT592" s="13"/>
      <c r="AU592" s="13"/>
      <c r="AV592" s="13"/>
      <c r="AW592" s="13"/>
      <c r="AX592" s="13"/>
      <c r="AY592" s="13"/>
      <c r="AZ592" s="13"/>
      <c r="BA592" s="13"/>
      <c r="BB592" s="13"/>
      <c r="BC592" s="13"/>
      <c r="BD592" s="13"/>
      <c r="BE592" s="13"/>
      <c r="BF592" s="13"/>
      <c r="BG592" s="13"/>
      <c r="BH592" s="13"/>
      <c r="BI592" s="13"/>
      <c r="BJ592" s="13"/>
      <c r="BK592" s="13"/>
      <c r="BL592" s="13"/>
      <c r="BM592" s="13"/>
      <c r="BN592" s="13"/>
      <c r="BO592" s="13"/>
      <c r="BP592" s="13"/>
      <c r="BQ592" s="13"/>
      <c r="BR592" s="13"/>
    </row>
    <row r="593" spans="2:70" x14ac:dyDescent="0.25"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W593" s="13"/>
      <c r="X593" s="13"/>
      <c r="Y593" s="13"/>
      <c r="Z593" s="13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  <c r="AM593" s="13"/>
      <c r="AN593" s="13"/>
      <c r="AO593" s="13"/>
      <c r="AP593" s="13"/>
      <c r="AQ593" s="13"/>
      <c r="AR593" s="13"/>
      <c r="AS593" s="13"/>
      <c r="AT593" s="13"/>
      <c r="AU593" s="13"/>
      <c r="AV593" s="13"/>
      <c r="AW593" s="13"/>
      <c r="AX593" s="13"/>
      <c r="AY593" s="13"/>
      <c r="AZ593" s="13"/>
      <c r="BA593" s="13"/>
      <c r="BB593" s="13"/>
      <c r="BC593" s="13"/>
      <c r="BD593" s="13"/>
      <c r="BE593" s="13"/>
      <c r="BF593" s="13"/>
      <c r="BG593" s="13"/>
      <c r="BH593" s="13"/>
      <c r="BI593" s="13"/>
      <c r="BJ593" s="13"/>
      <c r="BK593" s="13"/>
      <c r="BL593" s="13"/>
      <c r="BM593" s="13"/>
      <c r="BN593" s="13"/>
      <c r="BO593" s="13"/>
      <c r="BP593" s="13"/>
      <c r="BQ593" s="13"/>
      <c r="BR593" s="13"/>
    </row>
    <row r="594" spans="2:70" x14ac:dyDescent="0.25"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W594" s="13"/>
      <c r="X594" s="13"/>
      <c r="Y594" s="13"/>
      <c r="Z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  <c r="AN594" s="13"/>
      <c r="AO594" s="13"/>
      <c r="AP594" s="13"/>
      <c r="AQ594" s="13"/>
      <c r="AR594" s="13"/>
      <c r="AS594" s="13"/>
      <c r="AT594" s="13"/>
      <c r="AU594" s="13"/>
      <c r="AV594" s="13"/>
      <c r="AW594" s="13"/>
      <c r="AX594" s="13"/>
      <c r="AY594" s="13"/>
      <c r="AZ594" s="13"/>
      <c r="BA594" s="13"/>
      <c r="BB594" s="13"/>
      <c r="BC594" s="13"/>
      <c r="BD594" s="13"/>
      <c r="BE594" s="13"/>
      <c r="BF594" s="13"/>
      <c r="BG594" s="13"/>
      <c r="BH594" s="13"/>
      <c r="BI594" s="13"/>
      <c r="BJ594" s="13"/>
      <c r="BK594" s="13"/>
      <c r="BL594" s="13"/>
      <c r="BM594" s="13"/>
      <c r="BN594" s="13"/>
      <c r="BO594" s="13"/>
      <c r="BP594" s="13"/>
      <c r="BQ594" s="13"/>
      <c r="BR594" s="13"/>
    </row>
    <row r="595" spans="2:70" x14ac:dyDescent="0.25"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W595" s="13"/>
      <c r="X595" s="13"/>
      <c r="Y595" s="13"/>
      <c r="Z595" s="13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  <c r="AM595" s="13"/>
      <c r="AN595" s="13"/>
      <c r="AO595" s="13"/>
      <c r="AP595" s="13"/>
      <c r="AQ595" s="13"/>
      <c r="AR595" s="13"/>
      <c r="AS595" s="13"/>
      <c r="AT595" s="13"/>
      <c r="AU595" s="13"/>
      <c r="AV595" s="13"/>
      <c r="AW595" s="13"/>
      <c r="AX595" s="13"/>
      <c r="AY595" s="13"/>
      <c r="AZ595" s="13"/>
      <c r="BA595" s="13"/>
      <c r="BB595" s="13"/>
      <c r="BC595" s="13"/>
      <c r="BD595" s="13"/>
      <c r="BE595" s="13"/>
      <c r="BF595" s="13"/>
      <c r="BG595" s="13"/>
      <c r="BH595" s="13"/>
      <c r="BI595" s="13"/>
      <c r="BJ595" s="13"/>
      <c r="BK595" s="13"/>
      <c r="BL595" s="13"/>
      <c r="BM595" s="13"/>
      <c r="BN595" s="13"/>
      <c r="BO595" s="13"/>
      <c r="BP595" s="13"/>
      <c r="BQ595" s="13"/>
      <c r="BR595" s="13"/>
    </row>
    <row r="596" spans="2:70" x14ac:dyDescent="0.25"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W596" s="13"/>
      <c r="X596" s="13"/>
      <c r="Y596" s="13"/>
      <c r="Z596" s="13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  <c r="AM596" s="13"/>
      <c r="AN596" s="13"/>
      <c r="AO596" s="13"/>
      <c r="AP596" s="13"/>
      <c r="AQ596" s="13"/>
      <c r="AR596" s="13"/>
      <c r="AS596" s="13"/>
      <c r="AT596" s="13"/>
      <c r="AU596" s="13"/>
      <c r="AV596" s="13"/>
      <c r="AW596" s="13"/>
      <c r="AX596" s="13"/>
      <c r="AY596" s="13"/>
      <c r="AZ596" s="13"/>
      <c r="BA596" s="13"/>
      <c r="BB596" s="13"/>
      <c r="BC596" s="13"/>
      <c r="BD596" s="13"/>
      <c r="BE596" s="13"/>
      <c r="BF596" s="13"/>
      <c r="BG596" s="13"/>
      <c r="BH596" s="13"/>
      <c r="BI596" s="13"/>
      <c r="BJ596" s="13"/>
      <c r="BK596" s="13"/>
      <c r="BL596" s="13"/>
      <c r="BM596" s="13"/>
      <c r="BN596" s="13"/>
      <c r="BO596" s="13"/>
      <c r="BP596" s="13"/>
      <c r="BQ596" s="13"/>
      <c r="BR596" s="13"/>
    </row>
    <row r="597" spans="2:70" x14ac:dyDescent="0.25"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W597" s="13"/>
      <c r="X597" s="13"/>
      <c r="Y597" s="13"/>
      <c r="Z597" s="13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  <c r="AM597" s="13"/>
      <c r="AN597" s="13"/>
      <c r="AO597" s="13"/>
      <c r="AP597" s="13"/>
      <c r="AQ597" s="13"/>
      <c r="AR597" s="13"/>
      <c r="AS597" s="13"/>
      <c r="AT597" s="13"/>
      <c r="AU597" s="13"/>
      <c r="AV597" s="13"/>
      <c r="AW597" s="13"/>
      <c r="AX597" s="13"/>
      <c r="AY597" s="13"/>
      <c r="AZ597" s="13"/>
      <c r="BA597" s="13"/>
      <c r="BB597" s="13"/>
      <c r="BC597" s="13"/>
      <c r="BD597" s="13"/>
      <c r="BE597" s="13"/>
      <c r="BF597" s="13"/>
      <c r="BG597" s="13"/>
      <c r="BH597" s="13"/>
      <c r="BI597" s="13"/>
      <c r="BJ597" s="13"/>
      <c r="BK597" s="13"/>
      <c r="BL597" s="13"/>
      <c r="BM597" s="13"/>
      <c r="BN597" s="13"/>
      <c r="BO597" s="13"/>
      <c r="BP597" s="13"/>
      <c r="BQ597" s="13"/>
      <c r="BR597" s="13"/>
    </row>
    <row r="598" spans="2:70" x14ac:dyDescent="0.25"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W598" s="13"/>
      <c r="X598" s="13"/>
      <c r="Y598" s="13"/>
      <c r="Z598" s="13"/>
      <c r="AC598" s="13"/>
      <c r="AD598" s="13"/>
      <c r="AE598" s="13"/>
      <c r="AF598" s="13"/>
      <c r="AG598" s="13"/>
      <c r="AH598" s="13"/>
      <c r="AI598" s="13"/>
      <c r="AJ598" s="13"/>
      <c r="AK598" s="13"/>
      <c r="AL598" s="13"/>
      <c r="AM598" s="13"/>
      <c r="AN598" s="13"/>
      <c r="AO598" s="13"/>
      <c r="AP598" s="13"/>
      <c r="AQ598" s="13"/>
      <c r="AR598" s="13"/>
      <c r="AS598" s="13"/>
      <c r="AT598" s="13"/>
      <c r="AU598" s="13"/>
      <c r="AV598" s="13"/>
      <c r="AW598" s="13"/>
      <c r="AX598" s="13"/>
      <c r="AY598" s="13"/>
      <c r="AZ598" s="13"/>
      <c r="BA598" s="13"/>
      <c r="BB598" s="13"/>
      <c r="BC598" s="13"/>
      <c r="BD598" s="13"/>
      <c r="BE598" s="13"/>
      <c r="BF598" s="13"/>
      <c r="BG598" s="13"/>
      <c r="BH598" s="13"/>
      <c r="BI598" s="13"/>
      <c r="BJ598" s="13"/>
      <c r="BK598" s="13"/>
      <c r="BL598" s="13"/>
      <c r="BM598" s="13"/>
      <c r="BN598" s="13"/>
      <c r="BO598" s="13"/>
      <c r="BP598" s="13"/>
      <c r="BQ598" s="13"/>
      <c r="BR598" s="13"/>
    </row>
    <row r="599" spans="2:70" x14ac:dyDescent="0.25"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W599" s="13"/>
      <c r="X599" s="13"/>
      <c r="Y599" s="13"/>
      <c r="Z599" s="13"/>
      <c r="AC599" s="13"/>
      <c r="AD599" s="13"/>
      <c r="AE599" s="13"/>
      <c r="AF599" s="13"/>
      <c r="AG599" s="13"/>
      <c r="AH599" s="13"/>
      <c r="AI599" s="13"/>
      <c r="AJ599" s="13"/>
      <c r="AK599" s="13"/>
      <c r="AL599" s="13"/>
      <c r="AM599" s="13"/>
      <c r="AN599" s="13"/>
      <c r="AO599" s="13"/>
      <c r="AP599" s="13"/>
      <c r="AQ599" s="13"/>
      <c r="AR599" s="13"/>
      <c r="AS599" s="13"/>
      <c r="AT599" s="13"/>
      <c r="AU599" s="13"/>
      <c r="AV599" s="13"/>
      <c r="AW599" s="13"/>
      <c r="AX599" s="13"/>
      <c r="AY599" s="13"/>
      <c r="AZ599" s="13"/>
      <c r="BA599" s="13"/>
      <c r="BB599" s="13"/>
      <c r="BC599" s="13"/>
      <c r="BD599" s="13"/>
      <c r="BE599" s="13"/>
      <c r="BF599" s="13"/>
      <c r="BG599" s="13"/>
      <c r="BH599" s="13"/>
      <c r="BI599" s="13"/>
      <c r="BJ599" s="13"/>
      <c r="BK599" s="13"/>
      <c r="BL599" s="13"/>
      <c r="BM599" s="13"/>
      <c r="BN599" s="13"/>
      <c r="BO599" s="13"/>
      <c r="BP599" s="13"/>
      <c r="BQ599" s="13"/>
      <c r="BR599" s="13"/>
    </row>
    <row r="600" spans="2:70" x14ac:dyDescent="0.25"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W600" s="13"/>
      <c r="X600" s="13"/>
      <c r="Y600" s="13"/>
      <c r="Z600" s="13"/>
      <c r="AC600" s="13"/>
      <c r="AD600" s="13"/>
      <c r="AE600" s="13"/>
      <c r="AF600" s="13"/>
      <c r="AG600" s="13"/>
      <c r="AH600" s="13"/>
      <c r="AI600" s="13"/>
      <c r="AJ600" s="13"/>
      <c r="AK600" s="13"/>
      <c r="AL600" s="13"/>
      <c r="AM600" s="13"/>
      <c r="AN600" s="13"/>
      <c r="AO600" s="13"/>
      <c r="AP600" s="13"/>
      <c r="AQ600" s="13"/>
      <c r="AR600" s="13"/>
      <c r="AS600" s="13"/>
      <c r="AT600" s="13"/>
      <c r="AU600" s="13"/>
      <c r="AV600" s="13"/>
      <c r="AW600" s="13"/>
      <c r="AX600" s="13"/>
      <c r="AY600" s="13"/>
      <c r="AZ600" s="13"/>
      <c r="BA600" s="13"/>
      <c r="BB600" s="13"/>
      <c r="BC600" s="13"/>
      <c r="BD600" s="13"/>
      <c r="BE600" s="13"/>
      <c r="BF600" s="13"/>
      <c r="BG600" s="13"/>
      <c r="BH600" s="13"/>
      <c r="BI600" s="13"/>
      <c r="BJ600" s="13"/>
      <c r="BK600" s="13"/>
      <c r="BL600" s="13"/>
      <c r="BM600" s="13"/>
      <c r="BN600" s="13"/>
      <c r="BO600" s="13"/>
      <c r="BP600" s="13"/>
      <c r="BQ600" s="13"/>
      <c r="BR600" s="13"/>
    </row>
    <row r="601" spans="2:70" x14ac:dyDescent="0.25"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W601" s="13"/>
      <c r="X601" s="13"/>
      <c r="Y601" s="13"/>
      <c r="Z601" s="13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  <c r="AM601" s="13"/>
      <c r="AN601" s="13"/>
      <c r="AO601" s="13"/>
      <c r="AP601" s="13"/>
      <c r="AQ601" s="13"/>
      <c r="AR601" s="13"/>
      <c r="AS601" s="13"/>
      <c r="AT601" s="13"/>
      <c r="AU601" s="13"/>
      <c r="AV601" s="13"/>
      <c r="AW601" s="13"/>
      <c r="AX601" s="13"/>
      <c r="AY601" s="13"/>
      <c r="AZ601" s="13"/>
      <c r="BA601" s="13"/>
      <c r="BB601" s="13"/>
      <c r="BC601" s="13"/>
      <c r="BD601" s="13"/>
      <c r="BE601" s="13"/>
      <c r="BF601" s="13"/>
      <c r="BG601" s="13"/>
      <c r="BH601" s="13"/>
      <c r="BI601" s="13"/>
      <c r="BJ601" s="13"/>
      <c r="BK601" s="13"/>
      <c r="BL601" s="13"/>
      <c r="BM601" s="13"/>
      <c r="BN601" s="13"/>
      <c r="BO601" s="13"/>
      <c r="BP601" s="13"/>
      <c r="BQ601" s="13"/>
      <c r="BR601" s="13"/>
    </row>
    <row r="602" spans="2:70" x14ac:dyDescent="0.25"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W602" s="13"/>
      <c r="X602" s="13"/>
      <c r="Y602" s="13"/>
      <c r="Z602" s="13"/>
      <c r="AC602" s="13"/>
      <c r="AD602" s="13"/>
      <c r="AE602" s="13"/>
      <c r="AF602" s="13"/>
      <c r="AG602" s="13"/>
      <c r="AH602" s="13"/>
      <c r="AI602" s="13"/>
      <c r="AJ602" s="13"/>
      <c r="AK602" s="13"/>
      <c r="AL602" s="13"/>
      <c r="AM602" s="13"/>
      <c r="AN602" s="13"/>
      <c r="AO602" s="13"/>
      <c r="AP602" s="13"/>
      <c r="AQ602" s="13"/>
      <c r="AR602" s="13"/>
      <c r="AS602" s="13"/>
      <c r="AT602" s="13"/>
      <c r="AU602" s="13"/>
      <c r="AV602" s="13"/>
      <c r="AW602" s="13"/>
      <c r="AX602" s="13"/>
      <c r="AY602" s="13"/>
      <c r="AZ602" s="13"/>
      <c r="BA602" s="13"/>
      <c r="BB602" s="13"/>
      <c r="BC602" s="13"/>
      <c r="BD602" s="13"/>
      <c r="BE602" s="13"/>
      <c r="BF602" s="13"/>
      <c r="BG602" s="13"/>
      <c r="BH602" s="13"/>
      <c r="BI602" s="13"/>
      <c r="BJ602" s="13"/>
      <c r="BK602" s="13"/>
      <c r="BL602" s="13"/>
      <c r="BM602" s="13"/>
      <c r="BN602" s="13"/>
      <c r="BO602" s="13"/>
      <c r="BP602" s="13"/>
      <c r="BQ602" s="13"/>
      <c r="BR602" s="13"/>
    </row>
    <row r="603" spans="2:70" x14ac:dyDescent="0.25"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W603" s="13"/>
      <c r="X603" s="13"/>
      <c r="Y603" s="13"/>
      <c r="Z603" s="13"/>
      <c r="AC603" s="13"/>
      <c r="AD603" s="13"/>
      <c r="AE603" s="13"/>
      <c r="AF603" s="13"/>
      <c r="AG603" s="13"/>
      <c r="AH603" s="13"/>
      <c r="AI603" s="13"/>
      <c r="AJ603" s="13"/>
      <c r="AK603" s="13"/>
      <c r="AL603" s="13"/>
      <c r="AM603" s="13"/>
      <c r="AN603" s="13"/>
      <c r="AO603" s="13"/>
      <c r="AP603" s="13"/>
      <c r="AQ603" s="13"/>
      <c r="AR603" s="13"/>
      <c r="AS603" s="13"/>
      <c r="AT603" s="13"/>
      <c r="AU603" s="13"/>
      <c r="AV603" s="13"/>
      <c r="AW603" s="13"/>
      <c r="AX603" s="13"/>
      <c r="AY603" s="13"/>
      <c r="AZ603" s="13"/>
      <c r="BA603" s="13"/>
      <c r="BB603" s="13"/>
      <c r="BC603" s="13"/>
      <c r="BD603" s="13"/>
      <c r="BE603" s="13"/>
      <c r="BF603" s="13"/>
      <c r="BG603" s="13"/>
      <c r="BH603" s="13"/>
      <c r="BI603" s="13"/>
      <c r="BJ603" s="13"/>
      <c r="BK603" s="13"/>
      <c r="BL603" s="13"/>
      <c r="BM603" s="13"/>
      <c r="BN603" s="13"/>
      <c r="BO603" s="13"/>
      <c r="BP603" s="13"/>
      <c r="BQ603" s="13"/>
      <c r="BR603" s="13"/>
    </row>
    <row r="604" spans="2:70" x14ac:dyDescent="0.25"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W604" s="13"/>
      <c r="X604" s="13"/>
      <c r="Y604" s="13"/>
      <c r="Z604" s="13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  <c r="AM604" s="13"/>
      <c r="AN604" s="13"/>
      <c r="AO604" s="13"/>
      <c r="AP604" s="13"/>
      <c r="AQ604" s="13"/>
      <c r="AR604" s="13"/>
      <c r="AS604" s="13"/>
      <c r="AT604" s="13"/>
      <c r="AU604" s="13"/>
      <c r="AV604" s="13"/>
      <c r="AW604" s="13"/>
      <c r="AX604" s="13"/>
      <c r="AY604" s="13"/>
      <c r="AZ604" s="13"/>
      <c r="BA604" s="13"/>
      <c r="BB604" s="13"/>
      <c r="BC604" s="13"/>
      <c r="BD604" s="13"/>
      <c r="BE604" s="13"/>
      <c r="BF604" s="13"/>
      <c r="BG604" s="13"/>
      <c r="BH604" s="13"/>
      <c r="BI604" s="13"/>
      <c r="BJ604" s="13"/>
      <c r="BK604" s="13"/>
      <c r="BL604" s="13"/>
      <c r="BM604" s="13"/>
      <c r="BN604" s="13"/>
      <c r="BO604" s="13"/>
      <c r="BP604" s="13"/>
      <c r="BQ604" s="13"/>
      <c r="BR604" s="13"/>
    </row>
    <row r="605" spans="2:70" x14ac:dyDescent="0.25"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W605" s="13"/>
      <c r="X605" s="13"/>
      <c r="Y605" s="13"/>
      <c r="Z605" s="13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  <c r="AQ605" s="13"/>
      <c r="AR605" s="13"/>
      <c r="AS605" s="13"/>
      <c r="AT605" s="13"/>
      <c r="AU605" s="13"/>
      <c r="AV605" s="13"/>
      <c r="AW605" s="13"/>
      <c r="AX605" s="13"/>
      <c r="AY605" s="13"/>
      <c r="AZ605" s="13"/>
      <c r="BA605" s="13"/>
      <c r="BB605" s="13"/>
      <c r="BC605" s="13"/>
      <c r="BD605" s="13"/>
      <c r="BE605" s="13"/>
      <c r="BF605" s="13"/>
      <c r="BG605" s="13"/>
      <c r="BH605" s="13"/>
      <c r="BI605" s="13"/>
      <c r="BJ605" s="13"/>
      <c r="BK605" s="13"/>
      <c r="BL605" s="13"/>
      <c r="BM605" s="13"/>
      <c r="BN605" s="13"/>
      <c r="BO605" s="13"/>
      <c r="BP605" s="13"/>
      <c r="BQ605" s="13"/>
      <c r="BR605" s="13"/>
    </row>
    <row r="606" spans="2:70" x14ac:dyDescent="0.25"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W606" s="13"/>
      <c r="X606" s="13"/>
      <c r="Y606" s="13"/>
      <c r="Z606" s="13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  <c r="AQ606" s="13"/>
      <c r="AR606" s="13"/>
      <c r="AS606" s="13"/>
      <c r="AT606" s="13"/>
      <c r="AU606" s="13"/>
      <c r="AV606" s="13"/>
      <c r="AW606" s="13"/>
      <c r="AX606" s="13"/>
      <c r="AY606" s="13"/>
      <c r="AZ606" s="13"/>
      <c r="BA606" s="13"/>
      <c r="BB606" s="13"/>
      <c r="BC606" s="13"/>
      <c r="BD606" s="13"/>
      <c r="BE606" s="13"/>
      <c r="BF606" s="13"/>
      <c r="BG606" s="13"/>
      <c r="BH606" s="13"/>
      <c r="BI606" s="13"/>
      <c r="BJ606" s="13"/>
      <c r="BK606" s="13"/>
      <c r="BL606" s="13"/>
      <c r="BM606" s="13"/>
      <c r="BN606" s="13"/>
      <c r="BO606" s="13"/>
      <c r="BP606" s="13"/>
      <c r="BQ606" s="13"/>
      <c r="BR606" s="13"/>
    </row>
    <row r="607" spans="2:70" x14ac:dyDescent="0.25"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W607" s="13"/>
      <c r="X607" s="13"/>
      <c r="Y607" s="13"/>
      <c r="Z607" s="13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  <c r="AM607" s="13"/>
      <c r="AN607" s="13"/>
      <c r="AO607" s="13"/>
      <c r="AP607" s="13"/>
      <c r="AQ607" s="13"/>
      <c r="AR607" s="13"/>
      <c r="AS607" s="13"/>
      <c r="AT607" s="13"/>
      <c r="AU607" s="13"/>
      <c r="AV607" s="13"/>
      <c r="AW607" s="13"/>
      <c r="AX607" s="13"/>
      <c r="AY607" s="13"/>
      <c r="AZ607" s="13"/>
      <c r="BA607" s="13"/>
      <c r="BB607" s="13"/>
      <c r="BC607" s="13"/>
      <c r="BD607" s="13"/>
      <c r="BE607" s="13"/>
      <c r="BF607" s="13"/>
      <c r="BG607" s="13"/>
      <c r="BH607" s="13"/>
      <c r="BI607" s="13"/>
      <c r="BJ607" s="13"/>
      <c r="BK607" s="13"/>
      <c r="BL607" s="13"/>
      <c r="BM607" s="13"/>
      <c r="BN607" s="13"/>
      <c r="BO607" s="13"/>
      <c r="BP607" s="13"/>
      <c r="BQ607" s="13"/>
      <c r="BR607" s="13"/>
    </row>
    <row r="608" spans="2:70" x14ac:dyDescent="0.25"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W608" s="13"/>
      <c r="X608" s="13"/>
      <c r="Y608" s="13"/>
      <c r="Z608" s="13"/>
      <c r="AC608" s="13"/>
      <c r="AD608" s="13"/>
      <c r="AE608" s="13"/>
      <c r="AF608" s="13"/>
      <c r="AG608" s="13"/>
      <c r="AH608" s="13"/>
      <c r="AI608" s="13"/>
      <c r="AJ608" s="13"/>
      <c r="AK608" s="13"/>
      <c r="AL608" s="13"/>
      <c r="AM608" s="13"/>
      <c r="AN608" s="13"/>
      <c r="AO608" s="13"/>
      <c r="AP608" s="13"/>
      <c r="AQ608" s="13"/>
      <c r="AR608" s="13"/>
      <c r="AS608" s="13"/>
      <c r="AT608" s="13"/>
      <c r="AU608" s="13"/>
      <c r="AV608" s="13"/>
      <c r="AW608" s="13"/>
      <c r="AX608" s="13"/>
      <c r="AY608" s="13"/>
      <c r="AZ608" s="13"/>
      <c r="BA608" s="13"/>
      <c r="BB608" s="13"/>
      <c r="BC608" s="13"/>
      <c r="BD608" s="13"/>
      <c r="BE608" s="13"/>
      <c r="BF608" s="13"/>
      <c r="BG608" s="13"/>
      <c r="BH608" s="13"/>
      <c r="BI608" s="13"/>
      <c r="BJ608" s="13"/>
      <c r="BK608" s="13"/>
      <c r="BL608" s="13"/>
      <c r="BM608" s="13"/>
      <c r="BN608" s="13"/>
      <c r="BO608" s="13"/>
      <c r="BP608" s="13"/>
      <c r="BQ608" s="13"/>
      <c r="BR608" s="13"/>
    </row>
    <row r="609" spans="2:70" x14ac:dyDescent="0.25"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W609" s="13"/>
      <c r="X609" s="13"/>
      <c r="Y609" s="13"/>
      <c r="Z609" s="13"/>
      <c r="AC609" s="13"/>
      <c r="AD609" s="13"/>
      <c r="AE609" s="13"/>
      <c r="AF609" s="13"/>
      <c r="AG609" s="13"/>
      <c r="AH609" s="13"/>
      <c r="AI609" s="13"/>
      <c r="AJ609" s="13"/>
      <c r="AK609" s="13"/>
      <c r="AL609" s="13"/>
      <c r="AM609" s="13"/>
      <c r="AN609" s="13"/>
      <c r="AO609" s="13"/>
      <c r="AP609" s="13"/>
      <c r="AQ609" s="13"/>
      <c r="AR609" s="13"/>
      <c r="AS609" s="13"/>
      <c r="AT609" s="13"/>
      <c r="AU609" s="13"/>
      <c r="AV609" s="13"/>
      <c r="AW609" s="13"/>
      <c r="AX609" s="13"/>
      <c r="AY609" s="13"/>
      <c r="AZ609" s="13"/>
      <c r="BA609" s="13"/>
      <c r="BB609" s="13"/>
      <c r="BC609" s="13"/>
      <c r="BD609" s="13"/>
      <c r="BE609" s="13"/>
      <c r="BF609" s="13"/>
      <c r="BG609" s="13"/>
      <c r="BH609" s="13"/>
      <c r="BI609" s="13"/>
      <c r="BJ609" s="13"/>
      <c r="BK609" s="13"/>
      <c r="BL609" s="13"/>
      <c r="BM609" s="13"/>
      <c r="BN609" s="13"/>
      <c r="BO609" s="13"/>
      <c r="BP609" s="13"/>
      <c r="BQ609" s="13"/>
      <c r="BR609" s="13"/>
    </row>
    <row r="610" spans="2:70" x14ac:dyDescent="0.25"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W610" s="13"/>
      <c r="X610" s="13"/>
      <c r="Y610" s="13"/>
      <c r="Z610" s="13"/>
      <c r="AC610" s="13"/>
      <c r="AD610" s="13"/>
      <c r="AE610" s="13"/>
      <c r="AF610" s="13"/>
      <c r="AG610" s="13"/>
      <c r="AH610" s="13"/>
      <c r="AI610" s="13"/>
      <c r="AJ610" s="13"/>
      <c r="AK610" s="13"/>
      <c r="AL610" s="13"/>
      <c r="AM610" s="13"/>
      <c r="AN610" s="13"/>
      <c r="AO610" s="13"/>
      <c r="AP610" s="13"/>
      <c r="AQ610" s="13"/>
      <c r="AR610" s="13"/>
      <c r="AS610" s="13"/>
      <c r="AT610" s="13"/>
      <c r="AU610" s="13"/>
      <c r="AV610" s="13"/>
      <c r="AW610" s="13"/>
      <c r="AX610" s="13"/>
      <c r="AY610" s="13"/>
      <c r="AZ610" s="13"/>
      <c r="BA610" s="13"/>
      <c r="BB610" s="13"/>
      <c r="BC610" s="13"/>
      <c r="BD610" s="13"/>
      <c r="BE610" s="13"/>
      <c r="BF610" s="13"/>
      <c r="BG610" s="13"/>
      <c r="BH610" s="13"/>
      <c r="BI610" s="13"/>
      <c r="BJ610" s="13"/>
      <c r="BK610" s="13"/>
      <c r="BL610" s="13"/>
      <c r="BM610" s="13"/>
      <c r="BN610" s="13"/>
      <c r="BO610" s="13"/>
      <c r="BP610" s="13"/>
      <c r="BQ610" s="13"/>
      <c r="BR610" s="13"/>
    </row>
    <row r="611" spans="2:70" x14ac:dyDescent="0.25"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W611" s="13"/>
      <c r="X611" s="13"/>
      <c r="Y611" s="13"/>
      <c r="Z611" s="13"/>
      <c r="AC611" s="13"/>
      <c r="AD611" s="13"/>
      <c r="AE611" s="13"/>
      <c r="AF611" s="13"/>
      <c r="AG611" s="13"/>
      <c r="AH611" s="13"/>
      <c r="AI611" s="13"/>
      <c r="AJ611" s="13"/>
      <c r="AK611" s="13"/>
      <c r="AL611" s="13"/>
      <c r="AM611" s="13"/>
      <c r="AN611" s="13"/>
      <c r="AO611" s="13"/>
      <c r="AP611" s="13"/>
      <c r="AQ611" s="13"/>
      <c r="AR611" s="13"/>
      <c r="AS611" s="13"/>
      <c r="AT611" s="13"/>
      <c r="AU611" s="13"/>
      <c r="AV611" s="13"/>
      <c r="AW611" s="13"/>
      <c r="AX611" s="13"/>
      <c r="AY611" s="13"/>
      <c r="AZ611" s="13"/>
      <c r="BA611" s="13"/>
      <c r="BB611" s="13"/>
      <c r="BC611" s="13"/>
      <c r="BD611" s="13"/>
      <c r="BE611" s="13"/>
      <c r="BF611" s="13"/>
      <c r="BG611" s="13"/>
      <c r="BH611" s="13"/>
      <c r="BI611" s="13"/>
      <c r="BJ611" s="13"/>
      <c r="BK611" s="13"/>
      <c r="BL611" s="13"/>
      <c r="BM611" s="13"/>
      <c r="BN611" s="13"/>
      <c r="BO611" s="13"/>
      <c r="BP611" s="13"/>
      <c r="BQ611" s="13"/>
      <c r="BR611" s="13"/>
    </row>
    <row r="612" spans="2:70" x14ac:dyDescent="0.25"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W612" s="13"/>
      <c r="X612" s="13"/>
      <c r="Y612" s="13"/>
      <c r="Z612" s="13"/>
      <c r="AC612" s="13"/>
      <c r="AD612" s="13"/>
      <c r="AE612" s="13"/>
      <c r="AF612" s="13"/>
      <c r="AG612" s="13"/>
      <c r="AH612" s="13"/>
      <c r="AI612" s="13"/>
      <c r="AJ612" s="13"/>
      <c r="AK612" s="13"/>
      <c r="AL612" s="13"/>
      <c r="AM612" s="13"/>
      <c r="AN612" s="13"/>
      <c r="AO612" s="13"/>
      <c r="AP612" s="13"/>
      <c r="AQ612" s="13"/>
      <c r="AR612" s="13"/>
      <c r="AS612" s="13"/>
      <c r="AT612" s="13"/>
      <c r="AU612" s="13"/>
      <c r="AV612" s="13"/>
      <c r="AW612" s="13"/>
      <c r="AX612" s="13"/>
      <c r="AY612" s="13"/>
      <c r="AZ612" s="13"/>
      <c r="BA612" s="13"/>
      <c r="BB612" s="13"/>
      <c r="BC612" s="13"/>
      <c r="BD612" s="13"/>
      <c r="BE612" s="13"/>
      <c r="BF612" s="13"/>
      <c r="BG612" s="13"/>
      <c r="BH612" s="13"/>
      <c r="BI612" s="13"/>
      <c r="BJ612" s="13"/>
      <c r="BK612" s="13"/>
      <c r="BL612" s="13"/>
      <c r="BM612" s="13"/>
      <c r="BN612" s="13"/>
      <c r="BO612" s="13"/>
      <c r="BP612" s="13"/>
      <c r="BQ612" s="13"/>
      <c r="BR612" s="13"/>
    </row>
    <row r="613" spans="2:70" x14ac:dyDescent="0.25"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W613" s="13"/>
      <c r="X613" s="13"/>
      <c r="Y613" s="13"/>
      <c r="Z613" s="13"/>
      <c r="AC613" s="13"/>
      <c r="AD613" s="13"/>
      <c r="AE613" s="13"/>
      <c r="AF613" s="13"/>
      <c r="AG613" s="13"/>
      <c r="AH613" s="13"/>
      <c r="AI613" s="13"/>
      <c r="AJ613" s="13"/>
      <c r="AK613" s="13"/>
      <c r="AL613" s="13"/>
      <c r="AM613" s="13"/>
      <c r="AN613" s="13"/>
      <c r="AO613" s="13"/>
      <c r="AP613" s="13"/>
      <c r="AQ613" s="13"/>
      <c r="AR613" s="13"/>
      <c r="AS613" s="13"/>
      <c r="AT613" s="13"/>
      <c r="AU613" s="13"/>
      <c r="AV613" s="13"/>
      <c r="AW613" s="13"/>
      <c r="AX613" s="13"/>
      <c r="AY613" s="13"/>
      <c r="AZ613" s="13"/>
      <c r="BA613" s="13"/>
      <c r="BB613" s="13"/>
      <c r="BC613" s="13"/>
      <c r="BD613" s="13"/>
      <c r="BE613" s="13"/>
      <c r="BF613" s="13"/>
      <c r="BG613" s="13"/>
      <c r="BH613" s="13"/>
      <c r="BI613" s="13"/>
      <c r="BJ613" s="13"/>
      <c r="BK613" s="13"/>
      <c r="BL613" s="13"/>
      <c r="BM613" s="13"/>
      <c r="BN613" s="13"/>
      <c r="BO613" s="13"/>
      <c r="BP613" s="13"/>
      <c r="BQ613" s="13"/>
      <c r="BR613" s="13"/>
    </row>
    <row r="614" spans="2:70" x14ac:dyDescent="0.25"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W614" s="13"/>
      <c r="X614" s="13"/>
      <c r="Y614" s="13"/>
      <c r="Z614" s="13"/>
      <c r="AC614" s="13"/>
      <c r="AD614" s="13"/>
      <c r="AE614" s="13"/>
      <c r="AF614" s="13"/>
      <c r="AG614" s="13"/>
      <c r="AH614" s="13"/>
      <c r="AI614" s="13"/>
      <c r="AJ614" s="13"/>
      <c r="AK614" s="13"/>
      <c r="AL614" s="13"/>
      <c r="AM614" s="13"/>
      <c r="AN614" s="13"/>
      <c r="AO614" s="13"/>
      <c r="AP614" s="13"/>
      <c r="AQ614" s="13"/>
      <c r="AR614" s="13"/>
      <c r="AS614" s="13"/>
      <c r="AT614" s="13"/>
      <c r="AU614" s="13"/>
      <c r="AV614" s="13"/>
      <c r="AW614" s="13"/>
      <c r="AX614" s="13"/>
      <c r="AY614" s="13"/>
      <c r="AZ614" s="13"/>
      <c r="BA614" s="13"/>
      <c r="BB614" s="13"/>
      <c r="BC614" s="13"/>
      <c r="BD614" s="13"/>
      <c r="BE614" s="13"/>
      <c r="BF614" s="13"/>
      <c r="BG614" s="13"/>
      <c r="BH614" s="13"/>
      <c r="BI614" s="13"/>
      <c r="BJ614" s="13"/>
      <c r="BK614" s="13"/>
      <c r="BL614" s="13"/>
      <c r="BM614" s="13"/>
      <c r="BN614" s="13"/>
      <c r="BO614" s="13"/>
      <c r="BP614" s="13"/>
      <c r="BQ614" s="13"/>
      <c r="BR614" s="13"/>
    </row>
    <row r="615" spans="2:70" x14ac:dyDescent="0.25"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W615" s="13"/>
      <c r="X615" s="13"/>
      <c r="Y615" s="13"/>
      <c r="Z615" s="13"/>
      <c r="AC615" s="13"/>
      <c r="AD615" s="13"/>
      <c r="AE615" s="13"/>
      <c r="AF615" s="13"/>
      <c r="AG615" s="13"/>
      <c r="AH615" s="13"/>
      <c r="AI615" s="13"/>
      <c r="AJ615" s="13"/>
      <c r="AK615" s="13"/>
      <c r="AL615" s="13"/>
      <c r="AM615" s="13"/>
      <c r="AN615" s="13"/>
      <c r="AO615" s="13"/>
      <c r="AP615" s="13"/>
      <c r="AQ615" s="13"/>
      <c r="AR615" s="13"/>
      <c r="AS615" s="13"/>
      <c r="AT615" s="13"/>
      <c r="AU615" s="13"/>
      <c r="AV615" s="13"/>
      <c r="AW615" s="13"/>
      <c r="AX615" s="13"/>
      <c r="AY615" s="13"/>
      <c r="AZ615" s="13"/>
      <c r="BA615" s="13"/>
      <c r="BB615" s="13"/>
      <c r="BC615" s="13"/>
      <c r="BD615" s="13"/>
      <c r="BE615" s="13"/>
      <c r="BF615" s="13"/>
      <c r="BG615" s="13"/>
      <c r="BH615" s="13"/>
      <c r="BI615" s="13"/>
      <c r="BJ615" s="13"/>
      <c r="BK615" s="13"/>
      <c r="BL615" s="13"/>
      <c r="BM615" s="13"/>
      <c r="BN615" s="13"/>
      <c r="BO615" s="13"/>
      <c r="BP615" s="13"/>
      <c r="BQ615" s="13"/>
      <c r="BR615" s="13"/>
    </row>
    <row r="616" spans="2:70" x14ac:dyDescent="0.25"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W616" s="13"/>
      <c r="X616" s="13"/>
      <c r="Y616" s="13"/>
      <c r="Z616" s="13"/>
      <c r="AC616" s="13"/>
      <c r="AD616" s="13"/>
      <c r="AE616" s="13"/>
      <c r="AF616" s="13"/>
      <c r="AG616" s="13"/>
      <c r="AH616" s="13"/>
      <c r="AI616" s="13"/>
      <c r="AJ616" s="13"/>
      <c r="AK616" s="13"/>
      <c r="AL616" s="13"/>
      <c r="AM616" s="13"/>
      <c r="AN616" s="13"/>
      <c r="AO616" s="13"/>
      <c r="AP616" s="13"/>
      <c r="AQ616" s="13"/>
      <c r="AR616" s="13"/>
      <c r="AS616" s="13"/>
      <c r="AT616" s="13"/>
      <c r="AU616" s="13"/>
      <c r="AV616" s="13"/>
      <c r="AW616" s="13"/>
      <c r="AX616" s="13"/>
      <c r="AY616" s="13"/>
      <c r="AZ616" s="13"/>
      <c r="BA616" s="13"/>
      <c r="BB616" s="13"/>
      <c r="BC616" s="13"/>
      <c r="BD616" s="13"/>
      <c r="BE616" s="13"/>
      <c r="BF616" s="13"/>
      <c r="BG616" s="13"/>
      <c r="BH616" s="13"/>
      <c r="BI616" s="13"/>
      <c r="BJ616" s="13"/>
      <c r="BK616" s="13"/>
      <c r="BL616" s="13"/>
      <c r="BM616" s="13"/>
      <c r="BN616" s="13"/>
      <c r="BO616" s="13"/>
      <c r="BP616" s="13"/>
      <c r="BQ616" s="13"/>
      <c r="BR616" s="13"/>
    </row>
    <row r="617" spans="2:70" x14ac:dyDescent="0.25"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W617" s="13"/>
      <c r="X617" s="13"/>
      <c r="Y617" s="13"/>
      <c r="Z617" s="13"/>
      <c r="AC617" s="13"/>
      <c r="AD617" s="13"/>
      <c r="AE617" s="13"/>
      <c r="AF617" s="13"/>
      <c r="AG617" s="13"/>
      <c r="AH617" s="13"/>
      <c r="AI617" s="13"/>
      <c r="AJ617" s="13"/>
      <c r="AK617" s="13"/>
      <c r="AL617" s="13"/>
      <c r="AM617" s="13"/>
      <c r="AN617" s="13"/>
      <c r="AO617" s="13"/>
      <c r="AP617" s="13"/>
      <c r="AQ617" s="13"/>
      <c r="AR617" s="13"/>
      <c r="AS617" s="13"/>
      <c r="AT617" s="13"/>
      <c r="AU617" s="13"/>
      <c r="AV617" s="13"/>
      <c r="AW617" s="13"/>
      <c r="AX617" s="13"/>
      <c r="AY617" s="13"/>
      <c r="AZ617" s="13"/>
      <c r="BA617" s="13"/>
      <c r="BB617" s="13"/>
      <c r="BC617" s="13"/>
      <c r="BD617" s="13"/>
      <c r="BE617" s="13"/>
      <c r="BF617" s="13"/>
      <c r="BG617" s="13"/>
      <c r="BH617" s="13"/>
      <c r="BI617" s="13"/>
      <c r="BJ617" s="13"/>
      <c r="BK617" s="13"/>
      <c r="BL617" s="13"/>
      <c r="BM617" s="13"/>
      <c r="BN617" s="13"/>
      <c r="BO617" s="13"/>
      <c r="BP617" s="13"/>
      <c r="BQ617" s="13"/>
      <c r="BR617" s="13"/>
    </row>
    <row r="618" spans="2:70" x14ac:dyDescent="0.25"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W618" s="13"/>
      <c r="X618" s="13"/>
      <c r="Y618" s="13"/>
      <c r="Z618" s="13"/>
      <c r="AC618" s="13"/>
      <c r="AD618" s="13"/>
      <c r="AE618" s="13"/>
      <c r="AF618" s="13"/>
      <c r="AG618" s="13"/>
      <c r="AH618" s="13"/>
      <c r="AI618" s="13"/>
      <c r="AJ618" s="13"/>
      <c r="AK618" s="13"/>
      <c r="AL618" s="13"/>
      <c r="AM618" s="13"/>
      <c r="AN618" s="13"/>
      <c r="AO618" s="13"/>
      <c r="AP618" s="13"/>
      <c r="AQ618" s="13"/>
      <c r="AR618" s="13"/>
      <c r="AS618" s="13"/>
      <c r="AT618" s="13"/>
      <c r="AU618" s="13"/>
      <c r="AV618" s="13"/>
      <c r="AW618" s="13"/>
      <c r="AX618" s="13"/>
      <c r="AY618" s="13"/>
      <c r="AZ618" s="13"/>
      <c r="BA618" s="13"/>
      <c r="BB618" s="13"/>
      <c r="BC618" s="13"/>
      <c r="BD618" s="13"/>
      <c r="BE618" s="13"/>
      <c r="BF618" s="13"/>
      <c r="BG618" s="13"/>
      <c r="BH618" s="13"/>
      <c r="BI618" s="13"/>
      <c r="BJ618" s="13"/>
      <c r="BK618" s="13"/>
      <c r="BL618" s="13"/>
      <c r="BM618" s="13"/>
      <c r="BN618" s="13"/>
      <c r="BO618" s="13"/>
      <c r="BP618" s="13"/>
      <c r="BQ618" s="13"/>
      <c r="BR618" s="13"/>
    </row>
    <row r="619" spans="2:70" x14ac:dyDescent="0.25"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W619" s="13"/>
      <c r="X619" s="13"/>
      <c r="Y619" s="13"/>
      <c r="Z619" s="13"/>
      <c r="AC619" s="13"/>
      <c r="AD619" s="13"/>
      <c r="AE619" s="13"/>
      <c r="AF619" s="13"/>
      <c r="AG619" s="13"/>
      <c r="AH619" s="13"/>
      <c r="AI619" s="13"/>
      <c r="AJ619" s="13"/>
      <c r="AK619" s="13"/>
      <c r="AL619" s="13"/>
      <c r="AM619" s="13"/>
      <c r="AN619" s="13"/>
      <c r="AO619" s="13"/>
      <c r="AP619" s="13"/>
      <c r="AQ619" s="13"/>
      <c r="AR619" s="13"/>
      <c r="AS619" s="13"/>
      <c r="AT619" s="13"/>
      <c r="AU619" s="13"/>
      <c r="AV619" s="13"/>
      <c r="AW619" s="13"/>
      <c r="AX619" s="13"/>
      <c r="AY619" s="13"/>
      <c r="AZ619" s="13"/>
      <c r="BA619" s="13"/>
      <c r="BB619" s="13"/>
      <c r="BC619" s="13"/>
      <c r="BD619" s="13"/>
      <c r="BE619" s="13"/>
      <c r="BF619" s="13"/>
      <c r="BG619" s="13"/>
      <c r="BH619" s="13"/>
      <c r="BI619" s="13"/>
      <c r="BJ619" s="13"/>
      <c r="BK619" s="13"/>
      <c r="BL619" s="13"/>
      <c r="BM619" s="13"/>
      <c r="BN619" s="13"/>
      <c r="BO619" s="13"/>
      <c r="BP619" s="13"/>
      <c r="BQ619" s="13"/>
      <c r="BR619" s="13"/>
    </row>
    <row r="620" spans="2:70" x14ac:dyDescent="0.25"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W620" s="13"/>
      <c r="X620" s="13"/>
      <c r="Y620" s="13"/>
      <c r="Z620" s="13"/>
      <c r="AC620" s="13"/>
      <c r="AD620" s="13"/>
      <c r="AE620" s="13"/>
      <c r="AF620" s="13"/>
      <c r="AG620" s="13"/>
      <c r="AH620" s="13"/>
      <c r="AI620" s="13"/>
      <c r="AJ620" s="13"/>
      <c r="AK620" s="13"/>
      <c r="AL620" s="13"/>
      <c r="AM620" s="13"/>
      <c r="AN620" s="13"/>
      <c r="AO620" s="13"/>
      <c r="AP620" s="13"/>
      <c r="AQ620" s="13"/>
      <c r="AR620" s="13"/>
      <c r="AS620" s="13"/>
      <c r="AT620" s="13"/>
      <c r="AU620" s="13"/>
      <c r="AV620" s="13"/>
      <c r="AW620" s="13"/>
      <c r="AX620" s="13"/>
      <c r="AY620" s="13"/>
      <c r="AZ620" s="13"/>
      <c r="BA620" s="13"/>
      <c r="BB620" s="13"/>
      <c r="BC620" s="13"/>
      <c r="BD620" s="13"/>
      <c r="BE620" s="13"/>
      <c r="BF620" s="13"/>
      <c r="BG620" s="13"/>
      <c r="BH620" s="13"/>
      <c r="BI620" s="13"/>
      <c r="BJ620" s="13"/>
      <c r="BK620" s="13"/>
      <c r="BL620" s="13"/>
      <c r="BM620" s="13"/>
      <c r="BN620" s="13"/>
      <c r="BO620" s="13"/>
      <c r="BP620" s="13"/>
      <c r="BQ620" s="13"/>
      <c r="BR620" s="13"/>
    </row>
    <row r="621" spans="2:70" x14ac:dyDescent="0.25"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W621" s="13"/>
      <c r="X621" s="13"/>
      <c r="Y621" s="13"/>
      <c r="Z621" s="13"/>
      <c r="AC621" s="13"/>
      <c r="AD621" s="13"/>
      <c r="AE621" s="13"/>
      <c r="AF621" s="13"/>
      <c r="AG621" s="13"/>
      <c r="AH621" s="13"/>
      <c r="AI621" s="13"/>
      <c r="AJ621" s="13"/>
      <c r="AK621" s="13"/>
      <c r="AL621" s="13"/>
      <c r="AM621" s="13"/>
      <c r="AN621" s="13"/>
      <c r="AO621" s="13"/>
      <c r="AP621" s="13"/>
      <c r="AQ621" s="13"/>
      <c r="AR621" s="13"/>
      <c r="AS621" s="13"/>
      <c r="AT621" s="13"/>
      <c r="AU621" s="13"/>
      <c r="AV621" s="13"/>
      <c r="AW621" s="13"/>
      <c r="AX621" s="13"/>
      <c r="AY621" s="13"/>
      <c r="AZ621" s="13"/>
      <c r="BA621" s="13"/>
      <c r="BB621" s="13"/>
      <c r="BC621" s="13"/>
      <c r="BD621" s="13"/>
      <c r="BE621" s="13"/>
      <c r="BF621" s="13"/>
      <c r="BG621" s="13"/>
      <c r="BH621" s="13"/>
      <c r="BI621" s="13"/>
      <c r="BJ621" s="13"/>
      <c r="BK621" s="13"/>
      <c r="BL621" s="13"/>
      <c r="BM621" s="13"/>
      <c r="BN621" s="13"/>
      <c r="BO621" s="13"/>
      <c r="BP621" s="13"/>
      <c r="BQ621" s="13"/>
      <c r="BR621" s="13"/>
    </row>
    <row r="622" spans="2:70" x14ac:dyDescent="0.25"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W622" s="13"/>
      <c r="X622" s="13"/>
      <c r="Y622" s="13"/>
      <c r="Z622" s="13"/>
      <c r="AC622" s="13"/>
      <c r="AD622" s="13"/>
      <c r="AE622" s="13"/>
      <c r="AF622" s="13"/>
      <c r="AG622" s="13"/>
      <c r="AH622" s="13"/>
      <c r="AI622" s="13"/>
      <c r="AJ622" s="13"/>
      <c r="AK622" s="13"/>
      <c r="AL622" s="13"/>
      <c r="AM622" s="13"/>
      <c r="AN622" s="13"/>
      <c r="AO622" s="13"/>
      <c r="AP622" s="13"/>
      <c r="AQ622" s="13"/>
      <c r="AR622" s="13"/>
      <c r="AS622" s="13"/>
      <c r="AT622" s="13"/>
      <c r="AU622" s="13"/>
      <c r="AV622" s="13"/>
      <c r="AW622" s="13"/>
      <c r="AX622" s="13"/>
      <c r="AY622" s="13"/>
      <c r="AZ622" s="13"/>
      <c r="BA622" s="13"/>
      <c r="BB622" s="13"/>
      <c r="BC622" s="13"/>
      <c r="BD622" s="13"/>
      <c r="BE622" s="13"/>
      <c r="BF622" s="13"/>
      <c r="BG622" s="13"/>
      <c r="BH622" s="13"/>
      <c r="BI622" s="13"/>
      <c r="BJ622" s="13"/>
      <c r="BK622" s="13"/>
      <c r="BL622" s="13"/>
      <c r="BM622" s="13"/>
      <c r="BN622" s="13"/>
      <c r="BO622" s="13"/>
      <c r="BP622" s="13"/>
      <c r="BQ622" s="13"/>
      <c r="BR622" s="13"/>
    </row>
    <row r="623" spans="2:70" x14ac:dyDescent="0.25"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W623" s="13"/>
      <c r="X623" s="13"/>
      <c r="Y623" s="13"/>
      <c r="Z623" s="13"/>
      <c r="AC623" s="13"/>
      <c r="AD623" s="13"/>
      <c r="AE623" s="13"/>
      <c r="AF623" s="13"/>
      <c r="AG623" s="13"/>
      <c r="AH623" s="13"/>
      <c r="AI623" s="13"/>
      <c r="AJ623" s="13"/>
      <c r="AK623" s="13"/>
      <c r="AL623" s="13"/>
      <c r="AM623" s="13"/>
      <c r="AN623" s="13"/>
      <c r="AO623" s="13"/>
      <c r="AP623" s="13"/>
      <c r="AQ623" s="13"/>
      <c r="AR623" s="13"/>
      <c r="AS623" s="13"/>
      <c r="AT623" s="13"/>
      <c r="AU623" s="13"/>
      <c r="AV623" s="13"/>
      <c r="AW623" s="13"/>
      <c r="AX623" s="13"/>
      <c r="AY623" s="13"/>
      <c r="AZ623" s="13"/>
      <c r="BA623" s="13"/>
      <c r="BB623" s="13"/>
      <c r="BC623" s="13"/>
      <c r="BD623" s="13"/>
      <c r="BE623" s="13"/>
      <c r="BF623" s="13"/>
      <c r="BG623" s="13"/>
      <c r="BH623" s="13"/>
      <c r="BI623" s="13"/>
      <c r="BJ623" s="13"/>
      <c r="BK623" s="13"/>
      <c r="BL623" s="13"/>
      <c r="BM623" s="13"/>
      <c r="BN623" s="13"/>
      <c r="BO623" s="13"/>
      <c r="BP623" s="13"/>
      <c r="BQ623" s="13"/>
      <c r="BR623" s="13"/>
    </row>
    <row r="624" spans="2:70" x14ac:dyDescent="0.25"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W624" s="13"/>
      <c r="X624" s="13"/>
      <c r="Y624" s="13"/>
      <c r="Z624" s="13"/>
      <c r="AC624" s="13"/>
      <c r="AD624" s="13"/>
      <c r="AE624" s="13"/>
      <c r="AF624" s="13"/>
      <c r="AG624" s="13"/>
      <c r="AH624" s="13"/>
      <c r="AI624" s="13"/>
      <c r="AJ624" s="13"/>
      <c r="AK624" s="13"/>
      <c r="AL624" s="13"/>
      <c r="AM624" s="13"/>
      <c r="AN624" s="13"/>
      <c r="AO624" s="13"/>
      <c r="AP624" s="13"/>
      <c r="AQ624" s="13"/>
      <c r="AR624" s="13"/>
      <c r="AS624" s="13"/>
      <c r="AT624" s="13"/>
      <c r="AU624" s="13"/>
      <c r="AV624" s="13"/>
      <c r="AW624" s="13"/>
      <c r="AX624" s="13"/>
      <c r="AY624" s="13"/>
      <c r="AZ624" s="13"/>
      <c r="BA624" s="13"/>
      <c r="BB624" s="13"/>
      <c r="BC624" s="13"/>
      <c r="BD624" s="13"/>
      <c r="BE624" s="13"/>
      <c r="BF624" s="13"/>
      <c r="BG624" s="13"/>
      <c r="BH624" s="13"/>
      <c r="BI624" s="13"/>
      <c r="BJ624" s="13"/>
      <c r="BK624" s="13"/>
      <c r="BL624" s="13"/>
      <c r="BM624" s="13"/>
      <c r="BN624" s="13"/>
      <c r="BO624" s="13"/>
      <c r="BP624" s="13"/>
      <c r="BQ624" s="13"/>
      <c r="BR624" s="13"/>
    </row>
    <row r="625" spans="2:70" x14ac:dyDescent="0.25"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W625" s="13"/>
      <c r="X625" s="13"/>
      <c r="Y625" s="13"/>
      <c r="Z625" s="13"/>
      <c r="AC625" s="13"/>
      <c r="AD625" s="13"/>
      <c r="AE625" s="13"/>
      <c r="AF625" s="13"/>
      <c r="AG625" s="13"/>
      <c r="AH625" s="13"/>
      <c r="AI625" s="13"/>
      <c r="AJ625" s="13"/>
      <c r="AK625" s="13"/>
      <c r="AL625" s="13"/>
      <c r="AM625" s="13"/>
      <c r="AN625" s="13"/>
      <c r="AO625" s="13"/>
      <c r="AP625" s="13"/>
      <c r="AQ625" s="13"/>
      <c r="AR625" s="13"/>
      <c r="AS625" s="13"/>
      <c r="AT625" s="13"/>
      <c r="AU625" s="13"/>
      <c r="AV625" s="13"/>
      <c r="AW625" s="13"/>
      <c r="AX625" s="13"/>
      <c r="AY625" s="13"/>
      <c r="AZ625" s="13"/>
      <c r="BA625" s="13"/>
      <c r="BB625" s="13"/>
      <c r="BC625" s="13"/>
      <c r="BD625" s="13"/>
      <c r="BE625" s="13"/>
      <c r="BF625" s="13"/>
      <c r="BG625" s="13"/>
      <c r="BH625" s="13"/>
      <c r="BI625" s="13"/>
      <c r="BJ625" s="13"/>
      <c r="BK625" s="13"/>
      <c r="BL625" s="13"/>
      <c r="BM625" s="13"/>
      <c r="BN625" s="13"/>
      <c r="BO625" s="13"/>
      <c r="BP625" s="13"/>
      <c r="BQ625" s="13"/>
      <c r="BR625" s="13"/>
    </row>
    <row r="626" spans="2:70" x14ac:dyDescent="0.25"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W626" s="13"/>
      <c r="X626" s="13"/>
      <c r="Y626" s="13"/>
      <c r="Z626" s="13"/>
      <c r="AC626" s="13"/>
      <c r="AD626" s="13"/>
      <c r="AE626" s="13"/>
      <c r="AF626" s="13"/>
      <c r="AG626" s="13"/>
      <c r="AH626" s="13"/>
      <c r="AI626" s="13"/>
      <c r="AJ626" s="13"/>
      <c r="AK626" s="13"/>
      <c r="AL626" s="13"/>
      <c r="AM626" s="13"/>
      <c r="AN626" s="13"/>
      <c r="AO626" s="13"/>
      <c r="AP626" s="13"/>
      <c r="AQ626" s="13"/>
      <c r="AR626" s="13"/>
      <c r="AS626" s="13"/>
      <c r="AT626" s="13"/>
      <c r="AU626" s="13"/>
      <c r="AV626" s="13"/>
      <c r="AW626" s="13"/>
      <c r="AX626" s="13"/>
      <c r="AY626" s="13"/>
      <c r="AZ626" s="13"/>
      <c r="BA626" s="13"/>
      <c r="BB626" s="13"/>
      <c r="BC626" s="13"/>
      <c r="BD626" s="13"/>
      <c r="BE626" s="13"/>
      <c r="BF626" s="13"/>
      <c r="BG626" s="13"/>
      <c r="BH626" s="13"/>
      <c r="BI626" s="13"/>
      <c r="BJ626" s="13"/>
      <c r="BK626" s="13"/>
      <c r="BL626" s="13"/>
      <c r="BM626" s="13"/>
      <c r="BN626" s="13"/>
      <c r="BO626" s="13"/>
      <c r="BP626" s="13"/>
      <c r="BQ626" s="13"/>
      <c r="BR626" s="13"/>
    </row>
    <row r="627" spans="2:70" x14ac:dyDescent="0.25"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W627" s="13"/>
      <c r="X627" s="13"/>
      <c r="Y627" s="13"/>
      <c r="Z627" s="13"/>
      <c r="AC627" s="13"/>
      <c r="AD627" s="13"/>
      <c r="AE627" s="13"/>
      <c r="AF627" s="13"/>
      <c r="AG627" s="13"/>
      <c r="AH627" s="13"/>
      <c r="AI627" s="13"/>
      <c r="AJ627" s="13"/>
      <c r="AK627" s="13"/>
      <c r="AL627" s="13"/>
      <c r="AM627" s="13"/>
      <c r="AN627" s="13"/>
      <c r="AO627" s="13"/>
      <c r="AP627" s="13"/>
      <c r="AQ627" s="13"/>
      <c r="AR627" s="13"/>
      <c r="AS627" s="13"/>
      <c r="AT627" s="13"/>
      <c r="AU627" s="13"/>
      <c r="AV627" s="13"/>
      <c r="AW627" s="13"/>
      <c r="AX627" s="13"/>
      <c r="AY627" s="13"/>
      <c r="AZ627" s="13"/>
      <c r="BA627" s="13"/>
      <c r="BB627" s="13"/>
      <c r="BC627" s="13"/>
      <c r="BD627" s="13"/>
      <c r="BE627" s="13"/>
      <c r="BF627" s="13"/>
      <c r="BG627" s="13"/>
      <c r="BH627" s="13"/>
      <c r="BI627" s="13"/>
      <c r="BJ627" s="13"/>
      <c r="BK627" s="13"/>
      <c r="BL627" s="13"/>
      <c r="BM627" s="13"/>
      <c r="BN627" s="13"/>
      <c r="BO627" s="13"/>
      <c r="BP627" s="13"/>
      <c r="BQ627" s="13"/>
      <c r="BR627" s="13"/>
    </row>
    <row r="628" spans="2:70" x14ac:dyDescent="0.25"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W628" s="13"/>
      <c r="X628" s="13"/>
      <c r="Y628" s="13"/>
      <c r="Z628" s="13"/>
      <c r="AC628" s="13"/>
      <c r="AD628" s="13"/>
      <c r="AE628" s="13"/>
      <c r="AF628" s="13"/>
      <c r="AG628" s="13"/>
      <c r="AH628" s="13"/>
      <c r="AI628" s="13"/>
      <c r="AJ628" s="13"/>
      <c r="AK628" s="13"/>
      <c r="AL628" s="13"/>
      <c r="AM628" s="13"/>
      <c r="AN628" s="13"/>
      <c r="AO628" s="13"/>
      <c r="AP628" s="13"/>
      <c r="AQ628" s="13"/>
      <c r="AR628" s="13"/>
      <c r="AS628" s="13"/>
      <c r="AT628" s="13"/>
      <c r="AU628" s="13"/>
      <c r="AV628" s="13"/>
      <c r="AW628" s="13"/>
      <c r="AX628" s="13"/>
      <c r="AY628" s="13"/>
      <c r="AZ628" s="13"/>
      <c r="BA628" s="13"/>
      <c r="BB628" s="13"/>
      <c r="BC628" s="13"/>
      <c r="BD628" s="13"/>
      <c r="BE628" s="13"/>
      <c r="BF628" s="13"/>
      <c r="BG628" s="13"/>
      <c r="BH628" s="13"/>
      <c r="BI628" s="13"/>
      <c r="BJ628" s="13"/>
      <c r="BK628" s="13"/>
      <c r="BL628" s="13"/>
      <c r="BM628" s="13"/>
      <c r="BN628" s="13"/>
      <c r="BO628" s="13"/>
      <c r="BP628" s="13"/>
      <c r="BQ628" s="13"/>
      <c r="BR628" s="13"/>
    </row>
    <row r="629" spans="2:70" x14ac:dyDescent="0.25"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W629" s="13"/>
      <c r="X629" s="13"/>
      <c r="Y629" s="13"/>
      <c r="Z629" s="13"/>
      <c r="AC629" s="13"/>
      <c r="AD629" s="13"/>
      <c r="AE629" s="13"/>
      <c r="AF629" s="13"/>
      <c r="AG629" s="13"/>
      <c r="AH629" s="13"/>
      <c r="AI629" s="13"/>
      <c r="AJ629" s="13"/>
      <c r="AK629" s="13"/>
      <c r="AL629" s="13"/>
      <c r="AM629" s="13"/>
      <c r="AN629" s="13"/>
      <c r="AO629" s="13"/>
      <c r="AP629" s="13"/>
      <c r="AQ629" s="13"/>
      <c r="AR629" s="13"/>
      <c r="AS629" s="13"/>
      <c r="AT629" s="13"/>
      <c r="AU629" s="13"/>
      <c r="AV629" s="13"/>
      <c r="AW629" s="13"/>
      <c r="AX629" s="13"/>
      <c r="AY629" s="13"/>
      <c r="AZ629" s="13"/>
      <c r="BA629" s="13"/>
      <c r="BB629" s="13"/>
      <c r="BC629" s="13"/>
      <c r="BD629" s="13"/>
      <c r="BE629" s="13"/>
      <c r="BF629" s="13"/>
      <c r="BG629" s="13"/>
      <c r="BH629" s="13"/>
      <c r="BI629" s="13"/>
      <c r="BJ629" s="13"/>
      <c r="BK629" s="13"/>
      <c r="BL629" s="13"/>
      <c r="BM629" s="13"/>
      <c r="BN629" s="13"/>
      <c r="BO629" s="13"/>
      <c r="BP629" s="13"/>
      <c r="BQ629" s="13"/>
      <c r="BR629" s="13"/>
    </row>
    <row r="630" spans="2:70" x14ac:dyDescent="0.25"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W630" s="13"/>
      <c r="X630" s="13"/>
      <c r="Y630" s="13"/>
      <c r="Z630" s="13"/>
      <c r="AC630" s="13"/>
      <c r="AD630" s="13"/>
      <c r="AE630" s="13"/>
      <c r="AF630" s="13"/>
      <c r="AG630" s="13"/>
      <c r="AH630" s="13"/>
      <c r="AI630" s="13"/>
      <c r="AJ630" s="13"/>
      <c r="AK630" s="13"/>
      <c r="AL630" s="13"/>
      <c r="AM630" s="13"/>
      <c r="AN630" s="13"/>
      <c r="AO630" s="13"/>
      <c r="AP630" s="13"/>
      <c r="AQ630" s="13"/>
      <c r="AR630" s="13"/>
      <c r="AS630" s="13"/>
      <c r="AT630" s="13"/>
      <c r="AU630" s="13"/>
      <c r="AV630" s="13"/>
      <c r="AW630" s="13"/>
      <c r="AX630" s="13"/>
      <c r="AY630" s="13"/>
      <c r="AZ630" s="13"/>
      <c r="BA630" s="13"/>
      <c r="BB630" s="13"/>
      <c r="BC630" s="13"/>
      <c r="BD630" s="13"/>
      <c r="BE630" s="13"/>
      <c r="BF630" s="13"/>
      <c r="BG630" s="13"/>
      <c r="BH630" s="13"/>
      <c r="BI630" s="13"/>
      <c r="BJ630" s="13"/>
      <c r="BK630" s="13"/>
      <c r="BL630" s="13"/>
      <c r="BM630" s="13"/>
      <c r="BN630" s="13"/>
      <c r="BO630" s="13"/>
      <c r="BP630" s="13"/>
      <c r="BQ630" s="13"/>
      <c r="BR630" s="13"/>
    </row>
    <row r="631" spans="2:70" x14ac:dyDescent="0.25"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W631" s="13"/>
      <c r="X631" s="13"/>
      <c r="Y631" s="13"/>
      <c r="Z631" s="13"/>
      <c r="AC631" s="13"/>
      <c r="AD631" s="13"/>
      <c r="AE631" s="13"/>
      <c r="AF631" s="13"/>
      <c r="AG631" s="13"/>
      <c r="AH631" s="13"/>
      <c r="AI631" s="13"/>
      <c r="AJ631" s="13"/>
      <c r="AK631" s="13"/>
      <c r="AL631" s="13"/>
      <c r="AM631" s="13"/>
      <c r="AN631" s="13"/>
      <c r="AO631" s="13"/>
      <c r="AP631" s="13"/>
      <c r="AQ631" s="13"/>
      <c r="AR631" s="13"/>
      <c r="AS631" s="13"/>
      <c r="AT631" s="13"/>
      <c r="AU631" s="13"/>
      <c r="AV631" s="13"/>
      <c r="AW631" s="13"/>
      <c r="AX631" s="13"/>
      <c r="AY631" s="13"/>
      <c r="AZ631" s="13"/>
      <c r="BA631" s="13"/>
      <c r="BB631" s="13"/>
      <c r="BC631" s="13"/>
      <c r="BD631" s="13"/>
      <c r="BE631" s="13"/>
      <c r="BF631" s="13"/>
      <c r="BG631" s="13"/>
      <c r="BH631" s="13"/>
      <c r="BI631" s="13"/>
      <c r="BJ631" s="13"/>
      <c r="BK631" s="13"/>
      <c r="BL631" s="13"/>
      <c r="BM631" s="13"/>
      <c r="BN631" s="13"/>
      <c r="BO631" s="13"/>
      <c r="BP631" s="13"/>
      <c r="BQ631" s="13"/>
      <c r="BR631" s="13"/>
    </row>
    <row r="632" spans="2:70" x14ac:dyDescent="0.25"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W632" s="13"/>
      <c r="X632" s="13"/>
      <c r="Y632" s="13"/>
      <c r="Z632" s="13"/>
      <c r="AC632" s="13"/>
      <c r="AD632" s="13"/>
      <c r="AE632" s="13"/>
      <c r="AF632" s="13"/>
      <c r="AG632" s="13"/>
      <c r="AH632" s="13"/>
      <c r="AI632" s="13"/>
      <c r="AJ632" s="13"/>
      <c r="AK632" s="13"/>
      <c r="AL632" s="13"/>
      <c r="AM632" s="13"/>
      <c r="AN632" s="13"/>
      <c r="AO632" s="13"/>
      <c r="AP632" s="13"/>
      <c r="AQ632" s="13"/>
      <c r="AR632" s="13"/>
      <c r="AS632" s="13"/>
      <c r="AT632" s="13"/>
      <c r="AU632" s="13"/>
      <c r="AV632" s="13"/>
      <c r="AW632" s="13"/>
      <c r="AX632" s="13"/>
      <c r="AY632" s="13"/>
      <c r="AZ632" s="13"/>
      <c r="BA632" s="13"/>
      <c r="BB632" s="13"/>
      <c r="BC632" s="13"/>
      <c r="BD632" s="13"/>
      <c r="BE632" s="13"/>
      <c r="BF632" s="13"/>
      <c r="BG632" s="13"/>
      <c r="BH632" s="13"/>
      <c r="BI632" s="13"/>
      <c r="BJ632" s="13"/>
      <c r="BK632" s="13"/>
      <c r="BL632" s="13"/>
      <c r="BM632" s="13"/>
      <c r="BN632" s="13"/>
      <c r="BO632" s="13"/>
      <c r="BP632" s="13"/>
      <c r="BQ632" s="13"/>
      <c r="BR632" s="13"/>
    </row>
    <row r="633" spans="2:70" x14ac:dyDescent="0.25"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W633" s="13"/>
      <c r="X633" s="13"/>
      <c r="Y633" s="13"/>
      <c r="Z633" s="13"/>
      <c r="AC633" s="13"/>
      <c r="AD633" s="13"/>
      <c r="AE633" s="13"/>
      <c r="AF633" s="13"/>
      <c r="AG633" s="13"/>
      <c r="AH633" s="13"/>
      <c r="AI633" s="13"/>
      <c r="AJ633" s="13"/>
      <c r="AK633" s="13"/>
      <c r="AL633" s="13"/>
      <c r="AM633" s="13"/>
      <c r="AN633" s="13"/>
      <c r="AO633" s="13"/>
      <c r="AP633" s="13"/>
      <c r="AQ633" s="13"/>
      <c r="AR633" s="13"/>
      <c r="AS633" s="13"/>
      <c r="AT633" s="13"/>
      <c r="AU633" s="13"/>
      <c r="AV633" s="13"/>
      <c r="AW633" s="13"/>
      <c r="AX633" s="13"/>
      <c r="AY633" s="13"/>
      <c r="AZ633" s="13"/>
      <c r="BA633" s="13"/>
      <c r="BB633" s="13"/>
      <c r="BC633" s="13"/>
      <c r="BD633" s="13"/>
      <c r="BE633" s="13"/>
      <c r="BF633" s="13"/>
      <c r="BG633" s="13"/>
      <c r="BH633" s="13"/>
      <c r="BI633" s="13"/>
      <c r="BJ633" s="13"/>
      <c r="BK633" s="13"/>
      <c r="BL633" s="13"/>
      <c r="BM633" s="13"/>
      <c r="BN633" s="13"/>
      <c r="BO633" s="13"/>
      <c r="BP633" s="13"/>
      <c r="BQ633" s="13"/>
      <c r="BR633" s="13"/>
    </row>
    <row r="634" spans="2:70" x14ac:dyDescent="0.25"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W634" s="13"/>
      <c r="X634" s="13"/>
      <c r="Y634" s="13"/>
      <c r="Z634" s="13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  <c r="AM634" s="13"/>
      <c r="AN634" s="13"/>
      <c r="AO634" s="13"/>
      <c r="AP634" s="13"/>
      <c r="AQ634" s="13"/>
      <c r="AR634" s="13"/>
      <c r="AS634" s="13"/>
      <c r="AT634" s="13"/>
      <c r="AU634" s="13"/>
      <c r="AV634" s="13"/>
      <c r="AW634" s="13"/>
      <c r="AX634" s="13"/>
      <c r="AY634" s="13"/>
      <c r="AZ634" s="13"/>
      <c r="BA634" s="13"/>
      <c r="BB634" s="13"/>
      <c r="BC634" s="13"/>
      <c r="BD634" s="13"/>
      <c r="BE634" s="13"/>
      <c r="BF634" s="13"/>
      <c r="BG634" s="13"/>
      <c r="BH634" s="13"/>
      <c r="BI634" s="13"/>
      <c r="BJ634" s="13"/>
      <c r="BK634" s="13"/>
      <c r="BL634" s="13"/>
      <c r="BM634" s="13"/>
      <c r="BN634" s="13"/>
      <c r="BO634" s="13"/>
      <c r="BP634" s="13"/>
      <c r="BQ634" s="13"/>
      <c r="BR634" s="13"/>
    </row>
    <row r="635" spans="2:70" x14ac:dyDescent="0.25"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W635" s="13"/>
      <c r="X635" s="13"/>
      <c r="Y635" s="13"/>
      <c r="Z635" s="13"/>
      <c r="AC635" s="13"/>
      <c r="AD635" s="13"/>
      <c r="AE635" s="13"/>
      <c r="AF635" s="13"/>
      <c r="AG635" s="13"/>
      <c r="AH635" s="13"/>
      <c r="AI635" s="13"/>
      <c r="AJ635" s="13"/>
      <c r="AK635" s="13"/>
      <c r="AL635" s="13"/>
      <c r="AM635" s="13"/>
      <c r="AN635" s="13"/>
      <c r="AO635" s="13"/>
      <c r="AP635" s="13"/>
      <c r="AQ635" s="13"/>
      <c r="AR635" s="13"/>
      <c r="AS635" s="13"/>
      <c r="AT635" s="13"/>
      <c r="AU635" s="13"/>
      <c r="AV635" s="13"/>
      <c r="AW635" s="13"/>
      <c r="AX635" s="13"/>
      <c r="AY635" s="13"/>
      <c r="AZ635" s="13"/>
      <c r="BA635" s="13"/>
      <c r="BB635" s="13"/>
      <c r="BC635" s="13"/>
      <c r="BD635" s="13"/>
      <c r="BE635" s="13"/>
      <c r="BF635" s="13"/>
      <c r="BG635" s="13"/>
      <c r="BH635" s="13"/>
      <c r="BI635" s="13"/>
      <c r="BJ635" s="13"/>
      <c r="BK635" s="13"/>
      <c r="BL635" s="13"/>
      <c r="BM635" s="13"/>
      <c r="BN635" s="13"/>
      <c r="BO635" s="13"/>
      <c r="BP635" s="13"/>
      <c r="BQ635" s="13"/>
      <c r="BR635" s="13"/>
    </row>
    <row r="636" spans="2:70" x14ac:dyDescent="0.25"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W636" s="13"/>
      <c r="X636" s="13"/>
      <c r="Y636" s="13"/>
      <c r="Z636" s="13"/>
      <c r="AC636" s="13"/>
      <c r="AD636" s="13"/>
      <c r="AE636" s="13"/>
      <c r="AF636" s="13"/>
      <c r="AG636" s="13"/>
      <c r="AH636" s="13"/>
      <c r="AI636" s="13"/>
      <c r="AJ636" s="13"/>
      <c r="AK636" s="13"/>
      <c r="AL636" s="13"/>
      <c r="AM636" s="13"/>
      <c r="AN636" s="13"/>
      <c r="AO636" s="13"/>
      <c r="AP636" s="13"/>
      <c r="AQ636" s="13"/>
      <c r="AR636" s="13"/>
      <c r="AS636" s="13"/>
      <c r="AT636" s="13"/>
      <c r="AU636" s="13"/>
      <c r="AV636" s="13"/>
      <c r="AW636" s="13"/>
      <c r="AX636" s="13"/>
      <c r="AY636" s="13"/>
      <c r="AZ636" s="13"/>
      <c r="BA636" s="13"/>
      <c r="BB636" s="13"/>
      <c r="BC636" s="13"/>
      <c r="BD636" s="13"/>
      <c r="BE636" s="13"/>
      <c r="BF636" s="13"/>
      <c r="BG636" s="13"/>
      <c r="BH636" s="13"/>
      <c r="BI636" s="13"/>
      <c r="BJ636" s="13"/>
      <c r="BK636" s="13"/>
      <c r="BL636" s="13"/>
      <c r="BM636" s="13"/>
      <c r="BN636" s="13"/>
      <c r="BO636" s="13"/>
      <c r="BP636" s="13"/>
      <c r="BQ636" s="13"/>
      <c r="BR636" s="13"/>
    </row>
    <row r="637" spans="2:70" x14ac:dyDescent="0.25"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W637" s="13"/>
      <c r="X637" s="13"/>
      <c r="Y637" s="13"/>
      <c r="Z637" s="13"/>
      <c r="AC637" s="13"/>
      <c r="AD637" s="13"/>
      <c r="AE637" s="13"/>
      <c r="AF637" s="13"/>
      <c r="AG637" s="13"/>
      <c r="AH637" s="13"/>
      <c r="AI637" s="13"/>
      <c r="AJ637" s="13"/>
      <c r="AK637" s="13"/>
      <c r="AL637" s="13"/>
      <c r="AM637" s="13"/>
      <c r="AN637" s="13"/>
      <c r="AO637" s="13"/>
      <c r="AP637" s="13"/>
      <c r="AQ637" s="13"/>
      <c r="AR637" s="13"/>
      <c r="AS637" s="13"/>
      <c r="AT637" s="13"/>
      <c r="AU637" s="13"/>
      <c r="AV637" s="13"/>
      <c r="AW637" s="13"/>
      <c r="AX637" s="13"/>
      <c r="AY637" s="13"/>
      <c r="AZ637" s="13"/>
      <c r="BA637" s="13"/>
      <c r="BB637" s="13"/>
      <c r="BC637" s="13"/>
      <c r="BD637" s="13"/>
      <c r="BE637" s="13"/>
      <c r="BF637" s="13"/>
      <c r="BG637" s="13"/>
      <c r="BH637" s="13"/>
      <c r="BI637" s="13"/>
      <c r="BJ637" s="13"/>
      <c r="BK637" s="13"/>
      <c r="BL637" s="13"/>
      <c r="BM637" s="13"/>
      <c r="BN637" s="13"/>
      <c r="BO637" s="13"/>
      <c r="BP637" s="13"/>
      <c r="BQ637" s="13"/>
      <c r="BR637" s="13"/>
    </row>
    <row r="638" spans="2:70" x14ac:dyDescent="0.25"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W638" s="13"/>
      <c r="X638" s="13"/>
      <c r="Y638" s="13"/>
      <c r="Z638" s="13"/>
      <c r="AC638" s="13"/>
      <c r="AD638" s="13"/>
      <c r="AE638" s="13"/>
      <c r="AF638" s="13"/>
      <c r="AG638" s="13"/>
      <c r="AH638" s="13"/>
      <c r="AI638" s="13"/>
      <c r="AJ638" s="13"/>
      <c r="AK638" s="13"/>
      <c r="AL638" s="13"/>
      <c r="AM638" s="13"/>
      <c r="AN638" s="13"/>
      <c r="AO638" s="13"/>
      <c r="AP638" s="13"/>
      <c r="AQ638" s="13"/>
      <c r="AR638" s="13"/>
      <c r="AS638" s="13"/>
      <c r="AT638" s="13"/>
      <c r="AU638" s="13"/>
      <c r="AV638" s="13"/>
      <c r="AW638" s="13"/>
      <c r="AX638" s="13"/>
      <c r="AY638" s="13"/>
      <c r="AZ638" s="13"/>
      <c r="BA638" s="13"/>
      <c r="BB638" s="13"/>
      <c r="BC638" s="13"/>
      <c r="BD638" s="13"/>
      <c r="BE638" s="13"/>
      <c r="BF638" s="13"/>
      <c r="BG638" s="13"/>
      <c r="BH638" s="13"/>
      <c r="BI638" s="13"/>
      <c r="BJ638" s="13"/>
      <c r="BK638" s="13"/>
      <c r="BL638" s="13"/>
      <c r="BM638" s="13"/>
      <c r="BN638" s="13"/>
      <c r="BO638" s="13"/>
      <c r="BP638" s="13"/>
      <c r="BQ638" s="13"/>
      <c r="BR638" s="13"/>
    </row>
    <row r="639" spans="2:70" x14ac:dyDescent="0.25"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W639" s="13"/>
      <c r="X639" s="13"/>
      <c r="Y639" s="13"/>
      <c r="Z639" s="13"/>
      <c r="AC639" s="13"/>
      <c r="AD639" s="13"/>
      <c r="AE639" s="13"/>
      <c r="AF639" s="13"/>
      <c r="AG639" s="13"/>
      <c r="AH639" s="13"/>
      <c r="AI639" s="13"/>
      <c r="AJ639" s="13"/>
      <c r="AK639" s="13"/>
      <c r="AL639" s="13"/>
      <c r="AM639" s="13"/>
      <c r="AN639" s="13"/>
      <c r="AO639" s="13"/>
      <c r="AP639" s="13"/>
      <c r="AQ639" s="13"/>
      <c r="AR639" s="13"/>
      <c r="AS639" s="13"/>
      <c r="AT639" s="13"/>
      <c r="AU639" s="13"/>
      <c r="AV639" s="13"/>
      <c r="AW639" s="13"/>
      <c r="AX639" s="13"/>
      <c r="AY639" s="13"/>
      <c r="AZ639" s="13"/>
      <c r="BA639" s="13"/>
      <c r="BB639" s="13"/>
      <c r="BC639" s="13"/>
      <c r="BD639" s="13"/>
      <c r="BE639" s="13"/>
      <c r="BF639" s="13"/>
      <c r="BG639" s="13"/>
      <c r="BH639" s="13"/>
      <c r="BI639" s="13"/>
      <c r="BJ639" s="13"/>
      <c r="BK639" s="13"/>
      <c r="BL639" s="13"/>
      <c r="BM639" s="13"/>
      <c r="BN639" s="13"/>
      <c r="BO639" s="13"/>
      <c r="BP639" s="13"/>
      <c r="BQ639" s="13"/>
      <c r="BR639" s="13"/>
    </row>
    <row r="640" spans="2:70" x14ac:dyDescent="0.25"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W640" s="13"/>
      <c r="X640" s="13"/>
      <c r="Y640" s="13"/>
      <c r="Z640" s="13"/>
      <c r="AC640" s="13"/>
      <c r="AD640" s="13"/>
      <c r="AE640" s="13"/>
      <c r="AF640" s="13"/>
      <c r="AG640" s="13"/>
      <c r="AH640" s="13"/>
      <c r="AI640" s="13"/>
      <c r="AJ640" s="13"/>
      <c r="AK640" s="13"/>
      <c r="AL640" s="13"/>
      <c r="AM640" s="13"/>
      <c r="AN640" s="13"/>
      <c r="AO640" s="13"/>
      <c r="AP640" s="13"/>
      <c r="AQ640" s="13"/>
      <c r="AR640" s="13"/>
      <c r="AS640" s="13"/>
      <c r="AT640" s="13"/>
      <c r="AU640" s="13"/>
      <c r="AV640" s="13"/>
      <c r="AW640" s="13"/>
      <c r="AX640" s="13"/>
      <c r="AY640" s="13"/>
      <c r="AZ640" s="13"/>
      <c r="BA640" s="13"/>
      <c r="BB640" s="13"/>
      <c r="BC640" s="13"/>
      <c r="BD640" s="13"/>
      <c r="BE640" s="13"/>
      <c r="BF640" s="13"/>
      <c r="BG640" s="13"/>
      <c r="BH640" s="13"/>
      <c r="BI640" s="13"/>
      <c r="BJ640" s="13"/>
      <c r="BK640" s="13"/>
      <c r="BL640" s="13"/>
      <c r="BM640" s="13"/>
      <c r="BN640" s="13"/>
      <c r="BO640" s="13"/>
      <c r="BP640" s="13"/>
      <c r="BQ640" s="13"/>
      <c r="BR640" s="13"/>
    </row>
    <row r="641" spans="2:70" x14ac:dyDescent="0.25"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W641" s="13"/>
      <c r="X641" s="13"/>
      <c r="Y641" s="13"/>
      <c r="Z641" s="13"/>
      <c r="AC641" s="13"/>
      <c r="AD641" s="13"/>
      <c r="AE641" s="13"/>
      <c r="AF641" s="13"/>
      <c r="AG641" s="13"/>
      <c r="AH641" s="13"/>
      <c r="AI641" s="13"/>
      <c r="AJ641" s="13"/>
      <c r="AK641" s="13"/>
      <c r="AL641" s="13"/>
      <c r="AM641" s="13"/>
      <c r="AN641" s="13"/>
      <c r="AO641" s="13"/>
      <c r="AP641" s="13"/>
      <c r="AQ641" s="13"/>
      <c r="AR641" s="13"/>
      <c r="AS641" s="13"/>
      <c r="AT641" s="13"/>
      <c r="AU641" s="13"/>
      <c r="AV641" s="13"/>
      <c r="AW641" s="13"/>
      <c r="AX641" s="13"/>
      <c r="AY641" s="13"/>
      <c r="AZ641" s="13"/>
      <c r="BA641" s="13"/>
      <c r="BB641" s="13"/>
      <c r="BC641" s="13"/>
      <c r="BD641" s="13"/>
      <c r="BE641" s="13"/>
      <c r="BF641" s="13"/>
      <c r="BG641" s="13"/>
      <c r="BH641" s="13"/>
      <c r="BI641" s="13"/>
      <c r="BJ641" s="13"/>
      <c r="BK641" s="13"/>
      <c r="BL641" s="13"/>
      <c r="BM641" s="13"/>
      <c r="BN641" s="13"/>
      <c r="BO641" s="13"/>
      <c r="BP641" s="13"/>
      <c r="BQ641" s="13"/>
      <c r="BR641" s="13"/>
    </row>
    <row r="642" spans="2:70" x14ac:dyDescent="0.25"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W642" s="13"/>
      <c r="X642" s="13"/>
      <c r="Y642" s="13"/>
      <c r="Z642" s="13"/>
      <c r="AC642" s="13"/>
      <c r="AD642" s="13"/>
      <c r="AE642" s="13"/>
      <c r="AF642" s="13"/>
      <c r="AG642" s="13"/>
      <c r="AH642" s="13"/>
      <c r="AI642" s="13"/>
      <c r="AJ642" s="13"/>
      <c r="AK642" s="13"/>
      <c r="AL642" s="13"/>
      <c r="AM642" s="13"/>
      <c r="AN642" s="13"/>
      <c r="AO642" s="13"/>
      <c r="AP642" s="13"/>
      <c r="AQ642" s="13"/>
      <c r="AR642" s="13"/>
      <c r="AS642" s="13"/>
      <c r="AT642" s="13"/>
      <c r="AU642" s="13"/>
      <c r="AV642" s="13"/>
      <c r="AW642" s="13"/>
      <c r="AX642" s="13"/>
      <c r="AY642" s="13"/>
      <c r="AZ642" s="13"/>
      <c r="BA642" s="13"/>
      <c r="BB642" s="13"/>
      <c r="BC642" s="13"/>
      <c r="BD642" s="13"/>
      <c r="BE642" s="13"/>
      <c r="BF642" s="13"/>
      <c r="BG642" s="13"/>
      <c r="BH642" s="13"/>
      <c r="BI642" s="13"/>
      <c r="BJ642" s="13"/>
      <c r="BK642" s="13"/>
      <c r="BL642" s="13"/>
      <c r="BM642" s="13"/>
      <c r="BN642" s="13"/>
      <c r="BO642" s="13"/>
      <c r="BP642" s="13"/>
      <c r="BQ642" s="13"/>
      <c r="BR642" s="13"/>
    </row>
    <row r="643" spans="2:70" x14ac:dyDescent="0.25"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W643" s="13"/>
      <c r="X643" s="13"/>
      <c r="Y643" s="13"/>
      <c r="Z643" s="13"/>
      <c r="AC643" s="13"/>
      <c r="AD643" s="13"/>
      <c r="AE643" s="13"/>
      <c r="AF643" s="13"/>
      <c r="AG643" s="13"/>
      <c r="AH643" s="13"/>
      <c r="AI643" s="13"/>
      <c r="AJ643" s="13"/>
      <c r="AK643" s="13"/>
      <c r="AL643" s="13"/>
      <c r="AM643" s="13"/>
      <c r="AN643" s="13"/>
      <c r="AO643" s="13"/>
      <c r="AP643" s="13"/>
      <c r="AQ643" s="13"/>
      <c r="AR643" s="13"/>
      <c r="AS643" s="13"/>
      <c r="AT643" s="13"/>
      <c r="AU643" s="13"/>
      <c r="AV643" s="13"/>
      <c r="AW643" s="13"/>
      <c r="AX643" s="13"/>
      <c r="AY643" s="13"/>
      <c r="AZ643" s="13"/>
      <c r="BA643" s="13"/>
      <c r="BB643" s="13"/>
      <c r="BC643" s="13"/>
      <c r="BD643" s="13"/>
      <c r="BE643" s="13"/>
      <c r="BF643" s="13"/>
      <c r="BG643" s="13"/>
      <c r="BH643" s="13"/>
      <c r="BI643" s="13"/>
      <c r="BJ643" s="13"/>
      <c r="BK643" s="13"/>
      <c r="BL643" s="13"/>
      <c r="BM643" s="13"/>
      <c r="BN643" s="13"/>
      <c r="BO643" s="13"/>
      <c r="BP643" s="13"/>
      <c r="BQ643" s="13"/>
      <c r="BR643" s="13"/>
    </row>
    <row r="644" spans="2:70" x14ac:dyDescent="0.25"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W644" s="13"/>
      <c r="X644" s="13"/>
      <c r="Y644" s="13"/>
      <c r="Z644" s="13"/>
      <c r="AC644" s="13"/>
      <c r="AD644" s="13"/>
      <c r="AE644" s="13"/>
      <c r="AF644" s="13"/>
      <c r="AG644" s="13"/>
      <c r="AH644" s="13"/>
      <c r="AI644" s="13"/>
      <c r="AJ644" s="13"/>
      <c r="AK644" s="13"/>
      <c r="AL644" s="13"/>
      <c r="AM644" s="13"/>
      <c r="AN644" s="13"/>
      <c r="AO644" s="13"/>
      <c r="AP644" s="13"/>
      <c r="AQ644" s="13"/>
      <c r="AR644" s="13"/>
      <c r="AS644" s="13"/>
      <c r="AT644" s="13"/>
      <c r="AU644" s="13"/>
      <c r="AV644" s="13"/>
      <c r="AW644" s="13"/>
      <c r="AX644" s="13"/>
      <c r="AY644" s="13"/>
      <c r="AZ644" s="13"/>
      <c r="BA644" s="13"/>
      <c r="BB644" s="13"/>
      <c r="BC644" s="13"/>
      <c r="BD644" s="13"/>
      <c r="BE644" s="13"/>
      <c r="BF644" s="13"/>
      <c r="BG644" s="13"/>
      <c r="BH644" s="13"/>
      <c r="BI644" s="13"/>
      <c r="BJ644" s="13"/>
      <c r="BK644" s="13"/>
      <c r="BL644" s="13"/>
      <c r="BM644" s="13"/>
      <c r="BN644" s="13"/>
      <c r="BO644" s="13"/>
      <c r="BP644" s="13"/>
      <c r="BQ644" s="13"/>
      <c r="BR644" s="13"/>
    </row>
    <row r="645" spans="2:70" x14ac:dyDescent="0.25"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W645" s="13"/>
      <c r="X645" s="13"/>
      <c r="Y645" s="13"/>
      <c r="Z645" s="13"/>
      <c r="AC645" s="13"/>
      <c r="AD645" s="13"/>
      <c r="AE645" s="13"/>
      <c r="AF645" s="13"/>
      <c r="AG645" s="13"/>
      <c r="AH645" s="13"/>
      <c r="AI645" s="13"/>
      <c r="AJ645" s="13"/>
      <c r="AK645" s="13"/>
      <c r="AL645" s="13"/>
      <c r="AM645" s="13"/>
      <c r="AN645" s="13"/>
      <c r="AO645" s="13"/>
      <c r="AP645" s="13"/>
      <c r="AQ645" s="13"/>
      <c r="AR645" s="13"/>
      <c r="AS645" s="13"/>
      <c r="AT645" s="13"/>
      <c r="AU645" s="13"/>
      <c r="AV645" s="13"/>
      <c r="AW645" s="13"/>
      <c r="AX645" s="13"/>
      <c r="AY645" s="13"/>
      <c r="AZ645" s="13"/>
      <c r="BA645" s="13"/>
      <c r="BB645" s="13"/>
      <c r="BC645" s="13"/>
      <c r="BD645" s="13"/>
      <c r="BE645" s="13"/>
      <c r="BF645" s="13"/>
      <c r="BG645" s="13"/>
      <c r="BH645" s="13"/>
      <c r="BI645" s="13"/>
      <c r="BJ645" s="13"/>
      <c r="BK645" s="13"/>
      <c r="BL645" s="13"/>
      <c r="BM645" s="13"/>
      <c r="BN645" s="13"/>
      <c r="BO645" s="13"/>
      <c r="BP645" s="13"/>
      <c r="BQ645" s="13"/>
      <c r="BR645" s="13"/>
    </row>
    <row r="646" spans="2:70" x14ac:dyDescent="0.25"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W646" s="13"/>
      <c r="X646" s="13"/>
      <c r="Y646" s="13"/>
      <c r="Z646" s="13"/>
      <c r="AC646" s="13"/>
      <c r="AD646" s="13"/>
      <c r="AE646" s="13"/>
      <c r="AF646" s="13"/>
      <c r="AG646" s="13"/>
      <c r="AH646" s="13"/>
      <c r="AI646" s="13"/>
      <c r="AJ646" s="13"/>
      <c r="AK646" s="13"/>
      <c r="AL646" s="13"/>
      <c r="AM646" s="13"/>
      <c r="AN646" s="13"/>
      <c r="AO646" s="13"/>
      <c r="AP646" s="13"/>
      <c r="AQ646" s="13"/>
      <c r="AR646" s="13"/>
      <c r="AS646" s="13"/>
      <c r="AT646" s="13"/>
      <c r="AU646" s="13"/>
      <c r="AV646" s="13"/>
      <c r="AW646" s="13"/>
      <c r="AX646" s="13"/>
      <c r="AY646" s="13"/>
      <c r="AZ646" s="13"/>
      <c r="BA646" s="13"/>
      <c r="BB646" s="13"/>
      <c r="BC646" s="13"/>
      <c r="BD646" s="13"/>
      <c r="BE646" s="13"/>
      <c r="BF646" s="13"/>
      <c r="BG646" s="13"/>
      <c r="BH646" s="13"/>
      <c r="BI646" s="13"/>
      <c r="BJ646" s="13"/>
      <c r="BK646" s="13"/>
      <c r="BL646" s="13"/>
      <c r="BM646" s="13"/>
      <c r="BN646" s="13"/>
      <c r="BO646" s="13"/>
      <c r="BP646" s="13"/>
      <c r="BQ646" s="13"/>
      <c r="BR646" s="13"/>
    </row>
    <row r="647" spans="2:70" x14ac:dyDescent="0.25"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W647" s="13"/>
      <c r="X647" s="13"/>
      <c r="Y647" s="13"/>
      <c r="Z647" s="13"/>
      <c r="AC647" s="13"/>
      <c r="AD647" s="13"/>
      <c r="AE647" s="13"/>
      <c r="AF647" s="13"/>
      <c r="AG647" s="13"/>
      <c r="AH647" s="13"/>
      <c r="AI647" s="13"/>
      <c r="AJ647" s="13"/>
      <c r="AK647" s="13"/>
      <c r="AL647" s="13"/>
      <c r="AM647" s="13"/>
      <c r="AN647" s="13"/>
      <c r="AO647" s="13"/>
      <c r="AP647" s="13"/>
      <c r="AQ647" s="13"/>
      <c r="AR647" s="13"/>
      <c r="AS647" s="13"/>
      <c r="AT647" s="13"/>
      <c r="AU647" s="13"/>
      <c r="AV647" s="13"/>
      <c r="AW647" s="13"/>
      <c r="AX647" s="13"/>
      <c r="AY647" s="13"/>
      <c r="AZ647" s="13"/>
      <c r="BA647" s="13"/>
      <c r="BB647" s="13"/>
      <c r="BC647" s="13"/>
      <c r="BD647" s="13"/>
      <c r="BE647" s="13"/>
      <c r="BF647" s="13"/>
      <c r="BG647" s="13"/>
      <c r="BH647" s="13"/>
      <c r="BI647" s="13"/>
      <c r="BJ647" s="13"/>
      <c r="BK647" s="13"/>
      <c r="BL647" s="13"/>
      <c r="BM647" s="13"/>
      <c r="BN647" s="13"/>
      <c r="BO647" s="13"/>
      <c r="BP647" s="13"/>
      <c r="BQ647" s="13"/>
      <c r="BR647" s="13"/>
    </row>
    <row r="648" spans="2:70" x14ac:dyDescent="0.25"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W648" s="13"/>
      <c r="X648" s="13"/>
      <c r="Y648" s="13"/>
      <c r="Z648" s="13"/>
      <c r="AC648" s="13"/>
      <c r="AD648" s="13"/>
      <c r="AE648" s="13"/>
      <c r="AF648" s="13"/>
      <c r="AG648" s="13"/>
      <c r="AH648" s="13"/>
      <c r="AI648" s="13"/>
      <c r="AJ648" s="13"/>
      <c r="AK648" s="13"/>
      <c r="AL648" s="13"/>
      <c r="AM648" s="13"/>
      <c r="AN648" s="13"/>
      <c r="AO648" s="13"/>
      <c r="AP648" s="13"/>
      <c r="AQ648" s="13"/>
      <c r="AR648" s="13"/>
      <c r="AS648" s="13"/>
      <c r="AT648" s="13"/>
      <c r="AU648" s="13"/>
      <c r="AV648" s="13"/>
      <c r="AW648" s="13"/>
      <c r="AX648" s="13"/>
      <c r="AY648" s="13"/>
      <c r="AZ648" s="13"/>
      <c r="BA648" s="13"/>
      <c r="BB648" s="13"/>
      <c r="BC648" s="13"/>
      <c r="BD648" s="13"/>
      <c r="BE648" s="13"/>
      <c r="BF648" s="13"/>
      <c r="BG648" s="13"/>
      <c r="BH648" s="13"/>
      <c r="BI648" s="13"/>
      <c r="BJ648" s="13"/>
      <c r="BK648" s="13"/>
      <c r="BL648" s="13"/>
      <c r="BM648" s="13"/>
      <c r="BN648" s="13"/>
      <c r="BO648" s="13"/>
      <c r="BP648" s="13"/>
      <c r="BQ648" s="13"/>
      <c r="BR648" s="13"/>
    </row>
    <row r="649" spans="2:70" x14ac:dyDescent="0.25"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W649" s="13"/>
      <c r="X649" s="13"/>
      <c r="Y649" s="13"/>
      <c r="Z649" s="13"/>
      <c r="AC649" s="13"/>
      <c r="AD649" s="13"/>
      <c r="AE649" s="13"/>
      <c r="AF649" s="13"/>
      <c r="AG649" s="13"/>
      <c r="AH649" s="13"/>
      <c r="AI649" s="13"/>
      <c r="AJ649" s="13"/>
      <c r="AK649" s="13"/>
      <c r="AL649" s="13"/>
      <c r="AM649" s="13"/>
      <c r="AN649" s="13"/>
      <c r="AO649" s="13"/>
      <c r="AP649" s="13"/>
      <c r="AQ649" s="13"/>
      <c r="AR649" s="13"/>
      <c r="AS649" s="13"/>
      <c r="AT649" s="13"/>
      <c r="AU649" s="13"/>
      <c r="AV649" s="13"/>
      <c r="AW649" s="13"/>
      <c r="AX649" s="13"/>
      <c r="AY649" s="13"/>
      <c r="AZ649" s="13"/>
      <c r="BA649" s="13"/>
      <c r="BB649" s="13"/>
      <c r="BC649" s="13"/>
      <c r="BD649" s="13"/>
      <c r="BE649" s="13"/>
      <c r="BF649" s="13"/>
      <c r="BG649" s="13"/>
      <c r="BH649" s="13"/>
      <c r="BI649" s="13"/>
      <c r="BJ649" s="13"/>
      <c r="BK649" s="13"/>
      <c r="BL649" s="13"/>
      <c r="BM649" s="13"/>
      <c r="BN649" s="13"/>
      <c r="BO649" s="13"/>
      <c r="BP649" s="13"/>
      <c r="BQ649" s="13"/>
      <c r="BR649" s="13"/>
    </row>
    <row r="650" spans="2:70" x14ac:dyDescent="0.25"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W650" s="13"/>
      <c r="X650" s="13"/>
      <c r="Y650" s="13"/>
      <c r="Z650" s="13"/>
      <c r="AC650" s="13"/>
      <c r="AD650" s="13"/>
      <c r="AE650" s="13"/>
      <c r="AF650" s="13"/>
      <c r="AG650" s="13"/>
      <c r="AH650" s="13"/>
      <c r="AI650" s="13"/>
      <c r="AJ650" s="13"/>
      <c r="AK650" s="13"/>
      <c r="AL650" s="13"/>
      <c r="AM650" s="13"/>
      <c r="AN650" s="13"/>
      <c r="AO650" s="13"/>
      <c r="AP650" s="13"/>
      <c r="AQ650" s="13"/>
      <c r="AR650" s="13"/>
      <c r="AS650" s="13"/>
      <c r="AT650" s="13"/>
      <c r="AU650" s="13"/>
      <c r="AV650" s="13"/>
      <c r="AW650" s="13"/>
      <c r="AX650" s="13"/>
      <c r="AY650" s="13"/>
      <c r="AZ650" s="13"/>
      <c r="BA650" s="13"/>
      <c r="BB650" s="13"/>
      <c r="BC650" s="13"/>
      <c r="BD650" s="13"/>
      <c r="BE650" s="13"/>
      <c r="BF650" s="13"/>
      <c r="BG650" s="13"/>
      <c r="BH650" s="13"/>
      <c r="BI650" s="13"/>
      <c r="BJ650" s="13"/>
      <c r="BK650" s="13"/>
      <c r="BL650" s="13"/>
      <c r="BM650" s="13"/>
      <c r="BN650" s="13"/>
      <c r="BO650" s="13"/>
      <c r="BP650" s="13"/>
      <c r="BQ650" s="13"/>
      <c r="BR650" s="13"/>
    </row>
    <row r="651" spans="2:70" x14ac:dyDescent="0.25"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W651" s="13"/>
      <c r="X651" s="13"/>
      <c r="Y651" s="13"/>
      <c r="Z651" s="13"/>
      <c r="AC651" s="13"/>
      <c r="AD651" s="13"/>
      <c r="AE651" s="13"/>
      <c r="AF651" s="13"/>
      <c r="AG651" s="13"/>
      <c r="AH651" s="13"/>
      <c r="AI651" s="13"/>
      <c r="AJ651" s="13"/>
      <c r="AK651" s="13"/>
      <c r="AL651" s="13"/>
      <c r="AM651" s="13"/>
      <c r="AN651" s="13"/>
      <c r="AO651" s="13"/>
      <c r="AP651" s="13"/>
      <c r="AQ651" s="13"/>
      <c r="AR651" s="13"/>
      <c r="AS651" s="13"/>
      <c r="AT651" s="13"/>
      <c r="AU651" s="13"/>
      <c r="AV651" s="13"/>
      <c r="AW651" s="13"/>
      <c r="AX651" s="13"/>
      <c r="AY651" s="13"/>
      <c r="AZ651" s="13"/>
      <c r="BA651" s="13"/>
      <c r="BB651" s="13"/>
      <c r="BC651" s="13"/>
      <c r="BD651" s="13"/>
      <c r="BE651" s="13"/>
      <c r="BF651" s="13"/>
      <c r="BG651" s="13"/>
      <c r="BH651" s="13"/>
      <c r="BI651" s="13"/>
      <c r="BJ651" s="13"/>
      <c r="BK651" s="13"/>
      <c r="BL651" s="13"/>
      <c r="BM651" s="13"/>
      <c r="BN651" s="13"/>
      <c r="BO651" s="13"/>
      <c r="BP651" s="13"/>
      <c r="BQ651" s="13"/>
      <c r="BR651" s="13"/>
    </row>
    <row r="652" spans="2:70" x14ac:dyDescent="0.25"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W652" s="13"/>
      <c r="X652" s="13"/>
      <c r="Y652" s="13"/>
      <c r="Z652" s="13"/>
      <c r="AC652" s="13"/>
      <c r="AD652" s="13"/>
      <c r="AE652" s="13"/>
      <c r="AF652" s="13"/>
      <c r="AG652" s="13"/>
      <c r="AH652" s="13"/>
      <c r="AI652" s="13"/>
      <c r="AJ652" s="13"/>
      <c r="AK652" s="13"/>
      <c r="AL652" s="13"/>
      <c r="AM652" s="13"/>
      <c r="AN652" s="13"/>
      <c r="AO652" s="13"/>
      <c r="AP652" s="13"/>
      <c r="AQ652" s="13"/>
      <c r="AR652" s="13"/>
      <c r="AS652" s="13"/>
      <c r="AT652" s="13"/>
      <c r="AU652" s="13"/>
      <c r="AV652" s="13"/>
      <c r="AW652" s="13"/>
      <c r="AX652" s="13"/>
      <c r="AY652" s="13"/>
      <c r="AZ652" s="13"/>
      <c r="BA652" s="13"/>
      <c r="BB652" s="13"/>
      <c r="BC652" s="13"/>
      <c r="BD652" s="13"/>
      <c r="BE652" s="13"/>
      <c r="BF652" s="13"/>
      <c r="BG652" s="13"/>
      <c r="BH652" s="13"/>
      <c r="BI652" s="13"/>
      <c r="BJ652" s="13"/>
      <c r="BK652" s="13"/>
      <c r="BL652" s="13"/>
      <c r="BM652" s="13"/>
      <c r="BN652" s="13"/>
      <c r="BO652" s="13"/>
      <c r="BP652" s="13"/>
      <c r="BQ652" s="13"/>
      <c r="BR652" s="13"/>
    </row>
    <row r="653" spans="2:70" x14ac:dyDescent="0.25"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W653" s="13"/>
      <c r="X653" s="13"/>
      <c r="Y653" s="13"/>
      <c r="Z653" s="13"/>
      <c r="AC653" s="13"/>
      <c r="AD653" s="13"/>
      <c r="AE653" s="13"/>
      <c r="AF653" s="13"/>
      <c r="AG653" s="13"/>
      <c r="AH653" s="13"/>
      <c r="AI653" s="13"/>
      <c r="AJ653" s="13"/>
      <c r="AK653" s="13"/>
      <c r="AL653" s="13"/>
      <c r="AM653" s="13"/>
      <c r="AN653" s="13"/>
      <c r="AO653" s="13"/>
      <c r="AP653" s="13"/>
      <c r="AQ653" s="13"/>
      <c r="AR653" s="13"/>
      <c r="AS653" s="13"/>
      <c r="AT653" s="13"/>
      <c r="AU653" s="13"/>
      <c r="AV653" s="13"/>
      <c r="AW653" s="13"/>
      <c r="AX653" s="13"/>
      <c r="AY653" s="13"/>
      <c r="AZ653" s="13"/>
      <c r="BA653" s="13"/>
      <c r="BB653" s="13"/>
      <c r="BC653" s="13"/>
      <c r="BD653" s="13"/>
      <c r="BE653" s="13"/>
      <c r="BF653" s="13"/>
      <c r="BG653" s="13"/>
      <c r="BH653" s="13"/>
      <c r="BI653" s="13"/>
      <c r="BJ653" s="13"/>
      <c r="BK653" s="13"/>
      <c r="BL653" s="13"/>
      <c r="BM653" s="13"/>
      <c r="BN653" s="13"/>
      <c r="BO653" s="13"/>
      <c r="BP653" s="13"/>
      <c r="BQ653" s="13"/>
      <c r="BR653" s="13"/>
    </row>
    <row r="654" spans="2:70" x14ac:dyDescent="0.25"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W654" s="13"/>
      <c r="X654" s="13"/>
      <c r="Y654" s="13"/>
      <c r="Z654" s="13"/>
      <c r="AC654" s="13"/>
      <c r="AD654" s="13"/>
      <c r="AE654" s="13"/>
      <c r="AF654" s="13"/>
      <c r="AG654" s="13"/>
      <c r="AH654" s="13"/>
      <c r="AI654" s="13"/>
      <c r="AJ654" s="13"/>
      <c r="AK654" s="13"/>
      <c r="AL654" s="13"/>
      <c r="AM654" s="13"/>
      <c r="AN654" s="13"/>
      <c r="AO654" s="13"/>
      <c r="AP654" s="13"/>
      <c r="AQ654" s="13"/>
      <c r="AR654" s="13"/>
      <c r="AS654" s="13"/>
      <c r="AT654" s="13"/>
      <c r="AU654" s="13"/>
      <c r="AV654" s="13"/>
      <c r="AW654" s="13"/>
      <c r="AX654" s="13"/>
      <c r="AY654" s="13"/>
      <c r="AZ654" s="13"/>
      <c r="BA654" s="13"/>
      <c r="BB654" s="13"/>
      <c r="BC654" s="13"/>
      <c r="BD654" s="13"/>
      <c r="BE654" s="13"/>
      <c r="BF654" s="13"/>
      <c r="BG654" s="13"/>
      <c r="BH654" s="13"/>
      <c r="BI654" s="13"/>
      <c r="BJ654" s="13"/>
      <c r="BK654" s="13"/>
      <c r="BL654" s="13"/>
      <c r="BM654" s="13"/>
      <c r="BN654" s="13"/>
      <c r="BO654" s="13"/>
      <c r="BP654" s="13"/>
      <c r="BQ654" s="13"/>
      <c r="BR654" s="13"/>
    </row>
    <row r="655" spans="2:70" x14ac:dyDescent="0.25"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W655" s="13"/>
      <c r="X655" s="13"/>
      <c r="Y655" s="13"/>
      <c r="Z655" s="13"/>
      <c r="AC655" s="13"/>
      <c r="AD655" s="13"/>
      <c r="AE655" s="13"/>
      <c r="AF655" s="13"/>
      <c r="AG655" s="13"/>
      <c r="AH655" s="13"/>
      <c r="AI655" s="13"/>
      <c r="AJ655" s="13"/>
      <c r="AK655" s="13"/>
      <c r="AL655" s="13"/>
      <c r="AM655" s="13"/>
      <c r="AN655" s="13"/>
      <c r="AO655" s="13"/>
      <c r="AP655" s="13"/>
      <c r="AQ655" s="13"/>
      <c r="AR655" s="13"/>
      <c r="AS655" s="13"/>
      <c r="AT655" s="13"/>
      <c r="AU655" s="13"/>
      <c r="AV655" s="13"/>
      <c r="AW655" s="13"/>
      <c r="AX655" s="13"/>
      <c r="AY655" s="13"/>
      <c r="AZ655" s="13"/>
      <c r="BA655" s="13"/>
      <c r="BB655" s="13"/>
      <c r="BC655" s="13"/>
      <c r="BD655" s="13"/>
      <c r="BE655" s="13"/>
      <c r="BF655" s="13"/>
      <c r="BG655" s="13"/>
      <c r="BH655" s="13"/>
      <c r="BI655" s="13"/>
      <c r="BJ655" s="13"/>
      <c r="BK655" s="13"/>
      <c r="BL655" s="13"/>
      <c r="BM655" s="13"/>
      <c r="BN655" s="13"/>
      <c r="BO655" s="13"/>
      <c r="BP655" s="13"/>
      <c r="BQ655" s="13"/>
      <c r="BR655" s="13"/>
    </row>
    <row r="656" spans="2:70" x14ac:dyDescent="0.25"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W656" s="13"/>
      <c r="X656" s="13"/>
      <c r="Y656" s="13"/>
      <c r="Z656" s="13"/>
      <c r="AC656" s="13"/>
      <c r="AD656" s="13"/>
      <c r="AE656" s="13"/>
      <c r="AF656" s="13"/>
      <c r="AG656" s="13"/>
      <c r="AH656" s="13"/>
      <c r="AI656" s="13"/>
      <c r="AJ656" s="13"/>
      <c r="AK656" s="13"/>
      <c r="AL656" s="13"/>
      <c r="AM656" s="13"/>
      <c r="AN656" s="13"/>
      <c r="AO656" s="13"/>
      <c r="AP656" s="13"/>
      <c r="AQ656" s="13"/>
      <c r="AR656" s="13"/>
      <c r="AS656" s="13"/>
      <c r="AT656" s="13"/>
      <c r="AU656" s="13"/>
      <c r="AV656" s="13"/>
      <c r="AW656" s="13"/>
      <c r="AX656" s="13"/>
      <c r="AY656" s="13"/>
      <c r="AZ656" s="13"/>
      <c r="BA656" s="13"/>
      <c r="BB656" s="13"/>
      <c r="BC656" s="13"/>
      <c r="BD656" s="13"/>
      <c r="BE656" s="13"/>
      <c r="BF656" s="13"/>
      <c r="BG656" s="13"/>
      <c r="BH656" s="13"/>
      <c r="BI656" s="13"/>
      <c r="BJ656" s="13"/>
      <c r="BK656" s="13"/>
      <c r="BL656" s="13"/>
      <c r="BM656" s="13"/>
      <c r="BN656" s="13"/>
      <c r="BO656" s="13"/>
      <c r="BP656" s="13"/>
      <c r="BQ656" s="13"/>
      <c r="BR656" s="13"/>
    </row>
    <row r="657" spans="2:70" x14ac:dyDescent="0.25"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W657" s="13"/>
      <c r="X657" s="13"/>
      <c r="Y657" s="13"/>
      <c r="Z657" s="13"/>
      <c r="AC657" s="13"/>
      <c r="AD657" s="13"/>
      <c r="AE657" s="13"/>
      <c r="AF657" s="13"/>
      <c r="AG657" s="13"/>
      <c r="AH657" s="13"/>
      <c r="AI657" s="13"/>
      <c r="AJ657" s="13"/>
      <c r="AK657" s="13"/>
      <c r="AL657" s="13"/>
      <c r="AM657" s="13"/>
      <c r="AN657" s="13"/>
      <c r="AO657" s="13"/>
      <c r="AP657" s="13"/>
      <c r="AQ657" s="13"/>
      <c r="AR657" s="13"/>
      <c r="AS657" s="13"/>
      <c r="AT657" s="13"/>
      <c r="AU657" s="13"/>
      <c r="AV657" s="13"/>
      <c r="AW657" s="13"/>
      <c r="AX657" s="13"/>
      <c r="AY657" s="13"/>
      <c r="AZ657" s="13"/>
      <c r="BA657" s="13"/>
      <c r="BB657" s="13"/>
      <c r="BC657" s="13"/>
      <c r="BD657" s="13"/>
      <c r="BE657" s="13"/>
      <c r="BF657" s="13"/>
      <c r="BG657" s="13"/>
      <c r="BH657" s="13"/>
      <c r="BI657" s="13"/>
      <c r="BJ657" s="13"/>
      <c r="BK657" s="13"/>
      <c r="BL657" s="13"/>
      <c r="BM657" s="13"/>
      <c r="BN657" s="13"/>
      <c r="BO657" s="13"/>
      <c r="BP657" s="13"/>
      <c r="BQ657" s="13"/>
      <c r="BR657" s="13"/>
    </row>
    <row r="658" spans="2:70" x14ac:dyDescent="0.25"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W658" s="13"/>
      <c r="X658" s="13"/>
      <c r="Y658" s="13"/>
      <c r="Z658" s="13"/>
      <c r="AC658" s="13"/>
      <c r="AD658" s="13"/>
      <c r="AE658" s="13"/>
      <c r="AF658" s="13"/>
      <c r="AG658" s="13"/>
      <c r="AH658" s="13"/>
      <c r="AI658" s="13"/>
      <c r="AJ658" s="13"/>
      <c r="AK658" s="13"/>
      <c r="AL658" s="13"/>
      <c r="AM658" s="13"/>
      <c r="AN658" s="13"/>
      <c r="AO658" s="13"/>
      <c r="AP658" s="13"/>
      <c r="AQ658" s="13"/>
      <c r="AR658" s="13"/>
      <c r="AS658" s="13"/>
      <c r="AT658" s="13"/>
      <c r="AU658" s="13"/>
      <c r="AV658" s="13"/>
      <c r="AW658" s="13"/>
      <c r="AX658" s="13"/>
      <c r="AY658" s="13"/>
      <c r="AZ658" s="13"/>
      <c r="BA658" s="13"/>
      <c r="BB658" s="13"/>
      <c r="BC658" s="13"/>
      <c r="BD658" s="13"/>
      <c r="BE658" s="13"/>
      <c r="BF658" s="13"/>
      <c r="BG658" s="13"/>
      <c r="BH658" s="13"/>
      <c r="BI658" s="13"/>
      <c r="BJ658" s="13"/>
      <c r="BK658" s="13"/>
      <c r="BL658" s="13"/>
      <c r="BM658" s="13"/>
      <c r="BN658" s="13"/>
      <c r="BO658" s="13"/>
      <c r="BP658" s="13"/>
      <c r="BQ658" s="13"/>
      <c r="BR658" s="13"/>
    </row>
    <row r="659" spans="2:70" x14ac:dyDescent="0.25"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W659" s="13"/>
      <c r="X659" s="13"/>
      <c r="Y659" s="13"/>
      <c r="Z659" s="13"/>
      <c r="AC659" s="13"/>
      <c r="AD659" s="13"/>
      <c r="AE659" s="13"/>
      <c r="AF659" s="13"/>
      <c r="AG659" s="13"/>
      <c r="AH659" s="13"/>
      <c r="AI659" s="13"/>
      <c r="AJ659" s="13"/>
      <c r="AK659" s="13"/>
      <c r="AL659" s="13"/>
      <c r="AM659" s="13"/>
      <c r="AN659" s="13"/>
      <c r="AO659" s="13"/>
      <c r="AP659" s="13"/>
      <c r="AQ659" s="13"/>
      <c r="AR659" s="13"/>
      <c r="AS659" s="13"/>
      <c r="AT659" s="13"/>
      <c r="AU659" s="13"/>
      <c r="AV659" s="13"/>
      <c r="AW659" s="13"/>
      <c r="AX659" s="13"/>
      <c r="AY659" s="13"/>
      <c r="AZ659" s="13"/>
      <c r="BA659" s="13"/>
      <c r="BB659" s="13"/>
      <c r="BC659" s="13"/>
      <c r="BD659" s="13"/>
      <c r="BE659" s="13"/>
      <c r="BF659" s="13"/>
      <c r="BG659" s="13"/>
      <c r="BH659" s="13"/>
      <c r="BI659" s="13"/>
      <c r="BJ659" s="13"/>
      <c r="BK659" s="13"/>
      <c r="BL659" s="13"/>
      <c r="BM659" s="13"/>
      <c r="BN659" s="13"/>
      <c r="BO659" s="13"/>
      <c r="BP659" s="13"/>
      <c r="BQ659" s="13"/>
      <c r="BR659" s="13"/>
    </row>
    <row r="660" spans="2:70" x14ac:dyDescent="0.25"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W660" s="13"/>
      <c r="X660" s="13"/>
      <c r="Y660" s="13"/>
      <c r="Z660" s="13"/>
      <c r="AC660" s="13"/>
      <c r="AD660" s="13"/>
      <c r="AE660" s="13"/>
      <c r="AF660" s="13"/>
      <c r="AG660" s="13"/>
      <c r="AH660" s="13"/>
      <c r="AI660" s="13"/>
      <c r="AJ660" s="13"/>
      <c r="AK660" s="13"/>
      <c r="AL660" s="13"/>
      <c r="AM660" s="13"/>
      <c r="AN660" s="13"/>
      <c r="AO660" s="13"/>
      <c r="AP660" s="13"/>
      <c r="AQ660" s="13"/>
      <c r="AR660" s="13"/>
      <c r="AS660" s="13"/>
      <c r="AT660" s="13"/>
      <c r="AU660" s="13"/>
      <c r="AV660" s="13"/>
      <c r="AW660" s="13"/>
      <c r="AX660" s="13"/>
      <c r="AY660" s="13"/>
      <c r="AZ660" s="13"/>
      <c r="BA660" s="13"/>
      <c r="BB660" s="13"/>
      <c r="BC660" s="13"/>
      <c r="BD660" s="13"/>
      <c r="BE660" s="13"/>
      <c r="BF660" s="13"/>
      <c r="BG660" s="13"/>
      <c r="BH660" s="13"/>
      <c r="BI660" s="13"/>
      <c r="BJ660" s="13"/>
      <c r="BK660" s="13"/>
      <c r="BL660" s="13"/>
      <c r="BM660" s="13"/>
      <c r="BN660" s="13"/>
      <c r="BO660" s="13"/>
      <c r="BP660" s="13"/>
      <c r="BQ660" s="13"/>
      <c r="BR660" s="13"/>
    </row>
  </sheetData>
  <sheetProtection password="CDE8" sheet="1" objects="1" scenarios="1" selectLockedCells="1"/>
  <sortState ref="C2:H64">
    <sortCondition ref="C2:C64"/>
  </sortState>
  <mergeCells count="4">
    <mergeCell ref="AE2:AI2"/>
    <mergeCell ref="AE3:AI3"/>
    <mergeCell ref="AE4:AI4"/>
    <mergeCell ref="F4:J4"/>
  </mergeCells>
  <conditionalFormatting sqref="E9:E56">
    <cfRule type="expression" dxfId="5" priority="9">
      <formula>$F9&gt;$I9</formula>
    </cfRule>
  </conditionalFormatting>
  <conditionalFormatting sqref="H9:H56">
    <cfRule type="expression" dxfId="4" priority="7">
      <formula>$I9&gt;$F9</formula>
    </cfRule>
  </conditionalFormatting>
  <conditionalFormatting sqref="O10:X55">
    <cfRule type="expression" dxfId="3" priority="5">
      <formula>AND(OR($O10=1,$O10=2),$Q10&lt;&gt;0)</formula>
    </cfRule>
  </conditionalFormatting>
  <conditionalFormatting sqref="AC11:AC38">
    <cfRule type="expression" dxfId="2" priority="4">
      <formula>$AD11&gt;$AJ11</formula>
    </cfRule>
  </conditionalFormatting>
  <conditionalFormatting sqref="AI11:AI38">
    <cfRule type="expression" dxfId="1" priority="3">
      <formula>$AD11&lt;$AJ11</formula>
    </cfRule>
  </conditionalFormatting>
  <conditionalFormatting sqref="AC31:AC38 AI31:AI38">
    <cfRule type="expression" dxfId="0" priority="1">
      <formula>SEARCH("Tirage au sort",AC31)=1</formula>
    </cfRule>
  </conditionalFormatting>
  <dataValidations count="16">
    <dataValidation type="list" allowBlank="1" showInputMessage="1" promptTitle="SI TIRAGE AU SORT" prompt="Choisir une valeur dans la liste uniquement en cas de tirage au sort." sqref="AI33">
      <formula1>$B$96:$B$99</formula1>
    </dataValidation>
    <dataValidation type="list" allowBlank="1" showInputMessage="1" promptTitle="SI TIRAGE AU SORT" prompt="Choisir une valeur dans la liste uniquement en cas de tirage au sort." sqref="AC31">
      <formula1>$B$61:$B$64</formula1>
    </dataValidation>
    <dataValidation type="list" allowBlank="1" showInputMessage="1" promptTitle="SI TIRAGE AU SORT" prompt="Choisir une valeur dans la liste uniquement en cas de tirage au sort." sqref="AC32">
      <formula1>$B$71:$B$74</formula1>
    </dataValidation>
    <dataValidation type="list" allowBlank="1" showInputMessage="1" promptTitle="SI TIRAGE AU SORT" prompt="Choisir une valeur dans la liste uniquement en cas de tirage au sort." sqref="AC33">
      <formula1>$B$81:$B$84</formula1>
    </dataValidation>
    <dataValidation type="list" allowBlank="1" showInputMessage="1" promptTitle="SI TIRAGE AU SORT" prompt="Choisir une valeur dans la liste uniquement en cas de tirage au sort." sqref="AC34">
      <formula1>$B$91:$B$94</formula1>
    </dataValidation>
    <dataValidation type="list" allowBlank="1" showInputMessage="1" promptTitle="SI TIRAGE AU SORT" prompt="Choisir une valeur dans la liste uniquement en cas de tirage au sort." sqref="AC35">
      <formula1>$B$101:$B$104</formula1>
    </dataValidation>
    <dataValidation type="list" allowBlank="1" showInputMessage="1" promptTitle="SI TIRAGE AU SORT" prompt="Choisir une valeur dans la liste uniquement en cas de tirage au sort." sqref="AC36">
      <formula1>$B$111:$B$114</formula1>
    </dataValidation>
    <dataValidation type="list" allowBlank="1" showInputMessage="1" promptTitle="SI TIRAGE AU SORT" prompt="Choisir une valeur dans la liste uniquement en cas de tirage au sort." sqref="AC37">
      <formula1>$B$121:$B$124</formula1>
    </dataValidation>
    <dataValidation type="list" allowBlank="1" showInputMessage="1" promptTitle="SI TIRAGE AU SORT" prompt="Choisir une valeur dans la liste uniquement en cas de tirage au sort." sqref="AC38">
      <formula1>$B$131:$B$134</formula1>
    </dataValidation>
    <dataValidation type="list" allowBlank="1" showInputMessage="1" promptTitle="SI TIRAGE AU SORT" prompt="Choisir une valeur dans la liste uniquement en cas de tirage au sort." sqref="AI31">
      <formula1>$B$76:$B$79</formula1>
    </dataValidation>
    <dataValidation type="list" allowBlank="1" showInputMessage="1" promptTitle="SI TIRAGE AU SORT" prompt="Choisir une valeur dans la liste uniquement en cas de tirage au sort." sqref="AI32">
      <formula1>$B$66:$B$69</formula1>
    </dataValidation>
    <dataValidation type="list" allowBlank="1" showInputMessage="1" promptTitle="SI TIRAGE AU SORT" prompt="Choisir une valeur dans la liste uniquement en cas de tirage au sort." sqref="AI34">
      <formula1>$B$86:$B$89</formula1>
    </dataValidation>
    <dataValidation type="list" allowBlank="1" showInputMessage="1" promptTitle="SI TIRAGE AU SORT" prompt="Choisir une valeur dans la liste uniquement en cas de tirage au sort." sqref="AI35">
      <formula1>$B$116:$B$119</formula1>
    </dataValidation>
    <dataValidation type="list" allowBlank="1" showInputMessage="1" promptTitle="SI TIRAGE AU SORT" prompt="Choisir une valeur dans la liste uniquement en cas de tirage au sort." sqref="AI36">
      <formula1>$B$106:$B$109</formula1>
    </dataValidation>
    <dataValidation type="list" allowBlank="1" showInputMessage="1" promptTitle="SI TIRAGE AU SORT" prompt="Choisir une valeur dans la liste uniquement en cas de tirage au sort." sqref="AI37">
      <formula1>$B$136:$B$139</formula1>
    </dataValidation>
    <dataValidation type="list" allowBlank="1" showInputMessage="1" promptTitle="SI TIRAGE AU SORT" prompt="Choisir une valeur dans la liste uniquement en cas de tirage au sort." sqref="AI38">
      <formula1>$B$126:$B$129</formula1>
    </dataValidation>
  </dataValidations>
  <hyperlinks>
    <hyperlink ref="AE3" r:id="rId1" display="Etre informé des mises à jour par email"/>
    <hyperlink ref="AE2:AI2" r:id="rId2" display="Télécharger la dernière version"/>
    <hyperlink ref="AE4:AI4" r:id="rId3" display="Contacter l'auteur (David Aubert)"/>
    <hyperlink ref="F4" r:id="rId4"/>
  </hyperlinks>
  <printOptions horizontalCentered="1" verticalCentered="1"/>
  <pageMargins left="0.25" right="0.25" top="0.75" bottom="0.75" header="0.3" footer="0.3"/>
  <pageSetup scale="36" orientation="portrait" r:id="rId5"/>
  <drawing r:id="rId6"/>
  <legacy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F304"/>
  <sheetViews>
    <sheetView showGridLines="0" zoomScale="62" zoomScaleNormal="62" workbookViewId="0">
      <selection activeCell="AF18" sqref="AF18"/>
    </sheetView>
  </sheetViews>
  <sheetFormatPr baseColWidth="10" defaultRowHeight="15" x14ac:dyDescent="0.25"/>
  <cols>
    <col min="1" max="1" width="1.28515625" style="40" customWidth="1"/>
    <col min="2" max="2" width="3.42578125" style="48" customWidth="1"/>
    <col min="3" max="3" width="9.42578125" style="48" bestFit="1" customWidth="1"/>
    <col min="4" max="4" width="12.5703125" style="48" customWidth="1"/>
    <col min="5" max="5" width="26.7109375" style="48" customWidth="1"/>
    <col min="6" max="6" width="4.28515625" style="48" customWidth="1"/>
    <col min="7" max="7" width="2.7109375" style="48" customWidth="1"/>
    <col min="8" max="8" width="17.7109375" style="48" customWidth="1"/>
    <col min="9" max="9" width="4.28515625" style="48" customWidth="1"/>
    <col min="10" max="10" width="1.7109375" style="48" customWidth="1"/>
    <col min="11" max="11" width="3.85546875" style="48" customWidth="1"/>
    <col min="12" max="12" width="2.28515625" style="40" customWidth="1"/>
    <col min="13" max="13" width="3.85546875" style="40" customWidth="1"/>
    <col min="14" max="14" width="4" style="40" customWidth="1"/>
    <col min="15" max="15" width="26.7109375" style="40" customWidth="1"/>
    <col min="16" max="21" width="4.7109375" style="40" customWidth="1"/>
    <col min="22" max="23" width="4.7109375" style="48" customWidth="1"/>
    <col min="24" max="24" width="3.85546875" style="48" customWidth="1"/>
    <col min="25" max="25" width="2.42578125" style="48" customWidth="1"/>
    <col min="26" max="26" width="3.85546875" style="40" customWidth="1"/>
    <col min="27" max="27" width="6.5703125" style="40" customWidth="1"/>
    <col min="28" max="28" width="3.85546875" style="48" customWidth="1"/>
    <col min="29" max="29" width="5.42578125" style="48" customWidth="1"/>
    <col min="30" max="30" width="26.7109375" style="48" customWidth="1"/>
    <col min="31" max="33" width="4.28515625" style="48" customWidth="1"/>
    <col min="34" max="34" width="2.7109375" style="48" customWidth="1"/>
    <col min="35" max="35" width="26.7109375" style="48" customWidth="1"/>
    <col min="36" max="36" width="4.7109375" style="48" customWidth="1"/>
    <col min="37" max="37" width="4.28515625" style="48" customWidth="1"/>
    <col min="38" max="38" width="2.7109375" style="48" customWidth="1"/>
    <col min="39" max="39" width="3.85546875" style="48" customWidth="1"/>
    <col min="40" max="40" width="2.42578125" style="48" customWidth="1"/>
    <col min="41" max="41" width="4.140625" style="48" customWidth="1"/>
    <col min="42" max="16384" width="11.42578125" style="48"/>
  </cols>
  <sheetData>
    <row r="1" spans="1:84" x14ac:dyDescent="0.25">
      <c r="B1" s="40"/>
      <c r="C1" s="40"/>
      <c r="D1" s="40"/>
      <c r="E1" s="40"/>
      <c r="F1" s="40"/>
      <c r="G1" s="40"/>
      <c r="H1" s="40"/>
      <c r="I1" s="40"/>
      <c r="J1" s="40"/>
      <c r="K1" s="40"/>
      <c r="V1" s="40"/>
      <c r="W1" s="40"/>
      <c r="X1" s="40"/>
      <c r="Y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</row>
    <row r="2" spans="1:84" ht="36" x14ac:dyDescent="0.4">
      <c r="B2" s="40"/>
      <c r="C2" s="40"/>
      <c r="D2" s="40"/>
      <c r="E2" s="39"/>
      <c r="F2" s="39" t="s">
        <v>65</v>
      </c>
      <c r="G2" s="40"/>
      <c r="H2" s="40"/>
      <c r="I2" s="40"/>
      <c r="J2" s="40"/>
      <c r="K2" s="40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72" t="s">
        <v>67</v>
      </c>
      <c r="AF2" s="73"/>
      <c r="AG2" s="73"/>
      <c r="AH2" s="73"/>
      <c r="AI2" s="73"/>
      <c r="AJ2" s="41"/>
      <c r="AK2" s="41"/>
      <c r="AL2" s="41"/>
      <c r="AM2" s="41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40"/>
      <c r="BP2" s="40"/>
    </row>
    <row r="3" spans="1:84" ht="18.75" customHeight="1" x14ac:dyDescent="0.25">
      <c r="B3" s="40"/>
      <c r="C3" s="40"/>
      <c r="D3" s="40"/>
      <c r="E3" s="42"/>
      <c r="F3" s="43" t="s">
        <v>105</v>
      </c>
      <c r="G3" s="44"/>
      <c r="H3" s="40"/>
      <c r="I3" s="40"/>
      <c r="J3" s="40"/>
      <c r="K3" s="40"/>
      <c r="O3" s="45"/>
      <c r="P3" s="45"/>
      <c r="Q3" s="45"/>
      <c r="R3" s="45"/>
      <c r="S3" s="45"/>
      <c r="T3" s="45"/>
      <c r="U3" s="45"/>
      <c r="V3" s="45"/>
      <c r="W3" s="45"/>
      <c r="X3" s="45"/>
      <c r="Y3" s="40"/>
      <c r="AA3" s="45"/>
      <c r="AB3" s="46"/>
      <c r="AC3" s="46"/>
      <c r="AD3" s="46"/>
      <c r="AE3" s="72" t="s">
        <v>66</v>
      </c>
      <c r="AF3" s="73"/>
      <c r="AG3" s="73"/>
      <c r="AH3" s="73"/>
      <c r="AI3" s="73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</row>
    <row r="4" spans="1:84" ht="21" customHeight="1" x14ac:dyDescent="0.25">
      <c r="B4" s="40"/>
      <c r="C4" s="40"/>
      <c r="D4" s="40"/>
      <c r="E4" s="40"/>
      <c r="F4" s="72" t="s">
        <v>69</v>
      </c>
      <c r="G4" s="73"/>
      <c r="H4" s="73"/>
      <c r="I4" s="73"/>
      <c r="J4" s="73"/>
      <c r="K4" s="74"/>
      <c r="L4" s="74"/>
      <c r="O4" s="45"/>
      <c r="P4" s="45"/>
      <c r="Q4" s="45"/>
      <c r="R4" s="45"/>
      <c r="S4" s="45"/>
      <c r="T4" s="45"/>
      <c r="U4" s="45"/>
      <c r="V4" s="45"/>
      <c r="W4" s="45"/>
      <c r="X4" s="45"/>
      <c r="Y4" s="40"/>
      <c r="AB4" s="40"/>
      <c r="AC4" s="40"/>
      <c r="AD4" s="40"/>
      <c r="AE4" s="72" t="s">
        <v>68</v>
      </c>
      <c r="AF4" s="73"/>
      <c r="AG4" s="73"/>
      <c r="AH4" s="73"/>
      <c r="AI4" s="73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</row>
    <row r="5" spans="1:84" ht="10.5" customHeight="1" x14ac:dyDescent="0.25">
      <c r="B5" s="40"/>
      <c r="C5" s="40"/>
      <c r="D5" s="40"/>
      <c r="E5" s="40"/>
      <c r="F5" s="40"/>
      <c r="G5" s="40"/>
      <c r="H5" s="40"/>
      <c r="I5" s="40"/>
      <c r="J5" s="40"/>
      <c r="K5" s="40"/>
      <c r="V5" s="40"/>
      <c r="W5" s="40"/>
      <c r="X5" s="40"/>
      <c r="Y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</row>
    <row r="6" spans="1:84" s="55" customFormat="1" ht="45" customHeight="1" x14ac:dyDescent="0.45">
      <c r="A6" s="49"/>
      <c r="B6" s="50"/>
      <c r="C6" s="51" t="s">
        <v>72</v>
      </c>
      <c r="D6" s="51"/>
      <c r="E6" s="52"/>
      <c r="F6" s="52"/>
      <c r="G6" s="52"/>
      <c r="H6" s="52"/>
      <c r="I6" s="52"/>
      <c r="J6" s="52"/>
      <c r="K6" s="51"/>
      <c r="L6" s="52"/>
      <c r="M6" s="52"/>
      <c r="N6" s="52"/>
      <c r="O6" s="52"/>
      <c r="P6" s="52"/>
      <c r="Q6" s="52"/>
      <c r="R6" s="52"/>
      <c r="S6" s="52"/>
      <c r="T6" s="51"/>
      <c r="U6" s="52"/>
      <c r="V6" s="52"/>
      <c r="W6" s="52"/>
      <c r="X6" s="52"/>
      <c r="Y6" s="52"/>
      <c r="Z6" s="53"/>
      <c r="AA6" s="54"/>
      <c r="AB6" s="50"/>
      <c r="AC6" s="51" t="s">
        <v>70</v>
      </c>
      <c r="AD6" s="51"/>
      <c r="AE6" s="51"/>
      <c r="AF6" s="51"/>
      <c r="AG6" s="52"/>
      <c r="AH6" s="51"/>
      <c r="AI6" s="52"/>
      <c r="AJ6" s="51"/>
      <c r="AK6" s="51"/>
      <c r="AL6" s="52"/>
      <c r="AM6" s="53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</row>
    <row r="7" spans="1:84" ht="15" customHeight="1" x14ac:dyDescent="0.25">
      <c r="B7" s="56"/>
      <c r="C7" s="57" t="s">
        <v>73</v>
      </c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9"/>
      <c r="AB7" s="60"/>
      <c r="AC7" s="61" t="s">
        <v>123</v>
      </c>
      <c r="AD7" s="62"/>
      <c r="AE7" s="62"/>
      <c r="AF7" s="62"/>
      <c r="AG7" s="63"/>
      <c r="AH7" s="62"/>
      <c r="AI7" s="63"/>
      <c r="AJ7" s="62"/>
      <c r="AK7" s="62"/>
      <c r="AL7" s="63"/>
      <c r="AM7" s="64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</row>
    <row r="8" spans="1:84" ht="15" customHeight="1" x14ac:dyDescent="0.45">
      <c r="B8" s="56"/>
      <c r="C8" s="65"/>
      <c r="D8" s="65"/>
      <c r="E8" s="65"/>
      <c r="F8" s="65"/>
      <c r="G8" s="65"/>
      <c r="H8" s="65"/>
      <c r="I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59"/>
      <c r="AA8" s="49"/>
      <c r="AB8" s="60"/>
      <c r="AC8" s="69" t="s">
        <v>126</v>
      </c>
      <c r="AD8" s="61"/>
      <c r="AE8" s="61"/>
      <c r="AF8" s="62"/>
      <c r="AG8" s="63"/>
      <c r="AH8" s="62"/>
      <c r="AI8" s="63"/>
      <c r="AJ8" s="61"/>
      <c r="AK8" s="62"/>
      <c r="AL8" s="63"/>
      <c r="AM8" s="64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</row>
    <row r="9" spans="1:84" ht="15" customHeight="1" x14ac:dyDescent="0.25">
      <c r="B9" s="56"/>
      <c r="C9" s="65" t="s">
        <v>74</v>
      </c>
      <c r="D9" s="65"/>
      <c r="E9" s="65"/>
      <c r="F9" s="65"/>
      <c r="G9" s="65"/>
      <c r="H9" s="65"/>
      <c r="I9" s="65"/>
      <c r="K9" s="65"/>
      <c r="L9" s="65" t="s">
        <v>77</v>
      </c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59"/>
      <c r="AB9" s="60"/>
      <c r="AC9" s="69" t="s">
        <v>127</v>
      </c>
      <c r="AD9" s="62"/>
      <c r="AE9" s="62"/>
      <c r="AF9" s="62"/>
      <c r="AG9" s="63"/>
      <c r="AH9" s="62"/>
      <c r="AI9" s="63"/>
      <c r="AJ9" s="62"/>
      <c r="AK9" s="62"/>
      <c r="AL9" s="63"/>
      <c r="AM9" s="64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</row>
    <row r="10" spans="1:84" ht="15" customHeight="1" x14ac:dyDescent="0.25">
      <c r="B10" s="56"/>
      <c r="C10" s="65" t="s">
        <v>75</v>
      </c>
      <c r="D10" s="65"/>
      <c r="E10" s="65"/>
      <c r="F10" s="65"/>
      <c r="G10" s="65"/>
      <c r="H10" s="65"/>
      <c r="I10" s="65"/>
      <c r="K10" s="65"/>
      <c r="L10" s="48" t="s">
        <v>78</v>
      </c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59"/>
      <c r="AB10" s="60"/>
      <c r="AC10" s="67" t="s">
        <v>125</v>
      </c>
      <c r="AD10" s="62"/>
      <c r="AE10" s="62"/>
      <c r="AF10" s="62"/>
      <c r="AG10" s="63"/>
      <c r="AH10" s="62"/>
      <c r="AI10" s="63"/>
      <c r="AJ10" s="62"/>
      <c r="AK10" s="62"/>
      <c r="AL10" s="63"/>
      <c r="AM10" s="64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</row>
    <row r="11" spans="1:84" ht="15" customHeight="1" x14ac:dyDescent="0.25">
      <c r="B11" s="56"/>
      <c r="C11" s="65"/>
      <c r="D11" s="65"/>
      <c r="E11" s="65"/>
      <c r="F11" s="65"/>
      <c r="G11" s="65"/>
      <c r="H11" s="65"/>
      <c r="I11" s="65"/>
      <c r="J11" s="65"/>
      <c r="K11" s="65"/>
      <c r="L11" s="65" t="s">
        <v>76</v>
      </c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59"/>
      <c r="AB11" s="60"/>
      <c r="AC11" s="61"/>
      <c r="AD11" s="62"/>
      <c r="AE11" s="62"/>
      <c r="AF11" s="62"/>
      <c r="AG11" s="63"/>
      <c r="AH11" s="62"/>
      <c r="AI11" s="63"/>
      <c r="AJ11" s="62"/>
      <c r="AK11" s="62"/>
      <c r="AL11" s="63"/>
      <c r="AM11" s="64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</row>
    <row r="12" spans="1:84" ht="15" customHeight="1" x14ac:dyDescent="0.25">
      <c r="B12" s="56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59"/>
      <c r="AB12" s="60"/>
      <c r="AC12" s="61" t="s">
        <v>71</v>
      </c>
      <c r="AD12" s="62"/>
      <c r="AE12" s="62"/>
      <c r="AF12" s="62"/>
      <c r="AG12" s="63"/>
      <c r="AH12" s="62"/>
      <c r="AI12" s="63"/>
      <c r="AJ12" s="62"/>
      <c r="AK12" s="62"/>
      <c r="AL12" s="63"/>
      <c r="AM12" s="64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</row>
    <row r="13" spans="1:84" ht="15" customHeight="1" x14ac:dyDescent="0.25">
      <c r="B13" s="56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59"/>
      <c r="AB13" s="60"/>
      <c r="AC13" s="66" t="s">
        <v>98</v>
      </c>
      <c r="AD13" s="62"/>
      <c r="AE13" s="62"/>
      <c r="AF13" s="62"/>
      <c r="AG13" s="63"/>
      <c r="AH13" s="62"/>
      <c r="AI13" s="63"/>
      <c r="AJ13" s="62"/>
      <c r="AK13" s="62"/>
      <c r="AL13" s="63"/>
      <c r="AM13" s="64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</row>
    <row r="14" spans="1:84" ht="15" customHeight="1" x14ac:dyDescent="0.25">
      <c r="B14" s="56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59"/>
      <c r="AB14" s="60"/>
      <c r="AC14" s="67" t="s">
        <v>99</v>
      </c>
      <c r="AD14" s="62"/>
      <c r="AE14" s="62"/>
      <c r="AF14" s="62"/>
      <c r="AG14" s="63"/>
      <c r="AH14" s="62"/>
      <c r="AI14" s="63"/>
      <c r="AJ14" s="62"/>
      <c r="AK14" s="62"/>
      <c r="AL14" s="63"/>
      <c r="AM14" s="64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</row>
    <row r="15" spans="1:84" ht="15" customHeight="1" x14ac:dyDescent="0.25">
      <c r="B15" s="56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59"/>
      <c r="AB15" s="60"/>
      <c r="AC15" s="68"/>
      <c r="AD15" s="62"/>
      <c r="AE15" s="62"/>
      <c r="AF15" s="62"/>
      <c r="AG15" s="63"/>
      <c r="AH15" s="62"/>
      <c r="AI15" s="63"/>
      <c r="AJ15" s="62"/>
      <c r="AK15" s="62"/>
      <c r="AL15" s="63"/>
      <c r="AM15" s="64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</row>
    <row r="16" spans="1:84" ht="15" customHeight="1" x14ac:dyDescent="0.25">
      <c r="B16" s="56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59"/>
      <c r="AB16" s="60"/>
      <c r="AC16" s="61" t="s">
        <v>100</v>
      </c>
      <c r="AD16" s="62"/>
      <c r="AE16" s="62"/>
      <c r="AF16" s="62"/>
      <c r="AG16" s="63"/>
      <c r="AH16" s="62"/>
      <c r="AI16" s="63"/>
      <c r="AJ16" s="62"/>
      <c r="AK16" s="62"/>
      <c r="AL16" s="63"/>
      <c r="AM16" s="64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</row>
    <row r="17" spans="2:84" ht="15" customHeight="1" x14ac:dyDescent="0.25">
      <c r="B17" s="56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59"/>
      <c r="AB17" s="60"/>
      <c r="AC17" s="67" t="s">
        <v>103</v>
      </c>
      <c r="AD17" s="62"/>
      <c r="AE17" s="62"/>
      <c r="AF17" s="62"/>
      <c r="AG17" s="63"/>
      <c r="AH17" s="62"/>
      <c r="AI17" s="63"/>
      <c r="AJ17" s="62"/>
      <c r="AK17" s="62"/>
      <c r="AL17" s="63"/>
      <c r="AM17" s="64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</row>
    <row r="18" spans="2:84" ht="15" customHeight="1" x14ac:dyDescent="0.25">
      <c r="B18" s="56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59"/>
      <c r="AB18" s="60"/>
      <c r="AC18" s="68" t="s">
        <v>104</v>
      </c>
      <c r="AD18" s="62"/>
      <c r="AE18" s="62"/>
      <c r="AF18" s="62"/>
      <c r="AG18" s="63"/>
      <c r="AH18" s="62"/>
      <c r="AI18" s="63"/>
      <c r="AJ18" s="62"/>
      <c r="AK18" s="62"/>
      <c r="AL18" s="63"/>
      <c r="AM18" s="64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</row>
    <row r="19" spans="2:84" ht="15" customHeight="1" x14ac:dyDescent="0.25">
      <c r="B19" s="56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59"/>
      <c r="AB19" s="60"/>
      <c r="AC19" s="61"/>
      <c r="AD19" s="62"/>
      <c r="AE19" s="62"/>
      <c r="AF19" s="62"/>
      <c r="AG19" s="63"/>
      <c r="AH19" s="62"/>
      <c r="AI19" s="63"/>
      <c r="AJ19" s="62"/>
      <c r="AK19" s="62"/>
      <c r="AL19" s="63"/>
      <c r="AM19" s="64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</row>
    <row r="20" spans="2:84" ht="15" customHeight="1" x14ac:dyDescent="0.25">
      <c r="B20" s="56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59"/>
      <c r="AB20" s="60"/>
      <c r="AC20" s="61" t="s">
        <v>101</v>
      </c>
      <c r="AD20" s="62"/>
      <c r="AE20" s="62"/>
      <c r="AF20" s="62"/>
      <c r="AG20" s="63"/>
      <c r="AH20" s="62"/>
      <c r="AI20" s="63"/>
      <c r="AJ20" s="62"/>
      <c r="AK20" s="62"/>
      <c r="AL20" s="63"/>
      <c r="AM20" s="64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</row>
    <row r="21" spans="2:84" ht="15" customHeight="1" x14ac:dyDescent="0.25">
      <c r="B21" s="56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59"/>
      <c r="AB21" s="60"/>
      <c r="AC21" s="67" t="s">
        <v>102</v>
      </c>
      <c r="AD21" s="62"/>
      <c r="AE21" s="62"/>
      <c r="AF21" s="62"/>
      <c r="AG21" s="63"/>
      <c r="AH21" s="62"/>
      <c r="AI21" s="63"/>
      <c r="AJ21" s="62"/>
      <c r="AK21" s="62"/>
      <c r="AL21" s="63"/>
      <c r="AM21" s="64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</row>
    <row r="22" spans="2:84" ht="15" customHeight="1" x14ac:dyDescent="0.25">
      <c r="B22" s="56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59"/>
      <c r="AB22" s="60"/>
      <c r="AC22" s="68"/>
      <c r="AD22" s="62"/>
      <c r="AE22" s="62"/>
      <c r="AF22" s="62"/>
      <c r="AG22" s="63"/>
      <c r="AH22" s="62"/>
      <c r="AI22" s="63"/>
      <c r="AJ22" s="62"/>
      <c r="AK22" s="62"/>
      <c r="AL22" s="63"/>
      <c r="AM22" s="64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</row>
    <row r="23" spans="2:84" ht="15" customHeight="1" x14ac:dyDescent="0.25">
      <c r="B23" s="56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59"/>
      <c r="AB23" s="60"/>
      <c r="AC23" s="68"/>
      <c r="AD23" s="62"/>
      <c r="AE23" s="62"/>
      <c r="AF23" s="62"/>
      <c r="AG23" s="63"/>
      <c r="AH23" s="62"/>
      <c r="AI23" s="63"/>
      <c r="AJ23" s="62"/>
      <c r="AK23" s="62"/>
      <c r="AL23" s="63"/>
      <c r="AM23" s="64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0"/>
      <c r="CE23" s="40"/>
      <c r="CF23" s="40"/>
    </row>
    <row r="24" spans="2:84" ht="15" customHeight="1" x14ac:dyDescent="0.25">
      <c r="B24" s="56"/>
      <c r="C24" s="57" t="s">
        <v>90</v>
      </c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9"/>
      <c r="AB24" s="60"/>
      <c r="AC24" s="68"/>
      <c r="AD24" s="62"/>
      <c r="AE24" s="62"/>
      <c r="AF24" s="62"/>
      <c r="AG24" s="63"/>
      <c r="AH24" s="62"/>
      <c r="AI24" s="63"/>
      <c r="AJ24" s="62"/>
      <c r="AK24" s="62"/>
      <c r="AL24" s="63"/>
      <c r="AM24" s="64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</row>
    <row r="25" spans="2:84" ht="15" customHeight="1" x14ac:dyDescent="0.25">
      <c r="B25" s="56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59"/>
      <c r="AB25" s="60"/>
      <c r="AC25" s="68"/>
      <c r="AD25" s="62"/>
      <c r="AE25" s="62"/>
      <c r="AF25" s="62"/>
      <c r="AG25" s="63"/>
      <c r="AH25" s="62"/>
      <c r="AI25" s="63"/>
      <c r="AJ25" s="62"/>
      <c r="AK25" s="62"/>
      <c r="AL25" s="63"/>
      <c r="AM25" s="64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</row>
    <row r="26" spans="2:84" ht="15" customHeight="1" x14ac:dyDescent="0.25">
      <c r="B26" s="56"/>
      <c r="C26" s="65" t="s">
        <v>87</v>
      </c>
      <c r="D26" s="65"/>
      <c r="E26" s="65"/>
      <c r="F26" s="65"/>
      <c r="G26" s="65"/>
      <c r="H26" s="65"/>
      <c r="I26" s="65"/>
      <c r="J26" s="65"/>
      <c r="K26" s="65"/>
      <c r="L26" s="65" t="s">
        <v>83</v>
      </c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59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</row>
    <row r="27" spans="2:84" ht="15" customHeight="1" x14ac:dyDescent="0.25">
      <c r="B27" s="56"/>
      <c r="C27" s="65" t="s">
        <v>82</v>
      </c>
      <c r="D27" s="65"/>
      <c r="E27" s="65"/>
      <c r="F27" s="65"/>
      <c r="G27" s="65"/>
      <c r="H27" s="65"/>
      <c r="I27" s="65"/>
      <c r="J27" s="65"/>
      <c r="K27" s="65"/>
      <c r="L27" s="65" t="s">
        <v>88</v>
      </c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59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</row>
    <row r="28" spans="2:84" ht="15" customHeight="1" x14ac:dyDescent="0.25">
      <c r="B28" s="56"/>
      <c r="C28" s="65" t="s">
        <v>81</v>
      </c>
      <c r="D28" s="65"/>
      <c r="E28" s="65"/>
      <c r="F28" s="65"/>
      <c r="G28" s="65"/>
      <c r="H28" s="65"/>
      <c r="I28" s="65"/>
      <c r="J28" s="65"/>
      <c r="K28" s="65"/>
      <c r="L28" s="65" t="s">
        <v>79</v>
      </c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59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</row>
    <row r="29" spans="2:84" ht="15" customHeight="1" x14ac:dyDescent="0.25">
      <c r="B29" s="56"/>
      <c r="C29" s="65"/>
      <c r="D29" s="65"/>
      <c r="E29" s="65"/>
      <c r="F29" s="65"/>
      <c r="G29" s="65"/>
      <c r="H29" s="65"/>
      <c r="I29" s="65"/>
      <c r="J29" s="65"/>
      <c r="K29" s="65"/>
      <c r="L29" s="65" t="s">
        <v>80</v>
      </c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59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</row>
    <row r="30" spans="2:84" ht="15" customHeight="1" x14ac:dyDescent="0.25">
      <c r="B30" s="56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59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</row>
    <row r="31" spans="2:84" ht="15" customHeight="1" x14ac:dyDescent="0.25">
      <c r="B31" s="56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59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</row>
    <row r="32" spans="2:84" ht="15" customHeight="1" x14ac:dyDescent="0.25">
      <c r="B32" s="56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59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</row>
    <row r="33" spans="2:84" ht="15" customHeight="1" x14ac:dyDescent="0.25">
      <c r="B33" s="56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59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</row>
    <row r="34" spans="2:84" ht="15" customHeight="1" x14ac:dyDescent="0.25">
      <c r="B34" s="56"/>
      <c r="C34" s="65"/>
      <c r="D34" s="65"/>
      <c r="E34" s="65"/>
      <c r="F34" s="65"/>
      <c r="G34" s="65"/>
      <c r="H34" s="65"/>
      <c r="I34" s="65"/>
      <c r="J34" s="65"/>
      <c r="K34" s="65"/>
      <c r="L34" s="61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59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</row>
    <row r="35" spans="2:84" ht="15" customHeight="1" x14ac:dyDescent="0.25">
      <c r="B35" s="56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59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</row>
    <row r="36" spans="2:84" ht="15" customHeight="1" x14ac:dyDescent="0.25">
      <c r="B36" s="56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59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</row>
    <row r="37" spans="2:84" ht="15" customHeight="1" x14ac:dyDescent="0.25">
      <c r="B37" s="56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59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</row>
    <row r="38" spans="2:84" ht="15" customHeight="1" x14ac:dyDescent="0.25">
      <c r="B38" s="56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59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</row>
    <row r="39" spans="2:84" ht="15" customHeight="1" x14ac:dyDescent="0.25">
      <c r="B39" s="56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59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</row>
    <row r="40" spans="2:84" ht="15" customHeight="1" x14ac:dyDescent="0.25">
      <c r="B40" s="56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59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</row>
    <row r="41" spans="2:84" ht="15" customHeight="1" x14ac:dyDescent="0.25">
      <c r="B41" s="56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59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</row>
    <row r="42" spans="2:84" ht="15" customHeight="1" x14ac:dyDescent="0.25">
      <c r="B42" s="56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59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</row>
    <row r="43" spans="2:84" ht="15" customHeight="1" x14ac:dyDescent="0.25">
      <c r="B43" s="56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59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</row>
    <row r="44" spans="2:84" ht="15" customHeight="1" x14ac:dyDescent="0.25">
      <c r="B44" s="56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59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</row>
    <row r="45" spans="2:84" ht="15" customHeight="1" x14ac:dyDescent="0.25">
      <c r="B45" s="56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 t="s">
        <v>84</v>
      </c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59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</row>
    <row r="46" spans="2:84" ht="15" customHeight="1" x14ac:dyDescent="0.25">
      <c r="B46" s="56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 t="s">
        <v>124</v>
      </c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59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</row>
    <row r="47" spans="2:84" ht="15" customHeight="1" x14ac:dyDescent="0.25">
      <c r="B47" s="56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 t="s">
        <v>89</v>
      </c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59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</row>
    <row r="48" spans="2:84" ht="15" customHeight="1" x14ac:dyDescent="0.25">
      <c r="B48" s="56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 t="s">
        <v>85</v>
      </c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59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</row>
    <row r="49" spans="2:84" ht="15" customHeight="1" x14ac:dyDescent="0.25">
      <c r="B49" s="56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 t="s">
        <v>86</v>
      </c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59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</row>
    <row r="50" spans="2:84" ht="15" customHeight="1" x14ac:dyDescent="0.25">
      <c r="B50" s="56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 t="s">
        <v>122</v>
      </c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59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</row>
    <row r="51" spans="2:84" ht="15" customHeight="1" x14ac:dyDescent="0.25">
      <c r="B51" s="56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59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</row>
    <row r="52" spans="2:84" ht="15" customHeight="1" x14ac:dyDescent="0.25">
      <c r="B52" s="56"/>
      <c r="C52" s="57" t="s">
        <v>91</v>
      </c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9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</row>
    <row r="53" spans="2:84" x14ac:dyDescent="0.25">
      <c r="B53" s="56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59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</row>
    <row r="54" spans="2:84" x14ac:dyDescent="0.25">
      <c r="B54" s="56"/>
      <c r="C54" s="65" t="s">
        <v>94</v>
      </c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59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</row>
    <row r="55" spans="2:84" x14ac:dyDescent="0.25">
      <c r="B55" s="56"/>
      <c r="C55" s="65" t="s">
        <v>92</v>
      </c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59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</row>
    <row r="56" spans="2:84" x14ac:dyDescent="0.25">
      <c r="B56" s="56"/>
      <c r="C56" s="65" t="s">
        <v>93</v>
      </c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59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</row>
    <row r="57" spans="2:84" x14ac:dyDescent="0.25">
      <c r="B57" s="56"/>
      <c r="C57" s="65" t="s">
        <v>95</v>
      </c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59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</row>
    <row r="58" spans="2:84" x14ac:dyDescent="0.25">
      <c r="B58" s="56"/>
      <c r="C58" s="65" t="s">
        <v>96</v>
      </c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59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</row>
    <row r="59" spans="2:84" x14ac:dyDescent="0.25">
      <c r="B59" s="56"/>
      <c r="C59" s="65" t="s">
        <v>97</v>
      </c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59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</row>
    <row r="60" spans="2:84" x14ac:dyDescent="0.25">
      <c r="B60" s="56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59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</row>
    <row r="61" spans="2:84" x14ac:dyDescent="0.25">
      <c r="B61" s="56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59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</row>
    <row r="62" spans="2:84" x14ac:dyDescent="0.25">
      <c r="B62" s="56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59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</row>
    <row r="63" spans="2:84" x14ac:dyDescent="0.25">
      <c r="B63" s="56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59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</row>
    <row r="64" spans="2:84" x14ac:dyDescent="0.25">
      <c r="B64" s="56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59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</row>
    <row r="65" spans="2:68" x14ac:dyDescent="0.25">
      <c r="B65" s="56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59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</row>
    <row r="66" spans="2:68" x14ac:dyDescent="0.25">
      <c r="B66" s="56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59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</row>
    <row r="67" spans="2:68" x14ac:dyDescent="0.25">
      <c r="B67" s="56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59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</row>
    <row r="68" spans="2:68" x14ac:dyDescent="0.25">
      <c r="B68" s="56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59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</row>
    <row r="69" spans="2:68" x14ac:dyDescent="0.25">
      <c r="B69" s="56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59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</row>
    <row r="70" spans="2:68" x14ac:dyDescent="0.25">
      <c r="B70" s="56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59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</row>
    <row r="71" spans="2:68" x14ac:dyDescent="0.25">
      <c r="B71" s="56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59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</row>
    <row r="72" spans="2:68" x14ac:dyDescent="0.25">
      <c r="B72" s="56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59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</row>
    <row r="73" spans="2:68" x14ac:dyDescent="0.25">
      <c r="B73" s="56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59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</row>
    <row r="74" spans="2:68" x14ac:dyDescent="0.25">
      <c r="B74" s="56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59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</row>
    <row r="75" spans="2:68" x14ac:dyDescent="0.25">
      <c r="B75" s="56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59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</row>
    <row r="76" spans="2:68" x14ac:dyDescent="0.25">
      <c r="B76" s="56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59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</row>
    <row r="77" spans="2:68" x14ac:dyDescent="0.25">
      <c r="B77" s="56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59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</row>
    <row r="78" spans="2:68" x14ac:dyDescent="0.25">
      <c r="B78" s="40"/>
      <c r="C78" s="40"/>
      <c r="D78" s="40"/>
      <c r="E78" s="40"/>
      <c r="F78" s="40"/>
      <c r="G78" s="40"/>
      <c r="H78" s="40"/>
      <c r="I78" s="40"/>
      <c r="J78" s="40"/>
      <c r="K78" s="40"/>
      <c r="V78" s="40"/>
      <c r="W78" s="40"/>
      <c r="X78" s="40"/>
      <c r="Y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</row>
    <row r="79" spans="2:68" x14ac:dyDescent="0.25">
      <c r="B79" s="40"/>
      <c r="C79" s="40"/>
      <c r="D79" s="40"/>
      <c r="E79" s="40"/>
      <c r="F79" s="40"/>
      <c r="G79" s="40"/>
      <c r="H79" s="40"/>
      <c r="I79" s="40"/>
      <c r="J79" s="40"/>
      <c r="K79" s="40"/>
      <c r="V79" s="40"/>
      <c r="W79" s="40"/>
      <c r="X79" s="40"/>
      <c r="Y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</row>
    <row r="80" spans="2:68" x14ac:dyDescent="0.25">
      <c r="B80" s="40"/>
      <c r="C80" s="40"/>
      <c r="D80" s="40"/>
      <c r="E80" s="40"/>
      <c r="F80" s="40"/>
      <c r="G80" s="40"/>
      <c r="H80" s="40"/>
      <c r="I80" s="40"/>
      <c r="J80" s="40"/>
      <c r="K80" s="40"/>
      <c r="V80" s="40"/>
      <c r="W80" s="40"/>
      <c r="X80" s="40"/>
      <c r="Y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</row>
    <row r="81" spans="2:68" x14ac:dyDescent="0.25">
      <c r="B81" s="40"/>
      <c r="C81" s="40"/>
      <c r="D81" s="40"/>
      <c r="E81" s="40"/>
      <c r="F81" s="40"/>
      <c r="G81" s="40"/>
      <c r="H81" s="40"/>
      <c r="I81" s="40"/>
      <c r="J81" s="40"/>
      <c r="K81" s="40"/>
      <c r="V81" s="40"/>
      <c r="W81" s="40"/>
      <c r="X81" s="40"/>
      <c r="Y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</row>
    <row r="82" spans="2:68" x14ac:dyDescent="0.25">
      <c r="B82" s="40"/>
      <c r="C82" s="40"/>
      <c r="D82" s="40"/>
      <c r="E82" s="40"/>
      <c r="F82" s="40"/>
      <c r="G82" s="40"/>
      <c r="H82" s="40"/>
      <c r="I82" s="40"/>
      <c r="J82" s="40"/>
      <c r="K82" s="40"/>
      <c r="V82" s="40"/>
      <c r="W82" s="40"/>
      <c r="X82" s="40"/>
      <c r="Y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  <c r="BO82" s="40"/>
      <c r="BP82" s="40"/>
    </row>
    <row r="83" spans="2:68" x14ac:dyDescent="0.25">
      <c r="B83" s="40"/>
      <c r="C83" s="40"/>
      <c r="D83" s="40"/>
      <c r="E83" s="40"/>
      <c r="F83" s="40"/>
      <c r="G83" s="40"/>
      <c r="H83" s="40"/>
      <c r="I83" s="40"/>
      <c r="J83" s="40"/>
      <c r="K83" s="40"/>
      <c r="V83" s="40"/>
      <c r="W83" s="40"/>
      <c r="X83" s="40"/>
      <c r="Y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</row>
    <row r="84" spans="2:68" x14ac:dyDescent="0.25">
      <c r="B84" s="40"/>
      <c r="C84" s="40"/>
      <c r="D84" s="40"/>
      <c r="E84" s="40"/>
      <c r="F84" s="40"/>
      <c r="G84" s="40"/>
      <c r="H84" s="40"/>
      <c r="I84" s="40"/>
      <c r="J84" s="40"/>
      <c r="K84" s="40"/>
      <c r="V84" s="40"/>
      <c r="W84" s="40"/>
      <c r="X84" s="40"/>
      <c r="Y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</row>
    <row r="85" spans="2:68" x14ac:dyDescent="0.25">
      <c r="B85" s="40"/>
      <c r="C85" s="40"/>
      <c r="D85" s="40"/>
      <c r="E85" s="40"/>
      <c r="F85" s="40"/>
      <c r="G85" s="40"/>
      <c r="H85" s="40"/>
      <c r="I85" s="40"/>
      <c r="J85" s="40"/>
      <c r="K85" s="40"/>
      <c r="V85" s="40"/>
      <c r="W85" s="40"/>
      <c r="X85" s="40"/>
      <c r="Y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</row>
    <row r="86" spans="2:68" x14ac:dyDescent="0.25">
      <c r="B86" s="40"/>
      <c r="C86" s="40"/>
      <c r="D86" s="40"/>
      <c r="E86" s="40"/>
      <c r="F86" s="40"/>
      <c r="G86" s="40"/>
      <c r="H86" s="40"/>
      <c r="I86" s="40"/>
      <c r="J86" s="40"/>
      <c r="K86" s="40"/>
      <c r="V86" s="40"/>
      <c r="W86" s="40"/>
      <c r="X86" s="40"/>
      <c r="Y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</row>
    <row r="87" spans="2:68" x14ac:dyDescent="0.25">
      <c r="B87" s="40"/>
      <c r="C87" s="40"/>
      <c r="D87" s="40"/>
      <c r="E87" s="40"/>
      <c r="F87" s="40"/>
      <c r="G87" s="40"/>
      <c r="H87" s="40"/>
      <c r="I87" s="40"/>
      <c r="J87" s="40"/>
      <c r="K87" s="40"/>
      <c r="V87" s="40"/>
      <c r="W87" s="40"/>
      <c r="X87" s="40"/>
      <c r="Y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</row>
    <row r="88" spans="2:68" x14ac:dyDescent="0.25">
      <c r="B88" s="40"/>
      <c r="C88" s="40"/>
      <c r="D88" s="40"/>
      <c r="E88" s="40"/>
      <c r="F88" s="40"/>
      <c r="G88" s="40"/>
      <c r="H88" s="40"/>
      <c r="I88" s="40"/>
      <c r="J88" s="40"/>
      <c r="K88" s="40"/>
      <c r="V88" s="40"/>
      <c r="W88" s="40"/>
      <c r="X88" s="40"/>
      <c r="Y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</row>
    <row r="89" spans="2:68" x14ac:dyDescent="0.25">
      <c r="B89" s="40"/>
      <c r="C89" s="40"/>
      <c r="D89" s="40"/>
      <c r="E89" s="40"/>
      <c r="F89" s="40"/>
      <c r="G89" s="40"/>
      <c r="H89" s="40"/>
      <c r="I89" s="40"/>
      <c r="J89" s="40"/>
      <c r="K89" s="40"/>
      <c r="V89" s="40"/>
      <c r="W89" s="40"/>
      <c r="X89" s="40"/>
      <c r="Y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</row>
    <row r="90" spans="2:68" x14ac:dyDescent="0.25">
      <c r="B90" s="40"/>
      <c r="C90" s="40"/>
      <c r="D90" s="40"/>
      <c r="E90" s="40"/>
      <c r="F90" s="40"/>
      <c r="G90" s="40"/>
      <c r="H90" s="40"/>
      <c r="I90" s="40"/>
      <c r="J90" s="40"/>
      <c r="K90" s="40"/>
      <c r="V90" s="40"/>
      <c r="W90" s="40"/>
      <c r="X90" s="40"/>
      <c r="Y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</row>
    <row r="91" spans="2:68" x14ac:dyDescent="0.25">
      <c r="B91" s="40"/>
      <c r="C91" s="40"/>
      <c r="D91" s="40"/>
      <c r="E91" s="40"/>
      <c r="F91" s="40"/>
      <c r="G91" s="40"/>
      <c r="H91" s="40"/>
      <c r="I91" s="40"/>
      <c r="J91" s="40"/>
      <c r="K91" s="40"/>
      <c r="V91" s="40"/>
      <c r="W91" s="40"/>
      <c r="X91" s="40"/>
      <c r="Y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  <c r="BM91" s="40"/>
      <c r="BN91" s="40"/>
      <c r="BO91" s="40"/>
      <c r="BP91" s="40"/>
    </row>
    <row r="92" spans="2:68" x14ac:dyDescent="0.25">
      <c r="B92" s="40"/>
      <c r="C92" s="40"/>
      <c r="D92" s="40"/>
      <c r="E92" s="40"/>
      <c r="F92" s="40"/>
      <c r="G92" s="40"/>
      <c r="H92" s="40"/>
      <c r="I92" s="40"/>
      <c r="J92" s="40"/>
      <c r="K92" s="40"/>
      <c r="V92" s="40"/>
      <c r="W92" s="40"/>
      <c r="X92" s="40"/>
      <c r="Y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</row>
    <row r="93" spans="2:68" x14ac:dyDescent="0.25">
      <c r="B93" s="40"/>
      <c r="C93" s="40"/>
      <c r="D93" s="40"/>
      <c r="E93" s="40"/>
      <c r="F93" s="40"/>
      <c r="G93" s="40"/>
      <c r="H93" s="40"/>
      <c r="I93" s="40"/>
      <c r="J93" s="40"/>
      <c r="K93" s="40"/>
      <c r="V93" s="40"/>
      <c r="W93" s="40"/>
      <c r="X93" s="40"/>
      <c r="Y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40"/>
    </row>
    <row r="94" spans="2:68" x14ac:dyDescent="0.25">
      <c r="B94" s="40"/>
      <c r="C94" s="40"/>
      <c r="D94" s="40"/>
      <c r="E94" s="40"/>
      <c r="F94" s="40"/>
      <c r="G94" s="40"/>
      <c r="H94" s="40"/>
      <c r="I94" s="40"/>
      <c r="J94" s="40"/>
      <c r="K94" s="40"/>
      <c r="V94" s="40"/>
      <c r="W94" s="40"/>
      <c r="X94" s="40"/>
      <c r="Y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0"/>
      <c r="BN94" s="40"/>
      <c r="BO94" s="40"/>
      <c r="BP94" s="40"/>
    </row>
    <row r="95" spans="2:68" x14ac:dyDescent="0.25">
      <c r="B95" s="40"/>
      <c r="C95" s="40"/>
      <c r="D95" s="40"/>
      <c r="E95" s="40"/>
      <c r="F95" s="40"/>
      <c r="G95" s="40"/>
      <c r="H95" s="40"/>
      <c r="I95" s="40"/>
      <c r="J95" s="40"/>
      <c r="K95" s="40"/>
      <c r="V95" s="40"/>
      <c r="W95" s="40"/>
      <c r="X95" s="40"/>
      <c r="Y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</row>
    <row r="96" spans="2:68" x14ac:dyDescent="0.25">
      <c r="B96" s="40"/>
      <c r="C96" s="40"/>
      <c r="D96" s="40"/>
      <c r="E96" s="40"/>
      <c r="F96" s="40"/>
      <c r="G96" s="40"/>
      <c r="H96" s="40"/>
      <c r="I96" s="40"/>
      <c r="J96" s="40"/>
      <c r="K96" s="40"/>
      <c r="V96" s="40"/>
      <c r="W96" s="40"/>
      <c r="X96" s="40"/>
      <c r="Y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</row>
    <row r="97" spans="2:68" x14ac:dyDescent="0.25">
      <c r="B97" s="40"/>
      <c r="C97" s="40"/>
      <c r="D97" s="40"/>
      <c r="E97" s="40"/>
      <c r="F97" s="40"/>
      <c r="G97" s="40"/>
      <c r="H97" s="40"/>
      <c r="I97" s="40"/>
      <c r="J97" s="40"/>
      <c r="K97" s="40"/>
      <c r="V97" s="40"/>
      <c r="W97" s="40"/>
      <c r="X97" s="40"/>
      <c r="Y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</row>
    <row r="98" spans="2:68" x14ac:dyDescent="0.25">
      <c r="B98" s="40"/>
      <c r="C98" s="40"/>
      <c r="D98" s="40"/>
      <c r="E98" s="40"/>
      <c r="F98" s="40"/>
      <c r="G98" s="40"/>
      <c r="H98" s="40"/>
      <c r="I98" s="40"/>
      <c r="J98" s="40"/>
      <c r="K98" s="40"/>
      <c r="V98" s="40"/>
      <c r="W98" s="40"/>
      <c r="X98" s="40"/>
      <c r="Y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</row>
    <row r="99" spans="2:68" x14ac:dyDescent="0.25">
      <c r="B99" s="40"/>
      <c r="C99" s="40"/>
      <c r="D99" s="40"/>
      <c r="E99" s="40"/>
      <c r="F99" s="40"/>
      <c r="G99" s="40"/>
      <c r="H99" s="40"/>
      <c r="I99" s="40"/>
      <c r="J99" s="40"/>
      <c r="K99" s="40"/>
      <c r="V99" s="40"/>
      <c r="W99" s="40"/>
      <c r="X99" s="40"/>
      <c r="Y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</row>
    <row r="100" spans="2:68" x14ac:dyDescent="0.25"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V100" s="40"/>
      <c r="W100" s="40"/>
      <c r="X100" s="40"/>
      <c r="Y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</row>
    <row r="101" spans="2:68" x14ac:dyDescent="0.25"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V101" s="40"/>
      <c r="W101" s="40"/>
      <c r="X101" s="40"/>
      <c r="Y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</row>
    <row r="102" spans="2:68" x14ac:dyDescent="0.25"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V102" s="40"/>
      <c r="W102" s="40"/>
      <c r="X102" s="40"/>
      <c r="Y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</row>
    <row r="103" spans="2:68" x14ac:dyDescent="0.25"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V103" s="40"/>
      <c r="W103" s="40"/>
      <c r="X103" s="40"/>
      <c r="Y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</row>
    <row r="104" spans="2:68" x14ac:dyDescent="0.25"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V104" s="40"/>
      <c r="W104" s="40"/>
      <c r="X104" s="40"/>
      <c r="Y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</row>
    <row r="105" spans="2:68" x14ac:dyDescent="0.25"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V105" s="40"/>
      <c r="W105" s="40"/>
      <c r="X105" s="40"/>
      <c r="Y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</row>
    <row r="106" spans="2:68" x14ac:dyDescent="0.25"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V106" s="40"/>
      <c r="W106" s="40"/>
      <c r="X106" s="40"/>
      <c r="Y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40"/>
      <c r="BG106" s="40"/>
      <c r="BH106" s="40"/>
      <c r="BI106" s="40"/>
      <c r="BJ106" s="40"/>
      <c r="BK106" s="40"/>
      <c r="BL106" s="40"/>
      <c r="BM106" s="40"/>
      <c r="BN106" s="40"/>
      <c r="BO106" s="40"/>
      <c r="BP106" s="40"/>
    </row>
    <row r="107" spans="2:68" x14ac:dyDescent="0.25"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V107" s="40"/>
      <c r="W107" s="40"/>
      <c r="X107" s="40"/>
      <c r="Y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  <c r="BN107" s="40"/>
      <c r="BO107" s="40"/>
      <c r="BP107" s="40"/>
    </row>
    <row r="108" spans="2:68" x14ac:dyDescent="0.25"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V108" s="40"/>
      <c r="W108" s="40"/>
      <c r="X108" s="40"/>
      <c r="Y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</row>
    <row r="109" spans="2:68" x14ac:dyDescent="0.25"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V109" s="40"/>
      <c r="W109" s="40"/>
      <c r="X109" s="40"/>
      <c r="Y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40"/>
      <c r="BG109" s="40"/>
      <c r="BH109" s="40"/>
      <c r="BI109" s="40"/>
      <c r="BJ109" s="40"/>
      <c r="BK109" s="40"/>
      <c r="BL109" s="40"/>
      <c r="BM109" s="40"/>
      <c r="BN109" s="40"/>
      <c r="BO109" s="40"/>
      <c r="BP109" s="40"/>
    </row>
    <row r="110" spans="2:68" x14ac:dyDescent="0.25"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V110" s="40"/>
      <c r="W110" s="40"/>
      <c r="X110" s="40"/>
      <c r="Y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0"/>
      <c r="AU110" s="40"/>
      <c r="AV110" s="40"/>
      <c r="AW110" s="40"/>
      <c r="AX110" s="40"/>
      <c r="AY110" s="40"/>
      <c r="AZ110" s="40"/>
      <c r="BA110" s="40"/>
      <c r="BB110" s="40"/>
      <c r="BC110" s="40"/>
      <c r="BD110" s="40"/>
      <c r="BE110" s="40"/>
      <c r="BF110" s="40"/>
      <c r="BG110" s="40"/>
      <c r="BH110" s="40"/>
      <c r="BI110" s="40"/>
      <c r="BJ110" s="40"/>
      <c r="BK110" s="40"/>
      <c r="BL110" s="40"/>
      <c r="BM110" s="40"/>
      <c r="BN110" s="40"/>
      <c r="BO110" s="40"/>
      <c r="BP110" s="40"/>
    </row>
    <row r="111" spans="2:68" x14ac:dyDescent="0.25"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V111" s="40"/>
      <c r="W111" s="40"/>
      <c r="X111" s="40"/>
      <c r="Y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40"/>
      <c r="BM111" s="40"/>
      <c r="BN111" s="40"/>
      <c r="BO111" s="40"/>
      <c r="BP111" s="40"/>
    </row>
    <row r="112" spans="2:68" x14ac:dyDescent="0.25"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V112" s="40"/>
      <c r="W112" s="40"/>
      <c r="X112" s="40"/>
      <c r="Y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0"/>
      <c r="AU112" s="40"/>
      <c r="AV112" s="40"/>
      <c r="AW112" s="40"/>
      <c r="AX112" s="40"/>
      <c r="AY112" s="40"/>
      <c r="AZ112" s="40"/>
      <c r="BA112" s="40"/>
      <c r="BB112" s="40"/>
      <c r="BC112" s="40"/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</row>
    <row r="113" spans="2:68" x14ac:dyDescent="0.25"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V113" s="40"/>
      <c r="W113" s="40"/>
      <c r="X113" s="40"/>
      <c r="Y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  <c r="BM113" s="40"/>
      <c r="BN113" s="40"/>
      <c r="BO113" s="40"/>
      <c r="BP113" s="40"/>
    </row>
    <row r="114" spans="2:68" x14ac:dyDescent="0.25"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V114" s="40"/>
      <c r="W114" s="40"/>
      <c r="X114" s="40"/>
      <c r="Y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</row>
    <row r="115" spans="2:68" x14ac:dyDescent="0.25"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V115" s="40"/>
      <c r="W115" s="40"/>
      <c r="X115" s="40"/>
      <c r="Y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/>
      <c r="BF115" s="40"/>
      <c r="BG115" s="40"/>
      <c r="BH115" s="40"/>
      <c r="BI115" s="40"/>
      <c r="BJ115" s="40"/>
      <c r="BK115" s="40"/>
      <c r="BL115" s="40"/>
      <c r="BM115" s="40"/>
      <c r="BN115" s="40"/>
      <c r="BO115" s="40"/>
      <c r="BP115" s="40"/>
    </row>
    <row r="116" spans="2:68" x14ac:dyDescent="0.25"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V116" s="40"/>
      <c r="W116" s="40"/>
      <c r="X116" s="40"/>
      <c r="Y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0"/>
      <c r="BE116" s="40"/>
      <c r="BF116" s="40"/>
      <c r="BG116" s="40"/>
      <c r="BH116" s="40"/>
      <c r="BI116" s="40"/>
      <c r="BJ116" s="40"/>
      <c r="BK116" s="40"/>
      <c r="BL116" s="40"/>
      <c r="BM116" s="40"/>
      <c r="BN116" s="40"/>
      <c r="BO116" s="40"/>
      <c r="BP116" s="40"/>
    </row>
    <row r="117" spans="2:68" x14ac:dyDescent="0.25"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V117" s="40"/>
      <c r="W117" s="40"/>
      <c r="X117" s="40"/>
      <c r="Y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0"/>
      <c r="BE117" s="40"/>
      <c r="BF117" s="40"/>
      <c r="BG117" s="40"/>
      <c r="BH117" s="40"/>
      <c r="BI117" s="40"/>
      <c r="BJ117" s="40"/>
      <c r="BK117" s="40"/>
      <c r="BL117" s="40"/>
      <c r="BM117" s="40"/>
      <c r="BN117" s="40"/>
      <c r="BO117" s="40"/>
      <c r="BP117" s="40"/>
    </row>
    <row r="118" spans="2:68" x14ac:dyDescent="0.25"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V118" s="40"/>
      <c r="W118" s="40"/>
      <c r="X118" s="40"/>
      <c r="Y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  <c r="BD118" s="40"/>
      <c r="BE118" s="40"/>
      <c r="BF118" s="40"/>
      <c r="BG118" s="40"/>
      <c r="BH118" s="40"/>
      <c r="BI118" s="40"/>
      <c r="BJ118" s="40"/>
      <c r="BK118" s="40"/>
      <c r="BL118" s="40"/>
      <c r="BM118" s="40"/>
      <c r="BN118" s="40"/>
      <c r="BO118" s="40"/>
      <c r="BP118" s="40"/>
    </row>
    <row r="119" spans="2:68" x14ac:dyDescent="0.25"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V119" s="40"/>
      <c r="W119" s="40"/>
      <c r="X119" s="40"/>
      <c r="Y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  <c r="BM119" s="40"/>
      <c r="BN119" s="40"/>
      <c r="BO119" s="40"/>
      <c r="BP119" s="40"/>
    </row>
    <row r="120" spans="2:68" x14ac:dyDescent="0.25">
      <c r="B120" s="40"/>
      <c r="C120" s="40"/>
      <c r="D120" s="40"/>
      <c r="E120" s="40"/>
      <c r="F120" s="40"/>
      <c r="G120" s="40"/>
      <c r="H120" s="40"/>
      <c r="I120" s="40"/>
      <c r="J120" s="40"/>
      <c r="K120" s="40"/>
      <c r="V120" s="40"/>
      <c r="W120" s="40"/>
      <c r="X120" s="40"/>
      <c r="Y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  <c r="BN120" s="40"/>
      <c r="BO120" s="40"/>
      <c r="BP120" s="40"/>
    </row>
    <row r="121" spans="2:68" x14ac:dyDescent="0.25"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V121" s="40"/>
      <c r="W121" s="40"/>
      <c r="X121" s="40"/>
      <c r="Y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/>
      <c r="BM121" s="40"/>
      <c r="BN121" s="40"/>
      <c r="BO121" s="40"/>
      <c r="BP121" s="40"/>
    </row>
    <row r="122" spans="2:68" x14ac:dyDescent="0.25">
      <c r="B122" s="40"/>
      <c r="C122" s="40"/>
      <c r="D122" s="40"/>
      <c r="E122" s="40"/>
      <c r="F122" s="40"/>
      <c r="G122" s="40"/>
      <c r="H122" s="40"/>
      <c r="I122" s="40"/>
      <c r="J122" s="40"/>
      <c r="K122" s="40"/>
      <c r="V122" s="40"/>
      <c r="W122" s="40"/>
      <c r="X122" s="40"/>
      <c r="Y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0"/>
      <c r="AU122" s="40"/>
      <c r="AV122" s="40"/>
      <c r="AW122" s="40"/>
      <c r="AX122" s="40"/>
      <c r="AY122" s="40"/>
      <c r="AZ122" s="40"/>
      <c r="BA122" s="40"/>
      <c r="BB122" s="40"/>
      <c r="BC122" s="40"/>
      <c r="BD122" s="40"/>
      <c r="BE122" s="40"/>
      <c r="BF122" s="40"/>
      <c r="BG122" s="40"/>
      <c r="BH122" s="40"/>
      <c r="BI122" s="40"/>
      <c r="BJ122" s="40"/>
      <c r="BK122" s="40"/>
      <c r="BL122" s="40"/>
      <c r="BM122" s="40"/>
      <c r="BN122" s="40"/>
      <c r="BO122" s="40"/>
      <c r="BP122" s="40"/>
    </row>
    <row r="123" spans="2:68" x14ac:dyDescent="0.25"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V123" s="40"/>
      <c r="W123" s="40"/>
      <c r="X123" s="40"/>
      <c r="Y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40"/>
      <c r="AT123" s="40"/>
      <c r="AU123" s="40"/>
      <c r="AV123" s="40"/>
      <c r="AW123" s="40"/>
      <c r="AX123" s="40"/>
      <c r="AY123" s="40"/>
      <c r="AZ123" s="40"/>
      <c r="BA123" s="40"/>
      <c r="BB123" s="40"/>
      <c r="BC123" s="40"/>
      <c r="BD123" s="40"/>
      <c r="BE123" s="40"/>
      <c r="BF123" s="40"/>
      <c r="BG123" s="40"/>
      <c r="BH123" s="40"/>
      <c r="BI123" s="40"/>
      <c r="BJ123" s="40"/>
      <c r="BK123" s="40"/>
      <c r="BL123" s="40"/>
      <c r="BM123" s="40"/>
      <c r="BN123" s="40"/>
      <c r="BO123" s="40"/>
      <c r="BP123" s="40"/>
    </row>
    <row r="124" spans="2:68" x14ac:dyDescent="0.25">
      <c r="B124" s="40"/>
      <c r="C124" s="40"/>
      <c r="D124" s="40"/>
      <c r="E124" s="40"/>
      <c r="F124" s="40"/>
      <c r="G124" s="40"/>
      <c r="H124" s="40"/>
      <c r="I124" s="40"/>
      <c r="J124" s="40"/>
      <c r="K124" s="40"/>
      <c r="V124" s="40"/>
      <c r="W124" s="40"/>
      <c r="X124" s="40"/>
      <c r="Y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0"/>
      <c r="AU124" s="40"/>
      <c r="AV124" s="40"/>
      <c r="AW124" s="40"/>
      <c r="AX124" s="40"/>
      <c r="AY124" s="40"/>
      <c r="AZ124" s="40"/>
      <c r="BA124" s="40"/>
      <c r="BB124" s="40"/>
      <c r="BC124" s="40"/>
      <c r="BD124" s="40"/>
      <c r="BE124" s="40"/>
      <c r="BF124" s="40"/>
      <c r="BG124" s="40"/>
      <c r="BH124" s="40"/>
      <c r="BI124" s="40"/>
      <c r="BJ124" s="40"/>
      <c r="BK124" s="40"/>
      <c r="BL124" s="40"/>
      <c r="BM124" s="40"/>
      <c r="BN124" s="40"/>
      <c r="BO124" s="40"/>
      <c r="BP124" s="40"/>
    </row>
    <row r="125" spans="2:68" x14ac:dyDescent="0.25">
      <c r="B125" s="40"/>
      <c r="C125" s="40"/>
      <c r="D125" s="40"/>
      <c r="E125" s="40"/>
      <c r="F125" s="40"/>
      <c r="G125" s="40"/>
      <c r="H125" s="40"/>
      <c r="I125" s="40"/>
      <c r="J125" s="40"/>
      <c r="K125" s="40"/>
      <c r="V125" s="40"/>
      <c r="W125" s="40"/>
      <c r="X125" s="40"/>
      <c r="Y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40"/>
      <c r="BM125" s="40"/>
      <c r="BN125" s="40"/>
      <c r="BO125" s="40"/>
      <c r="BP125" s="40"/>
    </row>
    <row r="126" spans="2:68" x14ac:dyDescent="0.25">
      <c r="B126" s="40"/>
      <c r="C126" s="40"/>
      <c r="D126" s="40"/>
      <c r="E126" s="40"/>
      <c r="F126" s="40"/>
      <c r="G126" s="40"/>
      <c r="H126" s="40"/>
      <c r="I126" s="40"/>
      <c r="J126" s="40"/>
      <c r="K126" s="40"/>
      <c r="V126" s="40"/>
      <c r="W126" s="40"/>
      <c r="X126" s="40"/>
      <c r="Y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</row>
    <row r="127" spans="2:68" x14ac:dyDescent="0.25"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V127" s="40"/>
      <c r="W127" s="40"/>
      <c r="X127" s="40"/>
      <c r="Y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/>
      <c r="BG127" s="40"/>
      <c r="BH127" s="40"/>
      <c r="BI127" s="40"/>
      <c r="BJ127" s="40"/>
      <c r="BK127" s="40"/>
      <c r="BL127" s="40"/>
      <c r="BM127" s="40"/>
      <c r="BN127" s="40"/>
      <c r="BO127" s="40"/>
      <c r="BP127" s="40"/>
    </row>
    <row r="128" spans="2:68" x14ac:dyDescent="0.25"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V128" s="40"/>
      <c r="W128" s="40"/>
      <c r="X128" s="40"/>
      <c r="Y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0"/>
      <c r="AU128" s="40"/>
      <c r="AV128" s="40"/>
      <c r="AW128" s="40"/>
      <c r="AX128" s="40"/>
      <c r="AY128" s="40"/>
      <c r="AZ128" s="40"/>
      <c r="BA128" s="40"/>
      <c r="BB128" s="40"/>
      <c r="BC128" s="40"/>
      <c r="BD128" s="40"/>
      <c r="BE128" s="40"/>
      <c r="BF128" s="40"/>
      <c r="BG128" s="40"/>
      <c r="BH128" s="40"/>
      <c r="BI128" s="40"/>
      <c r="BJ128" s="40"/>
      <c r="BK128" s="40"/>
      <c r="BL128" s="40"/>
      <c r="BM128" s="40"/>
      <c r="BN128" s="40"/>
      <c r="BO128" s="40"/>
      <c r="BP128" s="40"/>
    </row>
    <row r="129" spans="2:68" x14ac:dyDescent="0.25">
      <c r="B129" s="40"/>
      <c r="C129" s="40"/>
      <c r="D129" s="40"/>
      <c r="E129" s="40"/>
      <c r="F129" s="40"/>
      <c r="G129" s="40"/>
      <c r="H129" s="40"/>
      <c r="I129" s="40"/>
      <c r="J129" s="40"/>
      <c r="K129" s="40"/>
      <c r="V129" s="40"/>
      <c r="W129" s="40"/>
      <c r="X129" s="40"/>
      <c r="Y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</row>
    <row r="130" spans="2:68" x14ac:dyDescent="0.25"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V130" s="40"/>
      <c r="W130" s="40"/>
      <c r="X130" s="40"/>
      <c r="Y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</row>
    <row r="131" spans="2:68" x14ac:dyDescent="0.25"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V131" s="40"/>
      <c r="W131" s="40"/>
      <c r="X131" s="40"/>
      <c r="Y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  <c r="BD131" s="40"/>
      <c r="BE131" s="40"/>
      <c r="BF131" s="40"/>
      <c r="BG131" s="40"/>
      <c r="BH131" s="40"/>
      <c r="BI131" s="40"/>
      <c r="BJ131" s="40"/>
      <c r="BK131" s="40"/>
      <c r="BL131" s="40"/>
      <c r="BM131" s="40"/>
      <c r="BN131" s="40"/>
      <c r="BO131" s="40"/>
      <c r="BP131" s="40"/>
    </row>
    <row r="132" spans="2:68" x14ac:dyDescent="0.25"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V132" s="40"/>
      <c r="W132" s="40"/>
      <c r="X132" s="40"/>
      <c r="Y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0"/>
      <c r="AU132" s="40"/>
      <c r="AV132" s="40"/>
      <c r="AW132" s="40"/>
      <c r="AX132" s="40"/>
      <c r="AY132" s="40"/>
      <c r="AZ132" s="40"/>
      <c r="BA132" s="40"/>
      <c r="BB132" s="40"/>
      <c r="BC132" s="40"/>
      <c r="BD132" s="40"/>
      <c r="BE132" s="40"/>
      <c r="BF132" s="40"/>
      <c r="BG132" s="40"/>
      <c r="BH132" s="40"/>
      <c r="BI132" s="40"/>
      <c r="BJ132" s="40"/>
      <c r="BK132" s="40"/>
      <c r="BL132" s="40"/>
      <c r="BM132" s="40"/>
      <c r="BN132" s="40"/>
      <c r="BO132" s="40"/>
      <c r="BP132" s="40"/>
    </row>
    <row r="133" spans="2:68" x14ac:dyDescent="0.25"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V133" s="40"/>
      <c r="W133" s="40"/>
      <c r="X133" s="40"/>
      <c r="Y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</row>
    <row r="134" spans="2:68" x14ac:dyDescent="0.25"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V134" s="40"/>
      <c r="W134" s="40"/>
      <c r="X134" s="40"/>
      <c r="Y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</row>
    <row r="135" spans="2:68" x14ac:dyDescent="0.25"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V135" s="40"/>
      <c r="W135" s="40"/>
      <c r="X135" s="40"/>
      <c r="Y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40"/>
      <c r="BM135" s="40"/>
      <c r="BN135" s="40"/>
      <c r="BO135" s="40"/>
      <c r="BP135" s="40"/>
    </row>
    <row r="136" spans="2:68" x14ac:dyDescent="0.25"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V136" s="40"/>
      <c r="W136" s="40"/>
      <c r="X136" s="40"/>
      <c r="Y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</row>
    <row r="137" spans="2:68" x14ac:dyDescent="0.25"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V137" s="40"/>
      <c r="W137" s="40"/>
      <c r="X137" s="40"/>
      <c r="Y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0"/>
      <c r="AU137" s="40"/>
      <c r="AV137" s="40"/>
      <c r="AW137" s="40"/>
      <c r="AX137" s="40"/>
      <c r="AY137" s="40"/>
      <c r="AZ137" s="40"/>
      <c r="BA137" s="40"/>
      <c r="BB137" s="40"/>
      <c r="BC137" s="40"/>
      <c r="BD137" s="40"/>
      <c r="BE137" s="40"/>
      <c r="BF137" s="40"/>
      <c r="BG137" s="40"/>
      <c r="BH137" s="40"/>
      <c r="BI137" s="40"/>
      <c r="BJ137" s="40"/>
      <c r="BK137" s="40"/>
      <c r="BL137" s="40"/>
      <c r="BM137" s="40"/>
      <c r="BN137" s="40"/>
      <c r="BO137" s="40"/>
      <c r="BP137" s="40"/>
    </row>
    <row r="138" spans="2:68" x14ac:dyDescent="0.25">
      <c r="B138" s="40"/>
      <c r="C138" s="40"/>
      <c r="D138" s="40"/>
      <c r="E138" s="40"/>
      <c r="F138" s="40"/>
      <c r="G138" s="40"/>
      <c r="H138" s="40"/>
      <c r="I138" s="40"/>
      <c r="J138" s="40"/>
      <c r="K138" s="40"/>
      <c r="V138" s="40"/>
      <c r="W138" s="40"/>
      <c r="X138" s="40"/>
      <c r="Y138" s="40"/>
      <c r="AB138" s="40"/>
      <c r="AC138" s="40"/>
      <c r="AD138" s="40"/>
      <c r="AE138" s="40"/>
      <c r="AF138" s="40"/>
      <c r="AG138" s="40"/>
      <c r="AH138" s="40"/>
      <c r="AI138" s="40"/>
      <c r="AJ138" s="40"/>
      <c r="AK138" s="40"/>
      <c r="AL138" s="40"/>
      <c r="AM138" s="40"/>
      <c r="AN138" s="40"/>
      <c r="AO138" s="40"/>
      <c r="AP138" s="40"/>
      <c r="AQ138" s="40"/>
      <c r="AR138" s="40"/>
      <c r="AS138" s="40"/>
      <c r="AT138" s="40"/>
      <c r="AU138" s="40"/>
      <c r="AV138" s="40"/>
      <c r="AW138" s="40"/>
      <c r="AX138" s="40"/>
      <c r="AY138" s="40"/>
      <c r="AZ138" s="40"/>
      <c r="BA138" s="40"/>
      <c r="BB138" s="40"/>
      <c r="BC138" s="40"/>
      <c r="BD138" s="40"/>
      <c r="BE138" s="40"/>
      <c r="BF138" s="40"/>
      <c r="BG138" s="40"/>
      <c r="BH138" s="40"/>
      <c r="BI138" s="40"/>
      <c r="BJ138" s="40"/>
      <c r="BK138" s="40"/>
      <c r="BL138" s="40"/>
      <c r="BM138" s="40"/>
      <c r="BN138" s="40"/>
      <c r="BO138" s="40"/>
      <c r="BP138" s="40"/>
    </row>
    <row r="139" spans="2:68" x14ac:dyDescent="0.25">
      <c r="B139" s="40"/>
      <c r="C139" s="40"/>
      <c r="D139" s="40"/>
      <c r="E139" s="40"/>
      <c r="F139" s="40"/>
      <c r="G139" s="40"/>
      <c r="H139" s="40"/>
      <c r="I139" s="40"/>
      <c r="J139" s="40"/>
      <c r="K139" s="40"/>
      <c r="V139" s="40"/>
      <c r="W139" s="40"/>
      <c r="X139" s="40"/>
      <c r="Y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40"/>
      <c r="AT139" s="40"/>
      <c r="AU139" s="40"/>
      <c r="AV139" s="40"/>
      <c r="AW139" s="40"/>
      <c r="AX139" s="40"/>
      <c r="AY139" s="40"/>
      <c r="AZ139" s="40"/>
      <c r="BA139" s="40"/>
      <c r="BB139" s="40"/>
      <c r="BC139" s="40"/>
      <c r="BD139" s="40"/>
      <c r="BE139" s="40"/>
      <c r="BF139" s="40"/>
      <c r="BG139" s="40"/>
      <c r="BH139" s="40"/>
      <c r="BI139" s="40"/>
      <c r="BJ139" s="40"/>
      <c r="BK139" s="40"/>
      <c r="BL139" s="40"/>
      <c r="BM139" s="40"/>
      <c r="BN139" s="40"/>
      <c r="BO139" s="40"/>
      <c r="BP139" s="40"/>
    </row>
    <row r="140" spans="2:68" x14ac:dyDescent="0.25">
      <c r="B140" s="40"/>
      <c r="C140" s="40"/>
      <c r="D140" s="40"/>
      <c r="E140" s="40"/>
      <c r="F140" s="40"/>
      <c r="G140" s="40"/>
      <c r="H140" s="40"/>
      <c r="I140" s="40"/>
      <c r="J140" s="40"/>
      <c r="K140" s="40"/>
      <c r="V140" s="40"/>
      <c r="W140" s="40"/>
      <c r="X140" s="40"/>
      <c r="Y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0"/>
      <c r="AU140" s="40"/>
      <c r="AV140" s="40"/>
      <c r="AW140" s="40"/>
      <c r="AX140" s="40"/>
      <c r="AY140" s="40"/>
      <c r="AZ140" s="40"/>
      <c r="BA140" s="40"/>
      <c r="BB140" s="40"/>
      <c r="BC140" s="40"/>
      <c r="BD140" s="40"/>
      <c r="BE140" s="40"/>
      <c r="BF140" s="40"/>
      <c r="BG140" s="40"/>
      <c r="BH140" s="40"/>
      <c r="BI140" s="40"/>
      <c r="BJ140" s="40"/>
      <c r="BK140" s="40"/>
      <c r="BL140" s="40"/>
      <c r="BM140" s="40"/>
      <c r="BN140" s="40"/>
      <c r="BO140" s="40"/>
      <c r="BP140" s="40"/>
    </row>
    <row r="141" spans="2:68" x14ac:dyDescent="0.25">
      <c r="B141" s="40"/>
      <c r="C141" s="40"/>
      <c r="D141" s="40"/>
      <c r="E141" s="40"/>
      <c r="F141" s="40"/>
      <c r="G141" s="40"/>
      <c r="H141" s="40"/>
      <c r="I141" s="40"/>
      <c r="J141" s="40"/>
      <c r="K141" s="40"/>
      <c r="V141" s="40"/>
      <c r="W141" s="40"/>
      <c r="X141" s="40"/>
      <c r="Y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0"/>
      <c r="AU141" s="40"/>
      <c r="AV141" s="40"/>
      <c r="AW141" s="40"/>
      <c r="AX141" s="40"/>
      <c r="AY141" s="40"/>
      <c r="AZ141" s="40"/>
      <c r="BA141" s="40"/>
      <c r="BB141" s="40"/>
      <c r="BC141" s="40"/>
      <c r="BD141" s="40"/>
      <c r="BE141" s="40"/>
      <c r="BF141" s="40"/>
      <c r="BG141" s="40"/>
      <c r="BH141" s="40"/>
      <c r="BI141" s="40"/>
      <c r="BJ141" s="40"/>
      <c r="BK141" s="40"/>
      <c r="BL141" s="40"/>
      <c r="BM141" s="40"/>
      <c r="BN141" s="40"/>
      <c r="BO141" s="40"/>
      <c r="BP141" s="40"/>
    </row>
    <row r="142" spans="2:68" x14ac:dyDescent="0.25">
      <c r="B142" s="40"/>
      <c r="C142" s="40"/>
      <c r="D142" s="40"/>
      <c r="E142" s="40"/>
      <c r="F142" s="40"/>
      <c r="G142" s="40"/>
      <c r="H142" s="40"/>
      <c r="I142" s="40"/>
      <c r="J142" s="40"/>
      <c r="K142" s="40"/>
      <c r="V142" s="40"/>
      <c r="W142" s="40"/>
      <c r="X142" s="40"/>
      <c r="Y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40"/>
      <c r="AT142" s="40"/>
      <c r="AU142" s="40"/>
      <c r="AV142" s="40"/>
      <c r="AW142" s="40"/>
      <c r="AX142" s="40"/>
      <c r="AY142" s="40"/>
      <c r="AZ142" s="40"/>
      <c r="BA142" s="40"/>
      <c r="BB142" s="40"/>
      <c r="BC142" s="40"/>
      <c r="BD142" s="40"/>
      <c r="BE142" s="40"/>
      <c r="BF142" s="40"/>
      <c r="BG142" s="40"/>
      <c r="BH142" s="40"/>
      <c r="BI142" s="40"/>
      <c r="BJ142" s="40"/>
      <c r="BK142" s="40"/>
      <c r="BL142" s="40"/>
      <c r="BM142" s="40"/>
      <c r="BN142" s="40"/>
      <c r="BO142" s="40"/>
      <c r="BP142" s="40"/>
    </row>
    <row r="143" spans="2:68" x14ac:dyDescent="0.25">
      <c r="B143" s="40"/>
      <c r="C143" s="40"/>
      <c r="D143" s="40"/>
      <c r="E143" s="40"/>
      <c r="F143" s="40"/>
      <c r="G143" s="40"/>
      <c r="H143" s="40"/>
      <c r="I143" s="40"/>
      <c r="J143" s="40"/>
      <c r="K143" s="40"/>
      <c r="V143" s="40"/>
      <c r="W143" s="40"/>
      <c r="X143" s="40"/>
      <c r="Y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0"/>
      <c r="AU143" s="40"/>
      <c r="AV143" s="40"/>
      <c r="AW143" s="40"/>
      <c r="AX143" s="40"/>
      <c r="AY143" s="40"/>
      <c r="AZ143" s="40"/>
      <c r="BA143" s="40"/>
      <c r="BB143" s="40"/>
      <c r="BC143" s="40"/>
      <c r="BD143" s="40"/>
      <c r="BE143" s="40"/>
      <c r="BF143" s="40"/>
      <c r="BG143" s="40"/>
      <c r="BH143" s="40"/>
      <c r="BI143" s="40"/>
      <c r="BJ143" s="40"/>
      <c r="BK143" s="40"/>
      <c r="BL143" s="40"/>
      <c r="BM143" s="40"/>
      <c r="BN143" s="40"/>
      <c r="BO143" s="40"/>
      <c r="BP143" s="40"/>
    </row>
    <row r="144" spans="2:68" x14ac:dyDescent="0.25">
      <c r="B144" s="40"/>
      <c r="C144" s="40"/>
      <c r="D144" s="40"/>
      <c r="E144" s="40"/>
      <c r="F144" s="40"/>
      <c r="G144" s="40"/>
      <c r="H144" s="40"/>
      <c r="I144" s="40"/>
      <c r="J144" s="40"/>
      <c r="K144" s="40"/>
      <c r="V144" s="40"/>
      <c r="W144" s="40"/>
      <c r="X144" s="40"/>
      <c r="Y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</row>
    <row r="145" spans="2:68" x14ac:dyDescent="0.25">
      <c r="B145" s="40"/>
      <c r="C145" s="40"/>
      <c r="D145" s="40"/>
      <c r="E145" s="40"/>
      <c r="F145" s="40"/>
      <c r="G145" s="40"/>
      <c r="H145" s="40"/>
      <c r="I145" s="40"/>
      <c r="J145" s="40"/>
      <c r="K145" s="40"/>
      <c r="V145" s="40"/>
      <c r="W145" s="40"/>
      <c r="X145" s="40"/>
      <c r="Y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0"/>
      <c r="AU145" s="40"/>
      <c r="AV145" s="40"/>
      <c r="AW145" s="40"/>
      <c r="AX145" s="40"/>
      <c r="AY145" s="40"/>
      <c r="AZ145" s="40"/>
      <c r="BA145" s="40"/>
      <c r="BB145" s="40"/>
      <c r="BC145" s="40"/>
      <c r="BD145" s="40"/>
      <c r="BE145" s="40"/>
      <c r="BF145" s="40"/>
      <c r="BG145" s="40"/>
      <c r="BH145" s="40"/>
      <c r="BI145" s="40"/>
      <c r="BJ145" s="40"/>
      <c r="BK145" s="40"/>
      <c r="BL145" s="40"/>
      <c r="BM145" s="40"/>
      <c r="BN145" s="40"/>
      <c r="BO145" s="40"/>
      <c r="BP145" s="40"/>
    </row>
    <row r="146" spans="2:68" x14ac:dyDescent="0.25">
      <c r="B146" s="40"/>
      <c r="C146" s="40"/>
      <c r="D146" s="40"/>
      <c r="E146" s="40"/>
      <c r="F146" s="40"/>
      <c r="G146" s="40"/>
      <c r="H146" s="40"/>
      <c r="I146" s="40"/>
      <c r="J146" s="40"/>
      <c r="K146" s="40"/>
      <c r="V146" s="40"/>
      <c r="W146" s="40"/>
      <c r="X146" s="40"/>
      <c r="Y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0"/>
      <c r="AU146" s="40"/>
      <c r="AV146" s="40"/>
      <c r="AW146" s="40"/>
      <c r="AX146" s="40"/>
      <c r="AY146" s="40"/>
      <c r="AZ146" s="40"/>
      <c r="BA146" s="40"/>
      <c r="BB146" s="40"/>
      <c r="BC146" s="40"/>
      <c r="BD146" s="40"/>
      <c r="BE146" s="40"/>
      <c r="BF146" s="40"/>
      <c r="BG146" s="40"/>
      <c r="BH146" s="40"/>
      <c r="BI146" s="40"/>
      <c r="BJ146" s="40"/>
      <c r="BK146" s="40"/>
      <c r="BL146" s="40"/>
      <c r="BM146" s="40"/>
      <c r="BN146" s="40"/>
      <c r="BO146" s="40"/>
      <c r="BP146" s="40"/>
    </row>
    <row r="147" spans="2:68" x14ac:dyDescent="0.25"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V147" s="40"/>
      <c r="W147" s="40"/>
      <c r="X147" s="40"/>
      <c r="Y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40"/>
      <c r="AT147" s="40"/>
      <c r="AU147" s="40"/>
      <c r="AV147" s="40"/>
      <c r="AW147" s="40"/>
      <c r="AX147" s="40"/>
      <c r="AY147" s="40"/>
      <c r="AZ147" s="40"/>
      <c r="BA147" s="40"/>
      <c r="BB147" s="40"/>
      <c r="BC147" s="40"/>
      <c r="BD147" s="40"/>
      <c r="BE147" s="40"/>
      <c r="BF147" s="40"/>
      <c r="BG147" s="40"/>
      <c r="BH147" s="40"/>
      <c r="BI147" s="40"/>
      <c r="BJ147" s="40"/>
      <c r="BK147" s="40"/>
      <c r="BL147" s="40"/>
      <c r="BM147" s="40"/>
      <c r="BN147" s="40"/>
      <c r="BO147" s="40"/>
      <c r="BP147" s="40"/>
    </row>
    <row r="148" spans="2:68" x14ac:dyDescent="0.25">
      <c r="B148" s="40"/>
      <c r="C148" s="40"/>
      <c r="D148" s="40"/>
      <c r="E148" s="40"/>
      <c r="F148" s="40"/>
      <c r="G148" s="40"/>
      <c r="H148" s="40"/>
      <c r="I148" s="40"/>
      <c r="J148" s="40"/>
      <c r="K148" s="40"/>
      <c r="V148" s="40"/>
      <c r="W148" s="40"/>
      <c r="X148" s="40"/>
      <c r="Y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</row>
    <row r="149" spans="2:68" x14ac:dyDescent="0.25">
      <c r="B149" s="40"/>
      <c r="C149" s="40"/>
      <c r="D149" s="40"/>
      <c r="E149" s="40"/>
      <c r="F149" s="40"/>
      <c r="G149" s="40"/>
      <c r="H149" s="40"/>
      <c r="I149" s="40"/>
      <c r="J149" s="40"/>
      <c r="K149" s="40"/>
      <c r="V149" s="40"/>
      <c r="W149" s="40"/>
      <c r="X149" s="40"/>
      <c r="Y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  <c r="BN149" s="40"/>
      <c r="BO149" s="40"/>
      <c r="BP149" s="40"/>
    </row>
    <row r="150" spans="2:68" x14ac:dyDescent="0.25">
      <c r="B150" s="40"/>
      <c r="C150" s="40"/>
      <c r="D150" s="40"/>
      <c r="E150" s="40"/>
      <c r="F150" s="40"/>
      <c r="G150" s="40"/>
      <c r="H150" s="40"/>
      <c r="I150" s="40"/>
      <c r="J150" s="40"/>
      <c r="K150" s="40"/>
      <c r="V150" s="40"/>
      <c r="W150" s="40"/>
      <c r="X150" s="40"/>
      <c r="Y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0"/>
      <c r="AN150" s="40"/>
      <c r="AO150" s="40"/>
      <c r="AP150" s="40"/>
      <c r="AQ150" s="40"/>
      <c r="AR150" s="40"/>
      <c r="AS150" s="40"/>
      <c r="AT150" s="40"/>
      <c r="AU150" s="40"/>
      <c r="AV150" s="40"/>
      <c r="AW150" s="40"/>
      <c r="AX150" s="40"/>
      <c r="AY150" s="40"/>
      <c r="AZ150" s="40"/>
      <c r="BA150" s="40"/>
      <c r="BB150" s="40"/>
      <c r="BC150" s="40"/>
      <c r="BD150" s="40"/>
      <c r="BE150" s="40"/>
      <c r="BF150" s="40"/>
      <c r="BG150" s="40"/>
      <c r="BH150" s="40"/>
      <c r="BI150" s="40"/>
      <c r="BJ150" s="40"/>
      <c r="BK150" s="40"/>
      <c r="BL150" s="40"/>
      <c r="BM150" s="40"/>
      <c r="BN150" s="40"/>
      <c r="BO150" s="40"/>
      <c r="BP150" s="40"/>
    </row>
    <row r="151" spans="2:68" x14ac:dyDescent="0.25">
      <c r="B151" s="40"/>
      <c r="C151" s="40"/>
      <c r="D151" s="40"/>
      <c r="E151" s="40"/>
      <c r="F151" s="40"/>
      <c r="G151" s="40"/>
      <c r="H151" s="40"/>
      <c r="I151" s="40"/>
      <c r="J151" s="40"/>
      <c r="K151" s="40"/>
      <c r="V151" s="40"/>
      <c r="W151" s="40"/>
      <c r="X151" s="40"/>
      <c r="Y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0"/>
      <c r="AU151" s="40"/>
      <c r="AV151" s="40"/>
      <c r="AW151" s="40"/>
      <c r="AX151" s="40"/>
      <c r="AY151" s="40"/>
      <c r="AZ151" s="40"/>
      <c r="BA151" s="40"/>
      <c r="BB151" s="40"/>
      <c r="BC151" s="40"/>
      <c r="BD151" s="40"/>
      <c r="BE151" s="40"/>
      <c r="BF151" s="40"/>
      <c r="BG151" s="40"/>
      <c r="BH151" s="40"/>
      <c r="BI151" s="40"/>
      <c r="BJ151" s="40"/>
      <c r="BK151" s="40"/>
      <c r="BL151" s="40"/>
      <c r="BM151" s="40"/>
      <c r="BN151" s="40"/>
      <c r="BO151" s="40"/>
      <c r="BP151" s="40"/>
    </row>
    <row r="152" spans="2:68" x14ac:dyDescent="0.25">
      <c r="B152" s="40"/>
      <c r="C152" s="40"/>
      <c r="D152" s="40"/>
      <c r="E152" s="40"/>
      <c r="F152" s="40"/>
      <c r="G152" s="40"/>
      <c r="H152" s="40"/>
      <c r="I152" s="40"/>
      <c r="J152" s="40"/>
      <c r="K152" s="40"/>
      <c r="V152" s="40"/>
      <c r="W152" s="40"/>
      <c r="X152" s="40"/>
      <c r="Y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40"/>
      <c r="AM152" s="40"/>
      <c r="AN152" s="40"/>
      <c r="AO152" s="40"/>
      <c r="AP152" s="40"/>
      <c r="AQ152" s="40"/>
      <c r="AR152" s="40"/>
      <c r="AS152" s="40"/>
      <c r="AT152" s="40"/>
      <c r="AU152" s="40"/>
      <c r="AV152" s="40"/>
      <c r="AW152" s="40"/>
      <c r="AX152" s="40"/>
      <c r="AY152" s="40"/>
      <c r="AZ152" s="40"/>
      <c r="BA152" s="40"/>
      <c r="BB152" s="40"/>
      <c r="BC152" s="40"/>
      <c r="BD152" s="40"/>
      <c r="BE152" s="40"/>
      <c r="BF152" s="40"/>
      <c r="BG152" s="40"/>
      <c r="BH152" s="40"/>
      <c r="BI152" s="40"/>
      <c r="BJ152" s="40"/>
      <c r="BK152" s="40"/>
      <c r="BL152" s="40"/>
      <c r="BM152" s="40"/>
      <c r="BN152" s="40"/>
      <c r="BO152" s="40"/>
      <c r="BP152" s="40"/>
    </row>
    <row r="153" spans="2:68" x14ac:dyDescent="0.25"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V153" s="40"/>
      <c r="W153" s="40"/>
      <c r="X153" s="40"/>
      <c r="Y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0"/>
      <c r="AU153" s="40"/>
      <c r="AV153" s="40"/>
      <c r="AW153" s="40"/>
      <c r="AX153" s="40"/>
      <c r="AY153" s="40"/>
      <c r="AZ153" s="40"/>
      <c r="BA153" s="40"/>
      <c r="BB153" s="40"/>
      <c r="BC153" s="40"/>
      <c r="BD153" s="40"/>
      <c r="BE153" s="40"/>
      <c r="BF153" s="40"/>
      <c r="BG153" s="40"/>
      <c r="BH153" s="40"/>
      <c r="BI153" s="40"/>
      <c r="BJ153" s="40"/>
      <c r="BK153" s="40"/>
      <c r="BL153" s="40"/>
      <c r="BM153" s="40"/>
      <c r="BN153" s="40"/>
      <c r="BO153" s="40"/>
      <c r="BP153" s="40"/>
    </row>
    <row r="154" spans="2:68" x14ac:dyDescent="0.25">
      <c r="B154" s="40"/>
      <c r="C154" s="40"/>
      <c r="D154" s="40"/>
      <c r="E154" s="40"/>
      <c r="F154" s="40"/>
      <c r="G154" s="40"/>
      <c r="H154" s="40"/>
      <c r="I154" s="40"/>
      <c r="J154" s="40"/>
      <c r="K154" s="40"/>
      <c r="V154" s="40"/>
      <c r="W154" s="40"/>
      <c r="X154" s="40"/>
      <c r="Y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</row>
    <row r="155" spans="2:68" x14ac:dyDescent="0.25">
      <c r="B155" s="40"/>
      <c r="C155" s="40"/>
      <c r="D155" s="40"/>
      <c r="E155" s="40"/>
      <c r="F155" s="40"/>
      <c r="G155" s="40"/>
      <c r="H155" s="40"/>
      <c r="I155" s="40"/>
      <c r="J155" s="40"/>
      <c r="K155" s="40"/>
      <c r="V155" s="40"/>
      <c r="W155" s="40"/>
      <c r="X155" s="40"/>
      <c r="Y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0"/>
      <c r="AU155" s="40"/>
      <c r="AV155" s="40"/>
      <c r="AW155" s="40"/>
      <c r="AX155" s="40"/>
      <c r="AY155" s="40"/>
      <c r="AZ155" s="40"/>
      <c r="BA155" s="40"/>
      <c r="BB155" s="40"/>
      <c r="BC155" s="40"/>
      <c r="BD155" s="40"/>
      <c r="BE155" s="40"/>
      <c r="BF155" s="40"/>
      <c r="BG155" s="40"/>
      <c r="BH155" s="40"/>
      <c r="BI155" s="40"/>
      <c r="BJ155" s="40"/>
      <c r="BK155" s="40"/>
      <c r="BL155" s="40"/>
      <c r="BM155" s="40"/>
      <c r="BN155" s="40"/>
      <c r="BO155" s="40"/>
      <c r="BP155" s="40"/>
    </row>
    <row r="156" spans="2:68" x14ac:dyDescent="0.25">
      <c r="B156" s="40"/>
      <c r="C156" s="40"/>
      <c r="D156" s="40"/>
      <c r="E156" s="40"/>
      <c r="F156" s="40"/>
      <c r="G156" s="40"/>
      <c r="H156" s="40"/>
      <c r="I156" s="40"/>
      <c r="J156" s="40"/>
      <c r="K156" s="40"/>
      <c r="V156" s="40"/>
      <c r="W156" s="40"/>
      <c r="X156" s="40"/>
      <c r="Y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0"/>
      <c r="AU156" s="40"/>
      <c r="AV156" s="40"/>
      <c r="AW156" s="40"/>
      <c r="AX156" s="40"/>
      <c r="AY156" s="40"/>
      <c r="AZ156" s="40"/>
      <c r="BA156" s="40"/>
      <c r="BB156" s="40"/>
      <c r="BC156" s="40"/>
      <c r="BD156" s="40"/>
      <c r="BE156" s="40"/>
      <c r="BF156" s="40"/>
      <c r="BG156" s="40"/>
      <c r="BH156" s="40"/>
      <c r="BI156" s="40"/>
      <c r="BJ156" s="40"/>
      <c r="BK156" s="40"/>
      <c r="BL156" s="40"/>
      <c r="BM156" s="40"/>
      <c r="BN156" s="40"/>
      <c r="BO156" s="40"/>
      <c r="BP156" s="40"/>
    </row>
    <row r="157" spans="2:68" x14ac:dyDescent="0.25">
      <c r="B157" s="40"/>
      <c r="C157" s="40"/>
      <c r="D157" s="40"/>
      <c r="E157" s="40"/>
      <c r="F157" s="40"/>
      <c r="G157" s="40"/>
      <c r="H157" s="40"/>
      <c r="I157" s="40"/>
      <c r="J157" s="40"/>
      <c r="K157" s="40"/>
      <c r="V157" s="40"/>
      <c r="W157" s="40"/>
      <c r="X157" s="40"/>
      <c r="Y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0"/>
      <c r="AU157" s="40"/>
      <c r="AV157" s="40"/>
      <c r="AW157" s="40"/>
      <c r="AX157" s="40"/>
      <c r="AY157" s="40"/>
      <c r="AZ157" s="40"/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</row>
    <row r="158" spans="2:68" x14ac:dyDescent="0.25">
      <c r="B158" s="40"/>
      <c r="C158" s="40"/>
      <c r="D158" s="40"/>
      <c r="E158" s="40"/>
      <c r="F158" s="40"/>
      <c r="G158" s="40"/>
      <c r="H158" s="40"/>
      <c r="I158" s="40"/>
      <c r="J158" s="40"/>
      <c r="K158" s="40"/>
      <c r="V158" s="40"/>
      <c r="W158" s="40"/>
      <c r="X158" s="40"/>
      <c r="Y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  <c r="AN158" s="40"/>
      <c r="AO158" s="40"/>
      <c r="AP158" s="40"/>
      <c r="AQ158" s="40"/>
      <c r="AR158" s="40"/>
      <c r="AS158" s="40"/>
      <c r="AT158" s="40"/>
      <c r="AU158" s="40"/>
      <c r="AV158" s="40"/>
      <c r="AW158" s="40"/>
      <c r="AX158" s="40"/>
      <c r="AY158" s="40"/>
      <c r="AZ158" s="40"/>
      <c r="BA158" s="40"/>
      <c r="BB158" s="40"/>
      <c r="BC158" s="40"/>
      <c r="BD158" s="40"/>
      <c r="BE158" s="40"/>
      <c r="BF158" s="40"/>
      <c r="BG158" s="40"/>
      <c r="BH158" s="40"/>
      <c r="BI158" s="40"/>
      <c r="BJ158" s="40"/>
      <c r="BK158" s="40"/>
      <c r="BL158" s="40"/>
      <c r="BM158" s="40"/>
      <c r="BN158" s="40"/>
      <c r="BO158" s="40"/>
      <c r="BP158" s="40"/>
    </row>
    <row r="159" spans="2:68" x14ac:dyDescent="0.25"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V159" s="40"/>
      <c r="W159" s="40"/>
      <c r="X159" s="40"/>
      <c r="Y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  <c r="AS159" s="40"/>
      <c r="AT159" s="40"/>
      <c r="AU159" s="40"/>
      <c r="AV159" s="40"/>
      <c r="AW159" s="40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/>
      <c r="BN159" s="40"/>
      <c r="BO159" s="40"/>
      <c r="BP159" s="40"/>
    </row>
    <row r="160" spans="2:68" x14ac:dyDescent="0.25">
      <c r="B160" s="40"/>
      <c r="C160" s="40"/>
      <c r="D160" s="40"/>
      <c r="E160" s="40"/>
      <c r="F160" s="40"/>
      <c r="G160" s="40"/>
      <c r="H160" s="40"/>
      <c r="I160" s="40"/>
      <c r="J160" s="40"/>
      <c r="K160" s="40"/>
      <c r="V160" s="40"/>
      <c r="W160" s="40"/>
      <c r="X160" s="40"/>
      <c r="Y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40"/>
      <c r="AT160" s="40"/>
      <c r="AU160" s="40"/>
      <c r="AV160" s="40"/>
      <c r="AW160" s="40"/>
      <c r="AX160" s="40"/>
      <c r="AY160" s="40"/>
      <c r="AZ160" s="40"/>
      <c r="BA160" s="40"/>
      <c r="BB160" s="40"/>
      <c r="BC160" s="40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  <c r="BN160" s="40"/>
      <c r="BO160" s="40"/>
      <c r="BP160" s="40"/>
    </row>
    <row r="161" spans="2:68" x14ac:dyDescent="0.25"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V161" s="40"/>
      <c r="W161" s="40"/>
      <c r="X161" s="40"/>
      <c r="Y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</row>
    <row r="162" spans="2:68" x14ac:dyDescent="0.25">
      <c r="B162" s="40"/>
      <c r="C162" s="40"/>
      <c r="D162" s="40"/>
      <c r="E162" s="40"/>
      <c r="F162" s="40"/>
      <c r="G162" s="40"/>
      <c r="H162" s="40"/>
      <c r="I162" s="40"/>
      <c r="J162" s="40"/>
      <c r="K162" s="40"/>
      <c r="V162" s="40"/>
      <c r="W162" s="40"/>
      <c r="X162" s="40"/>
      <c r="Y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0"/>
      <c r="AQ162" s="40"/>
      <c r="AR162" s="40"/>
      <c r="AS162" s="40"/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</row>
    <row r="163" spans="2:68" x14ac:dyDescent="0.25">
      <c r="B163" s="40"/>
      <c r="C163" s="40"/>
      <c r="D163" s="40"/>
      <c r="E163" s="40"/>
      <c r="F163" s="40"/>
      <c r="G163" s="40"/>
      <c r="H163" s="40"/>
      <c r="I163" s="40"/>
      <c r="J163" s="40"/>
      <c r="K163" s="40"/>
      <c r="V163" s="40"/>
      <c r="W163" s="40"/>
      <c r="X163" s="40"/>
      <c r="Y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  <c r="AN163" s="40"/>
      <c r="AO163" s="40"/>
      <c r="AP163" s="40"/>
      <c r="AQ163" s="40"/>
      <c r="AR163" s="40"/>
      <c r="AS163" s="40"/>
      <c r="AT163" s="40"/>
      <c r="AU163" s="40"/>
      <c r="AV163" s="40"/>
      <c r="AW163" s="40"/>
      <c r="AX163" s="40"/>
      <c r="AY163" s="40"/>
      <c r="AZ163" s="40"/>
      <c r="BA163" s="40"/>
      <c r="BB163" s="40"/>
      <c r="BC163" s="40"/>
      <c r="BD163" s="40"/>
      <c r="BE163" s="40"/>
      <c r="BF163" s="40"/>
      <c r="BG163" s="40"/>
      <c r="BH163" s="40"/>
      <c r="BI163" s="40"/>
      <c r="BJ163" s="40"/>
      <c r="BK163" s="40"/>
      <c r="BL163" s="40"/>
      <c r="BM163" s="40"/>
      <c r="BN163" s="40"/>
      <c r="BO163" s="40"/>
      <c r="BP163" s="40"/>
    </row>
    <row r="164" spans="2:68" x14ac:dyDescent="0.25">
      <c r="B164" s="40"/>
      <c r="C164" s="40"/>
      <c r="D164" s="40"/>
      <c r="E164" s="40"/>
      <c r="F164" s="40"/>
      <c r="G164" s="40"/>
      <c r="H164" s="40"/>
      <c r="I164" s="40"/>
      <c r="J164" s="40"/>
      <c r="K164" s="40"/>
      <c r="V164" s="40"/>
      <c r="W164" s="40"/>
      <c r="X164" s="40"/>
      <c r="Y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  <c r="AN164" s="40"/>
      <c r="AO164" s="40"/>
      <c r="AP164" s="40"/>
      <c r="AQ164" s="40"/>
      <c r="AR164" s="40"/>
      <c r="AS164" s="40"/>
      <c r="AT164" s="40"/>
      <c r="AU164" s="40"/>
      <c r="AV164" s="40"/>
      <c r="AW164" s="40"/>
      <c r="AX164" s="40"/>
      <c r="AY164" s="40"/>
      <c r="AZ164" s="40"/>
      <c r="BA164" s="40"/>
      <c r="BB164" s="40"/>
      <c r="BC164" s="40"/>
      <c r="BD164" s="40"/>
      <c r="BE164" s="40"/>
      <c r="BF164" s="40"/>
      <c r="BG164" s="40"/>
      <c r="BH164" s="40"/>
      <c r="BI164" s="40"/>
      <c r="BJ164" s="40"/>
      <c r="BK164" s="40"/>
      <c r="BL164" s="40"/>
      <c r="BM164" s="40"/>
      <c r="BN164" s="40"/>
      <c r="BO164" s="40"/>
      <c r="BP164" s="40"/>
    </row>
    <row r="165" spans="2:68" x14ac:dyDescent="0.25">
      <c r="B165" s="40"/>
      <c r="C165" s="40"/>
      <c r="D165" s="40"/>
      <c r="E165" s="40"/>
      <c r="F165" s="40"/>
      <c r="G165" s="40"/>
      <c r="H165" s="40"/>
      <c r="I165" s="40"/>
      <c r="J165" s="40"/>
      <c r="K165" s="40"/>
      <c r="V165" s="40"/>
      <c r="W165" s="40"/>
      <c r="X165" s="40"/>
      <c r="Y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  <c r="AS165" s="40"/>
      <c r="AT165" s="40"/>
      <c r="AU165" s="40"/>
      <c r="AV165" s="40"/>
      <c r="AW165" s="40"/>
      <c r="AX165" s="40"/>
      <c r="AY165" s="40"/>
      <c r="AZ165" s="40"/>
      <c r="BA165" s="40"/>
      <c r="BB165" s="40"/>
      <c r="BC165" s="40"/>
      <c r="BD165" s="40"/>
      <c r="BE165" s="40"/>
      <c r="BF165" s="40"/>
      <c r="BG165" s="40"/>
      <c r="BH165" s="40"/>
      <c r="BI165" s="40"/>
      <c r="BJ165" s="40"/>
      <c r="BK165" s="40"/>
      <c r="BL165" s="40"/>
      <c r="BM165" s="40"/>
      <c r="BN165" s="40"/>
      <c r="BO165" s="40"/>
      <c r="BP165" s="40"/>
    </row>
    <row r="166" spans="2:68" x14ac:dyDescent="0.25">
      <c r="B166" s="40"/>
      <c r="C166" s="40"/>
      <c r="D166" s="40"/>
      <c r="E166" s="40"/>
      <c r="F166" s="40"/>
      <c r="G166" s="40"/>
      <c r="H166" s="40"/>
      <c r="I166" s="40"/>
      <c r="J166" s="40"/>
      <c r="K166" s="40"/>
      <c r="V166" s="40"/>
      <c r="W166" s="40"/>
      <c r="X166" s="40"/>
      <c r="Y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/>
      <c r="AM166" s="40"/>
      <c r="AN166" s="40"/>
      <c r="AO166" s="40"/>
      <c r="AP166" s="40"/>
      <c r="AQ166" s="40"/>
      <c r="AR166" s="40"/>
      <c r="AS166" s="40"/>
      <c r="AT166" s="40"/>
      <c r="AU166" s="40"/>
      <c r="AV166" s="40"/>
      <c r="AW166" s="40"/>
      <c r="AX166" s="40"/>
      <c r="AY166" s="40"/>
      <c r="AZ166" s="40"/>
      <c r="BA166" s="40"/>
      <c r="BB166" s="40"/>
      <c r="BC166" s="40"/>
      <c r="BD166" s="40"/>
      <c r="BE166" s="40"/>
      <c r="BF166" s="40"/>
      <c r="BG166" s="40"/>
      <c r="BH166" s="40"/>
      <c r="BI166" s="40"/>
      <c r="BJ166" s="40"/>
      <c r="BK166" s="40"/>
      <c r="BL166" s="40"/>
      <c r="BM166" s="40"/>
      <c r="BN166" s="40"/>
      <c r="BO166" s="40"/>
      <c r="BP166" s="40"/>
    </row>
    <row r="167" spans="2:68" x14ac:dyDescent="0.25">
      <c r="B167" s="40"/>
      <c r="C167" s="40"/>
      <c r="D167" s="40"/>
      <c r="E167" s="40"/>
      <c r="F167" s="40"/>
      <c r="G167" s="40"/>
      <c r="H167" s="40"/>
      <c r="I167" s="40"/>
      <c r="J167" s="40"/>
      <c r="K167" s="40"/>
      <c r="V167" s="40"/>
      <c r="W167" s="40"/>
      <c r="X167" s="40"/>
      <c r="Y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0"/>
      <c r="AN167" s="40"/>
      <c r="AO167" s="40"/>
      <c r="AP167" s="40"/>
      <c r="AQ167" s="40"/>
      <c r="AR167" s="40"/>
      <c r="AS167" s="40"/>
      <c r="AT167" s="40"/>
      <c r="AU167" s="40"/>
      <c r="AV167" s="40"/>
      <c r="AW167" s="40"/>
      <c r="AX167" s="40"/>
      <c r="AY167" s="40"/>
      <c r="AZ167" s="40"/>
      <c r="BA167" s="40"/>
      <c r="BB167" s="40"/>
      <c r="BC167" s="40"/>
      <c r="BD167" s="40"/>
      <c r="BE167" s="40"/>
      <c r="BF167" s="40"/>
      <c r="BG167" s="40"/>
      <c r="BH167" s="40"/>
      <c r="BI167" s="40"/>
      <c r="BJ167" s="40"/>
      <c r="BK167" s="40"/>
      <c r="BL167" s="40"/>
      <c r="BM167" s="40"/>
      <c r="BN167" s="40"/>
      <c r="BO167" s="40"/>
      <c r="BP167" s="40"/>
    </row>
    <row r="168" spans="2:68" x14ac:dyDescent="0.25">
      <c r="B168" s="40"/>
      <c r="C168" s="40"/>
      <c r="D168" s="40"/>
      <c r="E168" s="40"/>
      <c r="F168" s="40"/>
      <c r="G168" s="40"/>
      <c r="H168" s="40"/>
      <c r="I168" s="40"/>
      <c r="J168" s="40"/>
      <c r="K168" s="40"/>
      <c r="V168" s="40"/>
      <c r="W168" s="40"/>
      <c r="X168" s="40"/>
      <c r="Y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0"/>
      <c r="AN168" s="40"/>
      <c r="AO168" s="40"/>
      <c r="AP168" s="40"/>
      <c r="AQ168" s="40"/>
      <c r="AR168" s="40"/>
      <c r="AS168" s="40"/>
      <c r="AT168" s="40"/>
      <c r="AU168" s="40"/>
      <c r="AV168" s="40"/>
      <c r="AW168" s="40"/>
      <c r="AX168" s="40"/>
      <c r="AY168" s="40"/>
      <c r="AZ168" s="40"/>
      <c r="BA168" s="40"/>
      <c r="BB168" s="40"/>
      <c r="BC168" s="40"/>
      <c r="BD168" s="40"/>
      <c r="BE168" s="40"/>
      <c r="BF168" s="40"/>
      <c r="BG168" s="40"/>
      <c r="BH168" s="40"/>
      <c r="BI168" s="40"/>
      <c r="BJ168" s="40"/>
      <c r="BK168" s="40"/>
      <c r="BL168" s="40"/>
      <c r="BM168" s="40"/>
      <c r="BN168" s="40"/>
      <c r="BO168" s="40"/>
      <c r="BP168" s="40"/>
    </row>
    <row r="169" spans="2:68" x14ac:dyDescent="0.25"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V169" s="40"/>
      <c r="W169" s="40"/>
      <c r="X169" s="40"/>
      <c r="Y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  <c r="BM169" s="40"/>
      <c r="BN169" s="40"/>
      <c r="BO169" s="40"/>
      <c r="BP169" s="40"/>
    </row>
    <row r="170" spans="2:68" x14ac:dyDescent="0.25">
      <c r="B170" s="40"/>
      <c r="C170" s="40"/>
      <c r="D170" s="40"/>
      <c r="E170" s="40"/>
      <c r="F170" s="40"/>
      <c r="G170" s="40"/>
      <c r="H170" s="40"/>
      <c r="I170" s="40"/>
      <c r="J170" s="40"/>
      <c r="K170" s="40"/>
      <c r="V170" s="40"/>
      <c r="W170" s="40"/>
      <c r="X170" s="40"/>
      <c r="Y170" s="40"/>
      <c r="AB170" s="40"/>
      <c r="AC170" s="40"/>
      <c r="AD170" s="40"/>
      <c r="AE170" s="40"/>
      <c r="AF170" s="40"/>
      <c r="AG170" s="40"/>
      <c r="AH170" s="40"/>
      <c r="AI170" s="40"/>
      <c r="AJ170" s="40"/>
      <c r="AK170" s="40"/>
      <c r="AL170" s="40"/>
      <c r="AM170" s="40"/>
      <c r="AN170" s="40"/>
      <c r="AO170" s="40"/>
      <c r="AP170" s="40"/>
      <c r="AQ170" s="40"/>
      <c r="AR170" s="40"/>
      <c r="AS170" s="40"/>
      <c r="AT170" s="40"/>
      <c r="AU170" s="40"/>
      <c r="AV170" s="40"/>
      <c r="AW170" s="40"/>
      <c r="AX170" s="40"/>
      <c r="AY170" s="40"/>
      <c r="AZ170" s="40"/>
      <c r="BA170" s="40"/>
      <c r="BB170" s="40"/>
      <c r="BC170" s="40"/>
      <c r="BD170" s="40"/>
      <c r="BE170" s="40"/>
      <c r="BF170" s="40"/>
      <c r="BG170" s="40"/>
      <c r="BH170" s="40"/>
      <c r="BI170" s="40"/>
      <c r="BJ170" s="40"/>
      <c r="BK170" s="40"/>
      <c r="BL170" s="40"/>
      <c r="BM170" s="40"/>
      <c r="BN170" s="40"/>
      <c r="BO170" s="40"/>
      <c r="BP170" s="40"/>
    </row>
    <row r="171" spans="2:68" x14ac:dyDescent="0.25">
      <c r="B171" s="40"/>
      <c r="C171" s="40"/>
      <c r="D171" s="40"/>
      <c r="E171" s="40"/>
      <c r="F171" s="40"/>
      <c r="G171" s="40"/>
      <c r="H171" s="40"/>
      <c r="I171" s="40"/>
      <c r="J171" s="40"/>
      <c r="K171" s="40"/>
      <c r="V171" s="40"/>
      <c r="W171" s="40"/>
      <c r="X171" s="40"/>
      <c r="Y171" s="40"/>
      <c r="AB171" s="40"/>
      <c r="AC171" s="40"/>
      <c r="AD171" s="40"/>
      <c r="AE171" s="40"/>
      <c r="AF171" s="40"/>
      <c r="AG171" s="40"/>
      <c r="AH171" s="40"/>
      <c r="AI171" s="40"/>
      <c r="AJ171" s="40"/>
      <c r="AK171" s="40"/>
      <c r="AL171" s="40"/>
      <c r="AM171" s="40"/>
      <c r="AN171" s="40"/>
      <c r="AO171" s="40"/>
      <c r="AP171" s="40"/>
      <c r="AQ171" s="40"/>
      <c r="AR171" s="40"/>
      <c r="AS171" s="40"/>
      <c r="AT171" s="40"/>
      <c r="AU171" s="40"/>
      <c r="AV171" s="40"/>
      <c r="AW171" s="40"/>
      <c r="AX171" s="40"/>
      <c r="AY171" s="40"/>
      <c r="AZ171" s="40"/>
      <c r="BA171" s="40"/>
      <c r="BB171" s="40"/>
      <c r="BC171" s="40"/>
      <c r="BD171" s="40"/>
      <c r="BE171" s="40"/>
      <c r="BF171" s="40"/>
      <c r="BG171" s="40"/>
      <c r="BH171" s="40"/>
      <c r="BI171" s="40"/>
      <c r="BJ171" s="40"/>
      <c r="BK171" s="40"/>
      <c r="BL171" s="40"/>
      <c r="BM171" s="40"/>
      <c r="BN171" s="40"/>
      <c r="BO171" s="40"/>
      <c r="BP171" s="40"/>
    </row>
    <row r="172" spans="2:68" x14ac:dyDescent="0.25"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V172" s="40"/>
      <c r="W172" s="40"/>
      <c r="X172" s="40"/>
      <c r="Y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0"/>
      <c r="AN172" s="40"/>
      <c r="AO172" s="40"/>
      <c r="AP172" s="40"/>
      <c r="AQ172" s="40"/>
      <c r="AR172" s="40"/>
      <c r="AS172" s="40"/>
      <c r="AT172" s="40"/>
      <c r="AU172" s="40"/>
      <c r="AV172" s="40"/>
      <c r="AW172" s="40"/>
      <c r="AX172" s="40"/>
      <c r="AY172" s="40"/>
      <c r="AZ172" s="40"/>
      <c r="BA172" s="40"/>
      <c r="BB172" s="40"/>
      <c r="BC172" s="40"/>
      <c r="BD172" s="40"/>
      <c r="BE172" s="40"/>
      <c r="BF172" s="40"/>
      <c r="BG172" s="40"/>
      <c r="BH172" s="40"/>
      <c r="BI172" s="40"/>
      <c r="BJ172" s="40"/>
      <c r="BK172" s="40"/>
      <c r="BL172" s="40"/>
      <c r="BM172" s="40"/>
      <c r="BN172" s="40"/>
      <c r="BO172" s="40"/>
      <c r="BP172" s="40"/>
    </row>
    <row r="173" spans="2:68" x14ac:dyDescent="0.25">
      <c r="B173" s="40"/>
      <c r="C173" s="40"/>
      <c r="D173" s="40"/>
      <c r="E173" s="40"/>
      <c r="F173" s="40"/>
      <c r="G173" s="40"/>
      <c r="H173" s="40"/>
      <c r="I173" s="40"/>
      <c r="J173" s="40"/>
      <c r="K173" s="40"/>
      <c r="V173" s="40"/>
      <c r="W173" s="40"/>
      <c r="X173" s="40"/>
      <c r="Y173" s="40"/>
      <c r="AB173" s="40"/>
      <c r="AC173" s="40"/>
      <c r="AD173" s="40"/>
      <c r="AE173" s="40"/>
      <c r="AF173" s="40"/>
      <c r="AG173" s="40"/>
      <c r="AH173" s="40"/>
      <c r="AI173" s="40"/>
      <c r="AJ173" s="40"/>
      <c r="AK173" s="40"/>
      <c r="AL173" s="40"/>
      <c r="AM173" s="40"/>
      <c r="AN173" s="40"/>
      <c r="AO173" s="40"/>
      <c r="AP173" s="40"/>
      <c r="AQ173" s="40"/>
      <c r="AR173" s="40"/>
      <c r="AS173" s="40"/>
      <c r="AT173" s="40"/>
      <c r="AU173" s="40"/>
      <c r="AV173" s="40"/>
      <c r="AW173" s="40"/>
      <c r="AX173" s="40"/>
      <c r="AY173" s="40"/>
      <c r="AZ173" s="40"/>
      <c r="BA173" s="40"/>
      <c r="BB173" s="40"/>
      <c r="BC173" s="40"/>
      <c r="BD173" s="40"/>
      <c r="BE173" s="40"/>
      <c r="BF173" s="40"/>
      <c r="BG173" s="40"/>
      <c r="BH173" s="40"/>
      <c r="BI173" s="40"/>
      <c r="BJ173" s="40"/>
      <c r="BK173" s="40"/>
      <c r="BL173" s="40"/>
      <c r="BM173" s="40"/>
      <c r="BN173" s="40"/>
      <c r="BO173" s="40"/>
      <c r="BP173" s="40"/>
    </row>
    <row r="174" spans="2:68" x14ac:dyDescent="0.25">
      <c r="B174" s="40"/>
      <c r="C174" s="40"/>
      <c r="D174" s="40"/>
      <c r="E174" s="40"/>
      <c r="F174" s="40"/>
      <c r="G174" s="40"/>
      <c r="H174" s="40"/>
      <c r="I174" s="40"/>
      <c r="J174" s="40"/>
      <c r="K174" s="40"/>
      <c r="V174" s="40"/>
      <c r="W174" s="40"/>
      <c r="X174" s="40"/>
      <c r="Y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0"/>
      <c r="AN174" s="40"/>
      <c r="AO174" s="40"/>
      <c r="AP174" s="40"/>
      <c r="AQ174" s="40"/>
      <c r="AR174" s="40"/>
      <c r="AS174" s="40"/>
      <c r="AT174" s="40"/>
      <c r="AU174" s="40"/>
      <c r="AV174" s="40"/>
      <c r="AW174" s="40"/>
      <c r="AX174" s="40"/>
      <c r="AY174" s="40"/>
      <c r="AZ174" s="40"/>
      <c r="BA174" s="40"/>
      <c r="BB174" s="40"/>
      <c r="BC174" s="40"/>
      <c r="BD174" s="40"/>
      <c r="BE174" s="40"/>
      <c r="BF174" s="40"/>
      <c r="BG174" s="40"/>
      <c r="BH174" s="40"/>
      <c r="BI174" s="40"/>
      <c r="BJ174" s="40"/>
      <c r="BK174" s="40"/>
      <c r="BL174" s="40"/>
      <c r="BM174" s="40"/>
      <c r="BN174" s="40"/>
      <c r="BO174" s="40"/>
      <c r="BP174" s="40"/>
    </row>
    <row r="175" spans="2:68" x14ac:dyDescent="0.25"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V175" s="40"/>
      <c r="W175" s="40"/>
      <c r="X175" s="40"/>
      <c r="Y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0"/>
      <c r="AN175" s="40"/>
      <c r="AO175" s="40"/>
      <c r="AP175" s="40"/>
      <c r="AQ175" s="40"/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/>
      <c r="BG175" s="40"/>
      <c r="BH175" s="40"/>
      <c r="BI175" s="40"/>
      <c r="BJ175" s="40"/>
      <c r="BK175" s="40"/>
      <c r="BL175" s="40"/>
      <c r="BM175" s="40"/>
      <c r="BN175" s="40"/>
      <c r="BO175" s="40"/>
      <c r="BP175" s="40"/>
    </row>
    <row r="176" spans="2:68" x14ac:dyDescent="0.25">
      <c r="B176" s="40"/>
      <c r="C176" s="40"/>
      <c r="D176" s="40"/>
      <c r="E176" s="40"/>
      <c r="F176" s="40"/>
      <c r="G176" s="40"/>
      <c r="H176" s="40"/>
      <c r="I176" s="40"/>
      <c r="J176" s="40"/>
      <c r="K176" s="40"/>
      <c r="V176" s="40"/>
      <c r="W176" s="40"/>
      <c r="X176" s="40"/>
      <c r="Y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  <c r="BN176" s="40"/>
      <c r="BO176" s="40"/>
      <c r="BP176" s="40"/>
    </row>
    <row r="177" spans="2:68" x14ac:dyDescent="0.25">
      <c r="B177" s="40"/>
      <c r="C177" s="40"/>
      <c r="D177" s="40"/>
      <c r="E177" s="40"/>
      <c r="F177" s="40"/>
      <c r="G177" s="40"/>
      <c r="H177" s="40"/>
      <c r="I177" s="40"/>
      <c r="J177" s="40"/>
      <c r="K177" s="40"/>
      <c r="V177" s="40"/>
      <c r="W177" s="40"/>
      <c r="X177" s="40"/>
      <c r="Y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0"/>
      <c r="AQ177" s="40"/>
      <c r="AR177" s="40"/>
      <c r="AS177" s="40"/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  <c r="BD177" s="40"/>
      <c r="BE177" s="40"/>
      <c r="BF177" s="40"/>
      <c r="BG177" s="40"/>
      <c r="BH177" s="40"/>
      <c r="BI177" s="40"/>
      <c r="BJ177" s="40"/>
      <c r="BK177" s="40"/>
      <c r="BL177" s="40"/>
      <c r="BM177" s="40"/>
      <c r="BN177" s="40"/>
      <c r="BO177" s="40"/>
      <c r="BP177" s="40"/>
    </row>
    <row r="178" spans="2:68" x14ac:dyDescent="0.25"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V178" s="40"/>
      <c r="W178" s="40"/>
      <c r="X178" s="40"/>
      <c r="Y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  <c r="BM178" s="40"/>
      <c r="BN178" s="40"/>
      <c r="BO178" s="40"/>
      <c r="BP178" s="40"/>
    </row>
    <row r="179" spans="2:68" x14ac:dyDescent="0.25">
      <c r="B179" s="40"/>
      <c r="C179" s="40"/>
      <c r="D179" s="40"/>
      <c r="E179" s="40"/>
      <c r="F179" s="40"/>
      <c r="G179" s="40"/>
      <c r="H179" s="40"/>
      <c r="I179" s="40"/>
      <c r="J179" s="40"/>
      <c r="K179" s="40"/>
      <c r="V179" s="40"/>
      <c r="W179" s="40"/>
      <c r="X179" s="40"/>
      <c r="Y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0"/>
      <c r="AN179" s="40"/>
      <c r="AO179" s="40"/>
      <c r="AP179" s="40"/>
      <c r="AQ179" s="40"/>
      <c r="AR179" s="40"/>
      <c r="AS179" s="40"/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  <c r="BD179" s="40"/>
      <c r="BE179" s="40"/>
      <c r="BF179" s="40"/>
      <c r="BG179" s="40"/>
      <c r="BH179" s="40"/>
      <c r="BI179" s="40"/>
      <c r="BJ179" s="40"/>
      <c r="BK179" s="40"/>
      <c r="BL179" s="40"/>
      <c r="BM179" s="40"/>
      <c r="BN179" s="40"/>
      <c r="BO179" s="40"/>
      <c r="BP179" s="40"/>
    </row>
    <row r="180" spans="2:68" x14ac:dyDescent="0.25">
      <c r="B180" s="40"/>
      <c r="C180" s="40"/>
      <c r="D180" s="40"/>
      <c r="E180" s="40"/>
      <c r="F180" s="40"/>
      <c r="G180" s="40"/>
      <c r="H180" s="40"/>
      <c r="I180" s="40"/>
      <c r="J180" s="40"/>
      <c r="K180" s="40"/>
      <c r="V180" s="40"/>
      <c r="W180" s="40"/>
      <c r="X180" s="40"/>
      <c r="Y180" s="40"/>
      <c r="AB180" s="40"/>
      <c r="AC180" s="40"/>
      <c r="AD180" s="40"/>
      <c r="AE180" s="40"/>
      <c r="AF180" s="40"/>
      <c r="AG180" s="40"/>
      <c r="AH180" s="40"/>
      <c r="AI180" s="40"/>
      <c r="AJ180" s="40"/>
      <c r="AK180" s="40"/>
      <c r="AL180" s="40"/>
      <c r="AM180" s="40"/>
      <c r="AN180" s="40"/>
      <c r="AO180" s="40"/>
      <c r="AP180" s="40"/>
      <c r="AQ180" s="40"/>
      <c r="AR180" s="40"/>
      <c r="AS180" s="40"/>
      <c r="AT180" s="40"/>
      <c r="AU180" s="40"/>
      <c r="AV180" s="40"/>
      <c r="AW180" s="40"/>
      <c r="AX180" s="40"/>
      <c r="AY180" s="40"/>
      <c r="AZ180" s="40"/>
      <c r="BA180" s="40"/>
      <c r="BB180" s="40"/>
      <c r="BC180" s="40"/>
      <c r="BD180" s="40"/>
      <c r="BE180" s="40"/>
      <c r="BF180" s="40"/>
      <c r="BG180" s="40"/>
      <c r="BH180" s="40"/>
      <c r="BI180" s="40"/>
      <c r="BJ180" s="40"/>
      <c r="BK180" s="40"/>
      <c r="BL180" s="40"/>
      <c r="BM180" s="40"/>
      <c r="BN180" s="40"/>
      <c r="BO180" s="40"/>
      <c r="BP180" s="40"/>
    </row>
    <row r="181" spans="2:68" x14ac:dyDescent="0.25"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V181" s="40"/>
      <c r="W181" s="40"/>
      <c r="X181" s="40"/>
      <c r="Y181" s="40"/>
      <c r="AB181" s="40"/>
      <c r="AC181" s="40"/>
      <c r="AD181" s="40"/>
      <c r="AE181" s="40"/>
      <c r="AF181" s="40"/>
      <c r="AG181" s="40"/>
      <c r="AH181" s="40"/>
      <c r="AI181" s="40"/>
      <c r="AJ181" s="40"/>
      <c r="AK181" s="40"/>
      <c r="AL181" s="40"/>
      <c r="AM181" s="40"/>
      <c r="AN181" s="40"/>
      <c r="AO181" s="40"/>
      <c r="AP181" s="40"/>
      <c r="AQ181" s="40"/>
      <c r="AR181" s="40"/>
      <c r="AS181" s="40"/>
      <c r="AT181" s="40"/>
      <c r="AU181" s="40"/>
      <c r="AV181" s="40"/>
      <c r="AW181" s="40"/>
      <c r="AX181" s="40"/>
      <c r="AY181" s="40"/>
      <c r="AZ181" s="40"/>
      <c r="BA181" s="40"/>
      <c r="BB181" s="40"/>
      <c r="BC181" s="40"/>
      <c r="BD181" s="40"/>
      <c r="BE181" s="40"/>
      <c r="BF181" s="40"/>
      <c r="BG181" s="40"/>
      <c r="BH181" s="40"/>
      <c r="BI181" s="40"/>
      <c r="BJ181" s="40"/>
      <c r="BK181" s="40"/>
      <c r="BL181" s="40"/>
      <c r="BM181" s="40"/>
      <c r="BN181" s="40"/>
      <c r="BO181" s="40"/>
      <c r="BP181" s="40"/>
    </row>
    <row r="182" spans="2:68" x14ac:dyDescent="0.25">
      <c r="B182" s="40"/>
      <c r="C182" s="40"/>
      <c r="D182" s="40"/>
      <c r="E182" s="40"/>
      <c r="F182" s="40"/>
      <c r="G182" s="40"/>
      <c r="H182" s="40"/>
      <c r="I182" s="40"/>
      <c r="J182" s="40"/>
      <c r="K182" s="40"/>
      <c r="V182" s="40"/>
      <c r="W182" s="40"/>
      <c r="X182" s="40"/>
      <c r="Y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/>
      <c r="AL182" s="40"/>
      <c r="AM182" s="40"/>
      <c r="AN182" s="40"/>
      <c r="AO182" s="40"/>
      <c r="AP182" s="40"/>
      <c r="AQ182" s="40"/>
      <c r="AR182" s="40"/>
      <c r="AS182" s="40"/>
      <c r="AT182" s="40"/>
      <c r="AU182" s="40"/>
      <c r="AV182" s="40"/>
      <c r="AW182" s="40"/>
      <c r="AX182" s="40"/>
      <c r="AY182" s="40"/>
      <c r="AZ182" s="40"/>
      <c r="BA182" s="40"/>
      <c r="BB182" s="40"/>
      <c r="BC182" s="40"/>
      <c r="BD182" s="40"/>
      <c r="BE182" s="40"/>
      <c r="BF182" s="40"/>
      <c r="BG182" s="40"/>
      <c r="BH182" s="40"/>
      <c r="BI182" s="40"/>
      <c r="BJ182" s="40"/>
      <c r="BK182" s="40"/>
      <c r="BL182" s="40"/>
      <c r="BM182" s="40"/>
      <c r="BN182" s="40"/>
      <c r="BO182" s="40"/>
      <c r="BP182" s="40"/>
    </row>
    <row r="183" spans="2:68" x14ac:dyDescent="0.25">
      <c r="B183" s="40"/>
      <c r="C183" s="40"/>
      <c r="D183" s="40"/>
      <c r="E183" s="40"/>
      <c r="F183" s="40"/>
      <c r="G183" s="40"/>
      <c r="H183" s="40"/>
      <c r="I183" s="40"/>
      <c r="J183" s="40"/>
      <c r="K183" s="40"/>
      <c r="V183" s="40"/>
      <c r="W183" s="40"/>
      <c r="X183" s="40"/>
      <c r="Y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  <c r="BN183" s="40"/>
      <c r="BO183" s="40"/>
      <c r="BP183" s="40"/>
    </row>
    <row r="184" spans="2:68" x14ac:dyDescent="0.25"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V184" s="40"/>
      <c r="W184" s="40"/>
      <c r="X184" s="40"/>
      <c r="Y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</row>
    <row r="185" spans="2:68" x14ac:dyDescent="0.25"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V185" s="40"/>
      <c r="W185" s="40"/>
      <c r="X185" s="40"/>
      <c r="Y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  <c r="AR185" s="40"/>
      <c r="AS185" s="40"/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  <c r="BN185" s="40"/>
      <c r="BO185" s="40"/>
      <c r="BP185" s="40"/>
    </row>
    <row r="186" spans="2:68" x14ac:dyDescent="0.25">
      <c r="B186" s="40"/>
      <c r="C186" s="40"/>
      <c r="D186" s="40"/>
      <c r="E186" s="40"/>
      <c r="F186" s="40"/>
      <c r="G186" s="40"/>
      <c r="H186" s="40"/>
      <c r="I186" s="40"/>
      <c r="J186" s="40"/>
      <c r="K186" s="40"/>
      <c r="V186" s="40"/>
      <c r="W186" s="40"/>
      <c r="X186" s="40"/>
      <c r="Y186" s="40"/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0"/>
      <c r="AQ186" s="40"/>
      <c r="AR186" s="40"/>
      <c r="AS186" s="40"/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  <c r="BD186" s="40"/>
      <c r="BE186" s="40"/>
      <c r="BF186" s="40"/>
      <c r="BG186" s="40"/>
      <c r="BH186" s="40"/>
      <c r="BI186" s="40"/>
      <c r="BJ186" s="40"/>
      <c r="BK186" s="40"/>
      <c r="BL186" s="40"/>
      <c r="BM186" s="40"/>
      <c r="BN186" s="40"/>
      <c r="BO186" s="40"/>
      <c r="BP186" s="40"/>
    </row>
    <row r="187" spans="2:68" x14ac:dyDescent="0.25"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V187" s="40"/>
      <c r="W187" s="40"/>
      <c r="X187" s="40"/>
      <c r="Y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  <c r="BN187" s="40"/>
      <c r="BO187" s="40"/>
      <c r="BP187" s="40"/>
    </row>
    <row r="188" spans="2:68" x14ac:dyDescent="0.25">
      <c r="B188" s="40"/>
      <c r="C188" s="40"/>
      <c r="D188" s="40"/>
      <c r="E188" s="40"/>
      <c r="F188" s="40"/>
      <c r="G188" s="40"/>
      <c r="H188" s="40"/>
      <c r="I188" s="40"/>
      <c r="J188" s="40"/>
      <c r="K188" s="40"/>
      <c r="V188" s="40"/>
      <c r="W188" s="40"/>
      <c r="X188" s="40"/>
      <c r="Y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</row>
    <row r="189" spans="2:68" x14ac:dyDescent="0.25">
      <c r="B189" s="40"/>
      <c r="C189" s="40"/>
      <c r="D189" s="40"/>
      <c r="E189" s="40"/>
      <c r="F189" s="40"/>
      <c r="G189" s="40"/>
      <c r="H189" s="40"/>
      <c r="I189" s="40"/>
      <c r="J189" s="40"/>
      <c r="K189" s="40"/>
      <c r="V189" s="40"/>
      <c r="W189" s="40"/>
      <c r="X189" s="40"/>
      <c r="Y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  <c r="BE189" s="40"/>
      <c r="BF189" s="40"/>
      <c r="BG189" s="40"/>
      <c r="BH189" s="40"/>
      <c r="BI189" s="40"/>
      <c r="BJ189" s="40"/>
      <c r="BK189" s="40"/>
      <c r="BL189" s="40"/>
      <c r="BM189" s="40"/>
      <c r="BN189" s="40"/>
      <c r="BO189" s="40"/>
      <c r="BP189" s="40"/>
    </row>
    <row r="190" spans="2:68" x14ac:dyDescent="0.25"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V190" s="40"/>
      <c r="W190" s="40"/>
      <c r="X190" s="40"/>
      <c r="Y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</row>
    <row r="191" spans="2:68" x14ac:dyDescent="0.25"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V191" s="40"/>
      <c r="W191" s="40"/>
      <c r="X191" s="40"/>
      <c r="Y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  <c r="BE191" s="40"/>
      <c r="BF191" s="40"/>
      <c r="BG191" s="40"/>
      <c r="BH191" s="40"/>
      <c r="BI191" s="40"/>
      <c r="BJ191" s="40"/>
      <c r="BK191" s="40"/>
      <c r="BL191" s="40"/>
      <c r="BM191" s="40"/>
      <c r="BN191" s="40"/>
      <c r="BO191" s="40"/>
      <c r="BP191" s="40"/>
    </row>
    <row r="192" spans="2:68" x14ac:dyDescent="0.25">
      <c r="B192" s="40"/>
      <c r="C192" s="40"/>
      <c r="D192" s="40"/>
      <c r="E192" s="40"/>
      <c r="F192" s="40"/>
      <c r="G192" s="40"/>
      <c r="H192" s="40"/>
      <c r="I192" s="40"/>
      <c r="J192" s="40"/>
      <c r="K192" s="40"/>
      <c r="V192" s="40"/>
      <c r="W192" s="40"/>
      <c r="X192" s="40"/>
      <c r="Y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</row>
    <row r="193" spans="2:68" x14ac:dyDescent="0.25">
      <c r="B193" s="40"/>
      <c r="C193" s="40"/>
      <c r="D193" s="40"/>
      <c r="E193" s="40"/>
      <c r="F193" s="40"/>
      <c r="G193" s="40"/>
      <c r="H193" s="40"/>
      <c r="I193" s="40"/>
      <c r="J193" s="40"/>
      <c r="K193" s="40"/>
      <c r="V193" s="40"/>
      <c r="W193" s="40"/>
      <c r="X193" s="40"/>
      <c r="Y193" s="40"/>
      <c r="AB193" s="40"/>
      <c r="AC193" s="40"/>
      <c r="AD193" s="40"/>
      <c r="AE193" s="40"/>
      <c r="AF193" s="40"/>
      <c r="AG193" s="40"/>
      <c r="AH193" s="40"/>
      <c r="AI193" s="40"/>
      <c r="AJ193" s="40"/>
      <c r="AK193" s="40"/>
      <c r="AL193" s="40"/>
      <c r="AM193" s="40"/>
      <c r="AN193" s="40"/>
      <c r="AO193" s="40"/>
      <c r="AP193" s="40"/>
      <c r="AQ193" s="40"/>
      <c r="AR193" s="40"/>
      <c r="AS193" s="40"/>
      <c r="AT193" s="40"/>
      <c r="AU193" s="40"/>
      <c r="AV193" s="40"/>
      <c r="AW193" s="40"/>
      <c r="AX193" s="40"/>
      <c r="AY193" s="40"/>
      <c r="AZ193" s="40"/>
      <c r="BA193" s="40"/>
      <c r="BB193" s="40"/>
      <c r="BC193" s="40"/>
      <c r="BD193" s="40"/>
      <c r="BE193" s="40"/>
      <c r="BF193" s="40"/>
      <c r="BG193" s="40"/>
      <c r="BH193" s="40"/>
      <c r="BI193" s="40"/>
      <c r="BJ193" s="40"/>
      <c r="BK193" s="40"/>
      <c r="BL193" s="40"/>
      <c r="BM193" s="40"/>
      <c r="BN193" s="40"/>
      <c r="BO193" s="40"/>
      <c r="BP193" s="40"/>
    </row>
    <row r="194" spans="2:68" x14ac:dyDescent="0.25">
      <c r="B194" s="40"/>
      <c r="C194" s="40"/>
      <c r="D194" s="40"/>
      <c r="E194" s="40"/>
      <c r="F194" s="40"/>
      <c r="G194" s="40"/>
      <c r="H194" s="40"/>
      <c r="I194" s="40"/>
      <c r="J194" s="40"/>
      <c r="K194" s="40"/>
      <c r="V194" s="40"/>
      <c r="W194" s="40"/>
      <c r="X194" s="40"/>
      <c r="Y194" s="40"/>
      <c r="AB194" s="40"/>
      <c r="AC194" s="40"/>
      <c r="AD194" s="40"/>
      <c r="AE194" s="40"/>
      <c r="AF194" s="40"/>
      <c r="AG194" s="40"/>
      <c r="AH194" s="40"/>
      <c r="AI194" s="40"/>
      <c r="AJ194" s="40"/>
      <c r="AK194" s="40"/>
      <c r="AL194" s="40"/>
      <c r="AM194" s="40"/>
      <c r="AN194" s="40"/>
      <c r="AO194" s="40"/>
      <c r="AP194" s="40"/>
      <c r="AQ194" s="40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40"/>
      <c r="BM194" s="40"/>
      <c r="BN194" s="40"/>
      <c r="BO194" s="40"/>
      <c r="BP194" s="40"/>
    </row>
    <row r="195" spans="2:68" x14ac:dyDescent="0.25"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V195" s="40"/>
      <c r="W195" s="40"/>
      <c r="X195" s="40"/>
      <c r="Y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  <c r="BM195" s="40"/>
      <c r="BN195" s="40"/>
      <c r="BO195" s="40"/>
      <c r="BP195" s="40"/>
    </row>
    <row r="196" spans="2:68" x14ac:dyDescent="0.25">
      <c r="B196" s="40"/>
      <c r="C196" s="40"/>
      <c r="D196" s="40"/>
      <c r="E196" s="40"/>
      <c r="F196" s="40"/>
      <c r="G196" s="40"/>
      <c r="H196" s="40"/>
      <c r="I196" s="40"/>
      <c r="J196" s="40"/>
      <c r="K196" s="40"/>
      <c r="V196" s="40"/>
      <c r="W196" s="40"/>
      <c r="X196" s="40"/>
      <c r="Y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0"/>
      <c r="AN196" s="40"/>
      <c r="AO196" s="40"/>
      <c r="AP196" s="40"/>
      <c r="AQ196" s="40"/>
      <c r="AR196" s="40"/>
      <c r="AS196" s="40"/>
      <c r="AT196" s="40"/>
      <c r="AU196" s="40"/>
      <c r="AV196" s="40"/>
      <c r="AW196" s="40"/>
      <c r="AX196" s="40"/>
      <c r="AY196" s="40"/>
      <c r="AZ196" s="40"/>
      <c r="BA196" s="40"/>
      <c r="BB196" s="40"/>
      <c r="BC196" s="40"/>
      <c r="BD196" s="40"/>
      <c r="BE196" s="40"/>
      <c r="BF196" s="40"/>
      <c r="BG196" s="40"/>
      <c r="BH196" s="40"/>
      <c r="BI196" s="40"/>
      <c r="BJ196" s="40"/>
      <c r="BK196" s="40"/>
      <c r="BL196" s="40"/>
      <c r="BM196" s="40"/>
      <c r="BN196" s="40"/>
      <c r="BO196" s="40"/>
      <c r="BP196" s="40"/>
    </row>
    <row r="197" spans="2:68" x14ac:dyDescent="0.25">
      <c r="B197" s="40"/>
      <c r="C197" s="40"/>
      <c r="D197" s="40"/>
      <c r="E197" s="40"/>
      <c r="F197" s="40"/>
      <c r="G197" s="40"/>
      <c r="H197" s="40"/>
      <c r="I197" s="40"/>
      <c r="J197" s="40"/>
      <c r="K197" s="40"/>
      <c r="V197" s="40"/>
      <c r="W197" s="40"/>
      <c r="X197" s="40"/>
      <c r="Y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0"/>
      <c r="AN197" s="40"/>
      <c r="AO197" s="40"/>
      <c r="AP197" s="40"/>
      <c r="AQ197" s="40"/>
      <c r="AR197" s="40"/>
      <c r="AS197" s="40"/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  <c r="BD197" s="40"/>
      <c r="BE197" s="40"/>
      <c r="BF197" s="40"/>
      <c r="BG197" s="40"/>
      <c r="BH197" s="40"/>
      <c r="BI197" s="40"/>
      <c r="BJ197" s="40"/>
      <c r="BK197" s="40"/>
      <c r="BL197" s="40"/>
      <c r="BM197" s="40"/>
      <c r="BN197" s="40"/>
      <c r="BO197" s="40"/>
      <c r="BP197" s="40"/>
    </row>
    <row r="198" spans="2:68" x14ac:dyDescent="0.25"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V198" s="40"/>
      <c r="W198" s="40"/>
      <c r="X198" s="40"/>
      <c r="Y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  <c r="BM198" s="40"/>
      <c r="BN198" s="40"/>
      <c r="BO198" s="40"/>
      <c r="BP198" s="40"/>
    </row>
    <row r="199" spans="2:68" x14ac:dyDescent="0.25">
      <c r="B199" s="40"/>
      <c r="C199" s="40"/>
      <c r="D199" s="40"/>
      <c r="E199" s="40"/>
      <c r="F199" s="40"/>
      <c r="G199" s="40"/>
      <c r="H199" s="40"/>
      <c r="I199" s="40"/>
      <c r="J199" s="40"/>
      <c r="K199" s="40"/>
      <c r="V199" s="40"/>
      <c r="W199" s="40"/>
      <c r="X199" s="40"/>
      <c r="Y199" s="40"/>
      <c r="AB199" s="40"/>
      <c r="AC199" s="40"/>
      <c r="AD199" s="40"/>
      <c r="AE199" s="40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/>
      <c r="BH199" s="40"/>
      <c r="BI199" s="40"/>
      <c r="BJ199" s="40"/>
      <c r="BK199" s="40"/>
      <c r="BL199" s="40"/>
      <c r="BM199" s="40"/>
      <c r="BN199" s="40"/>
      <c r="BO199" s="40"/>
      <c r="BP199" s="40"/>
    </row>
    <row r="200" spans="2:68" x14ac:dyDescent="0.25">
      <c r="B200" s="40"/>
      <c r="C200" s="40"/>
      <c r="D200" s="40"/>
      <c r="E200" s="40"/>
      <c r="F200" s="40"/>
      <c r="G200" s="40"/>
      <c r="H200" s="40"/>
      <c r="I200" s="40"/>
      <c r="J200" s="40"/>
      <c r="K200" s="40"/>
      <c r="V200" s="40"/>
      <c r="W200" s="40"/>
      <c r="X200" s="40"/>
      <c r="Y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  <c r="BM200" s="40"/>
      <c r="BN200" s="40"/>
      <c r="BO200" s="40"/>
      <c r="BP200" s="40"/>
    </row>
    <row r="201" spans="2:68" x14ac:dyDescent="0.25"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V201" s="40"/>
      <c r="W201" s="40"/>
      <c r="X201" s="40"/>
      <c r="Y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</row>
    <row r="202" spans="2:68" x14ac:dyDescent="0.25">
      <c r="B202" s="40"/>
      <c r="C202" s="40"/>
      <c r="D202" s="40"/>
      <c r="E202" s="40"/>
      <c r="F202" s="40"/>
      <c r="G202" s="40"/>
      <c r="H202" s="40"/>
      <c r="I202" s="40"/>
      <c r="J202" s="40"/>
      <c r="K202" s="40"/>
      <c r="V202" s="40"/>
      <c r="W202" s="40"/>
      <c r="X202" s="40"/>
      <c r="Y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/>
      <c r="AM202" s="40"/>
      <c r="AN202" s="40"/>
      <c r="AO202" s="40"/>
      <c r="AP202" s="40"/>
      <c r="AQ202" s="40"/>
      <c r="AR202" s="40"/>
      <c r="AS202" s="40"/>
      <c r="AT202" s="40"/>
      <c r="AU202" s="40"/>
      <c r="AV202" s="40"/>
      <c r="AW202" s="40"/>
      <c r="AX202" s="40"/>
      <c r="AY202" s="40"/>
      <c r="AZ202" s="40"/>
      <c r="BA202" s="40"/>
      <c r="BB202" s="40"/>
      <c r="BC202" s="40"/>
      <c r="BD202" s="40"/>
      <c r="BE202" s="40"/>
      <c r="BF202" s="40"/>
      <c r="BG202" s="40"/>
      <c r="BH202" s="40"/>
      <c r="BI202" s="40"/>
      <c r="BJ202" s="40"/>
      <c r="BK202" s="40"/>
      <c r="BL202" s="40"/>
      <c r="BM202" s="40"/>
      <c r="BN202" s="40"/>
      <c r="BO202" s="40"/>
      <c r="BP202" s="40"/>
    </row>
    <row r="203" spans="2:68" x14ac:dyDescent="0.25">
      <c r="B203" s="40"/>
      <c r="C203" s="40"/>
      <c r="D203" s="40"/>
      <c r="E203" s="40"/>
      <c r="F203" s="40"/>
      <c r="G203" s="40"/>
      <c r="H203" s="40"/>
      <c r="I203" s="40"/>
      <c r="J203" s="40"/>
      <c r="K203" s="40"/>
      <c r="V203" s="40"/>
      <c r="W203" s="40"/>
      <c r="X203" s="40"/>
      <c r="Y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0"/>
      <c r="AQ203" s="40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</row>
    <row r="204" spans="2:68" x14ac:dyDescent="0.25">
      <c r="B204" s="40"/>
      <c r="C204" s="40"/>
      <c r="D204" s="40"/>
      <c r="E204" s="40"/>
      <c r="F204" s="40"/>
      <c r="G204" s="40"/>
      <c r="H204" s="40"/>
      <c r="I204" s="40"/>
      <c r="J204" s="40"/>
      <c r="K204" s="40"/>
      <c r="V204" s="40"/>
      <c r="W204" s="40"/>
      <c r="X204" s="40"/>
      <c r="Y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  <c r="BM204" s="40"/>
      <c r="BN204" s="40"/>
      <c r="BO204" s="40"/>
      <c r="BP204" s="40"/>
    </row>
    <row r="205" spans="2:68" x14ac:dyDescent="0.25">
      <c r="B205" s="40"/>
      <c r="C205" s="40"/>
      <c r="D205" s="40"/>
      <c r="E205" s="40"/>
      <c r="F205" s="40"/>
      <c r="G205" s="40"/>
      <c r="H205" s="40"/>
      <c r="I205" s="40"/>
      <c r="J205" s="40"/>
      <c r="K205" s="40"/>
      <c r="V205" s="40"/>
      <c r="W205" s="40"/>
      <c r="X205" s="40"/>
      <c r="Y205" s="40"/>
      <c r="AB205" s="40"/>
      <c r="AC205" s="40"/>
      <c r="AD205" s="40"/>
      <c r="AE205" s="40"/>
      <c r="AF205" s="40"/>
      <c r="AG205" s="40"/>
      <c r="AH205" s="40"/>
      <c r="AI205" s="40"/>
      <c r="AJ205" s="40"/>
      <c r="AK205" s="40"/>
      <c r="AL205" s="40"/>
      <c r="AM205" s="40"/>
      <c r="AN205" s="40"/>
      <c r="AO205" s="40"/>
      <c r="AP205" s="40"/>
      <c r="AQ205" s="40"/>
      <c r="AR205" s="40"/>
      <c r="AS205" s="40"/>
      <c r="AT205" s="40"/>
      <c r="AU205" s="40"/>
      <c r="AV205" s="40"/>
      <c r="AW205" s="40"/>
      <c r="AX205" s="40"/>
      <c r="AY205" s="40"/>
      <c r="AZ205" s="40"/>
      <c r="BA205" s="40"/>
      <c r="BB205" s="40"/>
      <c r="BC205" s="40"/>
      <c r="BD205" s="40"/>
      <c r="BE205" s="40"/>
      <c r="BF205" s="40"/>
      <c r="BG205" s="40"/>
      <c r="BH205" s="40"/>
      <c r="BI205" s="40"/>
      <c r="BJ205" s="40"/>
      <c r="BK205" s="40"/>
      <c r="BL205" s="40"/>
      <c r="BM205" s="40"/>
      <c r="BN205" s="40"/>
      <c r="BO205" s="40"/>
      <c r="BP205" s="40"/>
    </row>
    <row r="206" spans="2:68" x14ac:dyDescent="0.25">
      <c r="B206" s="40"/>
      <c r="C206" s="40"/>
      <c r="D206" s="40"/>
      <c r="E206" s="40"/>
      <c r="F206" s="40"/>
      <c r="G206" s="40"/>
      <c r="H206" s="40"/>
      <c r="I206" s="40"/>
      <c r="J206" s="40"/>
      <c r="K206" s="40"/>
      <c r="V206" s="40"/>
      <c r="W206" s="40"/>
      <c r="X206" s="40"/>
      <c r="Y206" s="40"/>
      <c r="AB206" s="40"/>
      <c r="AC206" s="40"/>
      <c r="AD206" s="40"/>
      <c r="AE206" s="40"/>
      <c r="AF206" s="40"/>
      <c r="AG206" s="40"/>
      <c r="AH206" s="40"/>
      <c r="AI206" s="40"/>
      <c r="AJ206" s="40"/>
      <c r="AK206" s="40"/>
      <c r="AL206" s="40"/>
      <c r="AM206" s="40"/>
      <c r="AN206" s="40"/>
      <c r="AO206" s="40"/>
      <c r="AP206" s="40"/>
      <c r="AQ206" s="40"/>
      <c r="AR206" s="40"/>
      <c r="AS206" s="40"/>
      <c r="AT206" s="40"/>
      <c r="AU206" s="40"/>
      <c r="AV206" s="40"/>
      <c r="AW206" s="40"/>
      <c r="AX206" s="40"/>
      <c r="AY206" s="40"/>
      <c r="AZ206" s="40"/>
      <c r="BA206" s="40"/>
      <c r="BB206" s="40"/>
      <c r="BC206" s="40"/>
      <c r="BD206" s="40"/>
      <c r="BE206" s="40"/>
      <c r="BF206" s="40"/>
      <c r="BG206" s="40"/>
      <c r="BH206" s="40"/>
      <c r="BI206" s="40"/>
      <c r="BJ206" s="40"/>
      <c r="BK206" s="40"/>
      <c r="BL206" s="40"/>
      <c r="BM206" s="40"/>
      <c r="BN206" s="40"/>
      <c r="BO206" s="40"/>
      <c r="BP206" s="40"/>
    </row>
    <row r="207" spans="2:68" x14ac:dyDescent="0.25">
      <c r="B207" s="40"/>
      <c r="C207" s="40"/>
      <c r="D207" s="40"/>
      <c r="E207" s="40"/>
      <c r="F207" s="40"/>
      <c r="G207" s="40"/>
      <c r="H207" s="40"/>
      <c r="I207" s="40"/>
      <c r="J207" s="40"/>
      <c r="K207" s="40"/>
      <c r="V207" s="40"/>
      <c r="W207" s="40"/>
      <c r="X207" s="40"/>
      <c r="Y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  <c r="AR207" s="40"/>
      <c r="AS207" s="40"/>
      <c r="AT207" s="40"/>
      <c r="AU207" s="40"/>
      <c r="AV207" s="40"/>
      <c r="AW207" s="40"/>
      <c r="AX207" s="40"/>
      <c r="AY207" s="40"/>
      <c r="AZ207" s="40"/>
      <c r="BA207" s="40"/>
      <c r="BB207" s="40"/>
      <c r="BC207" s="40"/>
      <c r="BD207" s="40"/>
      <c r="BE207" s="40"/>
      <c r="BF207" s="40"/>
      <c r="BG207" s="40"/>
      <c r="BH207" s="40"/>
      <c r="BI207" s="40"/>
      <c r="BJ207" s="40"/>
      <c r="BK207" s="40"/>
      <c r="BL207" s="40"/>
      <c r="BM207" s="40"/>
      <c r="BN207" s="40"/>
      <c r="BO207" s="40"/>
      <c r="BP207" s="40"/>
    </row>
    <row r="208" spans="2:68" x14ac:dyDescent="0.25">
      <c r="B208" s="40"/>
      <c r="C208" s="40"/>
      <c r="D208" s="40"/>
      <c r="E208" s="40"/>
      <c r="F208" s="40"/>
      <c r="G208" s="40"/>
      <c r="H208" s="40"/>
      <c r="I208" s="40"/>
      <c r="J208" s="40"/>
      <c r="K208" s="40"/>
      <c r="V208" s="40"/>
      <c r="W208" s="40"/>
      <c r="X208" s="40"/>
      <c r="Y208" s="40"/>
      <c r="AB208" s="40"/>
      <c r="AC208" s="40"/>
      <c r="AD208" s="40"/>
      <c r="AE208" s="40"/>
      <c r="AF208" s="40"/>
      <c r="AG208" s="40"/>
      <c r="AH208" s="40"/>
      <c r="AI208" s="40"/>
      <c r="AJ208" s="40"/>
      <c r="AK208" s="40"/>
      <c r="AL208" s="40"/>
      <c r="AM208" s="40"/>
      <c r="AN208" s="40"/>
      <c r="AO208" s="40"/>
      <c r="AP208" s="40"/>
      <c r="AQ208" s="40"/>
      <c r="AR208" s="40"/>
      <c r="AS208" s="40"/>
      <c r="AT208" s="40"/>
      <c r="AU208" s="40"/>
      <c r="AV208" s="40"/>
      <c r="AW208" s="40"/>
      <c r="AX208" s="40"/>
      <c r="AY208" s="40"/>
      <c r="AZ208" s="40"/>
      <c r="BA208" s="40"/>
      <c r="BB208" s="40"/>
      <c r="BC208" s="40"/>
      <c r="BD208" s="40"/>
      <c r="BE208" s="40"/>
      <c r="BF208" s="40"/>
      <c r="BG208" s="40"/>
      <c r="BH208" s="40"/>
      <c r="BI208" s="40"/>
      <c r="BJ208" s="40"/>
      <c r="BK208" s="40"/>
      <c r="BL208" s="40"/>
      <c r="BM208" s="40"/>
      <c r="BN208" s="40"/>
      <c r="BO208" s="40"/>
      <c r="BP208" s="40"/>
    </row>
    <row r="209" spans="2:68" x14ac:dyDescent="0.25">
      <c r="B209" s="40"/>
      <c r="C209" s="40"/>
      <c r="D209" s="40"/>
      <c r="E209" s="40"/>
      <c r="F209" s="40"/>
      <c r="G209" s="40"/>
      <c r="H209" s="40"/>
      <c r="I209" s="40"/>
      <c r="J209" s="40"/>
      <c r="K209" s="40"/>
      <c r="V209" s="40"/>
      <c r="W209" s="40"/>
      <c r="X209" s="40"/>
      <c r="Y209" s="40"/>
      <c r="AB209" s="40"/>
      <c r="AC209" s="40"/>
      <c r="AD209" s="40"/>
      <c r="AE209" s="40"/>
      <c r="AF209" s="40"/>
      <c r="AG209" s="40"/>
      <c r="AH209" s="40"/>
      <c r="AI209" s="40"/>
      <c r="AJ209" s="40"/>
      <c r="AK209" s="40"/>
      <c r="AL209" s="40"/>
      <c r="AM209" s="40"/>
      <c r="AN209" s="40"/>
      <c r="AO209" s="40"/>
      <c r="AP209" s="40"/>
      <c r="AQ209" s="40"/>
      <c r="AR209" s="40"/>
      <c r="AS209" s="40"/>
      <c r="AT209" s="40"/>
      <c r="AU209" s="40"/>
      <c r="AV209" s="40"/>
      <c r="AW209" s="40"/>
      <c r="AX209" s="40"/>
      <c r="AY209" s="40"/>
      <c r="AZ209" s="40"/>
      <c r="BA209" s="40"/>
      <c r="BB209" s="40"/>
      <c r="BC209" s="40"/>
      <c r="BD209" s="40"/>
      <c r="BE209" s="40"/>
      <c r="BF209" s="40"/>
      <c r="BG209" s="40"/>
      <c r="BH209" s="40"/>
      <c r="BI209" s="40"/>
      <c r="BJ209" s="40"/>
      <c r="BK209" s="40"/>
      <c r="BL209" s="40"/>
      <c r="BM209" s="40"/>
      <c r="BN209" s="40"/>
      <c r="BO209" s="40"/>
      <c r="BP209" s="40"/>
    </row>
    <row r="210" spans="2:68" x14ac:dyDescent="0.25"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V210" s="40"/>
      <c r="W210" s="40"/>
      <c r="X210" s="40"/>
      <c r="Y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0"/>
      <c r="AQ210" s="40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</row>
    <row r="211" spans="2:68" x14ac:dyDescent="0.25"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V211" s="40"/>
      <c r="W211" s="40"/>
      <c r="X211" s="40"/>
      <c r="Y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  <c r="BN211" s="40"/>
      <c r="BO211" s="40"/>
      <c r="BP211" s="40"/>
    </row>
    <row r="212" spans="2:68" x14ac:dyDescent="0.25">
      <c r="B212" s="40"/>
      <c r="C212" s="40"/>
      <c r="D212" s="40"/>
      <c r="E212" s="40"/>
      <c r="F212" s="40"/>
      <c r="G212" s="40"/>
      <c r="H212" s="40"/>
      <c r="I212" s="40"/>
      <c r="J212" s="40"/>
      <c r="K212" s="40"/>
      <c r="V212" s="40"/>
      <c r="W212" s="40"/>
      <c r="X212" s="40"/>
      <c r="Y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  <c r="BN212" s="40"/>
      <c r="BO212" s="40"/>
      <c r="BP212" s="40"/>
    </row>
    <row r="213" spans="2:68" x14ac:dyDescent="0.25">
      <c r="B213" s="40"/>
      <c r="C213" s="40"/>
      <c r="D213" s="40"/>
      <c r="E213" s="40"/>
      <c r="F213" s="40"/>
      <c r="G213" s="40"/>
      <c r="H213" s="40"/>
      <c r="I213" s="40"/>
      <c r="J213" s="40"/>
      <c r="K213" s="40"/>
      <c r="V213" s="40"/>
      <c r="W213" s="40"/>
      <c r="X213" s="40"/>
      <c r="Y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  <c r="BN213" s="40"/>
      <c r="BO213" s="40"/>
      <c r="BP213" s="40"/>
    </row>
    <row r="214" spans="2:68" x14ac:dyDescent="0.25">
      <c r="B214" s="40"/>
      <c r="C214" s="40"/>
      <c r="D214" s="40"/>
      <c r="E214" s="40"/>
      <c r="F214" s="40"/>
      <c r="G214" s="40"/>
      <c r="H214" s="40"/>
      <c r="I214" s="40"/>
      <c r="J214" s="40"/>
      <c r="K214" s="40"/>
      <c r="V214" s="40"/>
      <c r="W214" s="40"/>
      <c r="X214" s="40"/>
      <c r="Y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0"/>
      <c r="AQ214" s="40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  <c r="BN214" s="40"/>
      <c r="BO214" s="40"/>
      <c r="BP214" s="40"/>
    </row>
    <row r="215" spans="2:68" x14ac:dyDescent="0.25">
      <c r="B215" s="40"/>
      <c r="C215" s="40"/>
      <c r="D215" s="40"/>
      <c r="E215" s="40"/>
      <c r="F215" s="40"/>
      <c r="G215" s="40"/>
      <c r="H215" s="40"/>
      <c r="I215" s="40"/>
      <c r="J215" s="40"/>
      <c r="K215" s="40"/>
      <c r="V215" s="40"/>
      <c r="W215" s="40"/>
      <c r="X215" s="40"/>
      <c r="Y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0"/>
      <c r="AQ215" s="40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  <c r="BN215" s="40"/>
      <c r="BO215" s="40"/>
      <c r="BP215" s="40"/>
    </row>
    <row r="216" spans="2:68" x14ac:dyDescent="0.25">
      <c r="B216" s="40"/>
      <c r="C216" s="40"/>
      <c r="D216" s="40"/>
      <c r="E216" s="40"/>
      <c r="F216" s="40"/>
      <c r="G216" s="40"/>
      <c r="H216" s="40"/>
      <c r="I216" s="40"/>
      <c r="J216" s="40"/>
      <c r="K216" s="40"/>
      <c r="V216" s="40"/>
      <c r="W216" s="40"/>
      <c r="X216" s="40"/>
      <c r="Y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  <c r="BN216" s="40"/>
      <c r="BO216" s="40"/>
      <c r="BP216" s="40"/>
    </row>
    <row r="217" spans="2:68" x14ac:dyDescent="0.25">
      <c r="B217" s="40"/>
      <c r="C217" s="40"/>
      <c r="D217" s="40"/>
      <c r="E217" s="40"/>
      <c r="F217" s="40"/>
      <c r="G217" s="40"/>
      <c r="H217" s="40"/>
      <c r="I217" s="40"/>
      <c r="J217" s="40"/>
      <c r="K217" s="40"/>
      <c r="V217" s="40"/>
      <c r="W217" s="40"/>
      <c r="X217" s="40"/>
      <c r="Y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</row>
    <row r="218" spans="2:68" x14ac:dyDescent="0.25">
      <c r="B218" s="40"/>
      <c r="C218" s="40"/>
      <c r="D218" s="40"/>
      <c r="E218" s="40"/>
      <c r="F218" s="40"/>
      <c r="G218" s="40"/>
      <c r="H218" s="40"/>
      <c r="I218" s="40"/>
      <c r="J218" s="40"/>
      <c r="K218" s="40"/>
      <c r="V218" s="40"/>
      <c r="W218" s="40"/>
      <c r="X218" s="40"/>
      <c r="Y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</row>
    <row r="219" spans="2:68" x14ac:dyDescent="0.25"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V219" s="40"/>
      <c r="W219" s="40"/>
      <c r="X219" s="40"/>
      <c r="Y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</row>
    <row r="220" spans="2:68" x14ac:dyDescent="0.25">
      <c r="B220" s="40"/>
      <c r="C220" s="40"/>
      <c r="D220" s="40"/>
      <c r="E220" s="40"/>
      <c r="F220" s="40"/>
      <c r="G220" s="40"/>
      <c r="H220" s="40"/>
      <c r="I220" s="40"/>
      <c r="J220" s="40"/>
      <c r="K220" s="40"/>
      <c r="V220" s="40"/>
      <c r="W220" s="40"/>
      <c r="X220" s="40"/>
      <c r="Y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</row>
    <row r="221" spans="2:68" x14ac:dyDescent="0.25"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V221" s="40"/>
      <c r="W221" s="40"/>
      <c r="X221" s="40"/>
      <c r="Y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  <c r="BN221" s="40"/>
      <c r="BO221" s="40"/>
      <c r="BP221" s="40"/>
    </row>
    <row r="222" spans="2:68" x14ac:dyDescent="0.25">
      <c r="B222" s="40"/>
      <c r="C222" s="40"/>
      <c r="D222" s="40"/>
      <c r="E222" s="40"/>
      <c r="F222" s="40"/>
      <c r="G222" s="40"/>
      <c r="H222" s="40"/>
      <c r="I222" s="40"/>
      <c r="J222" s="40"/>
      <c r="K222" s="40"/>
      <c r="V222" s="40"/>
      <c r="W222" s="40"/>
      <c r="X222" s="40"/>
      <c r="Y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0"/>
      <c r="AN222" s="40"/>
      <c r="AO222" s="40"/>
      <c r="AP222" s="40"/>
      <c r="AQ222" s="40"/>
      <c r="AR222" s="40"/>
      <c r="AS222" s="40"/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</row>
    <row r="223" spans="2:68" x14ac:dyDescent="0.25">
      <c r="B223" s="40"/>
      <c r="C223" s="40"/>
      <c r="D223" s="40"/>
      <c r="E223" s="40"/>
      <c r="F223" s="40"/>
      <c r="G223" s="40"/>
      <c r="H223" s="40"/>
      <c r="I223" s="40"/>
      <c r="J223" s="40"/>
      <c r="K223" s="40"/>
      <c r="V223" s="40"/>
      <c r="W223" s="40"/>
      <c r="X223" s="40"/>
      <c r="Y223" s="40"/>
      <c r="AB223" s="40"/>
      <c r="AC223" s="40"/>
      <c r="AD223" s="40"/>
      <c r="AE223" s="40"/>
      <c r="AF223" s="40"/>
      <c r="AG223" s="40"/>
      <c r="AH223" s="40"/>
      <c r="AI223" s="40"/>
      <c r="AJ223" s="40"/>
      <c r="AK223" s="40"/>
      <c r="AL223" s="40"/>
      <c r="AM223" s="40"/>
      <c r="AN223" s="40"/>
      <c r="AO223" s="40"/>
      <c r="AP223" s="40"/>
      <c r="AQ223" s="40"/>
      <c r="AR223" s="40"/>
      <c r="AS223" s="40"/>
      <c r="AT223" s="40"/>
      <c r="AU223" s="40"/>
      <c r="AV223" s="40"/>
      <c r="AW223" s="40"/>
      <c r="AX223" s="40"/>
      <c r="AY223" s="40"/>
      <c r="AZ223" s="40"/>
      <c r="BA223" s="40"/>
      <c r="BB223" s="40"/>
      <c r="BC223" s="40"/>
      <c r="BD223" s="40"/>
      <c r="BE223" s="40"/>
      <c r="BF223" s="40"/>
      <c r="BG223" s="40"/>
      <c r="BH223" s="40"/>
      <c r="BI223" s="40"/>
      <c r="BJ223" s="40"/>
      <c r="BK223" s="40"/>
      <c r="BL223" s="40"/>
      <c r="BM223" s="40"/>
      <c r="BN223" s="40"/>
      <c r="BO223" s="40"/>
      <c r="BP223" s="40"/>
    </row>
    <row r="224" spans="2:68" x14ac:dyDescent="0.25">
      <c r="B224" s="40"/>
      <c r="C224" s="40"/>
      <c r="D224" s="40"/>
      <c r="E224" s="40"/>
      <c r="F224" s="40"/>
      <c r="G224" s="40"/>
      <c r="H224" s="40"/>
      <c r="I224" s="40"/>
      <c r="J224" s="40"/>
      <c r="K224" s="40"/>
      <c r="V224" s="40"/>
      <c r="W224" s="40"/>
      <c r="X224" s="40"/>
      <c r="Y224" s="40"/>
      <c r="AB224" s="40"/>
      <c r="AC224" s="40"/>
      <c r="AD224" s="40"/>
      <c r="AE224" s="40"/>
      <c r="AF224" s="40"/>
      <c r="AG224" s="40"/>
      <c r="AH224" s="40"/>
      <c r="AI224" s="40"/>
      <c r="AJ224" s="40"/>
      <c r="AK224" s="40"/>
      <c r="AL224" s="40"/>
      <c r="AM224" s="40"/>
      <c r="AN224" s="40"/>
      <c r="AO224" s="40"/>
      <c r="AP224" s="40"/>
      <c r="AQ224" s="40"/>
      <c r="AR224" s="40"/>
      <c r="AS224" s="40"/>
      <c r="AT224" s="40"/>
      <c r="AU224" s="40"/>
      <c r="AV224" s="40"/>
      <c r="AW224" s="40"/>
      <c r="AX224" s="40"/>
      <c r="AY224" s="40"/>
      <c r="AZ224" s="40"/>
      <c r="BA224" s="40"/>
      <c r="BB224" s="40"/>
      <c r="BC224" s="40"/>
      <c r="BD224" s="40"/>
      <c r="BE224" s="40"/>
      <c r="BF224" s="40"/>
      <c r="BG224" s="40"/>
      <c r="BH224" s="40"/>
      <c r="BI224" s="40"/>
      <c r="BJ224" s="40"/>
      <c r="BK224" s="40"/>
      <c r="BL224" s="40"/>
      <c r="BM224" s="40"/>
      <c r="BN224" s="40"/>
      <c r="BO224" s="40"/>
      <c r="BP224" s="40"/>
    </row>
    <row r="225" spans="2:68" x14ac:dyDescent="0.25">
      <c r="B225" s="40"/>
      <c r="C225" s="40"/>
      <c r="D225" s="40"/>
      <c r="E225" s="40"/>
      <c r="F225" s="40"/>
      <c r="G225" s="40"/>
      <c r="H225" s="40"/>
      <c r="I225" s="40"/>
      <c r="J225" s="40"/>
      <c r="K225" s="40"/>
      <c r="V225" s="40"/>
      <c r="W225" s="40"/>
      <c r="X225" s="40"/>
      <c r="Y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0"/>
      <c r="AN225" s="40"/>
      <c r="AO225" s="40"/>
      <c r="AP225" s="40"/>
      <c r="AQ225" s="40"/>
      <c r="AR225" s="40"/>
      <c r="AS225" s="40"/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  <c r="BD225" s="40"/>
      <c r="BE225" s="40"/>
      <c r="BF225" s="40"/>
      <c r="BG225" s="40"/>
      <c r="BH225" s="40"/>
      <c r="BI225" s="40"/>
      <c r="BJ225" s="40"/>
      <c r="BK225" s="40"/>
      <c r="BL225" s="40"/>
      <c r="BM225" s="40"/>
      <c r="BN225" s="40"/>
      <c r="BO225" s="40"/>
      <c r="BP225" s="40"/>
    </row>
    <row r="226" spans="2:68" x14ac:dyDescent="0.25">
      <c r="B226" s="40"/>
      <c r="C226" s="40"/>
      <c r="D226" s="40"/>
      <c r="E226" s="40"/>
      <c r="F226" s="40"/>
      <c r="G226" s="40"/>
      <c r="H226" s="40"/>
      <c r="I226" s="40"/>
      <c r="J226" s="40"/>
      <c r="K226" s="40"/>
      <c r="V226" s="40"/>
      <c r="W226" s="40"/>
      <c r="X226" s="40"/>
      <c r="Y226" s="40"/>
      <c r="AB226" s="40"/>
      <c r="AC226" s="40"/>
      <c r="AD226" s="40"/>
      <c r="AE226" s="40"/>
      <c r="AF226" s="40"/>
      <c r="AG226" s="40"/>
      <c r="AH226" s="40"/>
      <c r="AI226" s="40"/>
      <c r="AJ226" s="40"/>
      <c r="AK226" s="40"/>
      <c r="AL226" s="40"/>
      <c r="AM226" s="40"/>
      <c r="AN226" s="40"/>
      <c r="AO226" s="40"/>
      <c r="AP226" s="40"/>
      <c r="AQ226" s="40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/>
      <c r="BH226" s="40"/>
      <c r="BI226" s="40"/>
      <c r="BJ226" s="40"/>
      <c r="BK226" s="40"/>
      <c r="BL226" s="40"/>
      <c r="BM226" s="40"/>
      <c r="BN226" s="40"/>
      <c r="BO226" s="40"/>
      <c r="BP226" s="40"/>
    </row>
    <row r="227" spans="2:68" x14ac:dyDescent="0.25"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V227" s="40"/>
      <c r="W227" s="40"/>
      <c r="X227" s="40"/>
      <c r="Y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  <c r="BM227" s="40"/>
      <c r="BN227" s="40"/>
      <c r="BO227" s="40"/>
      <c r="BP227" s="40"/>
    </row>
    <row r="228" spans="2:68" x14ac:dyDescent="0.25">
      <c r="B228" s="40"/>
      <c r="C228" s="40"/>
      <c r="D228" s="40"/>
      <c r="E228" s="40"/>
      <c r="F228" s="40"/>
      <c r="G228" s="40"/>
      <c r="H228" s="40"/>
      <c r="I228" s="40"/>
      <c r="J228" s="40"/>
      <c r="K228" s="40"/>
      <c r="V228" s="40"/>
      <c r="W228" s="40"/>
      <c r="X228" s="40"/>
      <c r="Y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0"/>
      <c r="AQ228" s="40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  <c r="BM228" s="40"/>
      <c r="BN228" s="40"/>
      <c r="BO228" s="40"/>
      <c r="BP228" s="40"/>
    </row>
    <row r="229" spans="2:68" x14ac:dyDescent="0.25"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V229" s="40"/>
      <c r="W229" s="40"/>
      <c r="X229" s="40"/>
      <c r="Y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</row>
    <row r="230" spans="2:68" x14ac:dyDescent="0.25">
      <c r="B230" s="40"/>
      <c r="C230" s="40"/>
      <c r="D230" s="40"/>
      <c r="E230" s="40"/>
      <c r="F230" s="40"/>
      <c r="G230" s="40"/>
      <c r="H230" s="40"/>
      <c r="I230" s="40"/>
      <c r="J230" s="40"/>
      <c r="K230" s="40"/>
      <c r="V230" s="40"/>
      <c r="W230" s="40"/>
      <c r="X230" s="40"/>
      <c r="Y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0"/>
      <c r="AN230" s="40"/>
      <c r="AO230" s="40"/>
      <c r="AP230" s="40"/>
      <c r="AQ230" s="40"/>
      <c r="AR230" s="40"/>
      <c r="AS230" s="40"/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0"/>
      <c r="BH230" s="40"/>
      <c r="BI230" s="40"/>
      <c r="BJ230" s="40"/>
      <c r="BK230" s="40"/>
      <c r="BL230" s="40"/>
      <c r="BM230" s="40"/>
      <c r="BN230" s="40"/>
      <c r="BO230" s="40"/>
      <c r="BP230" s="40"/>
    </row>
    <row r="231" spans="2:68" x14ac:dyDescent="0.25">
      <c r="B231" s="40"/>
      <c r="C231" s="40"/>
      <c r="D231" s="40"/>
      <c r="E231" s="40"/>
      <c r="F231" s="40"/>
      <c r="G231" s="40"/>
      <c r="H231" s="40"/>
      <c r="I231" s="40"/>
      <c r="J231" s="40"/>
      <c r="K231" s="40"/>
      <c r="V231" s="40"/>
      <c r="W231" s="40"/>
      <c r="X231" s="40"/>
      <c r="Y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</row>
    <row r="232" spans="2:68" x14ac:dyDescent="0.25">
      <c r="B232" s="40"/>
      <c r="C232" s="40"/>
      <c r="D232" s="40"/>
      <c r="E232" s="40"/>
      <c r="F232" s="40"/>
      <c r="G232" s="40"/>
      <c r="H232" s="40"/>
      <c r="I232" s="40"/>
      <c r="J232" s="40"/>
      <c r="K232" s="40"/>
      <c r="V232" s="40"/>
      <c r="W232" s="40"/>
      <c r="X232" s="40"/>
      <c r="Y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0"/>
      <c r="AN232" s="40"/>
      <c r="AO232" s="40"/>
      <c r="AP232" s="40"/>
      <c r="AQ232" s="40"/>
      <c r="AR232" s="40"/>
      <c r="AS232" s="40"/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</row>
    <row r="233" spans="2:68" x14ac:dyDescent="0.25">
      <c r="B233" s="40"/>
      <c r="C233" s="40"/>
      <c r="D233" s="40"/>
      <c r="E233" s="40"/>
      <c r="F233" s="40"/>
      <c r="G233" s="40"/>
      <c r="H233" s="40"/>
      <c r="I233" s="40"/>
      <c r="J233" s="40"/>
      <c r="K233" s="40"/>
      <c r="V233" s="40"/>
      <c r="W233" s="40"/>
      <c r="X233" s="40"/>
      <c r="Y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</row>
    <row r="234" spans="2:68" x14ac:dyDescent="0.25">
      <c r="B234" s="40"/>
      <c r="C234" s="40"/>
      <c r="D234" s="40"/>
      <c r="E234" s="40"/>
      <c r="F234" s="40"/>
      <c r="G234" s="40"/>
      <c r="H234" s="40"/>
      <c r="I234" s="40"/>
      <c r="J234" s="40"/>
      <c r="K234" s="40"/>
      <c r="V234" s="40"/>
      <c r="W234" s="40"/>
      <c r="X234" s="40"/>
      <c r="Y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</row>
    <row r="235" spans="2:68" x14ac:dyDescent="0.25">
      <c r="B235" s="40"/>
      <c r="C235" s="40"/>
      <c r="D235" s="40"/>
      <c r="E235" s="40"/>
      <c r="F235" s="40"/>
      <c r="G235" s="40"/>
      <c r="H235" s="40"/>
      <c r="I235" s="40"/>
      <c r="J235" s="40"/>
      <c r="K235" s="40"/>
      <c r="V235" s="40"/>
      <c r="W235" s="40"/>
      <c r="X235" s="40"/>
      <c r="Y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</row>
    <row r="236" spans="2:68" x14ac:dyDescent="0.25">
      <c r="B236" s="40"/>
      <c r="C236" s="40"/>
      <c r="D236" s="40"/>
      <c r="E236" s="40"/>
      <c r="F236" s="40"/>
      <c r="G236" s="40"/>
      <c r="H236" s="40"/>
      <c r="I236" s="40"/>
      <c r="J236" s="40"/>
      <c r="K236" s="40"/>
      <c r="V236" s="40"/>
      <c r="W236" s="40"/>
      <c r="X236" s="40"/>
      <c r="Y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</row>
    <row r="237" spans="2:68" x14ac:dyDescent="0.25">
      <c r="B237" s="40"/>
      <c r="C237" s="40"/>
      <c r="D237" s="40"/>
      <c r="E237" s="40"/>
      <c r="F237" s="40"/>
      <c r="G237" s="40"/>
      <c r="H237" s="40"/>
      <c r="I237" s="40"/>
      <c r="J237" s="40"/>
      <c r="K237" s="40"/>
      <c r="V237" s="40"/>
      <c r="W237" s="40"/>
      <c r="X237" s="40"/>
      <c r="Y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0"/>
      <c r="AQ237" s="40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40"/>
      <c r="BN237" s="40"/>
      <c r="BO237" s="40"/>
      <c r="BP237" s="40"/>
    </row>
    <row r="238" spans="2:68" x14ac:dyDescent="0.25"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V238" s="40"/>
      <c r="W238" s="40"/>
      <c r="X238" s="40"/>
      <c r="Y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40"/>
      <c r="BN238" s="40"/>
      <c r="BO238" s="40"/>
      <c r="BP238" s="40"/>
    </row>
    <row r="239" spans="2:68" x14ac:dyDescent="0.25">
      <c r="B239" s="40"/>
      <c r="C239" s="40"/>
      <c r="D239" s="40"/>
      <c r="E239" s="40"/>
      <c r="F239" s="40"/>
      <c r="G239" s="40"/>
      <c r="H239" s="40"/>
      <c r="I239" s="40"/>
      <c r="J239" s="40"/>
      <c r="K239" s="40"/>
      <c r="V239" s="40"/>
      <c r="W239" s="40"/>
      <c r="X239" s="40"/>
      <c r="Y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</row>
    <row r="240" spans="2:68" x14ac:dyDescent="0.25">
      <c r="B240" s="40"/>
      <c r="C240" s="40"/>
      <c r="D240" s="40"/>
      <c r="E240" s="40"/>
      <c r="F240" s="40"/>
      <c r="G240" s="40"/>
      <c r="H240" s="40"/>
      <c r="I240" s="40"/>
      <c r="J240" s="40"/>
      <c r="K240" s="40"/>
      <c r="V240" s="40"/>
      <c r="W240" s="40"/>
      <c r="X240" s="40"/>
      <c r="Y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</row>
    <row r="241" spans="2:68" x14ac:dyDescent="0.25">
      <c r="B241" s="40"/>
      <c r="C241" s="40"/>
      <c r="D241" s="40"/>
      <c r="E241" s="40"/>
      <c r="F241" s="40"/>
      <c r="G241" s="40"/>
      <c r="H241" s="40"/>
      <c r="I241" s="40"/>
      <c r="J241" s="40"/>
      <c r="K241" s="40"/>
      <c r="V241" s="40"/>
      <c r="W241" s="40"/>
      <c r="X241" s="40"/>
      <c r="Y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</row>
    <row r="242" spans="2:68" x14ac:dyDescent="0.25">
      <c r="B242" s="40"/>
      <c r="C242" s="40"/>
      <c r="D242" s="40"/>
      <c r="E242" s="40"/>
      <c r="F242" s="40"/>
      <c r="G242" s="40"/>
      <c r="H242" s="40"/>
      <c r="I242" s="40"/>
      <c r="J242" s="40"/>
      <c r="K242" s="40"/>
      <c r="V242" s="40"/>
      <c r="W242" s="40"/>
      <c r="X242" s="40"/>
      <c r="Y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</row>
    <row r="243" spans="2:68" x14ac:dyDescent="0.25"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V243" s="40"/>
      <c r="W243" s="40"/>
      <c r="X243" s="40"/>
      <c r="Y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</row>
    <row r="244" spans="2:68" x14ac:dyDescent="0.25">
      <c r="B244" s="40"/>
      <c r="C244" s="40"/>
      <c r="D244" s="40"/>
      <c r="E244" s="40"/>
      <c r="F244" s="40"/>
      <c r="G244" s="40"/>
      <c r="H244" s="40"/>
      <c r="I244" s="40"/>
      <c r="J244" s="40"/>
      <c r="K244" s="40"/>
      <c r="V244" s="40"/>
      <c r="W244" s="40"/>
      <c r="X244" s="40"/>
      <c r="Y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</row>
    <row r="245" spans="2:68" x14ac:dyDescent="0.25">
      <c r="B245" s="40"/>
      <c r="C245" s="40"/>
      <c r="D245" s="40"/>
      <c r="E245" s="40"/>
      <c r="F245" s="40"/>
      <c r="G245" s="40"/>
      <c r="H245" s="40"/>
      <c r="I245" s="40"/>
      <c r="J245" s="40"/>
      <c r="K245" s="40"/>
      <c r="V245" s="40"/>
      <c r="W245" s="40"/>
      <c r="X245" s="40"/>
      <c r="Y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</row>
    <row r="246" spans="2:68" x14ac:dyDescent="0.25">
      <c r="B246" s="40"/>
      <c r="C246" s="40"/>
      <c r="D246" s="40"/>
      <c r="E246" s="40"/>
      <c r="F246" s="40"/>
      <c r="G246" s="40"/>
      <c r="H246" s="40"/>
      <c r="I246" s="40"/>
      <c r="J246" s="40"/>
      <c r="K246" s="40"/>
      <c r="V246" s="40"/>
      <c r="W246" s="40"/>
      <c r="X246" s="40"/>
      <c r="Y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</row>
    <row r="247" spans="2:68" x14ac:dyDescent="0.25">
      <c r="B247" s="40"/>
      <c r="C247" s="40"/>
      <c r="D247" s="40"/>
      <c r="E247" s="40"/>
      <c r="F247" s="40"/>
      <c r="G247" s="40"/>
      <c r="H247" s="40"/>
      <c r="I247" s="40"/>
      <c r="J247" s="40"/>
      <c r="K247" s="40"/>
      <c r="V247" s="40"/>
      <c r="W247" s="40"/>
      <c r="X247" s="40"/>
      <c r="Y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</row>
    <row r="248" spans="2:68" x14ac:dyDescent="0.25"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V248" s="40"/>
      <c r="W248" s="40"/>
      <c r="X248" s="40"/>
      <c r="Y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</row>
    <row r="249" spans="2:68" x14ac:dyDescent="0.25">
      <c r="B249" s="40"/>
      <c r="C249" s="40"/>
      <c r="D249" s="40"/>
      <c r="E249" s="40"/>
      <c r="F249" s="40"/>
      <c r="G249" s="40"/>
      <c r="H249" s="40"/>
      <c r="I249" s="40"/>
      <c r="J249" s="40"/>
      <c r="K249" s="40"/>
      <c r="V249" s="40"/>
      <c r="W249" s="40"/>
      <c r="X249" s="40"/>
      <c r="Y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</row>
    <row r="250" spans="2:68" x14ac:dyDescent="0.25">
      <c r="B250" s="40"/>
      <c r="C250" s="40"/>
      <c r="D250" s="40"/>
      <c r="E250" s="40"/>
      <c r="F250" s="40"/>
      <c r="G250" s="40"/>
      <c r="H250" s="40"/>
      <c r="I250" s="40"/>
      <c r="J250" s="40"/>
      <c r="K250" s="40"/>
      <c r="V250" s="40"/>
      <c r="W250" s="40"/>
      <c r="X250" s="40"/>
      <c r="Y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0"/>
      <c r="AQ250" s="40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40"/>
      <c r="BG250" s="40"/>
      <c r="BH250" s="40"/>
      <c r="BI250" s="40"/>
      <c r="BJ250" s="40"/>
      <c r="BK250" s="40"/>
      <c r="BL250" s="40"/>
      <c r="BM250" s="40"/>
      <c r="BN250" s="40"/>
      <c r="BO250" s="40"/>
      <c r="BP250" s="40"/>
    </row>
    <row r="251" spans="2:68" x14ac:dyDescent="0.25">
      <c r="B251" s="40"/>
      <c r="C251" s="40"/>
      <c r="D251" s="40"/>
      <c r="E251" s="40"/>
      <c r="F251" s="40"/>
      <c r="G251" s="40"/>
      <c r="H251" s="40"/>
      <c r="I251" s="40"/>
      <c r="J251" s="40"/>
      <c r="K251" s="40"/>
      <c r="V251" s="40"/>
      <c r="W251" s="40"/>
      <c r="X251" s="40"/>
      <c r="Y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  <c r="BM251" s="40"/>
      <c r="BN251" s="40"/>
      <c r="BO251" s="40"/>
      <c r="BP251" s="40"/>
    </row>
    <row r="252" spans="2:68" x14ac:dyDescent="0.25">
      <c r="B252" s="40"/>
      <c r="C252" s="40"/>
      <c r="D252" s="40"/>
      <c r="E252" s="40"/>
      <c r="F252" s="40"/>
      <c r="G252" s="40"/>
      <c r="H252" s="40"/>
      <c r="I252" s="40"/>
      <c r="J252" s="40"/>
      <c r="K252" s="40"/>
      <c r="V252" s="40"/>
      <c r="W252" s="40"/>
      <c r="X252" s="40"/>
      <c r="Y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  <c r="BN252" s="40"/>
      <c r="BO252" s="40"/>
      <c r="BP252" s="40"/>
    </row>
    <row r="253" spans="2:68" x14ac:dyDescent="0.25">
      <c r="B253" s="40"/>
      <c r="C253" s="40"/>
      <c r="D253" s="40"/>
      <c r="E253" s="40"/>
      <c r="F253" s="40"/>
      <c r="G253" s="40"/>
      <c r="H253" s="40"/>
      <c r="I253" s="40"/>
      <c r="J253" s="40"/>
      <c r="K253" s="40"/>
      <c r="V253" s="40"/>
      <c r="W253" s="40"/>
      <c r="X253" s="40"/>
      <c r="Y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</row>
    <row r="254" spans="2:68" x14ac:dyDescent="0.25">
      <c r="B254" s="40"/>
      <c r="C254" s="40"/>
      <c r="D254" s="40"/>
      <c r="E254" s="40"/>
      <c r="F254" s="40"/>
      <c r="G254" s="40"/>
      <c r="H254" s="40"/>
      <c r="I254" s="40"/>
      <c r="J254" s="40"/>
      <c r="K254" s="40"/>
      <c r="V254" s="40"/>
      <c r="W254" s="40"/>
      <c r="X254" s="40"/>
      <c r="Y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0"/>
      <c r="BK254" s="40"/>
      <c r="BL254" s="40"/>
      <c r="BM254" s="40"/>
      <c r="BN254" s="40"/>
      <c r="BO254" s="40"/>
      <c r="BP254" s="40"/>
    </row>
    <row r="255" spans="2:68" x14ac:dyDescent="0.25">
      <c r="B255" s="40"/>
      <c r="C255" s="40"/>
      <c r="D255" s="40"/>
      <c r="E255" s="40"/>
      <c r="F255" s="40"/>
      <c r="G255" s="40"/>
      <c r="H255" s="40"/>
      <c r="I255" s="40"/>
      <c r="J255" s="40"/>
      <c r="K255" s="40"/>
      <c r="V255" s="40"/>
      <c r="W255" s="40"/>
      <c r="X255" s="40"/>
      <c r="Y255" s="40"/>
      <c r="AB255" s="40"/>
      <c r="AC255" s="40"/>
      <c r="AD255" s="40"/>
      <c r="AE255" s="40"/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0"/>
      <c r="AQ255" s="40"/>
      <c r="AR255" s="40"/>
      <c r="AS255" s="40"/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40"/>
      <c r="BM255" s="40"/>
      <c r="BN255" s="40"/>
      <c r="BO255" s="40"/>
      <c r="BP255" s="40"/>
    </row>
    <row r="256" spans="2:68" x14ac:dyDescent="0.25">
      <c r="B256" s="40"/>
      <c r="C256" s="40"/>
      <c r="D256" s="40"/>
      <c r="E256" s="40"/>
      <c r="F256" s="40"/>
      <c r="G256" s="40"/>
      <c r="H256" s="40"/>
      <c r="I256" s="40"/>
      <c r="J256" s="40"/>
      <c r="K256" s="40"/>
      <c r="V256" s="40"/>
      <c r="W256" s="40"/>
      <c r="X256" s="40"/>
      <c r="Y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</row>
    <row r="257" spans="2:68" x14ac:dyDescent="0.25">
      <c r="B257" s="40"/>
      <c r="C257" s="40"/>
      <c r="D257" s="40"/>
      <c r="E257" s="40"/>
      <c r="F257" s="40"/>
      <c r="G257" s="40"/>
      <c r="H257" s="40"/>
      <c r="I257" s="40"/>
      <c r="J257" s="40"/>
      <c r="K257" s="40"/>
      <c r="V257" s="40"/>
      <c r="W257" s="40"/>
      <c r="X257" s="40"/>
      <c r="Y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0"/>
      <c r="BK257" s="40"/>
      <c r="BL257" s="40"/>
      <c r="BM257" s="40"/>
      <c r="BN257" s="40"/>
      <c r="BO257" s="40"/>
      <c r="BP257" s="40"/>
    </row>
    <row r="258" spans="2:68" x14ac:dyDescent="0.25"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V258" s="40"/>
      <c r="W258" s="40"/>
      <c r="X258" s="40"/>
      <c r="Y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</row>
    <row r="259" spans="2:68" x14ac:dyDescent="0.25"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V259" s="40"/>
      <c r="W259" s="40"/>
      <c r="X259" s="40"/>
      <c r="Y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/>
      <c r="BL259" s="40"/>
      <c r="BM259" s="40"/>
      <c r="BN259" s="40"/>
      <c r="BO259" s="40"/>
      <c r="BP259" s="40"/>
    </row>
    <row r="260" spans="2:68" x14ac:dyDescent="0.25"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V260" s="40"/>
      <c r="W260" s="40"/>
      <c r="X260" s="40"/>
      <c r="Y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</row>
    <row r="261" spans="2:68" x14ac:dyDescent="0.25">
      <c r="B261" s="40"/>
      <c r="C261" s="40"/>
      <c r="D261" s="40"/>
      <c r="E261" s="40"/>
      <c r="F261" s="40"/>
      <c r="G261" s="40"/>
      <c r="H261" s="40"/>
      <c r="I261" s="40"/>
      <c r="J261" s="40"/>
      <c r="K261" s="40"/>
      <c r="V261" s="40"/>
      <c r="W261" s="40"/>
      <c r="X261" s="40"/>
      <c r="Y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/>
      <c r="BN261" s="40"/>
      <c r="BO261" s="40"/>
      <c r="BP261" s="40"/>
    </row>
    <row r="262" spans="2:68" x14ac:dyDescent="0.25">
      <c r="B262" s="40"/>
      <c r="C262" s="40"/>
      <c r="D262" s="40"/>
      <c r="E262" s="40"/>
      <c r="F262" s="40"/>
      <c r="G262" s="40"/>
      <c r="H262" s="40"/>
      <c r="I262" s="40"/>
      <c r="J262" s="40"/>
      <c r="K262" s="40"/>
      <c r="V262" s="40"/>
      <c r="W262" s="40"/>
      <c r="X262" s="40"/>
      <c r="Y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/>
      <c r="BN262" s="40"/>
      <c r="BO262" s="40"/>
      <c r="BP262" s="40"/>
    </row>
    <row r="263" spans="2:68" x14ac:dyDescent="0.25">
      <c r="B263" s="40"/>
      <c r="C263" s="40"/>
      <c r="D263" s="40"/>
      <c r="E263" s="40"/>
      <c r="F263" s="40"/>
      <c r="G263" s="40"/>
      <c r="H263" s="40"/>
      <c r="I263" s="40"/>
      <c r="J263" s="40"/>
      <c r="K263" s="40"/>
      <c r="V263" s="40"/>
      <c r="W263" s="40"/>
      <c r="X263" s="40"/>
      <c r="Y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</row>
    <row r="264" spans="2:68" x14ac:dyDescent="0.25">
      <c r="B264" s="40"/>
      <c r="C264" s="40"/>
      <c r="D264" s="40"/>
      <c r="E264" s="40"/>
      <c r="F264" s="40"/>
      <c r="G264" s="40"/>
      <c r="H264" s="40"/>
      <c r="I264" s="40"/>
      <c r="J264" s="40"/>
      <c r="K264" s="40"/>
      <c r="V264" s="40"/>
      <c r="W264" s="40"/>
      <c r="X264" s="40"/>
      <c r="Y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40"/>
      <c r="AV264" s="40"/>
      <c r="AW264" s="40"/>
      <c r="AX264" s="40"/>
      <c r="AY264" s="40"/>
      <c r="AZ264" s="40"/>
      <c r="BA264" s="40"/>
      <c r="BB264" s="40"/>
      <c r="BC264" s="40"/>
      <c r="BD264" s="40"/>
      <c r="BE264" s="40"/>
      <c r="BF264" s="40"/>
      <c r="BG264" s="40"/>
      <c r="BH264" s="40"/>
      <c r="BI264" s="40"/>
      <c r="BJ264" s="40"/>
      <c r="BK264" s="40"/>
      <c r="BL264" s="40"/>
      <c r="BM264" s="40"/>
      <c r="BN264" s="40"/>
      <c r="BO264" s="40"/>
      <c r="BP264" s="40"/>
    </row>
    <row r="265" spans="2:68" x14ac:dyDescent="0.25"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V265" s="40"/>
      <c r="W265" s="40"/>
      <c r="X265" s="40"/>
      <c r="Y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/>
      <c r="BB265" s="40"/>
      <c r="BC265" s="40"/>
      <c r="BD265" s="40"/>
      <c r="BE265" s="40"/>
      <c r="BF265" s="40"/>
      <c r="BG265" s="40"/>
      <c r="BH265" s="40"/>
      <c r="BI265" s="40"/>
      <c r="BJ265" s="40"/>
      <c r="BK265" s="40"/>
      <c r="BL265" s="40"/>
      <c r="BM265" s="40"/>
      <c r="BN265" s="40"/>
      <c r="BO265" s="40"/>
      <c r="BP265" s="40"/>
    </row>
    <row r="266" spans="2:68" x14ac:dyDescent="0.25">
      <c r="B266" s="40"/>
      <c r="C266" s="40"/>
      <c r="D266" s="40"/>
      <c r="E266" s="40"/>
      <c r="F266" s="40"/>
      <c r="G266" s="40"/>
      <c r="H266" s="40"/>
      <c r="I266" s="40"/>
      <c r="J266" s="40"/>
      <c r="K266" s="40"/>
      <c r="V266" s="40"/>
      <c r="W266" s="40"/>
      <c r="X266" s="40"/>
      <c r="Y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/>
      <c r="AM266" s="40"/>
      <c r="AN266" s="40"/>
      <c r="AO266" s="40"/>
      <c r="AP266" s="40"/>
      <c r="AQ266" s="40"/>
      <c r="AR266" s="40"/>
      <c r="AS266" s="40"/>
      <c r="AT266" s="40"/>
      <c r="AU266" s="40"/>
      <c r="AV266" s="40"/>
      <c r="AW266" s="40"/>
      <c r="AX266" s="40"/>
      <c r="AY266" s="40"/>
      <c r="AZ266" s="40"/>
      <c r="BA266" s="40"/>
      <c r="BB266" s="40"/>
      <c r="BC266" s="40"/>
      <c r="BD266" s="40"/>
      <c r="BE266" s="40"/>
      <c r="BF266" s="40"/>
      <c r="BG266" s="40"/>
      <c r="BH266" s="40"/>
      <c r="BI266" s="40"/>
      <c r="BJ266" s="40"/>
      <c r="BK266" s="40"/>
      <c r="BL266" s="40"/>
      <c r="BM266" s="40"/>
      <c r="BN266" s="40"/>
      <c r="BO266" s="40"/>
      <c r="BP266" s="40"/>
    </row>
    <row r="267" spans="2:68" x14ac:dyDescent="0.25"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V267" s="40"/>
      <c r="W267" s="40"/>
      <c r="X267" s="40"/>
      <c r="Y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</row>
    <row r="268" spans="2:68" x14ac:dyDescent="0.25"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V268" s="40"/>
      <c r="W268" s="40"/>
      <c r="X268" s="40"/>
      <c r="Y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</row>
    <row r="269" spans="2:68" x14ac:dyDescent="0.25">
      <c r="B269" s="40"/>
      <c r="C269" s="40"/>
      <c r="D269" s="40"/>
      <c r="E269" s="40"/>
      <c r="F269" s="40"/>
      <c r="G269" s="40"/>
      <c r="H269" s="40"/>
      <c r="I269" s="40"/>
      <c r="J269" s="40"/>
      <c r="K269" s="40"/>
      <c r="V269" s="40"/>
      <c r="W269" s="40"/>
      <c r="X269" s="40"/>
      <c r="Y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</row>
    <row r="270" spans="2:68" x14ac:dyDescent="0.25">
      <c r="B270" s="40"/>
      <c r="C270" s="40"/>
      <c r="D270" s="40"/>
      <c r="E270" s="40"/>
      <c r="F270" s="40"/>
      <c r="G270" s="40"/>
      <c r="H270" s="40"/>
      <c r="I270" s="40"/>
      <c r="J270" s="40"/>
      <c r="K270" s="40"/>
      <c r="V270" s="40"/>
      <c r="W270" s="40"/>
      <c r="X270" s="40"/>
      <c r="Y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</row>
    <row r="271" spans="2:68" x14ac:dyDescent="0.25">
      <c r="B271" s="40"/>
      <c r="C271" s="40"/>
      <c r="D271" s="40"/>
      <c r="E271" s="40"/>
      <c r="F271" s="40"/>
      <c r="G271" s="40"/>
      <c r="H271" s="40"/>
      <c r="I271" s="40"/>
      <c r="J271" s="40"/>
      <c r="K271" s="40"/>
      <c r="V271" s="40"/>
      <c r="W271" s="40"/>
      <c r="X271" s="40"/>
      <c r="Y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</row>
    <row r="272" spans="2:68" x14ac:dyDescent="0.25"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V272" s="40"/>
      <c r="W272" s="40"/>
      <c r="X272" s="40"/>
      <c r="Y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</row>
    <row r="273" spans="2:68" x14ac:dyDescent="0.25"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V273" s="40"/>
      <c r="W273" s="40"/>
      <c r="X273" s="40"/>
      <c r="Y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</row>
    <row r="274" spans="2:68" x14ac:dyDescent="0.25"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V274" s="40"/>
      <c r="W274" s="40"/>
      <c r="X274" s="40"/>
      <c r="Y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</row>
    <row r="275" spans="2:68" x14ac:dyDescent="0.25">
      <c r="B275" s="40"/>
      <c r="C275" s="40"/>
      <c r="D275" s="40"/>
      <c r="E275" s="40"/>
      <c r="F275" s="40"/>
      <c r="G275" s="40"/>
      <c r="H275" s="40"/>
      <c r="I275" s="40"/>
      <c r="J275" s="40"/>
      <c r="K275" s="40"/>
      <c r="V275" s="40"/>
      <c r="W275" s="40"/>
      <c r="X275" s="40"/>
      <c r="Y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  <c r="BN275" s="40"/>
      <c r="BO275" s="40"/>
      <c r="BP275" s="40"/>
    </row>
    <row r="276" spans="2:68" x14ac:dyDescent="0.25">
      <c r="B276" s="40"/>
      <c r="C276" s="40"/>
      <c r="D276" s="40"/>
      <c r="E276" s="40"/>
      <c r="F276" s="40"/>
      <c r="G276" s="40"/>
      <c r="H276" s="40"/>
      <c r="I276" s="40"/>
      <c r="J276" s="40"/>
      <c r="K276" s="40"/>
      <c r="V276" s="40"/>
      <c r="W276" s="40"/>
      <c r="X276" s="40"/>
      <c r="Y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40"/>
      <c r="BM276" s="40"/>
      <c r="BN276" s="40"/>
      <c r="BO276" s="40"/>
      <c r="BP276" s="40"/>
    </row>
    <row r="277" spans="2:68" x14ac:dyDescent="0.25">
      <c r="B277" s="40"/>
      <c r="C277" s="40"/>
      <c r="D277" s="40"/>
      <c r="E277" s="40"/>
      <c r="F277" s="40"/>
      <c r="G277" s="40"/>
      <c r="H277" s="40"/>
      <c r="I277" s="40"/>
      <c r="J277" s="40"/>
      <c r="K277" s="40"/>
      <c r="V277" s="40"/>
      <c r="W277" s="40"/>
      <c r="X277" s="40"/>
      <c r="Y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  <c r="BM277" s="40"/>
      <c r="BN277" s="40"/>
      <c r="BO277" s="40"/>
      <c r="BP277" s="40"/>
    </row>
    <row r="278" spans="2:68" x14ac:dyDescent="0.25">
      <c r="B278" s="40"/>
      <c r="C278" s="40"/>
      <c r="D278" s="40"/>
      <c r="E278" s="40"/>
      <c r="F278" s="40"/>
      <c r="G278" s="40"/>
      <c r="H278" s="40"/>
      <c r="I278" s="40"/>
      <c r="J278" s="40"/>
      <c r="K278" s="40"/>
      <c r="V278" s="40"/>
      <c r="W278" s="40"/>
      <c r="X278" s="40"/>
      <c r="Y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0"/>
      <c r="AQ278" s="40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  <c r="BD278" s="40"/>
      <c r="BE278" s="40"/>
      <c r="BF278" s="40"/>
      <c r="BG278" s="40"/>
      <c r="BH278" s="40"/>
      <c r="BI278" s="40"/>
      <c r="BJ278" s="40"/>
      <c r="BK278" s="40"/>
      <c r="BL278" s="40"/>
      <c r="BM278" s="40"/>
      <c r="BN278" s="40"/>
      <c r="BO278" s="40"/>
      <c r="BP278" s="40"/>
    </row>
    <row r="279" spans="2:68" x14ac:dyDescent="0.25">
      <c r="B279" s="40"/>
      <c r="C279" s="40"/>
      <c r="D279" s="40"/>
      <c r="E279" s="40"/>
      <c r="F279" s="40"/>
      <c r="G279" s="40"/>
      <c r="H279" s="40"/>
      <c r="I279" s="40"/>
      <c r="J279" s="40"/>
      <c r="K279" s="40"/>
      <c r="V279" s="40"/>
      <c r="W279" s="40"/>
      <c r="X279" s="40"/>
      <c r="Y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  <c r="BD279" s="40"/>
      <c r="BE279" s="40"/>
      <c r="BF279" s="40"/>
      <c r="BG279" s="40"/>
      <c r="BH279" s="40"/>
      <c r="BI279" s="40"/>
      <c r="BJ279" s="40"/>
      <c r="BK279" s="40"/>
      <c r="BL279" s="40"/>
      <c r="BM279" s="40"/>
      <c r="BN279" s="40"/>
      <c r="BO279" s="40"/>
      <c r="BP279" s="40"/>
    </row>
    <row r="280" spans="2:68" x14ac:dyDescent="0.25">
      <c r="B280" s="40"/>
      <c r="C280" s="40"/>
      <c r="D280" s="40"/>
      <c r="E280" s="40"/>
      <c r="F280" s="40"/>
      <c r="G280" s="40"/>
      <c r="H280" s="40"/>
      <c r="I280" s="40"/>
      <c r="J280" s="40"/>
      <c r="K280" s="40"/>
      <c r="V280" s="40"/>
      <c r="W280" s="40"/>
      <c r="X280" s="40"/>
      <c r="Y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  <c r="BN280" s="40"/>
      <c r="BO280" s="40"/>
      <c r="BP280" s="40"/>
    </row>
    <row r="281" spans="2:68" x14ac:dyDescent="0.25">
      <c r="B281" s="40"/>
      <c r="C281" s="40"/>
      <c r="D281" s="40"/>
      <c r="E281" s="40"/>
      <c r="F281" s="40"/>
      <c r="G281" s="40"/>
      <c r="H281" s="40"/>
      <c r="I281" s="40"/>
      <c r="J281" s="40"/>
      <c r="K281" s="40"/>
      <c r="V281" s="40"/>
      <c r="W281" s="40"/>
      <c r="X281" s="40"/>
      <c r="Y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0"/>
      <c r="AN281" s="40"/>
      <c r="AO281" s="40"/>
      <c r="AP281" s="40"/>
      <c r="AQ281" s="40"/>
      <c r="AR281" s="40"/>
      <c r="AS281" s="40"/>
      <c r="AT281" s="40"/>
      <c r="AU281" s="40"/>
      <c r="AV281" s="40"/>
      <c r="AW281" s="40"/>
      <c r="AX281" s="40"/>
      <c r="AY281" s="40"/>
      <c r="AZ281" s="40"/>
      <c r="BA281" s="40"/>
      <c r="BB281" s="40"/>
      <c r="BC281" s="40"/>
      <c r="BD281" s="40"/>
      <c r="BE281" s="40"/>
      <c r="BF281" s="40"/>
      <c r="BG281" s="40"/>
      <c r="BH281" s="40"/>
      <c r="BI281" s="40"/>
      <c r="BJ281" s="40"/>
      <c r="BK281" s="40"/>
      <c r="BL281" s="40"/>
      <c r="BM281" s="40"/>
      <c r="BN281" s="40"/>
      <c r="BO281" s="40"/>
      <c r="BP281" s="40"/>
    </row>
    <row r="282" spans="2:68" x14ac:dyDescent="0.25">
      <c r="B282" s="40"/>
      <c r="C282" s="40"/>
      <c r="D282" s="40"/>
      <c r="E282" s="40"/>
      <c r="F282" s="40"/>
      <c r="G282" s="40"/>
      <c r="H282" s="40"/>
      <c r="I282" s="40"/>
      <c r="J282" s="40"/>
      <c r="K282" s="40"/>
      <c r="V282" s="40"/>
      <c r="W282" s="40"/>
      <c r="X282" s="40"/>
      <c r="Y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</row>
    <row r="283" spans="2:68" x14ac:dyDescent="0.25">
      <c r="B283" s="40"/>
      <c r="C283" s="40"/>
      <c r="D283" s="40"/>
      <c r="E283" s="40"/>
      <c r="F283" s="40"/>
      <c r="G283" s="40"/>
      <c r="H283" s="40"/>
      <c r="I283" s="40"/>
      <c r="J283" s="40"/>
      <c r="K283" s="40"/>
      <c r="V283" s="40"/>
      <c r="W283" s="40"/>
      <c r="X283" s="40"/>
      <c r="Y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</row>
    <row r="284" spans="2:68" x14ac:dyDescent="0.25">
      <c r="B284" s="40"/>
      <c r="C284" s="40"/>
      <c r="D284" s="40"/>
      <c r="E284" s="40"/>
      <c r="F284" s="40"/>
      <c r="G284" s="40"/>
      <c r="H284" s="40"/>
      <c r="I284" s="40"/>
      <c r="J284" s="40"/>
      <c r="K284" s="40"/>
      <c r="V284" s="40"/>
      <c r="W284" s="40"/>
      <c r="X284" s="40"/>
      <c r="Y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</row>
    <row r="285" spans="2:68" x14ac:dyDescent="0.25">
      <c r="B285" s="40"/>
      <c r="C285" s="40"/>
      <c r="D285" s="40"/>
      <c r="E285" s="40"/>
      <c r="F285" s="40"/>
      <c r="G285" s="40"/>
      <c r="H285" s="40"/>
      <c r="I285" s="40"/>
      <c r="J285" s="40"/>
      <c r="K285" s="40"/>
      <c r="V285" s="40"/>
      <c r="W285" s="40"/>
      <c r="X285" s="40"/>
      <c r="Y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</row>
    <row r="286" spans="2:68" x14ac:dyDescent="0.25"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V286" s="40"/>
      <c r="W286" s="40"/>
      <c r="X286" s="40"/>
      <c r="Y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</row>
    <row r="287" spans="2:68" x14ac:dyDescent="0.25">
      <c r="B287" s="40"/>
      <c r="C287" s="40"/>
      <c r="D287" s="40"/>
      <c r="E287" s="40"/>
      <c r="F287" s="40"/>
      <c r="G287" s="40"/>
      <c r="H287" s="40"/>
      <c r="I287" s="40"/>
      <c r="J287" s="40"/>
      <c r="K287" s="40"/>
      <c r="V287" s="40"/>
      <c r="W287" s="40"/>
      <c r="X287" s="40"/>
      <c r="Y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</row>
    <row r="288" spans="2:68" x14ac:dyDescent="0.25">
      <c r="B288" s="40"/>
      <c r="C288" s="40"/>
      <c r="D288" s="40"/>
      <c r="E288" s="40"/>
      <c r="F288" s="40"/>
      <c r="G288" s="40"/>
      <c r="H288" s="40"/>
      <c r="I288" s="40"/>
      <c r="J288" s="40"/>
      <c r="K288" s="40"/>
      <c r="V288" s="40"/>
      <c r="W288" s="40"/>
      <c r="X288" s="40"/>
      <c r="Y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</row>
    <row r="289" spans="2:68" x14ac:dyDescent="0.25">
      <c r="B289" s="40"/>
      <c r="C289" s="40"/>
      <c r="D289" s="40"/>
      <c r="E289" s="40"/>
      <c r="F289" s="40"/>
      <c r="G289" s="40"/>
      <c r="H289" s="40"/>
      <c r="I289" s="40"/>
      <c r="J289" s="40"/>
      <c r="K289" s="40"/>
      <c r="V289" s="40"/>
      <c r="W289" s="40"/>
      <c r="X289" s="40"/>
      <c r="Y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</row>
    <row r="290" spans="2:68" x14ac:dyDescent="0.25">
      <c r="B290" s="40"/>
      <c r="C290" s="40"/>
      <c r="D290" s="40"/>
      <c r="E290" s="40"/>
      <c r="F290" s="40"/>
      <c r="G290" s="40"/>
      <c r="H290" s="40"/>
      <c r="I290" s="40"/>
      <c r="J290" s="40"/>
      <c r="K290" s="40"/>
      <c r="V290" s="40"/>
      <c r="W290" s="40"/>
      <c r="X290" s="40"/>
      <c r="Y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</row>
    <row r="291" spans="2:68" x14ac:dyDescent="0.25"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V291" s="40"/>
      <c r="W291" s="40"/>
      <c r="X291" s="40"/>
      <c r="Y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</row>
    <row r="292" spans="2:68" x14ac:dyDescent="0.25">
      <c r="B292" s="40"/>
      <c r="C292" s="40"/>
      <c r="D292" s="40"/>
      <c r="E292" s="40"/>
      <c r="F292" s="40"/>
      <c r="G292" s="40"/>
      <c r="H292" s="40"/>
      <c r="I292" s="40"/>
      <c r="J292" s="40"/>
      <c r="K292" s="40"/>
      <c r="V292" s="40"/>
      <c r="W292" s="40"/>
      <c r="X292" s="40"/>
      <c r="Y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</row>
    <row r="293" spans="2:68" x14ac:dyDescent="0.25">
      <c r="B293" s="40"/>
      <c r="C293" s="40"/>
      <c r="D293" s="40"/>
      <c r="E293" s="40"/>
      <c r="F293" s="40"/>
      <c r="G293" s="40"/>
      <c r="H293" s="40"/>
      <c r="I293" s="40"/>
      <c r="J293" s="40"/>
      <c r="K293" s="40"/>
      <c r="V293" s="40"/>
      <c r="W293" s="40"/>
      <c r="X293" s="40"/>
      <c r="Y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</row>
    <row r="294" spans="2:68" x14ac:dyDescent="0.25">
      <c r="B294" s="40"/>
      <c r="C294" s="40"/>
      <c r="D294" s="40"/>
      <c r="E294" s="40"/>
      <c r="F294" s="40"/>
      <c r="G294" s="40"/>
      <c r="H294" s="40"/>
      <c r="I294" s="40"/>
      <c r="J294" s="40"/>
      <c r="K294" s="40"/>
      <c r="V294" s="40"/>
      <c r="W294" s="40"/>
      <c r="X294" s="40"/>
      <c r="Y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</row>
    <row r="295" spans="2:68" x14ac:dyDescent="0.25">
      <c r="B295" s="40"/>
      <c r="C295" s="40"/>
      <c r="D295" s="40"/>
      <c r="E295" s="40"/>
      <c r="F295" s="40"/>
      <c r="G295" s="40"/>
      <c r="H295" s="40"/>
      <c r="I295" s="40"/>
      <c r="J295" s="40"/>
      <c r="K295" s="40"/>
      <c r="V295" s="40"/>
      <c r="W295" s="40"/>
      <c r="X295" s="40"/>
      <c r="Y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40"/>
      <c r="BM295" s="40"/>
      <c r="BN295" s="40"/>
      <c r="BO295" s="40"/>
      <c r="BP295" s="40"/>
    </row>
    <row r="296" spans="2:68" x14ac:dyDescent="0.25">
      <c r="B296" s="40"/>
      <c r="C296" s="40"/>
      <c r="D296" s="40"/>
      <c r="E296" s="40"/>
      <c r="F296" s="40"/>
      <c r="G296" s="40"/>
      <c r="H296" s="40"/>
      <c r="I296" s="40"/>
      <c r="J296" s="40"/>
      <c r="K296" s="40"/>
      <c r="V296" s="40"/>
      <c r="W296" s="40"/>
      <c r="X296" s="40"/>
      <c r="Y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/>
      <c r="AN296" s="40"/>
      <c r="AO296" s="40"/>
      <c r="AP296" s="40"/>
      <c r="AQ296" s="40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  <c r="BD296" s="40"/>
      <c r="BE296" s="40"/>
      <c r="BF296" s="40"/>
      <c r="BG296" s="40"/>
      <c r="BH296" s="40"/>
      <c r="BI296" s="40"/>
      <c r="BJ296" s="40"/>
      <c r="BK296" s="40"/>
      <c r="BL296" s="40"/>
      <c r="BM296" s="40"/>
      <c r="BN296" s="40"/>
      <c r="BO296" s="40"/>
      <c r="BP296" s="40"/>
    </row>
    <row r="297" spans="2:68" x14ac:dyDescent="0.25">
      <c r="B297" s="40"/>
      <c r="C297" s="40"/>
      <c r="D297" s="40"/>
      <c r="E297" s="40"/>
      <c r="F297" s="40"/>
      <c r="G297" s="40"/>
      <c r="H297" s="40"/>
      <c r="I297" s="40"/>
      <c r="J297" s="40"/>
      <c r="K297" s="40"/>
      <c r="V297" s="40"/>
      <c r="W297" s="40"/>
      <c r="X297" s="40"/>
      <c r="Y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</row>
    <row r="298" spans="2:68" x14ac:dyDescent="0.25">
      <c r="B298" s="40"/>
      <c r="C298" s="40"/>
      <c r="D298" s="40"/>
      <c r="E298" s="40"/>
      <c r="F298" s="40"/>
      <c r="G298" s="40"/>
      <c r="H298" s="40"/>
      <c r="I298" s="40"/>
      <c r="J298" s="40"/>
      <c r="K298" s="40"/>
      <c r="V298" s="40"/>
      <c r="W298" s="40"/>
      <c r="X298" s="40"/>
      <c r="Y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/>
      <c r="AN298" s="40"/>
      <c r="AO298" s="40"/>
      <c r="AP298" s="40"/>
      <c r="AQ298" s="40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40"/>
      <c r="BG298" s="40"/>
      <c r="BH298" s="40"/>
      <c r="BI298" s="40"/>
      <c r="BJ298" s="40"/>
      <c r="BK298" s="40"/>
      <c r="BL298" s="40"/>
      <c r="BM298" s="40"/>
      <c r="BN298" s="40"/>
      <c r="BO298" s="40"/>
      <c r="BP298" s="40"/>
    </row>
    <row r="299" spans="2:68" x14ac:dyDescent="0.25">
      <c r="B299" s="40"/>
      <c r="C299" s="40"/>
      <c r="D299" s="40"/>
      <c r="E299" s="40"/>
      <c r="F299" s="40"/>
      <c r="G299" s="40"/>
      <c r="H299" s="40"/>
      <c r="I299" s="40"/>
      <c r="J299" s="40"/>
      <c r="K299" s="40"/>
      <c r="V299" s="40"/>
      <c r="W299" s="40"/>
      <c r="X299" s="40"/>
      <c r="Y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0"/>
      <c r="AN299" s="40"/>
      <c r="AO299" s="40"/>
      <c r="AP299" s="40"/>
      <c r="AQ299" s="40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40"/>
      <c r="BG299" s="40"/>
      <c r="BH299" s="40"/>
      <c r="BI299" s="40"/>
      <c r="BJ299" s="40"/>
      <c r="BK299" s="40"/>
      <c r="BL299" s="40"/>
      <c r="BM299" s="40"/>
      <c r="BN299" s="40"/>
      <c r="BO299" s="40"/>
      <c r="BP299" s="40"/>
    </row>
    <row r="300" spans="2:68" x14ac:dyDescent="0.25">
      <c r="B300" s="40"/>
      <c r="C300" s="40"/>
      <c r="D300" s="40"/>
      <c r="E300" s="40"/>
      <c r="F300" s="40"/>
      <c r="G300" s="40"/>
      <c r="H300" s="40"/>
      <c r="I300" s="40"/>
      <c r="J300" s="40"/>
      <c r="K300" s="40"/>
      <c r="V300" s="40"/>
      <c r="W300" s="40"/>
      <c r="X300" s="40"/>
      <c r="Y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0"/>
      <c r="AN300" s="40"/>
      <c r="AO300" s="40"/>
      <c r="AP300" s="40"/>
      <c r="AQ300" s="40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  <c r="BD300" s="40"/>
      <c r="BE300" s="40"/>
      <c r="BF300" s="40"/>
      <c r="BG300" s="40"/>
      <c r="BH300" s="40"/>
      <c r="BI300" s="40"/>
      <c r="BJ300" s="40"/>
      <c r="BK300" s="40"/>
      <c r="BL300" s="40"/>
      <c r="BM300" s="40"/>
      <c r="BN300" s="40"/>
      <c r="BO300" s="40"/>
      <c r="BP300" s="40"/>
    </row>
    <row r="301" spans="2:68" x14ac:dyDescent="0.25">
      <c r="B301" s="40"/>
      <c r="C301" s="40"/>
      <c r="D301" s="40"/>
      <c r="E301" s="40"/>
      <c r="F301" s="40"/>
      <c r="G301" s="40"/>
      <c r="H301" s="40"/>
      <c r="I301" s="40"/>
      <c r="J301" s="40"/>
      <c r="K301" s="40"/>
      <c r="V301" s="40"/>
      <c r="W301" s="40"/>
      <c r="X301" s="40"/>
      <c r="Y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0"/>
      <c r="AQ301" s="40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40"/>
      <c r="BG301" s="40"/>
      <c r="BH301" s="40"/>
      <c r="BI301" s="40"/>
      <c r="BJ301" s="40"/>
      <c r="BK301" s="40"/>
      <c r="BL301" s="40"/>
      <c r="BM301" s="40"/>
      <c r="BN301" s="40"/>
      <c r="BO301" s="40"/>
      <c r="BP301" s="40"/>
    </row>
    <row r="302" spans="2:68" x14ac:dyDescent="0.25">
      <c r="B302" s="40"/>
      <c r="C302" s="40"/>
      <c r="D302" s="40"/>
      <c r="E302" s="40"/>
      <c r="F302" s="40"/>
      <c r="G302" s="40"/>
      <c r="H302" s="40"/>
      <c r="I302" s="40"/>
      <c r="J302" s="40"/>
      <c r="K302" s="40"/>
      <c r="V302" s="40"/>
      <c r="W302" s="40"/>
      <c r="X302" s="40"/>
      <c r="Y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</row>
    <row r="303" spans="2:68" x14ac:dyDescent="0.25">
      <c r="B303" s="40"/>
      <c r="C303" s="40"/>
      <c r="D303" s="40"/>
      <c r="E303" s="40"/>
      <c r="F303" s="40"/>
      <c r="G303" s="40"/>
      <c r="H303" s="40"/>
      <c r="I303" s="40"/>
      <c r="J303" s="40"/>
      <c r="K303" s="40"/>
      <c r="V303" s="40"/>
      <c r="W303" s="40"/>
      <c r="X303" s="40"/>
      <c r="Y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</row>
    <row r="304" spans="2:68" x14ac:dyDescent="0.25">
      <c r="B304" s="40"/>
      <c r="C304" s="40"/>
      <c r="D304" s="40"/>
      <c r="E304" s="40"/>
      <c r="F304" s="40"/>
      <c r="G304" s="40"/>
      <c r="H304" s="40"/>
      <c r="I304" s="40"/>
      <c r="J304" s="40"/>
      <c r="K304" s="40"/>
      <c r="V304" s="40"/>
      <c r="W304" s="40"/>
      <c r="X304" s="40"/>
      <c r="Y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</row>
  </sheetData>
  <sheetProtection selectLockedCells="1"/>
  <mergeCells count="4">
    <mergeCell ref="AE2:AI2"/>
    <mergeCell ref="AE3:AI3"/>
    <mergeCell ref="AE4:AI4"/>
    <mergeCell ref="F4:L4"/>
  </mergeCells>
  <hyperlinks>
    <hyperlink ref="AE3" r:id="rId1" display="Etre informé des mises à jour par email"/>
    <hyperlink ref="AE2:AI2" r:id="rId2" display="Télécharger la dernière version"/>
    <hyperlink ref="AE4:AI4" r:id="rId3" display="Contacter l'auteur (David Aubert)"/>
    <hyperlink ref="F4" r:id="rId4"/>
  </hyperlinks>
  <printOptions horizontalCentered="1" verticalCentered="1"/>
  <pageMargins left="0.25" right="0.25" top="0.75" bottom="0.75" header="0.3" footer="0.3"/>
  <pageSetup scale="34" orientation="portrait" r:id="rId5"/>
  <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7917832F3151A40933205D749BA281C" ma:contentTypeVersion="0" ma:contentTypeDescription="Crée un document." ma:contentTypeScope="" ma:versionID="aa1c79d50eaa1f7b7274aca359c8d81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1e1fced801f41f5703b86f15446562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F3760D-9BB4-4349-A62B-9036DD65D30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51BBFF6-65BC-4F60-A98C-B6253E6445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3CAEFA2-2F1F-4A58-AD67-7D02F32835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6</vt:i4>
      </vt:variant>
    </vt:vector>
  </HeadingPairs>
  <TitlesOfParts>
    <vt:vector size="8" baseType="lpstr">
      <vt:lpstr>Matchs</vt:lpstr>
      <vt:lpstr>GUIDE</vt:lpstr>
      <vt:lpstr>Teams1</vt:lpstr>
      <vt:lpstr>Teams1_Score</vt:lpstr>
      <vt:lpstr>Teams2</vt:lpstr>
      <vt:lpstr>Teams2_Score</vt:lpstr>
      <vt:lpstr>GUIDE!Zone_d_impression</vt:lpstr>
      <vt:lpstr>Matchs!Zone_d_impression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Aubert, David</dc:creator>
  <cp:lastModifiedBy>Cavarec, Guillaume</cp:lastModifiedBy>
  <cp:lastPrinted>2014-04-02T09:46:24Z</cp:lastPrinted>
  <dcterms:created xsi:type="dcterms:W3CDTF">2014-02-05T12:34:01Z</dcterms:created>
  <dcterms:modified xsi:type="dcterms:W3CDTF">2014-06-02T10:15:55Z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0x01010007917832F3151A40933205D749BA281C</vt:lpwstr>
  </property>
  <property fmtid="{D5CDD505-2E9C-101B-9397-08002B2CF9AE}" pid="3" name="IsMyDocuments">
    <vt:bool>true</vt:bool>
  </property>
</Properties>
</file>