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K22" i="1"/>
  <c r="K21"/>
  <c r="L21" s="1"/>
  <c r="M21" s="1"/>
  <c r="K20"/>
  <c r="L22"/>
  <c r="M22" s="1"/>
  <c r="L20"/>
  <c r="M20" s="1"/>
  <c r="L5"/>
  <c r="K12"/>
  <c r="K14"/>
  <c r="L14"/>
  <c r="M14" s="1"/>
  <c r="H17"/>
  <c r="K13"/>
  <c r="L12"/>
  <c r="M12" s="1"/>
  <c r="L13"/>
  <c r="M13" s="1"/>
  <c r="L7"/>
  <c r="M7" s="1"/>
  <c r="L6"/>
  <c r="M6" s="1"/>
  <c r="M5"/>
  <c r="G14"/>
  <c r="G10"/>
  <c r="G11" s="1"/>
  <c r="G8"/>
  <c r="G7" i="3"/>
  <c r="F7" i="1"/>
</calcChain>
</file>

<file path=xl/sharedStrings.xml><?xml version="1.0" encoding="utf-8"?>
<sst xmlns="http://schemas.openxmlformats.org/spreadsheetml/2006/main" count="16" uniqueCount="7">
  <si>
    <t>total</t>
  </si>
  <si>
    <t>%</t>
  </si>
  <si>
    <t>annnee</t>
  </si>
  <si>
    <t>banque populaire</t>
  </si>
  <si>
    <t>dar el safae</t>
  </si>
  <si>
    <t>bmce</t>
  </si>
  <si>
    <t>qesfqezf15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</si>
</sst>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9" fontId="0" fillId="0" borderId="0" xfId="2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2:M22"/>
  <sheetViews>
    <sheetView tabSelected="1" workbookViewId="0">
      <selection activeCell="H9" sqref="H9"/>
    </sheetView>
  </sheetViews>
  <sheetFormatPr baseColWidth="10" defaultRowHeight="15"/>
  <cols>
    <col min="6" max="7" width="13.140625" style="1" bestFit="1" customWidth="1"/>
    <col min="10" max="10" width="11.42578125" style="9"/>
    <col min="11" max="11" width="13.140625" style="10" bestFit="1" customWidth="1"/>
    <col min="12" max="12" width="11.5703125" style="10" bestFit="1" customWidth="1"/>
    <col min="13" max="13" width="11.42578125" style="11"/>
  </cols>
  <sheetData>
    <row r="2" spans="5:13">
      <c r="K2" s="10" t="s">
        <v>4</v>
      </c>
    </row>
    <row r="3" spans="5:13">
      <c r="F3" s="1" t="s">
        <v>0</v>
      </c>
      <c r="G3" s="1" t="s">
        <v>1</v>
      </c>
      <c r="J3" s="3" t="s">
        <v>2</v>
      </c>
      <c r="K3" s="4" t="s">
        <v>0</v>
      </c>
      <c r="L3" s="4"/>
      <c r="M3" s="5" t="s">
        <v>1</v>
      </c>
    </row>
    <row r="4" spans="5:13">
      <c r="E4" t="s">
        <v>0</v>
      </c>
      <c r="F4" s="1">
        <v>560000</v>
      </c>
      <c r="G4" s="1">
        <v>1.2</v>
      </c>
      <c r="J4" s="3"/>
      <c r="K4" s="6">
        <v>560000</v>
      </c>
      <c r="L4" s="4"/>
      <c r="M4" s="5"/>
    </row>
    <row r="5" spans="5:13">
      <c r="G5" s="2" t="s">
        <v>6</v>
      </c>
      <c r="H5">
        <v>12</v>
      </c>
      <c r="J5" s="7">
        <v>5</v>
      </c>
      <c r="K5" s="4">
        <v>725000</v>
      </c>
      <c r="L5" s="8">
        <f>+K5-K4</f>
        <v>165000</v>
      </c>
      <c r="M5" s="5">
        <f>+L5/K4</f>
        <v>0.29464285714285715</v>
      </c>
    </row>
    <row r="6" spans="5:13">
      <c r="J6" s="7">
        <v>10</v>
      </c>
      <c r="K6" s="4">
        <v>795000</v>
      </c>
      <c r="L6" s="8">
        <f>+K6-K4</f>
        <v>235000</v>
      </c>
      <c r="M6" s="5">
        <f>+L6/K4</f>
        <v>0.41964285714285715</v>
      </c>
    </row>
    <row r="7" spans="5:13">
      <c r="F7" s="1" t="e">
        <f>+F4/(G5*H5)*(G4)</f>
        <v>#VALUE!</v>
      </c>
      <c r="J7" s="7">
        <v>15</v>
      </c>
      <c r="K7" s="4">
        <v>925000</v>
      </c>
      <c r="L7" s="8">
        <f>+K7-K4</f>
        <v>365000</v>
      </c>
      <c r="M7" s="5">
        <f>+L7/K4</f>
        <v>0.6517857142857143</v>
      </c>
    </row>
    <row r="8" spans="5:13">
      <c r="G8" s="1">
        <f>+F4*0.44</f>
        <v>246400</v>
      </c>
    </row>
    <row r="9" spans="5:13">
      <c r="G9" s="1">
        <v>925000</v>
      </c>
      <c r="K9" s="10" t="s">
        <v>3</v>
      </c>
    </row>
    <row r="10" spans="5:13">
      <c r="G10" s="1">
        <f>+G9-F4</f>
        <v>365000</v>
      </c>
      <c r="J10" s="3" t="s">
        <v>2</v>
      </c>
      <c r="K10" s="4" t="s">
        <v>0</v>
      </c>
      <c r="L10" s="4"/>
      <c r="M10" s="5" t="s">
        <v>1</v>
      </c>
    </row>
    <row r="11" spans="5:13">
      <c r="G11" s="1">
        <f>+G10/F4</f>
        <v>0.6517857142857143</v>
      </c>
      <c r="J11" s="3"/>
      <c r="K11" s="6">
        <v>560000</v>
      </c>
      <c r="L11" s="4"/>
      <c r="M11" s="5"/>
    </row>
    <row r="12" spans="5:13">
      <c r="J12" s="7">
        <v>5</v>
      </c>
      <c r="K12" s="4">
        <f>10983.29*60</f>
        <v>658997.4</v>
      </c>
      <c r="L12" s="8">
        <f>+K12-K11</f>
        <v>98997.400000000023</v>
      </c>
      <c r="M12" s="5">
        <f>+L12/K11</f>
        <v>0.17678107142857147</v>
      </c>
    </row>
    <row r="13" spans="5:13">
      <c r="G13" s="1">
        <v>720000</v>
      </c>
      <c r="J13" s="7">
        <v>10</v>
      </c>
      <c r="K13" s="4">
        <f>6387.22*120</f>
        <v>766466.4</v>
      </c>
      <c r="L13" s="8">
        <f>+K13-K11</f>
        <v>206466.40000000002</v>
      </c>
      <c r="M13" s="5">
        <f>+L13/K11</f>
        <v>0.36869000000000002</v>
      </c>
    </row>
    <row r="14" spans="5:13">
      <c r="G14" s="1">
        <f>+G13-F4</f>
        <v>160000</v>
      </c>
      <c r="J14" s="7">
        <v>15</v>
      </c>
      <c r="K14" s="4">
        <f>4909.04*180</f>
        <v>883627.2</v>
      </c>
      <c r="L14" s="8">
        <f>+K14-K11</f>
        <v>323627.19999999995</v>
      </c>
      <c r="M14" s="5">
        <f>+L14/K11</f>
        <v>0.57790571428571424</v>
      </c>
    </row>
    <row r="17" spans="8:13">
      <c r="H17">
        <f>15*12</f>
        <v>180</v>
      </c>
      <c r="K17" s="10" t="s">
        <v>5</v>
      </c>
    </row>
    <row r="18" spans="8:13">
      <c r="J18" s="3" t="s">
        <v>2</v>
      </c>
      <c r="K18" s="4" t="s">
        <v>0</v>
      </c>
      <c r="L18" s="4"/>
      <c r="M18" s="5" t="s">
        <v>1</v>
      </c>
    </row>
    <row r="19" spans="8:13">
      <c r="J19" s="3"/>
      <c r="K19" s="6">
        <v>560000</v>
      </c>
      <c r="L19" s="4"/>
      <c r="M19" s="5"/>
    </row>
    <row r="20" spans="8:13">
      <c r="J20" s="7">
        <v>5</v>
      </c>
      <c r="K20" s="4">
        <f>10814*60</f>
        <v>648840</v>
      </c>
      <c r="L20" s="8">
        <f>+K20-K19</f>
        <v>88840</v>
      </c>
      <c r="M20" s="5">
        <f>+L20/K19</f>
        <v>0.15864285714285714</v>
      </c>
    </row>
    <row r="21" spans="8:13">
      <c r="J21" s="7">
        <v>10</v>
      </c>
      <c r="K21" s="4">
        <f>6260*120</f>
        <v>751200</v>
      </c>
      <c r="L21" s="8">
        <f>+K21-K19</f>
        <v>191200</v>
      </c>
      <c r="M21" s="5">
        <f>+L21/K19</f>
        <v>0.34142857142857141</v>
      </c>
    </row>
    <row r="22" spans="8:13">
      <c r="J22" s="7">
        <v>15</v>
      </c>
      <c r="K22" s="4">
        <f>4772*180</f>
        <v>858960</v>
      </c>
      <c r="L22" s="8">
        <f>+K22-K19</f>
        <v>298960</v>
      </c>
      <c r="M22" s="5">
        <f>+L22/K19</f>
        <v>0.53385714285714281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E7:G7"/>
  <sheetViews>
    <sheetView workbookViewId="0">
      <selection activeCell="G7" sqref="G7"/>
    </sheetView>
  </sheetViews>
  <sheetFormatPr baseColWidth="10" defaultRowHeight="15"/>
  <cols>
    <col min="5" max="7" width="11.42578125" style="1"/>
  </cols>
  <sheetData>
    <row r="7" spans="5:7">
      <c r="E7" s="1">
        <v>600</v>
      </c>
      <c r="F7" s="1">
        <v>11</v>
      </c>
      <c r="G7" s="1">
        <f>+E7*F7</f>
        <v>6600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2014-08-18T13:46:34Z</dcterms:modified>
</cp:coreProperties>
</file>