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095" windowHeight="7170" activeTab="5"/>
  </bookViews>
  <sheets>
    <sheet name="SPACE" sheetId="4" r:id="rId1"/>
    <sheet name="Y" sheetId="3" r:id="rId2"/>
    <sheet name="Z" sheetId="5" r:id="rId3"/>
    <sheet name="U" sheetId="6" r:id="rId4"/>
    <sheet name="SPACE (2)" sheetId="8" r:id="rId5"/>
    <sheet name="SPACE (3)" sheetId="9" r:id="rId6"/>
  </sheets>
  <calcPr calcId="144525"/>
</workbook>
</file>

<file path=xl/calcChain.xml><?xml version="1.0" encoding="utf-8"?>
<calcChain xmlns="http://schemas.openxmlformats.org/spreadsheetml/2006/main">
  <c r="AU61" i="9" l="1"/>
  <c r="AU65" i="9" s="1"/>
  <c r="AU60" i="9"/>
  <c r="AW38" i="9"/>
  <c r="AW34" i="9"/>
  <c r="AW33" i="9"/>
  <c r="AZ30" i="9"/>
  <c r="AW24" i="9"/>
  <c r="AW22" i="9"/>
  <c r="AW26" i="9" s="1"/>
  <c r="AW21" i="9"/>
  <c r="BI17" i="9"/>
  <c r="BI16" i="9"/>
  <c r="BI13" i="9"/>
  <c r="BI11" i="9"/>
  <c r="BI14" i="9" s="1"/>
  <c r="BI10" i="9"/>
  <c r="AW34" i="8"/>
  <c r="AU61" i="8"/>
  <c r="AU60" i="8"/>
  <c r="AU65" i="8"/>
  <c r="AW38" i="8"/>
  <c r="AW33" i="8"/>
  <c r="AZ30" i="8"/>
  <c r="AW24" i="8"/>
  <c r="AW22" i="8"/>
  <c r="AW26" i="8" s="1"/>
  <c r="AW21" i="8"/>
  <c r="BI17" i="8"/>
  <c r="BI16" i="8"/>
  <c r="BI13" i="8"/>
  <c r="BI11" i="8"/>
  <c r="BI14" i="8" s="1"/>
  <c r="BI10" i="8"/>
  <c r="AW33" i="4"/>
  <c r="BI17" i="4"/>
  <c r="AW34" i="4"/>
  <c r="BI16" i="4" l="1"/>
  <c r="AW38" i="4" l="1"/>
  <c r="AU63" i="4"/>
  <c r="AU61" i="4"/>
  <c r="AU60" i="4"/>
  <c r="AU65" i="4"/>
  <c r="AW21" i="4"/>
  <c r="AW24" i="4"/>
  <c r="AW22" i="4"/>
  <c r="BA14" i="6" l="1"/>
  <c r="AT16" i="6"/>
  <c r="AW13" i="6" s="1"/>
  <c r="AT20" i="6"/>
  <c r="AT18" i="6"/>
  <c r="AT17" i="6"/>
  <c r="AW14" i="6"/>
  <c r="AX8" i="6"/>
  <c r="AX7" i="6"/>
  <c r="AX6" i="6"/>
  <c r="AX5" i="6"/>
  <c r="AX4" i="6"/>
  <c r="AT20" i="5"/>
  <c r="AT18" i="5"/>
  <c r="AT21" i="5" s="1"/>
  <c r="AT17" i="5"/>
  <c r="AT16" i="5"/>
  <c r="AW13" i="5" s="1"/>
  <c r="AW14" i="5"/>
  <c r="AX8" i="5"/>
  <c r="AX7" i="5"/>
  <c r="AX6" i="5"/>
  <c r="AX5" i="5"/>
  <c r="AX4" i="5"/>
  <c r="AT17" i="3"/>
  <c r="AT16" i="3"/>
  <c r="AZ30" i="4"/>
  <c r="AW26" i="4"/>
  <c r="BI13" i="4"/>
  <c r="BI11" i="4"/>
  <c r="BI10" i="4"/>
  <c r="BA13" i="6" l="1"/>
  <c r="BI14" i="4"/>
  <c r="AT21" i="6"/>
  <c r="AT18" i="3"/>
  <c r="AT20" i="3"/>
  <c r="AT21" i="3"/>
  <c r="AW14" i="3"/>
  <c r="AW13" i="3"/>
  <c r="AX8" i="3"/>
  <c r="AX7" i="3"/>
  <c r="AX6" i="3"/>
  <c r="AX5" i="3"/>
  <c r="AX4" i="3"/>
</calcChain>
</file>

<file path=xl/sharedStrings.xml><?xml version="1.0" encoding="utf-8"?>
<sst xmlns="http://schemas.openxmlformats.org/spreadsheetml/2006/main" count="135" uniqueCount="41">
  <si>
    <t>autoroute=420</t>
  </si>
  <si>
    <t>85chemin=3400satisf</t>
  </si>
  <si>
    <t>satisf</t>
  </si>
  <si>
    <t>il faut</t>
  </si>
  <si>
    <t>décharge</t>
  </si>
  <si>
    <t>confiserie</t>
  </si>
  <si>
    <t>fans</t>
  </si>
  <si>
    <t>studio</t>
  </si>
  <si>
    <t>serre</t>
  </si>
  <si>
    <t>0 indus</t>
  </si>
  <si>
    <t>22maisons</t>
  </si>
  <si>
    <t>3march</t>
  </si>
  <si>
    <t>1casernes</t>
  </si>
  <si>
    <t>15ateliers</t>
  </si>
  <si>
    <t>2baleine:2040</t>
  </si>
  <si>
    <t>18 ateliers</t>
  </si>
  <si>
    <t>1 caserne</t>
  </si>
  <si>
    <t>2 indus</t>
  </si>
  <si>
    <t>3 march</t>
  </si>
  <si>
    <t>maisons</t>
  </si>
  <si>
    <t>ateliers</t>
  </si>
  <si>
    <t>casernes</t>
  </si>
  <si>
    <t>march</t>
  </si>
  <si>
    <t>Rocket Artillery Factory</t>
  </si>
  <si>
    <t>6x3</t>
  </si>
  <si>
    <t>Commando Camp</t>
  </si>
  <si>
    <t>4x4</t>
  </si>
  <si>
    <t>IFV Factory</t>
  </si>
  <si>
    <t>4x5</t>
  </si>
  <si>
    <t>Universal Tank Factory</t>
  </si>
  <si>
    <t>4x6</t>
  </si>
  <si>
    <t>Machinegun Range</t>
  </si>
  <si>
    <t>3x7</t>
  </si>
  <si>
    <t>autoroute=400</t>
  </si>
  <si>
    <t>95chemin=4275satisf</t>
  </si>
  <si>
    <t>400 en déco ok</t>
  </si>
  <si>
    <t>33 m</t>
  </si>
  <si>
    <t>32 m</t>
  </si>
  <si>
    <t>3 modernes</t>
  </si>
  <si>
    <t>23 post</t>
  </si>
  <si>
    <t>31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</si>
</sst>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7DBA4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2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2" fillId="0" borderId="0" xfId="0" applyFont="1" applyAlignment="1"/>
    <xf numFmtId="21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Border="1"/>
    <xf numFmtId="21" fontId="3" fillId="0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21" fontId="5" fillId="0" borderId="0" xfId="0" applyNumberFormat="1" applyFont="1" applyFill="1" applyAlignment="1">
      <alignment wrapText="1"/>
    </xf>
    <xf numFmtId="0" fontId="5" fillId="0" borderId="0" xfId="0" applyFont="1" applyFill="1" applyAlignment="1">
      <alignment wrapText="1"/>
    </xf>
    <xf numFmtId="0" fontId="1" fillId="0" borderId="24" xfId="0" applyFont="1" applyBorder="1"/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2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2" fillId="0" borderId="0" xfId="0" applyFont="1" applyBorder="1" applyAlignment="1"/>
    <xf numFmtId="0" fontId="3" fillId="0" borderId="1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0" applyFont="1" applyFill="1" applyAlignment="1">
      <alignment wrapText="1"/>
    </xf>
    <xf numFmtId="0" fontId="1" fillId="0" borderId="0" xfId="0" applyFont="1" applyFill="1" applyBorder="1"/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21" fontId="0" fillId="0" borderId="0" xfId="0" applyNumberFormat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25102</xdr:colOff>
      <xdr:row>19</xdr:row>
      <xdr:rowOff>38423</xdr:rowOff>
    </xdr:from>
    <xdr:to>
      <xdr:col>40</xdr:col>
      <xdr:colOff>99788</xdr:colOff>
      <xdr:row>22</xdr:row>
      <xdr:rowOff>111660</xdr:rowOff>
    </xdr:to>
    <xdr:sp macro="" textlink="">
      <xdr:nvSpPr>
        <xdr:cNvPr id="2" name="Rounded Rectangle 1"/>
        <xdr:cNvSpPr/>
      </xdr:nvSpPr>
      <xdr:spPr>
        <a:xfrm>
          <a:off x="4641064" y="2405019"/>
          <a:ext cx="448359" cy="44691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18498</xdr:colOff>
      <xdr:row>36</xdr:row>
      <xdr:rowOff>18199</xdr:rowOff>
    </xdr:from>
    <xdr:to>
      <xdr:col>19</xdr:col>
      <xdr:colOff>94698</xdr:colOff>
      <xdr:row>40</xdr:row>
      <xdr:rowOff>94400</xdr:rowOff>
    </xdr:to>
    <xdr:sp macro="" textlink="">
      <xdr:nvSpPr>
        <xdr:cNvPr id="3" name="Rounded Rectangle 2"/>
        <xdr:cNvSpPr/>
      </xdr:nvSpPr>
      <xdr:spPr>
        <a:xfrm>
          <a:off x="1894190" y="4502276"/>
          <a:ext cx="574431" cy="57443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14656</xdr:colOff>
      <xdr:row>31</xdr:row>
      <xdr:rowOff>11725</xdr:rowOff>
    </xdr:from>
    <xdr:to>
      <xdr:col>32</xdr:col>
      <xdr:colOff>97206</xdr:colOff>
      <xdr:row>36</xdr:row>
      <xdr:rowOff>88223</xdr:rowOff>
    </xdr:to>
    <xdr:sp macro="" textlink="">
      <xdr:nvSpPr>
        <xdr:cNvPr id="4" name="Rounded Rectangle 3"/>
        <xdr:cNvSpPr/>
      </xdr:nvSpPr>
      <xdr:spPr>
        <a:xfrm>
          <a:off x="3758714" y="3873013"/>
          <a:ext cx="331665" cy="699287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24757</xdr:colOff>
      <xdr:row>31</xdr:row>
      <xdr:rowOff>13492</xdr:rowOff>
    </xdr:from>
    <xdr:to>
      <xdr:col>35</xdr:col>
      <xdr:colOff>109292</xdr:colOff>
      <xdr:row>36</xdr:row>
      <xdr:rowOff>91182</xdr:rowOff>
    </xdr:to>
    <xdr:sp macro="" textlink="">
      <xdr:nvSpPr>
        <xdr:cNvPr id="5" name="Rounded Rectangle 4"/>
        <xdr:cNvSpPr/>
      </xdr:nvSpPr>
      <xdr:spPr>
        <a:xfrm>
          <a:off x="4142488" y="3874780"/>
          <a:ext cx="333650" cy="700479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25400</xdr:colOff>
      <xdr:row>12</xdr:row>
      <xdr:rowOff>40055</xdr:rowOff>
    </xdr:from>
    <xdr:to>
      <xdr:col>12</xdr:col>
      <xdr:colOff>95251</xdr:colOff>
      <xdr:row>17</xdr:row>
      <xdr:rowOff>109904</xdr:rowOff>
    </xdr:to>
    <xdr:sp macro="" textlink="">
      <xdr:nvSpPr>
        <xdr:cNvPr id="6" name="Rounded Rectangle 5"/>
        <xdr:cNvSpPr/>
      </xdr:nvSpPr>
      <xdr:spPr>
        <a:xfrm>
          <a:off x="772746" y="1534747"/>
          <a:ext cx="817197" cy="69263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16118</xdr:colOff>
      <xdr:row>35</xdr:row>
      <xdr:rowOff>14653</xdr:rowOff>
    </xdr:from>
    <xdr:to>
      <xdr:col>44</xdr:col>
      <xdr:colOff>73269</xdr:colOff>
      <xdr:row>40</xdr:row>
      <xdr:rowOff>95250</xdr:rowOff>
    </xdr:to>
    <xdr:sp macro="" textlink="">
      <xdr:nvSpPr>
        <xdr:cNvPr id="7" name="Rounded Rectangle 6"/>
        <xdr:cNvSpPr/>
      </xdr:nvSpPr>
      <xdr:spPr>
        <a:xfrm>
          <a:off x="4881195" y="4374172"/>
          <a:ext cx="679939" cy="70338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31750</xdr:colOff>
      <xdr:row>18</xdr:row>
      <xdr:rowOff>30774</xdr:rowOff>
    </xdr:from>
    <xdr:to>
      <xdr:col>24</xdr:col>
      <xdr:colOff>87921</xdr:colOff>
      <xdr:row>24</xdr:row>
      <xdr:rowOff>73269</xdr:rowOff>
    </xdr:to>
    <xdr:sp macro="" textlink="">
      <xdr:nvSpPr>
        <xdr:cNvPr id="8" name="Rounded Rectangle 7"/>
        <xdr:cNvSpPr/>
      </xdr:nvSpPr>
      <xdr:spPr>
        <a:xfrm>
          <a:off x="1907442" y="2272812"/>
          <a:ext cx="1177191" cy="78984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11719</xdr:colOff>
      <xdr:row>36</xdr:row>
      <xdr:rowOff>17947</xdr:rowOff>
    </xdr:from>
    <xdr:to>
      <xdr:col>7</xdr:col>
      <xdr:colOff>102577</xdr:colOff>
      <xdr:row>40</xdr:row>
      <xdr:rowOff>80596</xdr:rowOff>
    </xdr:to>
    <xdr:sp macro="" textlink="">
      <xdr:nvSpPr>
        <xdr:cNvPr id="12" name="Rounded Rectangle 11"/>
        <xdr:cNvSpPr/>
      </xdr:nvSpPr>
      <xdr:spPr>
        <a:xfrm>
          <a:off x="260834" y="4502024"/>
          <a:ext cx="713647" cy="560880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36635</xdr:colOff>
      <xdr:row>12</xdr:row>
      <xdr:rowOff>0</xdr:rowOff>
    </xdr:from>
    <xdr:to>
      <xdr:col>36</xdr:col>
      <xdr:colOff>102577</xdr:colOff>
      <xdr:row>12</xdr:row>
      <xdr:rowOff>7327</xdr:rowOff>
    </xdr:to>
    <xdr:cxnSp macro="">
      <xdr:nvCxnSpPr>
        <xdr:cNvPr id="13" name="Straight Connector 12"/>
        <xdr:cNvCxnSpPr/>
      </xdr:nvCxnSpPr>
      <xdr:spPr>
        <a:xfrm flipH="1">
          <a:off x="1655885" y="1494692"/>
          <a:ext cx="2938096" cy="7327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26764</xdr:colOff>
      <xdr:row>24</xdr:row>
      <xdr:rowOff>19431</xdr:rowOff>
    </xdr:from>
    <xdr:to>
      <xdr:col>28</xdr:col>
      <xdr:colOff>96614</xdr:colOff>
      <xdr:row>26</xdr:row>
      <xdr:rowOff>89280</xdr:rowOff>
    </xdr:to>
    <xdr:sp macro="" textlink="">
      <xdr:nvSpPr>
        <xdr:cNvPr id="16" name="Rounded Rectangle 15"/>
        <xdr:cNvSpPr/>
      </xdr:nvSpPr>
      <xdr:spPr>
        <a:xfrm>
          <a:off x="3397149" y="3008816"/>
          <a:ext cx="194407" cy="31896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46</xdr:col>
      <xdr:colOff>10255</xdr:colOff>
      <xdr:row>30</xdr:row>
      <xdr:rowOff>87922</xdr:rowOff>
    </xdr:from>
    <xdr:to>
      <xdr:col>49</xdr:col>
      <xdr:colOff>65452</xdr:colOff>
      <xdr:row>34</xdr:row>
      <xdr:rowOff>29649</xdr:rowOff>
    </xdr:to>
    <xdr:sp macro="" textlink="">
      <xdr:nvSpPr>
        <xdr:cNvPr id="17" name="Rounded Rectangle 16"/>
        <xdr:cNvSpPr/>
      </xdr:nvSpPr>
      <xdr:spPr>
        <a:xfrm>
          <a:off x="5747236" y="3824653"/>
          <a:ext cx="941754" cy="439958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29307</xdr:colOff>
      <xdr:row>38</xdr:row>
      <xdr:rowOff>21983</xdr:rowOff>
    </xdr:from>
    <xdr:to>
      <xdr:col>22</xdr:col>
      <xdr:colOff>96395</xdr:colOff>
      <xdr:row>40</xdr:row>
      <xdr:rowOff>91832</xdr:rowOff>
    </xdr:to>
    <xdr:sp macro="" textlink="">
      <xdr:nvSpPr>
        <xdr:cNvPr id="20" name="Rounded Rectangle 19"/>
        <xdr:cNvSpPr/>
      </xdr:nvSpPr>
      <xdr:spPr>
        <a:xfrm>
          <a:off x="2527788" y="4755175"/>
          <a:ext cx="316203" cy="31896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117231</xdr:colOff>
      <xdr:row>6</xdr:row>
      <xdr:rowOff>14658</xdr:rowOff>
    </xdr:from>
    <xdr:to>
      <xdr:col>7</xdr:col>
      <xdr:colOff>1</xdr:colOff>
      <xdr:row>11</xdr:row>
      <xdr:rowOff>117230</xdr:rowOff>
    </xdr:to>
    <xdr:cxnSp macro="">
      <xdr:nvCxnSpPr>
        <xdr:cNvPr id="21" name="Straight Connector 20"/>
        <xdr:cNvCxnSpPr/>
      </xdr:nvCxnSpPr>
      <xdr:spPr>
        <a:xfrm flipH="1">
          <a:off x="864577" y="762004"/>
          <a:ext cx="7328" cy="725361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29306</xdr:colOff>
      <xdr:row>6</xdr:row>
      <xdr:rowOff>21981</xdr:rowOff>
    </xdr:from>
    <xdr:to>
      <xdr:col>5</xdr:col>
      <xdr:colOff>102577</xdr:colOff>
      <xdr:row>10</xdr:row>
      <xdr:rowOff>102577</xdr:rowOff>
    </xdr:to>
    <xdr:sp macro="" textlink="">
      <xdr:nvSpPr>
        <xdr:cNvPr id="22" name="Rounded Rectangle 21"/>
        <xdr:cNvSpPr/>
      </xdr:nvSpPr>
      <xdr:spPr>
        <a:xfrm>
          <a:off x="153864" y="769327"/>
          <a:ext cx="571501" cy="578827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51</xdr:col>
      <xdr:colOff>306267</xdr:colOff>
      <xdr:row>27</xdr:row>
      <xdr:rowOff>7327</xdr:rowOff>
    </xdr:from>
    <xdr:to>
      <xdr:col>55</xdr:col>
      <xdr:colOff>28333</xdr:colOff>
      <xdr:row>30</xdr:row>
      <xdr:rowOff>86461</xdr:rowOff>
    </xdr:to>
    <xdr:sp macro="" textlink="">
      <xdr:nvSpPr>
        <xdr:cNvPr id="24" name="Rounded Rectangle 23"/>
        <xdr:cNvSpPr/>
      </xdr:nvSpPr>
      <xdr:spPr>
        <a:xfrm>
          <a:off x="7310805" y="3370385"/>
          <a:ext cx="689220" cy="452807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11914</xdr:colOff>
      <xdr:row>5</xdr:row>
      <xdr:rowOff>30661</xdr:rowOff>
    </xdr:from>
    <xdr:to>
      <xdr:col>36</xdr:col>
      <xdr:colOff>106462</xdr:colOff>
      <xdr:row>10</xdr:row>
      <xdr:rowOff>117231</xdr:rowOff>
    </xdr:to>
    <xdr:grpSp>
      <xdr:nvGrpSpPr>
        <xdr:cNvPr id="25" name="Group 24"/>
        <xdr:cNvGrpSpPr/>
      </xdr:nvGrpSpPr>
      <xdr:grpSpPr>
        <a:xfrm>
          <a:off x="1631164" y="653449"/>
          <a:ext cx="2966702" cy="709359"/>
          <a:chOff x="1763049" y="1137025"/>
          <a:chExt cx="2966702" cy="780179"/>
        </a:xfrm>
      </xdr:grpSpPr>
      <xdr:grpSp>
        <xdr:nvGrpSpPr>
          <xdr:cNvPr id="26" name="Group 57"/>
          <xdr:cNvGrpSpPr/>
        </xdr:nvGrpSpPr>
        <xdr:grpSpPr>
          <a:xfrm>
            <a:off x="2784579" y="1145818"/>
            <a:ext cx="950171" cy="771386"/>
            <a:chOff x="2997648" y="2435923"/>
            <a:chExt cx="1211298" cy="306280"/>
          </a:xfrm>
        </xdr:grpSpPr>
        <xdr:sp macro="" textlink="">
          <xdr:nvSpPr>
            <xdr:cNvPr id="33" name="Rounded Rectangle 32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34" name="Rounded Rectangle 33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grpSp>
        <xdr:nvGrpSpPr>
          <xdr:cNvPr id="27" name="Group 125"/>
          <xdr:cNvGrpSpPr/>
        </xdr:nvGrpSpPr>
        <xdr:grpSpPr>
          <a:xfrm>
            <a:off x="1763050" y="1154914"/>
            <a:ext cx="953137" cy="757411"/>
            <a:chOff x="781050" y="146050"/>
            <a:chExt cx="971550" cy="298450"/>
          </a:xfrm>
          <a:solidFill>
            <a:sysClr val="window" lastClr="FFFFFF"/>
          </a:solidFill>
        </xdr:grpSpPr>
        <xdr:sp macro="" textlink="">
          <xdr:nvSpPr>
            <xdr:cNvPr id="31" name="Rounded Rectangle 30"/>
            <xdr:cNvSpPr/>
          </xdr:nvSpPr>
          <xdr:spPr>
            <a:xfrm>
              <a:off x="781050" y="1460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2" name="Rounded Rectangle 31"/>
            <xdr:cNvSpPr/>
          </xdr:nvSpPr>
          <xdr:spPr>
            <a:xfrm>
              <a:off x="1295400" y="1460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28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29" name="Rounded Rectangle 28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30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1</xdr:col>
      <xdr:colOff>31357</xdr:colOff>
      <xdr:row>1</xdr:row>
      <xdr:rowOff>37443</xdr:rowOff>
    </xdr:from>
    <xdr:to>
      <xdr:col>12</xdr:col>
      <xdr:colOff>95174</xdr:colOff>
      <xdr:row>5</xdr:row>
      <xdr:rowOff>88784</xdr:rowOff>
    </xdr:to>
    <xdr:grpSp>
      <xdr:nvGrpSpPr>
        <xdr:cNvPr id="37" name="Group 36"/>
        <xdr:cNvGrpSpPr/>
      </xdr:nvGrpSpPr>
      <xdr:grpSpPr>
        <a:xfrm>
          <a:off x="155915" y="162001"/>
          <a:ext cx="1433951" cy="549571"/>
          <a:chOff x="1760511" y="1385555"/>
          <a:chExt cx="1433951" cy="520306"/>
        </a:xfrm>
      </xdr:grpSpPr>
      <xdr:sp macro="" textlink="">
        <xdr:nvSpPr>
          <xdr:cNvPr id="39" name="Rounded Rectangle 38"/>
          <xdr:cNvSpPr/>
        </xdr:nvSpPr>
        <xdr:spPr>
          <a:xfrm>
            <a:off x="1760511" y="1385555"/>
            <a:ext cx="679240" cy="5203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0" name="Rounded Rectangle 39"/>
          <xdr:cNvSpPr/>
        </xdr:nvSpPr>
        <xdr:spPr>
          <a:xfrm>
            <a:off x="2515222" y="1385555"/>
            <a:ext cx="679240" cy="5203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0</xdr:colOff>
      <xdr:row>18</xdr:row>
      <xdr:rowOff>20522</xdr:rowOff>
    </xdr:from>
    <xdr:to>
      <xdr:col>8</xdr:col>
      <xdr:colOff>5866</xdr:colOff>
      <xdr:row>35</xdr:row>
      <xdr:rowOff>109904</xdr:rowOff>
    </xdr:to>
    <xdr:cxnSp macro="">
      <xdr:nvCxnSpPr>
        <xdr:cNvPr id="62" name="Straight Connector 61"/>
        <xdr:cNvCxnSpPr/>
      </xdr:nvCxnSpPr>
      <xdr:spPr>
        <a:xfrm flipH="1">
          <a:off x="996462" y="2262560"/>
          <a:ext cx="5866" cy="2206863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36633</xdr:colOff>
      <xdr:row>35</xdr:row>
      <xdr:rowOff>58616</xdr:rowOff>
    </xdr:from>
    <xdr:to>
      <xdr:col>20</xdr:col>
      <xdr:colOff>95250</xdr:colOff>
      <xdr:row>35</xdr:row>
      <xdr:rowOff>65943</xdr:rowOff>
    </xdr:to>
    <xdr:cxnSp macro="">
      <xdr:nvCxnSpPr>
        <xdr:cNvPr id="63" name="Straight Connector 62"/>
        <xdr:cNvCxnSpPr/>
      </xdr:nvCxnSpPr>
      <xdr:spPr>
        <a:xfrm>
          <a:off x="908537" y="4418135"/>
          <a:ext cx="1685194" cy="732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11723</xdr:colOff>
      <xdr:row>23</xdr:row>
      <xdr:rowOff>26376</xdr:rowOff>
    </xdr:from>
    <xdr:to>
      <xdr:col>47</xdr:col>
      <xdr:colOff>336764</xdr:colOff>
      <xdr:row>28</xdr:row>
      <xdr:rowOff>80597</xdr:rowOff>
    </xdr:to>
    <xdr:sp macro="" textlink="">
      <xdr:nvSpPr>
        <xdr:cNvPr id="70" name="Rounded Rectangle 69"/>
        <xdr:cNvSpPr/>
      </xdr:nvSpPr>
      <xdr:spPr>
        <a:xfrm>
          <a:off x="5748704" y="2891203"/>
          <a:ext cx="449598" cy="67700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65942</xdr:colOff>
      <xdr:row>31</xdr:row>
      <xdr:rowOff>14654</xdr:rowOff>
    </xdr:from>
    <xdr:to>
      <xdr:col>17</xdr:col>
      <xdr:colOff>73273</xdr:colOff>
      <xdr:row>35</xdr:row>
      <xdr:rowOff>73272</xdr:rowOff>
    </xdr:to>
    <xdr:cxnSp macro="">
      <xdr:nvCxnSpPr>
        <xdr:cNvPr id="77" name="Straight Connector 76"/>
        <xdr:cNvCxnSpPr/>
      </xdr:nvCxnSpPr>
      <xdr:spPr>
        <a:xfrm flipH="1" flipV="1">
          <a:off x="2190750" y="3875942"/>
          <a:ext cx="7331" cy="556849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65942</xdr:colOff>
      <xdr:row>16</xdr:row>
      <xdr:rowOff>95250</xdr:rowOff>
    </xdr:from>
    <xdr:to>
      <xdr:col>48</xdr:col>
      <xdr:colOff>21980</xdr:colOff>
      <xdr:row>16</xdr:row>
      <xdr:rowOff>95251</xdr:rowOff>
    </xdr:to>
    <xdr:cxnSp macro="">
      <xdr:nvCxnSpPr>
        <xdr:cNvPr id="78" name="Straight Connector 77"/>
        <xdr:cNvCxnSpPr/>
      </xdr:nvCxnSpPr>
      <xdr:spPr>
        <a:xfrm>
          <a:off x="5304692" y="2088173"/>
          <a:ext cx="989134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29308</xdr:colOff>
      <xdr:row>23</xdr:row>
      <xdr:rowOff>58615</xdr:rowOff>
    </xdr:from>
    <xdr:to>
      <xdr:col>40</xdr:col>
      <xdr:colOff>102577</xdr:colOff>
      <xdr:row>23</xdr:row>
      <xdr:rowOff>65942</xdr:rowOff>
    </xdr:to>
    <xdr:cxnSp macro="">
      <xdr:nvCxnSpPr>
        <xdr:cNvPr id="79" name="Straight Connector 78"/>
        <xdr:cNvCxnSpPr/>
      </xdr:nvCxnSpPr>
      <xdr:spPr>
        <a:xfrm>
          <a:off x="3150577" y="2923442"/>
          <a:ext cx="1941635" cy="732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45617</xdr:colOff>
      <xdr:row>42</xdr:row>
      <xdr:rowOff>109171</xdr:rowOff>
    </xdr:from>
    <xdr:to>
      <xdr:col>37</xdr:col>
      <xdr:colOff>111559</xdr:colOff>
      <xdr:row>42</xdr:row>
      <xdr:rowOff>110759</xdr:rowOff>
    </xdr:to>
    <xdr:cxnSp macro="">
      <xdr:nvCxnSpPr>
        <xdr:cNvPr id="83" name="Straight Connector 82"/>
        <xdr:cNvCxnSpPr/>
      </xdr:nvCxnSpPr>
      <xdr:spPr>
        <a:xfrm>
          <a:off x="3416002" y="5340594"/>
          <a:ext cx="131151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51290</xdr:colOff>
      <xdr:row>36</xdr:row>
      <xdr:rowOff>41040</xdr:rowOff>
    </xdr:from>
    <xdr:to>
      <xdr:col>20</xdr:col>
      <xdr:colOff>55690</xdr:colOff>
      <xdr:row>37</xdr:row>
      <xdr:rowOff>95250</xdr:rowOff>
    </xdr:to>
    <xdr:cxnSp macro="">
      <xdr:nvCxnSpPr>
        <xdr:cNvPr id="84" name="Straight Connector 83"/>
        <xdr:cNvCxnSpPr/>
      </xdr:nvCxnSpPr>
      <xdr:spPr>
        <a:xfrm rot="5400000" flipH="1" flipV="1">
          <a:off x="2462587" y="4612301"/>
          <a:ext cx="178768" cy="440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43962</xdr:colOff>
      <xdr:row>37</xdr:row>
      <xdr:rowOff>51288</xdr:rowOff>
    </xdr:from>
    <xdr:to>
      <xdr:col>38</xdr:col>
      <xdr:colOff>87923</xdr:colOff>
      <xdr:row>37</xdr:row>
      <xdr:rowOff>51289</xdr:rowOff>
    </xdr:to>
    <xdr:cxnSp macro="">
      <xdr:nvCxnSpPr>
        <xdr:cNvPr id="85" name="Straight Connector 84"/>
        <xdr:cNvCxnSpPr/>
      </xdr:nvCxnSpPr>
      <xdr:spPr>
        <a:xfrm flipV="1">
          <a:off x="2667000" y="4659923"/>
          <a:ext cx="2161442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13189</xdr:colOff>
      <xdr:row>6</xdr:row>
      <xdr:rowOff>26381</xdr:rowOff>
    </xdr:from>
    <xdr:to>
      <xdr:col>12</xdr:col>
      <xdr:colOff>87923</xdr:colOff>
      <xdr:row>8</xdr:row>
      <xdr:rowOff>96230</xdr:rowOff>
    </xdr:to>
    <xdr:sp macro="" textlink="">
      <xdr:nvSpPr>
        <xdr:cNvPr id="98" name="Rounded Rectangle 97"/>
        <xdr:cNvSpPr/>
      </xdr:nvSpPr>
      <xdr:spPr>
        <a:xfrm>
          <a:off x="1009651" y="773727"/>
          <a:ext cx="572964" cy="318965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36636</xdr:colOff>
      <xdr:row>38</xdr:row>
      <xdr:rowOff>4905</xdr:rowOff>
    </xdr:from>
    <xdr:to>
      <xdr:col>31</xdr:col>
      <xdr:colOff>110472</xdr:colOff>
      <xdr:row>40</xdr:row>
      <xdr:rowOff>90791</xdr:rowOff>
    </xdr:to>
    <xdr:grpSp>
      <xdr:nvGrpSpPr>
        <xdr:cNvPr id="111" name="Group 110"/>
        <xdr:cNvGrpSpPr/>
      </xdr:nvGrpSpPr>
      <xdr:grpSpPr>
        <a:xfrm rot="5400000">
          <a:off x="3276438" y="4370449"/>
          <a:ext cx="335002" cy="1070297"/>
          <a:chOff x="151847" y="1138881"/>
          <a:chExt cx="450896" cy="1009813"/>
        </a:xfrm>
      </xdr:grpSpPr>
      <xdr:sp macro="" textlink="">
        <xdr:nvSpPr>
          <xdr:cNvPr id="112" name="Rounded Rectangle 111"/>
          <xdr:cNvSpPr/>
        </xdr:nvSpPr>
        <xdr:spPr>
          <a:xfrm>
            <a:off x="155259" y="1841967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13" name="Group 79"/>
          <xdr:cNvGrpSpPr/>
        </xdr:nvGrpSpPr>
        <xdr:grpSpPr>
          <a:xfrm>
            <a:off x="151847" y="1138881"/>
            <a:ext cx="447485" cy="659137"/>
            <a:chOff x="3079750" y="958850"/>
            <a:chExt cx="457200" cy="641350"/>
          </a:xfrm>
          <a:solidFill>
            <a:sysClr val="window" lastClr="FFFFFF"/>
          </a:solidFill>
        </xdr:grpSpPr>
        <xdr:sp macro="" textlink="">
          <xdr:nvSpPr>
            <xdr:cNvPr id="115" name="Rounded Rectangle 11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16" name="Rounded Rectangle 11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8</xdr:col>
      <xdr:colOff>4397</xdr:colOff>
      <xdr:row>9</xdr:row>
      <xdr:rowOff>24916</xdr:rowOff>
    </xdr:from>
    <xdr:to>
      <xdr:col>12</xdr:col>
      <xdr:colOff>79131</xdr:colOff>
      <xdr:row>11</xdr:row>
      <xdr:rowOff>94765</xdr:rowOff>
    </xdr:to>
    <xdr:sp macro="" textlink="">
      <xdr:nvSpPr>
        <xdr:cNvPr id="118" name="Rounded Rectangle 97"/>
        <xdr:cNvSpPr/>
      </xdr:nvSpPr>
      <xdr:spPr>
        <a:xfrm>
          <a:off x="1000859" y="1145935"/>
          <a:ext cx="572964" cy="318965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27840</xdr:colOff>
      <xdr:row>11</xdr:row>
      <xdr:rowOff>27842</xdr:rowOff>
    </xdr:from>
    <xdr:to>
      <xdr:col>5</xdr:col>
      <xdr:colOff>101111</xdr:colOff>
      <xdr:row>15</xdr:row>
      <xdr:rowOff>108439</xdr:rowOff>
    </xdr:to>
    <xdr:sp macro="" textlink="">
      <xdr:nvSpPr>
        <xdr:cNvPr id="120" name="Rounded Rectangle 21"/>
        <xdr:cNvSpPr/>
      </xdr:nvSpPr>
      <xdr:spPr>
        <a:xfrm>
          <a:off x="152398" y="1397977"/>
          <a:ext cx="571501" cy="578827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33975</xdr:colOff>
      <xdr:row>21</xdr:row>
      <xdr:rowOff>39227</xdr:rowOff>
    </xdr:from>
    <xdr:to>
      <xdr:col>7</xdr:col>
      <xdr:colOff>7326</xdr:colOff>
      <xdr:row>35</xdr:row>
      <xdr:rowOff>92883</xdr:rowOff>
    </xdr:to>
    <xdr:grpSp>
      <xdr:nvGrpSpPr>
        <xdr:cNvPr id="122" name="Group 24"/>
        <xdr:cNvGrpSpPr/>
      </xdr:nvGrpSpPr>
      <xdr:grpSpPr>
        <a:xfrm rot="5400000">
          <a:off x="-379850" y="3193322"/>
          <a:ext cx="1797463" cy="720697"/>
          <a:chOff x="3291015" y="1137025"/>
          <a:chExt cx="1438733" cy="780179"/>
        </a:xfrm>
      </xdr:grpSpPr>
      <xdr:sp macro="" textlink="">
        <xdr:nvSpPr>
          <xdr:cNvPr id="131" name="Rounded Rectangle 33"/>
          <xdr:cNvSpPr/>
        </xdr:nvSpPr>
        <xdr:spPr>
          <a:xfrm>
            <a:off x="3291015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25" name="Group 114"/>
          <xdr:cNvGrpSpPr/>
        </xdr:nvGrpSpPr>
        <xdr:grpSpPr>
          <a:xfrm>
            <a:off x="3785441" y="1137025"/>
            <a:ext cx="944307" cy="771386"/>
            <a:chOff x="3005124" y="2435923"/>
            <a:chExt cx="1203822" cy="306280"/>
          </a:xfrm>
        </xdr:grpSpPr>
        <xdr:sp macro="" textlink="">
          <xdr:nvSpPr>
            <xdr:cNvPr id="126" name="Rounded Rectangle 28"/>
            <xdr:cNvSpPr/>
          </xdr:nvSpPr>
          <xdr:spPr>
            <a:xfrm>
              <a:off x="3005124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27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29</xdr:col>
      <xdr:colOff>32396</xdr:colOff>
      <xdr:row>13</xdr:row>
      <xdr:rowOff>31265</xdr:rowOff>
    </xdr:from>
    <xdr:to>
      <xdr:col>36</xdr:col>
      <xdr:colOff>103336</xdr:colOff>
      <xdr:row>19</xdr:row>
      <xdr:rowOff>98773</xdr:rowOff>
    </xdr:to>
    <xdr:grpSp>
      <xdr:nvGrpSpPr>
        <xdr:cNvPr id="143" name="Group 57"/>
        <xdr:cNvGrpSpPr/>
      </xdr:nvGrpSpPr>
      <xdr:grpSpPr>
        <a:xfrm>
          <a:off x="3651896" y="1650515"/>
          <a:ext cx="942844" cy="814854"/>
          <a:chOff x="3006989" y="2435923"/>
          <a:chExt cx="1201957" cy="306280"/>
        </a:xfrm>
      </xdr:grpSpPr>
      <xdr:sp macro="" textlink="">
        <xdr:nvSpPr>
          <xdr:cNvPr id="150" name="Rounded Rectangle 32"/>
          <xdr:cNvSpPr/>
        </xdr:nvSpPr>
        <xdr:spPr>
          <a:xfrm>
            <a:off x="3006989" y="2438000"/>
            <a:ext cx="560457" cy="30226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1" name="Rounded Rectangle 33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25</xdr:col>
      <xdr:colOff>28353</xdr:colOff>
      <xdr:row>13</xdr:row>
      <xdr:rowOff>33547</xdr:rowOff>
    </xdr:from>
    <xdr:to>
      <xdr:col>28</xdr:col>
      <xdr:colOff>103215</xdr:colOff>
      <xdr:row>19</xdr:row>
      <xdr:rowOff>86292</xdr:rowOff>
    </xdr:to>
    <xdr:sp macro="" textlink="">
      <xdr:nvSpPr>
        <xdr:cNvPr id="149" name="Rounded Rectangle 31"/>
        <xdr:cNvSpPr/>
      </xdr:nvSpPr>
      <xdr:spPr>
        <a:xfrm>
          <a:off x="3149622" y="1652797"/>
          <a:ext cx="448535" cy="80009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23604</xdr:colOff>
      <xdr:row>12</xdr:row>
      <xdr:rowOff>27504</xdr:rowOff>
    </xdr:from>
    <xdr:to>
      <xdr:col>40</xdr:col>
      <xdr:colOff>89567</xdr:colOff>
      <xdr:row>18</xdr:row>
      <xdr:rowOff>84335</xdr:rowOff>
    </xdr:to>
    <xdr:sp macro="" textlink="">
      <xdr:nvSpPr>
        <xdr:cNvPr id="146" name="Rounded Rectangle 28"/>
        <xdr:cNvSpPr/>
      </xdr:nvSpPr>
      <xdr:spPr>
        <a:xfrm>
          <a:off x="4639566" y="1522196"/>
          <a:ext cx="439636" cy="80417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20516</xdr:colOff>
      <xdr:row>5</xdr:row>
      <xdr:rowOff>36636</xdr:rowOff>
    </xdr:from>
    <xdr:to>
      <xdr:col>40</xdr:col>
      <xdr:colOff>95378</xdr:colOff>
      <xdr:row>11</xdr:row>
      <xdr:rowOff>114137</xdr:rowOff>
    </xdr:to>
    <xdr:sp macro="" textlink="">
      <xdr:nvSpPr>
        <xdr:cNvPr id="158" name="Rounded Rectangle 30"/>
        <xdr:cNvSpPr/>
      </xdr:nvSpPr>
      <xdr:spPr>
        <a:xfrm>
          <a:off x="4636478" y="659424"/>
          <a:ext cx="448535" cy="824848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25980</xdr:colOff>
      <xdr:row>36</xdr:row>
      <xdr:rowOff>20622</xdr:rowOff>
    </xdr:from>
    <xdr:to>
      <xdr:col>13</xdr:col>
      <xdr:colOff>115766</xdr:colOff>
      <xdr:row>40</xdr:row>
      <xdr:rowOff>84090</xdr:rowOff>
    </xdr:to>
    <xdr:sp macro="" textlink="">
      <xdr:nvSpPr>
        <xdr:cNvPr id="166" name="Rounded Rectangle 29"/>
        <xdr:cNvSpPr/>
      </xdr:nvSpPr>
      <xdr:spPr>
        <a:xfrm rot="5400000">
          <a:off x="1097879" y="4429262"/>
          <a:ext cx="561699" cy="71257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37219</xdr:colOff>
      <xdr:row>13</xdr:row>
      <xdr:rowOff>43305</xdr:rowOff>
    </xdr:from>
    <xdr:to>
      <xdr:col>18</xdr:col>
      <xdr:colOff>86344</xdr:colOff>
      <xdr:row>17</xdr:row>
      <xdr:rowOff>94645</xdr:rowOff>
    </xdr:to>
    <xdr:sp macro="" textlink="">
      <xdr:nvSpPr>
        <xdr:cNvPr id="171" name="Rounded Rectangle 38"/>
        <xdr:cNvSpPr/>
      </xdr:nvSpPr>
      <xdr:spPr>
        <a:xfrm>
          <a:off x="1656469" y="1662555"/>
          <a:ext cx="679240" cy="54957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41</xdr:col>
      <xdr:colOff>36635</xdr:colOff>
      <xdr:row>21</xdr:row>
      <xdr:rowOff>39563</xdr:rowOff>
    </xdr:from>
    <xdr:to>
      <xdr:col>44</xdr:col>
      <xdr:colOff>86183</xdr:colOff>
      <xdr:row>26</xdr:row>
      <xdr:rowOff>93784</xdr:rowOff>
    </xdr:to>
    <xdr:sp macro="" textlink="">
      <xdr:nvSpPr>
        <xdr:cNvPr id="174" name="Rounded Rectangle 69"/>
        <xdr:cNvSpPr/>
      </xdr:nvSpPr>
      <xdr:spPr>
        <a:xfrm>
          <a:off x="5150827" y="2655275"/>
          <a:ext cx="423221" cy="67700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36635</xdr:colOff>
      <xdr:row>30</xdr:row>
      <xdr:rowOff>58615</xdr:rowOff>
    </xdr:from>
    <xdr:to>
      <xdr:col>42</xdr:col>
      <xdr:colOff>109904</xdr:colOff>
      <xdr:row>30</xdr:row>
      <xdr:rowOff>73269</xdr:rowOff>
    </xdr:to>
    <xdr:cxnSp macro="">
      <xdr:nvCxnSpPr>
        <xdr:cNvPr id="184" name="Straight Connector 78"/>
        <xdr:cNvCxnSpPr/>
      </xdr:nvCxnSpPr>
      <xdr:spPr>
        <a:xfrm flipV="1">
          <a:off x="2286000" y="3795346"/>
          <a:ext cx="3062654" cy="1465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70339</xdr:colOff>
      <xdr:row>30</xdr:row>
      <xdr:rowOff>26383</xdr:rowOff>
    </xdr:from>
    <xdr:to>
      <xdr:col>42</xdr:col>
      <xdr:colOff>71806</xdr:colOff>
      <xdr:row>33</xdr:row>
      <xdr:rowOff>101111</xdr:rowOff>
    </xdr:to>
    <xdr:cxnSp macro="">
      <xdr:nvCxnSpPr>
        <xdr:cNvPr id="186" name="Straight Connector 76"/>
        <xdr:cNvCxnSpPr/>
      </xdr:nvCxnSpPr>
      <xdr:spPr>
        <a:xfrm rot="16200000" flipV="1">
          <a:off x="5085622" y="3986581"/>
          <a:ext cx="448401" cy="146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14654</xdr:colOff>
      <xdr:row>24</xdr:row>
      <xdr:rowOff>14654</xdr:rowOff>
    </xdr:from>
    <xdr:to>
      <xdr:col>40</xdr:col>
      <xdr:colOff>95251</xdr:colOff>
      <xdr:row>26</xdr:row>
      <xdr:rowOff>100541</xdr:rowOff>
    </xdr:to>
    <xdr:grpSp>
      <xdr:nvGrpSpPr>
        <xdr:cNvPr id="194" name="Group 110"/>
        <xdr:cNvGrpSpPr/>
      </xdr:nvGrpSpPr>
      <xdr:grpSpPr>
        <a:xfrm rot="5400000">
          <a:off x="4192019" y="2446174"/>
          <a:ext cx="335002" cy="1450732"/>
          <a:chOff x="151847" y="779945"/>
          <a:chExt cx="450896" cy="1368749"/>
        </a:xfrm>
      </xdr:grpSpPr>
      <xdr:sp macro="" textlink="">
        <xdr:nvSpPr>
          <xdr:cNvPr id="195" name="Rounded Rectangle 111"/>
          <xdr:cNvSpPr/>
        </xdr:nvSpPr>
        <xdr:spPr>
          <a:xfrm>
            <a:off x="155259" y="1841967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96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197" name="Rounded Rectangle 113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98" name="Rounded Rectangle 11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99" name="Rounded Rectangle 11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33</xdr:col>
      <xdr:colOff>14654</xdr:colOff>
      <xdr:row>27</xdr:row>
      <xdr:rowOff>14654</xdr:rowOff>
    </xdr:from>
    <xdr:to>
      <xdr:col>44</xdr:col>
      <xdr:colOff>95252</xdr:colOff>
      <xdr:row>29</xdr:row>
      <xdr:rowOff>100541</xdr:rowOff>
    </xdr:to>
    <xdr:grpSp>
      <xdr:nvGrpSpPr>
        <xdr:cNvPr id="206" name="Group 110"/>
        <xdr:cNvGrpSpPr/>
      </xdr:nvGrpSpPr>
      <xdr:grpSpPr>
        <a:xfrm rot="5400000">
          <a:off x="4690250" y="2819847"/>
          <a:ext cx="335002" cy="1450732"/>
          <a:chOff x="151847" y="779945"/>
          <a:chExt cx="450896" cy="1368749"/>
        </a:xfrm>
      </xdr:grpSpPr>
      <xdr:sp macro="" textlink="">
        <xdr:nvSpPr>
          <xdr:cNvPr id="207" name="Rounded Rectangle 111"/>
          <xdr:cNvSpPr/>
        </xdr:nvSpPr>
        <xdr:spPr>
          <a:xfrm>
            <a:off x="155259" y="1841967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208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209" name="Rounded Rectangle 113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10" name="Rounded Rectangle 11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11" name="Rounded Rectangle 11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39</xdr:col>
      <xdr:colOff>32457</xdr:colOff>
      <xdr:row>31</xdr:row>
      <xdr:rowOff>20517</xdr:rowOff>
    </xdr:from>
    <xdr:to>
      <xdr:col>41</xdr:col>
      <xdr:colOff>108441</xdr:colOff>
      <xdr:row>33</xdr:row>
      <xdr:rowOff>103869</xdr:rowOff>
    </xdr:to>
    <xdr:sp macro="" textlink="">
      <xdr:nvSpPr>
        <xdr:cNvPr id="219" name="Rounded Rectangle 113"/>
        <xdr:cNvSpPr/>
      </xdr:nvSpPr>
      <xdr:spPr>
        <a:xfrm rot="5400000">
          <a:off x="4893850" y="3885489"/>
          <a:ext cx="332468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25695</xdr:colOff>
      <xdr:row>31</xdr:row>
      <xdr:rowOff>20517</xdr:rowOff>
    </xdr:from>
    <xdr:to>
      <xdr:col>38</xdr:col>
      <xdr:colOff>101679</xdr:colOff>
      <xdr:row>33</xdr:row>
      <xdr:rowOff>103869</xdr:rowOff>
    </xdr:to>
    <xdr:sp macro="" textlink="">
      <xdr:nvSpPr>
        <xdr:cNvPr id="220" name="Rounded Rectangle 114"/>
        <xdr:cNvSpPr/>
      </xdr:nvSpPr>
      <xdr:spPr>
        <a:xfrm rot="5400000">
          <a:off x="4513415" y="3885489"/>
          <a:ext cx="332468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25851</xdr:colOff>
      <xdr:row>25</xdr:row>
      <xdr:rowOff>20522</xdr:rowOff>
    </xdr:from>
    <xdr:to>
      <xdr:col>25</xdr:col>
      <xdr:colOff>101835</xdr:colOff>
      <xdr:row>27</xdr:row>
      <xdr:rowOff>103874</xdr:rowOff>
    </xdr:to>
    <xdr:sp macro="" textlink="">
      <xdr:nvSpPr>
        <xdr:cNvPr id="221" name="Rounded Rectangle 115"/>
        <xdr:cNvSpPr/>
      </xdr:nvSpPr>
      <xdr:spPr>
        <a:xfrm rot="5400000">
          <a:off x="2894321" y="3138148"/>
          <a:ext cx="332468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11040</xdr:colOff>
      <xdr:row>27</xdr:row>
      <xdr:rowOff>20515</xdr:rowOff>
    </xdr:from>
    <xdr:to>
      <xdr:col>32</xdr:col>
      <xdr:colOff>93786</xdr:colOff>
      <xdr:row>29</xdr:row>
      <xdr:rowOff>103868</xdr:rowOff>
    </xdr:to>
    <xdr:grpSp>
      <xdr:nvGrpSpPr>
        <xdr:cNvPr id="228" name="Group 79"/>
        <xdr:cNvGrpSpPr/>
      </xdr:nvGrpSpPr>
      <xdr:grpSpPr>
        <a:xfrm rot="5400000">
          <a:off x="3567958" y="3197040"/>
          <a:ext cx="332468" cy="705534"/>
          <a:chOff x="3079750" y="609600"/>
          <a:chExt cx="457200" cy="647700"/>
        </a:xfrm>
        <a:solidFill>
          <a:sysClr val="window" lastClr="FFFFFF"/>
        </a:solidFill>
      </xdr:grpSpPr>
      <xdr:sp macro="" textlink="">
        <xdr:nvSpPr>
          <xdr:cNvPr id="229" name="Rounded Rectangle 113"/>
          <xdr:cNvSpPr/>
        </xdr:nvSpPr>
        <xdr:spPr>
          <a:xfrm>
            <a:off x="3079750" y="609600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30" name="Rounded Rectangle 114"/>
          <xdr:cNvSpPr/>
        </xdr:nvSpPr>
        <xdr:spPr>
          <a:xfrm>
            <a:off x="3079750" y="958850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24</xdr:col>
      <xdr:colOff>27542</xdr:colOff>
      <xdr:row>28</xdr:row>
      <xdr:rowOff>27868</xdr:rowOff>
    </xdr:from>
    <xdr:to>
      <xdr:col>25</xdr:col>
      <xdr:colOff>91188</xdr:colOff>
      <xdr:row>29</xdr:row>
      <xdr:rowOff>97613</xdr:rowOff>
    </xdr:to>
    <xdr:sp macro="" textlink="">
      <xdr:nvSpPr>
        <xdr:cNvPr id="232" name="Rounded Rectangle 92"/>
        <xdr:cNvSpPr/>
      </xdr:nvSpPr>
      <xdr:spPr>
        <a:xfrm>
          <a:off x="3024254" y="3515483"/>
          <a:ext cx="188203" cy="19430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42502</xdr:colOff>
      <xdr:row>28</xdr:row>
      <xdr:rowOff>27836</xdr:rowOff>
    </xdr:from>
    <xdr:to>
      <xdr:col>23</xdr:col>
      <xdr:colOff>106147</xdr:colOff>
      <xdr:row>29</xdr:row>
      <xdr:rowOff>100787</xdr:rowOff>
    </xdr:to>
    <xdr:sp macro="" textlink="">
      <xdr:nvSpPr>
        <xdr:cNvPr id="236" name="Rounded Rectangle 87"/>
        <xdr:cNvSpPr/>
      </xdr:nvSpPr>
      <xdr:spPr>
        <a:xfrm>
          <a:off x="2790098" y="3515451"/>
          <a:ext cx="188203" cy="1975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33023</xdr:colOff>
      <xdr:row>20</xdr:row>
      <xdr:rowOff>20627</xdr:rowOff>
    </xdr:from>
    <xdr:to>
      <xdr:col>36</xdr:col>
      <xdr:colOff>103827</xdr:colOff>
      <xdr:row>22</xdr:row>
      <xdr:rowOff>116101</xdr:rowOff>
    </xdr:to>
    <xdr:grpSp>
      <xdr:nvGrpSpPr>
        <xdr:cNvPr id="14" name="Groupe 13"/>
        <xdr:cNvGrpSpPr/>
      </xdr:nvGrpSpPr>
      <xdr:grpSpPr>
        <a:xfrm>
          <a:off x="3154292" y="2511781"/>
          <a:ext cx="1440939" cy="344589"/>
          <a:chOff x="3154292" y="2511781"/>
          <a:chExt cx="1440939" cy="344589"/>
        </a:xfrm>
      </xdr:grpSpPr>
      <xdr:sp macro="" textlink="">
        <xdr:nvSpPr>
          <xdr:cNvPr id="189" name="Rounded Rectangle 111"/>
          <xdr:cNvSpPr/>
        </xdr:nvSpPr>
        <xdr:spPr>
          <a:xfrm rot="5400000">
            <a:off x="4266448" y="2515465"/>
            <a:ext cx="332467" cy="32509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265" name="Groupe 264"/>
          <xdr:cNvGrpSpPr/>
        </xdr:nvGrpSpPr>
        <xdr:grpSpPr>
          <a:xfrm>
            <a:off x="3154292" y="2516575"/>
            <a:ext cx="1081962" cy="339795"/>
            <a:chOff x="3154292" y="2516575"/>
            <a:chExt cx="1081962" cy="339795"/>
          </a:xfrm>
        </xdr:grpSpPr>
        <xdr:sp macro="" textlink="">
          <xdr:nvSpPr>
            <xdr:cNvPr id="191" name="Rounded Rectangle 113"/>
            <xdr:cNvSpPr/>
          </xdr:nvSpPr>
          <xdr:spPr>
            <a:xfrm rot="5400000">
              <a:off x="3523716" y="2527586"/>
              <a:ext cx="332468" cy="325099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92" name="Rounded Rectangle 114"/>
            <xdr:cNvSpPr/>
          </xdr:nvSpPr>
          <xdr:spPr>
            <a:xfrm rot="5400000">
              <a:off x="3150608" y="2520259"/>
              <a:ext cx="332468" cy="325099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43" name="Rounded Rectangle 113"/>
            <xdr:cNvSpPr/>
          </xdr:nvSpPr>
          <xdr:spPr>
            <a:xfrm rot="5400000">
              <a:off x="3907470" y="2520218"/>
              <a:ext cx="325099" cy="332468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34</xdr:col>
      <xdr:colOff>25299</xdr:colOff>
      <xdr:row>38</xdr:row>
      <xdr:rowOff>17967</xdr:rowOff>
    </xdr:from>
    <xdr:to>
      <xdr:col>35</xdr:col>
      <xdr:colOff>95148</xdr:colOff>
      <xdr:row>40</xdr:row>
      <xdr:rowOff>87815</xdr:rowOff>
    </xdr:to>
    <xdr:sp macro="" textlink="">
      <xdr:nvSpPr>
        <xdr:cNvPr id="244" name="Rounded Rectangle 15"/>
        <xdr:cNvSpPr/>
      </xdr:nvSpPr>
      <xdr:spPr>
        <a:xfrm>
          <a:off x="4267587" y="4751159"/>
          <a:ext cx="194407" cy="31896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23836</xdr:colOff>
      <xdr:row>38</xdr:row>
      <xdr:rowOff>23829</xdr:rowOff>
    </xdr:from>
    <xdr:to>
      <xdr:col>33</xdr:col>
      <xdr:colOff>93685</xdr:colOff>
      <xdr:row>40</xdr:row>
      <xdr:rowOff>93677</xdr:rowOff>
    </xdr:to>
    <xdr:sp macro="" textlink="">
      <xdr:nvSpPr>
        <xdr:cNvPr id="245" name="Rounded Rectangle 15"/>
        <xdr:cNvSpPr/>
      </xdr:nvSpPr>
      <xdr:spPr>
        <a:xfrm>
          <a:off x="4017009" y="4757021"/>
          <a:ext cx="194407" cy="31896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43</xdr:col>
      <xdr:colOff>29003</xdr:colOff>
      <xdr:row>30</xdr:row>
      <xdr:rowOff>29304</xdr:rowOff>
    </xdr:from>
    <xdr:to>
      <xdr:col>44</xdr:col>
      <xdr:colOff>92649</xdr:colOff>
      <xdr:row>31</xdr:row>
      <xdr:rowOff>102256</xdr:rowOff>
    </xdr:to>
    <xdr:sp macro="" textlink="">
      <xdr:nvSpPr>
        <xdr:cNvPr id="248" name="Rounded Rectangle 87"/>
        <xdr:cNvSpPr/>
      </xdr:nvSpPr>
      <xdr:spPr>
        <a:xfrm>
          <a:off x="5392311" y="3766035"/>
          <a:ext cx="188203" cy="1975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28428</xdr:colOff>
      <xdr:row>13</xdr:row>
      <xdr:rowOff>34513</xdr:rowOff>
    </xdr:from>
    <xdr:to>
      <xdr:col>24</xdr:col>
      <xdr:colOff>84879</xdr:colOff>
      <xdr:row>17</xdr:row>
      <xdr:rowOff>85853</xdr:rowOff>
    </xdr:to>
    <xdr:sp macro="" textlink="">
      <xdr:nvSpPr>
        <xdr:cNvPr id="251" name="Rounded Rectangle 38"/>
        <xdr:cNvSpPr/>
      </xdr:nvSpPr>
      <xdr:spPr>
        <a:xfrm>
          <a:off x="2402351" y="1653763"/>
          <a:ext cx="679240" cy="54957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9414</xdr:colOff>
      <xdr:row>34</xdr:row>
      <xdr:rowOff>22411</xdr:rowOff>
    </xdr:from>
    <xdr:to>
      <xdr:col>38</xdr:col>
      <xdr:colOff>107421</xdr:colOff>
      <xdr:row>40</xdr:row>
      <xdr:rowOff>90911</xdr:rowOff>
    </xdr:to>
    <xdr:grpSp>
      <xdr:nvGrpSpPr>
        <xdr:cNvPr id="177" name="Group 79"/>
        <xdr:cNvGrpSpPr/>
      </xdr:nvGrpSpPr>
      <xdr:grpSpPr>
        <a:xfrm rot="10800000">
          <a:off x="4500818" y="4257373"/>
          <a:ext cx="347122" cy="815846"/>
          <a:chOff x="3059598" y="972303"/>
          <a:chExt cx="477352" cy="748971"/>
        </a:xfrm>
        <a:solidFill>
          <a:sysClr val="window" lastClr="FFFFFF"/>
        </a:solidFill>
      </xdr:grpSpPr>
      <xdr:sp macro="" textlink="">
        <xdr:nvSpPr>
          <xdr:cNvPr id="179" name="Rounded Rectangle 114"/>
          <xdr:cNvSpPr/>
        </xdr:nvSpPr>
        <xdr:spPr>
          <a:xfrm>
            <a:off x="3079750" y="972303"/>
            <a:ext cx="457200" cy="298451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80" name="Rounded Rectangle 115"/>
          <xdr:cNvSpPr/>
        </xdr:nvSpPr>
        <xdr:spPr>
          <a:xfrm>
            <a:off x="3059598" y="1422824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21</xdr:col>
      <xdr:colOff>20069</xdr:colOff>
      <xdr:row>31</xdr:row>
      <xdr:rowOff>13620</xdr:rowOff>
    </xdr:from>
    <xdr:to>
      <xdr:col>29</xdr:col>
      <xdr:colOff>98628</xdr:colOff>
      <xdr:row>36</xdr:row>
      <xdr:rowOff>90481</xdr:rowOff>
    </xdr:to>
    <xdr:grpSp>
      <xdr:nvGrpSpPr>
        <xdr:cNvPr id="225" name="Groupe 224"/>
        <xdr:cNvGrpSpPr/>
      </xdr:nvGrpSpPr>
      <xdr:grpSpPr>
        <a:xfrm>
          <a:off x="2643107" y="3874908"/>
          <a:ext cx="1075021" cy="699650"/>
          <a:chOff x="2643107" y="3874908"/>
          <a:chExt cx="1075021" cy="699650"/>
        </a:xfrm>
      </xdr:grpSpPr>
      <xdr:grpSp>
        <xdr:nvGrpSpPr>
          <xdr:cNvPr id="238" name="Group 110"/>
          <xdr:cNvGrpSpPr/>
        </xdr:nvGrpSpPr>
        <xdr:grpSpPr>
          <a:xfrm rot="10800000">
            <a:off x="2643107" y="3876898"/>
            <a:ext cx="335002" cy="696783"/>
            <a:chOff x="151847" y="1491287"/>
            <a:chExt cx="450896" cy="657407"/>
          </a:xfrm>
        </xdr:grpSpPr>
        <xdr:sp macro="" textlink="">
          <xdr:nvSpPr>
            <xdr:cNvPr id="239" name="Rounded Rectangle 111"/>
            <xdr:cNvSpPr/>
          </xdr:nvSpPr>
          <xdr:spPr>
            <a:xfrm>
              <a:off x="155259" y="1841967"/>
              <a:ext cx="447484" cy="306727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42" name="Rounded Rectangle 115"/>
            <xdr:cNvSpPr/>
          </xdr:nvSpPr>
          <xdr:spPr>
            <a:xfrm>
              <a:off x="151847" y="1491287"/>
              <a:ext cx="447486" cy="306726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grpSp>
        <xdr:nvGrpSpPr>
          <xdr:cNvPr id="259" name="Group 79"/>
          <xdr:cNvGrpSpPr/>
        </xdr:nvGrpSpPr>
        <xdr:grpSpPr>
          <a:xfrm rot="10800000">
            <a:off x="3385660" y="3874908"/>
            <a:ext cx="332468" cy="683961"/>
            <a:chOff x="3079750" y="972303"/>
            <a:chExt cx="457200" cy="627897"/>
          </a:xfrm>
          <a:solidFill>
            <a:sysClr val="window" lastClr="FFFFFF"/>
          </a:solidFill>
        </xdr:grpSpPr>
        <xdr:sp macro="" textlink="">
          <xdr:nvSpPr>
            <xdr:cNvPr id="260" name="Rounded Rectangle 114"/>
            <xdr:cNvSpPr/>
          </xdr:nvSpPr>
          <xdr:spPr>
            <a:xfrm>
              <a:off x="3079750" y="972303"/>
              <a:ext cx="457200" cy="298451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61" name="Rounded Rectangle 11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grpSp>
        <xdr:nvGrpSpPr>
          <xdr:cNvPr id="262" name="Group 79"/>
          <xdr:cNvGrpSpPr/>
        </xdr:nvGrpSpPr>
        <xdr:grpSpPr>
          <a:xfrm rot="10800000">
            <a:off x="3018692" y="3890597"/>
            <a:ext cx="332468" cy="683961"/>
            <a:chOff x="3079750" y="972303"/>
            <a:chExt cx="457200" cy="627897"/>
          </a:xfrm>
          <a:solidFill>
            <a:sysClr val="window" lastClr="FFFFFF"/>
          </a:solidFill>
        </xdr:grpSpPr>
        <xdr:sp macro="" textlink="">
          <xdr:nvSpPr>
            <xdr:cNvPr id="263" name="Rounded Rectangle 114"/>
            <xdr:cNvSpPr/>
          </xdr:nvSpPr>
          <xdr:spPr>
            <a:xfrm>
              <a:off x="3079750" y="972303"/>
              <a:ext cx="457200" cy="298451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64" name="Rounded Rectangle 11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47</xdr:col>
      <xdr:colOff>92016</xdr:colOff>
      <xdr:row>20</xdr:row>
      <xdr:rowOff>85019</xdr:rowOff>
    </xdr:from>
    <xdr:to>
      <xdr:col>47</xdr:col>
      <xdr:colOff>280219</xdr:colOff>
      <xdr:row>22</xdr:row>
      <xdr:rowOff>30207</xdr:rowOff>
    </xdr:to>
    <xdr:sp macro="" textlink="">
      <xdr:nvSpPr>
        <xdr:cNvPr id="267" name="Rounded Rectangle 92"/>
        <xdr:cNvSpPr/>
      </xdr:nvSpPr>
      <xdr:spPr>
        <a:xfrm>
          <a:off x="5953554" y="2576173"/>
          <a:ext cx="188203" cy="19430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17855</xdr:colOff>
      <xdr:row>23</xdr:row>
      <xdr:rowOff>37763</xdr:rowOff>
    </xdr:from>
    <xdr:to>
      <xdr:col>14</xdr:col>
      <xdr:colOff>100314</xdr:colOff>
      <xdr:row>32</xdr:row>
      <xdr:rowOff>83703</xdr:rowOff>
    </xdr:to>
    <xdr:grpSp>
      <xdr:nvGrpSpPr>
        <xdr:cNvPr id="124" name="Group 24"/>
        <xdr:cNvGrpSpPr/>
      </xdr:nvGrpSpPr>
      <xdr:grpSpPr>
        <a:xfrm rot="5400000">
          <a:off x="911682" y="3129782"/>
          <a:ext cx="1166959" cy="712575"/>
          <a:chOff x="3291015" y="1145818"/>
          <a:chExt cx="934062" cy="771386"/>
        </a:xfrm>
      </xdr:grpSpPr>
      <xdr:sp macro="" textlink="">
        <xdr:nvSpPr>
          <xdr:cNvPr id="128" name="Rounded Rectangle 33"/>
          <xdr:cNvSpPr/>
        </xdr:nvSpPr>
        <xdr:spPr>
          <a:xfrm>
            <a:off x="3291015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0" name="Rounded Rectangle 28"/>
          <xdr:cNvSpPr/>
        </xdr:nvSpPr>
        <xdr:spPr>
          <a:xfrm>
            <a:off x="3785441" y="1150187"/>
            <a:ext cx="439636" cy="76127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9</xdr:col>
      <xdr:colOff>18747</xdr:colOff>
      <xdr:row>33</xdr:row>
      <xdr:rowOff>26404</xdr:rowOff>
    </xdr:from>
    <xdr:to>
      <xdr:col>16</xdr:col>
      <xdr:colOff>91183</xdr:colOff>
      <xdr:row>34</xdr:row>
      <xdr:rowOff>104941</xdr:rowOff>
    </xdr:to>
    <xdr:grpSp>
      <xdr:nvGrpSpPr>
        <xdr:cNvPr id="19" name="Groupe 18"/>
        <xdr:cNvGrpSpPr/>
      </xdr:nvGrpSpPr>
      <xdr:grpSpPr>
        <a:xfrm>
          <a:off x="1139766" y="4136808"/>
          <a:ext cx="951667" cy="203095"/>
          <a:chOff x="1139766" y="4136808"/>
          <a:chExt cx="951667" cy="203095"/>
        </a:xfrm>
      </xdr:grpSpPr>
      <xdr:sp macro="" textlink="">
        <xdr:nvSpPr>
          <xdr:cNvPr id="266" name="Rounded Rectangle 92"/>
          <xdr:cNvSpPr/>
        </xdr:nvSpPr>
        <xdr:spPr>
          <a:xfrm>
            <a:off x="1903230" y="4145600"/>
            <a:ext cx="188203" cy="19430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133" name="Group 90"/>
          <xdr:cNvGrpSpPr/>
        </xdr:nvGrpSpPr>
        <xdr:grpSpPr>
          <a:xfrm>
            <a:off x="1139766" y="4136808"/>
            <a:ext cx="426633" cy="197183"/>
            <a:chOff x="5421621" y="3458333"/>
            <a:chExt cx="426633" cy="189856"/>
          </a:xfrm>
        </xdr:grpSpPr>
        <xdr:sp macro="" textlink="">
          <xdr:nvSpPr>
            <xdr:cNvPr id="134" name="Rounded Rectangle 91"/>
            <xdr:cNvSpPr/>
          </xdr:nvSpPr>
          <xdr:spPr>
            <a:xfrm>
              <a:off x="5421621" y="3461106"/>
              <a:ext cx="188203" cy="187083"/>
            </a:xfrm>
            <a:prstGeom prst="roundRect">
              <a:avLst/>
            </a:prstGeom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35" name="Rounded Rectangle 92"/>
            <xdr:cNvSpPr/>
          </xdr:nvSpPr>
          <xdr:spPr>
            <a:xfrm>
              <a:off x="5660051" y="3458333"/>
              <a:ext cx="188203" cy="187083"/>
            </a:xfrm>
            <a:prstGeom prst="roundRect">
              <a:avLst/>
            </a:prstGeom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137" name="Rounded Rectangle 91"/>
          <xdr:cNvSpPr/>
        </xdr:nvSpPr>
        <xdr:spPr>
          <a:xfrm>
            <a:off x="1636531" y="4138222"/>
            <a:ext cx="188203" cy="19430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42</xdr:col>
      <xdr:colOff>14652</xdr:colOff>
      <xdr:row>32</xdr:row>
      <xdr:rowOff>14655</xdr:rowOff>
    </xdr:from>
    <xdr:to>
      <xdr:col>44</xdr:col>
      <xdr:colOff>98004</xdr:colOff>
      <xdr:row>34</xdr:row>
      <xdr:rowOff>90638</xdr:rowOff>
    </xdr:to>
    <xdr:sp macro="" textlink="">
      <xdr:nvSpPr>
        <xdr:cNvPr id="139" name="Rounded Rectangle 111"/>
        <xdr:cNvSpPr/>
      </xdr:nvSpPr>
      <xdr:spPr>
        <a:xfrm rot="5400000">
          <a:off x="5257086" y="3996817"/>
          <a:ext cx="325099" cy="332467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21984</xdr:colOff>
      <xdr:row>25</xdr:row>
      <xdr:rowOff>19563</xdr:rowOff>
    </xdr:from>
    <xdr:to>
      <xdr:col>22</xdr:col>
      <xdr:colOff>105337</xdr:colOff>
      <xdr:row>27</xdr:row>
      <xdr:rowOff>95546</xdr:rowOff>
    </xdr:to>
    <xdr:sp macro="" textlink="">
      <xdr:nvSpPr>
        <xdr:cNvPr id="129" name="Rounded Rectangle 113"/>
        <xdr:cNvSpPr/>
      </xdr:nvSpPr>
      <xdr:spPr>
        <a:xfrm rot="5400000">
          <a:off x="2524149" y="3129821"/>
          <a:ext cx="325099" cy="332468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65943</xdr:colOff>
      <xdr:row>23</xdr:row>
      <xdr:rowOff>105517</xdr:rowOff>
    </xdr:from>
    <xdr:to>
      <xdr:col>26</xdr:col>
      <xdr:colOff>68879</xdr:colOff>
      <xdr:row>30</xdr:row>
      <xdr:rowOff>0</xdr:rowOff>
    </xdr:to>
    <xdr:cxnSp macro="">
      <xdr:nvCxnSpPr>
        <xdr:cNvPr id="132" name="Straight Connector 83"/>
        <xdr:cNvCxnSpPr/>
      </xdr:nvCxnSpPr>
      <xdr:spPr>
        <a:xfrm flipV="1">
          <a:off x="3311770" y="2970344"/>
          <a:ext cx="2936" cy="76638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42193</xdr:colOff>
      <xdr:row>26</xdr:row>
      <xdr:rowOff>27839</xdr:rowOff>
    </xdr:from>
    <xdr:to>
      <xdr:col>19</xdr:col>
      <xdr:colOff>106145</xdr:colOff>
      <xdr:row>29</xdr:row>
      <xdr:rowOff>102161</xdr:rowOff>
    </xdr:to>
    <xdr:grpSp>
      <xdr:nvGrpSpPr>
        <xdr:cNvPr id="212" name="Group 85"/>
        <xdr:cNvGrpSpPr/>
      </xdr:nvGrpSpPr>
      <xdr:grpSpPr>
        <a:xfrm rot="10800000">
          <a:off x="2291558" y="3266339"/>
          <a:ext cx="188510" cy="447995"/>
          <a:chOff x="2549467" y="3465631"/>
          <a:chExt cx="188510" cy="424346"/>
        </a:xfrm>
      </xdr:grpSpPr>
      <xdr:sp macro="" textlink="">
        <xdr:nvSpPr>
          <xdr:cNvPr id="213" name="Rounded Rectangle 86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4" name="Rounded Rectangle 87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20</xdr:col>
      <xdr:colOff>41035</xdr:colOff>
      <xdr:row>28</xdr:row>
      <xdr:rowOff>26374</xdr:rowOff>
    </xdr:from>
    <xdr:to>
      <xdr:col>21</xdr:col>
      <xdr:colOff>104681</xdr:colOff>
      <xdr:row>29</xdr:row>
      <xdr:rowOff>99325</xdr:rowOff>
    </xdr:to>
    <xdr:sp macro="" textlink="">
      <xdr:nvSpPr>
        <xdr:cNvPr id="138" name="Rounded Rectangle 86"/>
        <xdr:cNvSpPr/>
      </xdr:nvSpPr>
      <xdr:spPr>
        <a:xfrm rot="10800000">
          <a:off x="2539516" y="3513989"/>
          <a:ext cx="188203" cy="1975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26075</xdr:colOff>
      <xdr:row>31</xdr:row>
      <xdr:rowOff>20418</xdr:rowOff>
    </xdr:from>
    <xdr:to>
      <xdr:col>16</xdr:col>
      <xdr:colOff>89720</xdr:colOff>
      <xdr:row>32</xdr:row>
      <xdr:rowOff>93369</xdr:rowOff>
    </xdr:to>
    <xdr:sp macro="" textlink="">
      <xdr:nvSpPr>
        <xdr:cNvPr id="140" name="Rounded Rectangle 87"/>
        <xdr:cNvSpPr/>
      </xdr:nvSpPr>
      <xdr:spPr>
        <a:xfrm rot="10800000">
          <a:off x="1901767" y="3881706"/>
          <a:ext cx="188203" cy="1975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18371</xdr:colOff>
      <xdr:row>31</xdr:row>
      <xdr:rowOff>20522</xdr:rowOff>
    </xdr:from>
    <xdr:to>
      <xdr:col>20</xdr:col>
      <xdr:colOff>101723</xdr:colOff>
      <xdr:row>33</xdr:row>
      <xdr:rowOff>96505</xdr:rowOff>
    </xdr:to>
    <xdr:sp macro="" textlink="">
      <xdr:nvSpPr>
        <xdr:cNvPr id="141" name="Rounded Rectangle 115"/>
        <xdr:cNvSpPr/>
      </xdr:nvSpPr>
      <xdr:spPr>
        <a:xfrm rot="5400000">
          <a:off x="2271420" y="3878126"/>
          <a:ext cx="325099" cy="332468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73269</xdr:colOff>
      <xdr:row>24</xdr:row>
      <xdr:rowOff>123092</xdr:rowOff>
    </xdr:from>
    <xdr:to>
      <xdr:col>17</xdr:col>
      <xdr:colOff>86458</xdr:colOff>
      <xdr:row>31</xdr:row>
      <xdr:rowOff>80597</xdr:rowOff>
    </xdr:to>
    <xdr:cxnSp macro="">
      <xdr:nvCxnSpPr>
        <xdr:cNvPr id="142" name="Straight Connector 76"/>
        <xdr:cNvCxnSpPr/>
      </xdr:nvCxnSpPr>
      <xdr:spPr>
        <a:xfrm flipV="1">
          <a:off x="2198077" y="3112477"/>
          <a:ext cx="13189" cy="82940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18747</xdr:colOff>
      <xdr:row>25</xdr:row>
      <xdr:rowOff>26375</xdr:rowOff>
    </xdr:from>
    <xdr:to>
      <xdr:col>16</xdr:col>
      <xdr:colOff>82699</xdr:colOff>
      <xdr:row>28</xdr:row>
      <xdr:rowOff>100697</xdr:rowOff>
    </xdr:to>
    <xdr:grpSp>
      <xdr:nvGrpSpPr>
        <xdr:cNvPr id="147" name="Group 85"/>
        <xdr:cNvGrpSpPr/>
      </xdr:nvGrpSpPr>
      <xdr:grpSpPr>
        <a:xfrm rot="10800000">
          <a:off x="1894439" y="3140317"/>
          <a:ext cx="188510" cy="447995"/>
          <a:chOff x="2549467" y="3465631"/>
          <a:chExt cx="188510" cy="424346"/>
        </a:xfrm>
      </xdr:grpSpPr>
      <xdr:sp macro="" textlink="">
        <xdr:nvSpPr>
          <xdr:cNvPr id="148" name="Rounded Rectangle 86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2" name="Rounded Rectangle 87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</xdr:col>
      <xdr:colOff>24916</xdr:colOff>
      <xdr:row>29</xdr:row>
      <xdr:rowOff>32242</xdr:rowOff>
    </xdr:from>
    <xdr:to>
      <xdr:col>16</xdr:col>
      <xdr:colOff>88561</xdr:colOff>
      <xdr:row>30</xdr:row>
      <xdr:rowOff>105193</xdr:rowOff>
    </xdr:to>
    <xdr:sp macro="" textlink="">
      <xdr:nvSpPr>
        <xdr:cNvPr id="154" name="Rounded Rectangle 86"/>
        <xdr:cNvSpPr/>
      </xdr:nvSpPr>
      <xdr:spPr>
        <a:xfrm rot="10800000">
          <a:off x="1900608" y="3644415"/>
          <a:ext cx="188203" cy="1975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25104</xdr:colOff>
      <xdr:row>37</xdr:row>
      <xdr:rowOff>16443</xdr:rowOff>
    </xdr:from>
    <xdr:to>
      <xdr:col>26</xdr:col>
      <xdr:colOff>99791</xdr:colOff>
      <xdr:row>40</xdr:row>
      <xdr:rowOff>89680</xdr:rowOff>
    </xdr:to>
    <xdr:sp macro="" textlink="">
      <xdr:nvSpPr>
        <xdr:cNvPr id="2" name="Rounded Rectangle 1"/>
        <xdr:cNvSpPr/>
      </xdr:nvSpPr>
      <xdr:spPr>
        <a:xfrm>
          <a:off x="2897258" y="4361308"/>
          <a:ext cx="448360" cy="42493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18498</xdr:colOff>
      <xdr:row>36</xdr:row>
      <xdr:rowOff>10871</xdr:rowOff>
    </xdr:from>
    <xdr:to>
      <xdr:col>22</xdr:col>
      <xdr:colOff>94698</xdr:colOff>
      <xdr:row>40</xdr:row>
      <xdr:rowOff>87073</xdr:rowOff>
    </xdr:to>
    <xdr:sp macro="" textlink="">
      <xdr:nvSpPr>
        <xdr:cNvPr id="3" name="Rounded Rectangle 2"/>
        <xdr:cNvSpPr/>
      </xdr:nvSpPr>
      <xdr:spPr>
        <a:xfrm>
          <a:off x="2267863" y="4238506"/>
          <a:ext cx="574431" cy="54512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14654</xdr:colOff>
      <xdr:row>35</xdr:row>
      <xdr:rowOff>34811</xdr:rowOff>
    </xdr:from>
    <xdr:to>
      <xdr:col>17</xdr:col>
      <xdr:colOff>97203</xdr:colOff>
      <xdr:row>40</xdr:row>
      <xdr:rowOff>80895</xdr:rowOff>
    </xdr:to>
    <xdr:sp macro="" textlink="">
      <xdr:nvSpPr>
        <xdr:cNvPr id="4" name="Rounded Rectangle 3"/>
        <xdr:cNvSpPr/>
      </xdr:nvSpPr>
      <xdr:spPr>
        <a:xfrm>
          <a:off x="1890346" y="4145215"/>
          <a:ext cx="331665" cy="632238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17430</xdr:colOff>
      <xdr:row>5</xdr:row>
      <xdr:rowOff>36635</xdr:rowOff>
    </xdr:from>
    <xdr:to>
      <xdr:col>40</xdr:col>
      <xdr:colOff>101964</xdr:colOff>
      <xdr:row>10</xdr:row>
      <xdr:rowOff>105837</xdr:rowOff>
    </xdr:to>
    <xdr:sp macro="" textlink="">
      <xdr:nvSpPr>
        <xdr:cNvPr id="5" name="Rounded Rectangle 4"/>
        <xdr:cNvSpPr/>
      </xdr:nvSpPr>
      <xdr:spPr>
        <a:xfrm>
          <a:off x="4757949" y="630116"/>
          <a:ext cx="333650" cy="655356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18073</xdr:colOff>
      <xdr:row>11</xdr:row>
      <xdr:rowOff>32727</xdr:rowOff>
    </xdr:from>
    <xdr:to>
      <xdr:col>13</xdr:col>
      <xdr:colOff>87924</xdr:colOff>
      <xdr:row>16</xdr:row>
      <xdr:rowOff>102577</xdr:rowOff>
    </xdr:to>
    <xdr:sp macro="" textlink="">
      <xdr:nvSpPr>
        <xdr:cNvPr id="6" name="Rounded Rectangle 5"/>
        <xdr:cNvSpPr/>
      </xdr:nvSpPr>
      <xdr:spPr>
        <a:xfrm>
          <a:off x="884848" y="1309077"/>
          <a:ext cx="812801" cy="641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38098</xdr:colOff>
      <xdr:row>35</xdr:row>
      <xdr:rowOff>7326</xdr:rowOff>
    </xdr:from>
    <xdr:to>
      <xdr:col>32</xdr:col>
      <xdr:colOff>95249</xdr:colOff>
      <xdr:row>40</xdr:row>
      <xdr:rowOff>87923</xdr:rowOff>
    </xdr:to>
    <xdr:sp macro="" textlink="">
      <xdr:nvSpPr>
        <xdr:cNvPr id="7" name="Rounded Rectangle 6"/>
        <xdr:cNvSpPr/>
      </xdr:nvSpPr>
      <xdr:spPr>
        <a:xfrm>
          <a:off x="3408483" y="4117730"/>
          <a:ext cx="679939" cy="66675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46404</xdr:colOff>
      <xdr:row>34</xdr:row>
      <xdr:rowOff>38100</xdr:rowOff>
    </xdr:from>
    <xdr:to>
      <xdr:col>14</xdr:col>
      <xdr:colOff>89877</xdr:colOff>
      <xdr:row>40</xdr:row>
      <xdr:rowOff>69850</xdr:rowOff>
    </xdr:to>
    <xdr:sp macro="" textlink="">
      <xdr:nvSpPr>
        <xdr:cNvPr id="8" name="Rounded Rectangle 7"/>
        <xdr:cNvSpPr/>
      </xdr:nvSpPr>
      <xdr:spPr>
        <a:xfrm>
          <a:off x="665529" y="3943350"/>
          <a:ext cx="1167423" cy="7175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24297</xdr:colOff>
      <xdr:row>21</xdr:row>
      <xdr:rowOff>67579</xdr:rowOff>
    </xdr:from>
    <xdr:to>
      <xdr:col>45</xdr:col>
      <xdr:colOff>98055</xdr:colOff>
      <xdr:row>27</xdr:row>
      <xdr:rowOff>30689</xdr:rowOff>
    </xdr:to>
    <xdr:sp macro="" textlink="">
      <xdr:nvSpPr>
        <xdr:cNvPr id="9" name="Rounded Rectangle 8"/>
        <xdr:cNvSpPr/>
      </xdr:nvSpPr>
      <xdr:spPr>
        <a:xfrm>
          <a:off x="5263047" y="2536752"/>
          <a:ext cx="418123" cy="66649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14655</xdr:colOff>
      <xdr:row>11</xdr:row>
      <xdr:rowOff>117230</xdr:rowOff>
    </xdr:from>
    <xdr:to>
      <xdr:col>30</xdr:col>
      <xdr:colOff>1</xdr:colOff>
      <xdr:row>12</xdr:row>
      <xdr:rowOff>7328</xdr:rowOff>
    </xdr:to>
    <xdr:cxnSp macro="">
      <xdr:nvCxnSpPr>
        <xdr:cNvPr id="11" name="Straight Connector 10"/>
        <xdr:cNvCxnSpPr/>
      </xdr:nvCxnSpPr>
      <xdr:spPr>
        <a:xfrm rot="10800000" flipV="1">
          <a:off x="1765790" y="1414095"/>
          <a:ext cx="1978269" cy="7329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19735</xdr:colOff>
      <xdr:row>12</xdr:row>
      <xdr:rowOff>28979</xdr:rowOff>
    </xdr:from>
    <xdr:to>
      <xdr:col>40</xdr:col>
      <xdr:colOff>82404</xdr:colOff>
      <xdr:row>14</xdr:row>
      <xdr:rowOff>82403</xdr:rowOff>
    </xdr:to>
    <xdr:sp macro="" textlink="">
      <xdr:nvSpPr>
        <xdr:cNvPr id="13" name="Rounded Rectangle 12"/>
        <xdr:cNvSpPr/>
      </xdr:nvSpPr>
      <xdr:spPr>
        <a:xfrm>
          <a:off x="4884812" y="1443075"/>
          <a:ext cx="187227" cy="28788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26761</xdr:colOff>
      <xdr:row>34</xdr:row>
      <xdr:rowOff>19433</xdr:rowOff>
    </xdr:from>
    <xdr:to>
      <xdr:col>34</xdr:col>
      <xdr:colOff>96611</xdr:colOff>
      <xdr:row>36</xdr:row>
      <xdr:rowOff>89282</xdr:rowOff>
    </xdr:to>
    <xdr:sp macro="" textlink="">
      <xdr:nvSpPr>
        <xdr:cNvPr id="14" name="Rounded Rectangle 13"/>
        <xdr:cNvSpPr/>
      </xdr:nvSpPr>
      <xdr:spPr>
        <a:xfrm>
          <a:off x="4144492" y="4012606"/>
          <a:ext cx="194407" cy="304311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17580</xdr:colOff>
      <xdr:row>1</xdr:row>
      <xdr:rowOff>29308</xdr:rowOff>
    </xdr:from>
    <xdr:to>
      <xdr:col>8</xdr:col>
      <xdr:colOff>87430</xdr:colOff>
      <xdr:row>4</xdr:row>
      <xdr:rowOff>95593</xdr:rowOff>
    </xdr:to>
    <xdr:sp macro="" textlink="">
      <xdr:nvSpPr>
        <xdr:cNvPr id="15" name="Rounded Rectangle 14"/>
        <xdr:cNvSpPr/>
      </xdr:nvSpPr>
      <xdr:spPr>
        <a:xfrm>
          <a:off x="141405" y="124558"/>
          <a:ext cx="936625" cy="43776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51290</xdr:colOff>
      <xdr:row>32</xdr:row>
      <xdr:rowOff>21983</xdr:rowOff>
    </xdr:from>
    <xdr:to>
      <xdr:col>30</xdr:col>
      <xdr:colOff>118377</xdr:colOff>
      <xdr:row>34</xdr:row>
      <xdr:rowOff>91832</xdr:rowOff>
    </xdr:to>
    <xdr:sp macro="" textlink="">
      <xdr:nvSpPr>
        <xdr:cNvPr id="18" name="Rounded Rectangle 17"/>
        <xdr:cNvSpPr/>
      </xdr:nvSpPr>
      <xdr:spPr>
        <a:xfrm>
          <a:off x="3546232" y="3780695"/>
          <a:ext cx="316203" cy="30431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117965</xdr:colOff>
      <xdr:row>5</xdr:row>
      <xdr:rowOff>43967</xdr:rowOff>
    </xdr:from>
    <xdr:to>
      <xdr:col>8</xdr:col>
      <xdr:colOff>0</xdr:colOff>
      <xdr:row>10</xdr:row>
      <xdr:rowOff>102579</xdr:rowOff>
    </xdr:to>
    <xdr:cxnSp macro="">
      <xdr:nvCxnSpPr>
        <xdr:cNvPr id="19" name="Straight Connector 18"/>
        <xdr:cNvCxnSpPr/>
      </xdr:nvCxnSpPr>
      <xdr:spPr>
        <a:xfrm rot="5400000">
          <a:off x="670783" y="956534"/>
          <a:ext cx="644766" cy="6593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21978</xdr:colOff>
      <xdr:row>32</xdr:row>
      <xdr:rowOff>29308</xdr:rowOff>
    </xdr:from>
    <xdr:to>
      <xdr:col>24</xdr:col>
      <xdr:colOff>88409</xdr:colOff>
      <xdr:row>35</xdr:row>
      <xdr:rowOff>80599</xdr:rowOff>
    </xdr:to>
    <xdr:sp macro="" textlink="">
      <xdr:nvSpPr>
        <xdr:cNvPr id="20" name="Rounded Rectangle 19"/>
        <xdr:cNvSpPr/>
      </xdr:nvSpPr>
      <xdr:spPr>
        <a:xfrm>
          <a:off x="2395901" y="3788020"/>
          <a:ext cx="689220" cy="402983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27841</xdr:colOff>
      <xdr:row>5</xdr:row>
      <xdr:rowOff>29306</xdr:rowOff>
    </xdr:from>
    <xdr:to>
      <xdr:col>6</xdr:col>
      <xdr:colOff>94273</xdr:colOff>
      <xdr:row>7</xdr:row>
      <xdr:rowOff>95250</xdr:rowOff>
    </xdr:to>
    <xdr:sp macro="" textlink="">
      <xdr:nvSpPr>
        <xdr:cNvPr id="21" name="Rounded Rectangle 20"/>
        <xdr:cNvSpPr/>
      </xdr:nvSpPr>
      <xdr:spPr>
        <a:xfrm>
          <a:off x="152399" y="622787"/>
          <a:ext cx="689220" cy="300405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17345</xdr:colOff>
      <xdr:row>13</xdr:row>
      <xdr:rowOff>30660</xdr:rowOff>
    </xdr:from>
    <xdr:to>
      <xdr:col>26</xdr:col>
      <xdr:colOff>99132</xdr:colOff>
      <xdr:row>19</xdr:row>
      <xdr:rowOff>107453</xdr:rowOff>
    </xdr:to>
    <xdr:grpSp>
      <xdr:nvGrpSpPr>
        <xdr:cNvPr id="22" name="Group 21"/>
        <xdr:cNvGrpSpPr/>
      </xdr:nvGrpSpPr>
      <xdr:grpSpPr>
        <a:xfrm>
          <a:off x="1768480" y="1561987"/>
          <a:ext cx="1576479" cy="780178"/>
          <a:chOff x="3153268" y="1137025"/>
          <a:chExt cx="1576479" cy="780179"/>
        </a:xfrm>
      </xdr:grpSpPr>
      <xdr:sp macro="" textlink="">
        <xdr:nvSpPr>
          <xdr:cNvPr id="23" name="Rounded Rectangle 22"/>
          <xdr:cNvSpPr/>
        </xdr:nvSpPr>
        <xdr:spPr>
          <a:xfrm>
            <a:off x="3153268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24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25" name="Rounded Rectangle 24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6" name="Rounded Rectangle 25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8</xdr:col>
      <xdr:colOff>0</xdr:colOff>
      <xdr:row>17</xdr:row>
      <xdr:rowOff>27847</xdr:rowOff>
    </xdr:from>
    <xdr:to>
      <xdr:col>8</xdr:col>
      <xdr:colOff>5867</xdr:colOff>
      <xdr:row>29</xdr:row>
      <xdr:rowOff>4</xdr:rowOff>
    </xdr:to>
    <xdr:cxnSp macro="">
      <xdr:nvCxnSpPr>
        <xdr:cNvPr id="37" name="Straight Connector 36"/>
        <xdr:cNvCxnSpPr/>
      </xdr:nvCxnSpPr>
      <xdr:spPr>
        <a:xfrm rot="5400000">
          <a:off x="309933" y="2714626"/>
          <a:ext cx="1378926" cy="5867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36634</xdr:colOff>
      <xdr:row>11</xdr:row>
      <xdr:rowOff>58615</xdr:rowOff>
    </xdr:from>
    <xdr:to>
      <xdr:col>39</xdr:col>
      <xdr:colOff>111368</xdr:colOff>
      <xdr:row>11</xdr:row>
      <xdr:rowOff>60935</xdr:rowOff>
    </xdr:to>
    <xdr:cxnSp macro="">
      <xdr:nvCxnSpPr>
        <xdr:cNvPr id="38" name="Straight Connector 37"/>
        <xdr:cNvCxnSpPr/>
      </xdr:nvCxnSpPr>
      <xdr:spPr>
        <a:xfrm>
          <a:off x="3531576" y="1355480"/>
          <a:ext cx="1444869" cy="232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51289</xdr:colOff>
      <xdr:row>34</xdr:row>
      <xdr:rowOff>65943</xdr:rowOff>
    </xdr:from>
    <xdr:to>
      <xdr:col>17</xdr:col>
      <xdr:colOff>102583</xdr:colOff>
      <xdr:row>34</xdr:row>
      <xdr:rowOff>67531</xdr:rowOff>
    </xdr:to>
    <xdr:cxnSp macro="">
      <xdr:nvCxnSpPr>
        <xdr:cNvPr id="40" name="Straight Connector 39"/>
        <xdr:cNvCxnSpPr/>
      </xdr:nvCxnSpPr>
      <xdr:spPr>
        <a:xfrm rot="10800000">
          <a:off x="1926981" y="4059116"/>
          <a:ext cx="300410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413429</xdr:colOff>
      <xdr:row>33</xdr:row>
      <xdr:rowOff>103308</xdr:rowOff>
    </xdr:from>
    <xdr:to>
      <xdr:col>50</xdr:col>
      <xdr:colOff>76390</xdr:colOff>
      <xdr:row>33</xdr:row>
      <xdr:rowOff>104896</xdr:rowOff>
    </xdr:to>
    <xdr:cxnSp macro="">
      <xdr:nvCxnSpPr>
        <xdr:cNvPr id="43" name="Straight Connector 42"/>
        <xdr:cNvCxnSpPr/>
      </xdr:nvCxnSpPr>
      <xdr:spPr>
        <a:xfrm>
          <a:off x="6597352" y="3979250"/>
          <a:ext cx="1311519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80598</xdr:colOff>
      <xdr:row>32</xdr:row>
      <xdr:rowOff>21982</xdr:rowOff>
    </xdr:from>
    <xdr:to>
      <xdr:col>35</xdr:col>
      <xdr:colOff>80599</xdr:colOff>
      <xdr:row>33</xdr:row>
      <xdr:rowOff>4</xdr:rowOff>
    </xdr:to>
    <xdr:cxnSp macro="">
      <xdr:nvCxnSpPr>
        <xdr:cNvPr id="46" name="Straight Connector 45"/>
        <xdr:cNvCxnSpPr/>
      </xdr:nvCxnSpPr>
      <xdr:spPr>
        <a:xfrm rot="5400000" flipH="1" flipV="1">
          <a:off x="4399819" y="3828319"/>
          <a:ext cx="95252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29004</xdr:colOff>
      <xdr:row>5</xdr:row>
      <xdr:rowOff>36630</xdr:rowOff>
    </xdr:from>
    <xdr:to>
      <xdr:col>34</xdr:col>
      <xdr:colOff>98511</xdr:colOff>
      <xdr:row>10</xdr:row>
      <xdr:rowOff>107820</xdr:rowOff>
    </xdr:to>
    <xdr:grpSp>
      <xdr:nvGrpSpPr>
        <xdr:cNvPr id="48" name="Group 47"/>
        <xdr:cNvGrpSpPr/>
      </xdr:nvGrpSpPr>
      <xdr:grpSpPr>
        <a:xfrm>
          <a:off x="4146735" y="630111"/>
          <a:ext cx="194064" cy="657344"/>
          <a:chOff x="2549467" y="3465631"/>
          <a:chExt cx="194065" cy="657344"/>
        </a:xfrm>
      </xdr:grpSpPr>
      <xdr:sp macro="" textlink="">
        <xdr:nvSpPr>
          <xdr:cNvPr id="49" name="Rounded Rectangle 48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0" name="Rounded Rectangle 49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1" name="Rounded Rectangle 50"/>
          <xdr:cNvSpPr/>
        </xdr:nvSpPr>
        <xdr:spPr>
          <a:xfrm>
            <a:off x="2555329" y="3935892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35</xdr:col>
      <xdr:colOff>71810</xdr:colOff>
      <xdr:row>5</xdr:row>
      <xdr:rowOff>14658</xdr:rowOff>
    </xdr:from>
    <xdr:to>
      <xdr:col>35</xdr:col>
      <xdr:colOff>73274</xdr:colOff>
      <xdr:row>11</xdr:row>
      <xdr:rowOff>57152</xdr:rowOff>
    </xdr:to>
    <xdr:cxnSp macro="">
      <xdr:nvCxnSpPr>
        <xdr:cNvPr id="52" name="Straight Connector 51"/>
        <xdr:cNvCxnSpPr/>
      </xdr:nvCxnSpPr>
      <xdr:spPr>
        <a:xfrm rot="5400000" flipH="1" flipV="1">
          <a:off x="4066449" y="980346"/>
          <a:ext cx="745878" cy="146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298942</xdr:colOff>
      <xdr:row>10</xdr:row>
      <xdr:rowOff>115763</xdr:rowOff>
    </xdr:from>
    <xdr:to>
      <xdr:col>51</xdr:col>
      <xdr:colOff>351694</xdr:colOff>
      <xdr:row>14</xdr:row>
      <xdr:rowOff>58615</xdr:rowOff>
    </xdr:to>
    <xdr:sp macro="" textlink="">
      <xdr:nvSpPr>
        <xdr:cNvPr id="56" name="Rounded Rectangle 55"/>
        <xdr:cNvSpPr/>
      </xdr:nvSpPr>
      <xdr:spPr>
        <a:xfrm>
          <a:off x="8131423" y="1295398"/>
          <a:ext cx="433752" cy="411775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40727</xdr:colOff>
      <xdr:row>5</xdr:row>
      <xdr:rowOff>35165</xdr:rowOff>
    </xdr:from>
    <xdr:to>
      <xdr:col>37</xdr:col>
      <xdr:colOff>106144</xdr:colOff>
      <xdr:row>10</xdr:row>
      <xdr:rowOff>106355</xdr:rowOff>
    </xdr:to>
    <xdr:grpSp>
      <xdr:nvGrpSpPr>
        <xdr:cNvPr id="63" name="Group 62"/>
        <xdr:cNvGrpSpPr/>
      </xdr:nvGrpSpPr>
      <xdr:grpSpPr>
        <a:xfrm>
          <a:off x="4532131" y="628646"/>
          <a:ext cx="189975" cy="657344"/>
          <a:chOff x="2548002" y="3465631"/>
          <a:chExt cx="189975" cy="657344"/>
        </a:xfrm>
      </xdr:grpSpPr>
      <xdr:sp macro="" textlink="">
        <xdr:nvSpPr>
          <xdr:cNvPr id="64" name="Rounded Rectangle 63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5" name="Rounded Rectangle 64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6" name="Rounded Rectangle 65"/>
          <xdr:cNvSpPr/>
        </xdr:nvSpPr>
        <xdr:spPr>
          <a:xfrm>
            <a:off x="2548002" y="3935892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37</xdr:col>
      <xdr:colOff>32922</xdr:colOff>
      <xdr:row>12</xdr:row>
      <xdr:rowOff>27514</xdr:rowOff>
    </xdr:from>
    <xdr:to>
      <xdr:col>38</xdr:col>
      <xdr:colOff>95592</xdr:colOff>
      <xdr:row>14</xdr:row>
      <xdr:rowOff>80938</xdr:rowOff>
    </xdr:to>
    <xdr:sp macro="" textlink="">
      <xdr:nvSpPr>
        <xdr:cNvPr id="93" name="Rounded Rectangle 92"/>
        <xdr:cNvSpPr/>
      </xdr:nvSpPr>
      <xdr:spPr>
        <a:xfrm>
          <a:off x="4648884" y="1441610"/>
          <a:ext cx="187227" cy="28788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37861</xdr:colOff>
      <xdr:row>5</xdr:row>
      <xdr:rowOff>21869</xdr:rowOff>
    </xdr:from>
    <xdr:to>
      <xdr:col>20</xdr:col>
      <xdr:colOff>104993</xdr:colOff>
      <xdr:row>10</xdr:row>
      <xdr:rowOff>109904</xdr:rowOff>
    </xdr:to>
    <xdr:grpSp>
      <xdr:nvGrpSpPr>
        <xdr:cNvPr id="109" name="Group 108"/>
        <xdr:cNvGrpSpPr/>
      </xdr:nvGrpSpPr>
      <xdr:grpSpPr>
        <a:xfrm>
          <a:off x="1158880" y="615350"/>
          <a:ext cx="1444594" cy="674189"/>
          <a:chOff x="3285153" y="1137025"/>
          <a:chExt cx="1444594" cy="771791"/>
        </a:xfrm>
      </xdr:grpSpPr>
      <xdr:sp macro="" textlink="">
        <xdr:nvSpPr>
          <xdr:cNvPr id="110" name="Rounded Rectangle 109"/>
          <xdr:cNvSpPr/>
        </xdr:nvSpPr>
        <xdr:spPr>
          <a:xfrm>
            <a:off x="3285153" y="1137430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11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112" name="Rounded Rectangle 111"/>
            <xdr:cNvSpPr/>
          </xdr:nvSpPr>
          <xdr:spPr>
            <a:xfrm>
              <a:off x="2997648" y="2438001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13" name="Rounded Rectangle 112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28</xdr:col>
      <xdr:colOff>29308</xdr:colOff>
      <xdr:row>13</xdr:row>
      <xdr:rowOff>30774</xdr:rowOff>
    </xdr:from>
    <xdr:to>
      <xdr:col>31</xdr:col>
      <xdr:colOff>105232</xdr:colOff>
      <xdr:row>19</xdr:row>
      <xdr:rowOff>98774</xdr:rowOff>
    </xdr:to>
    <xdr:sp macro="" textlink="">
      <xdr:nvSpPr>
        <xdr:cNvPr id="115" name="Rounded Rectangle 114"/>
        <xdr:cNvSpPr/>
      </xdr:nvSpPr>
      <xdr:spPr>
        <a:xfrm>
          <a:off x="3524250" y="1562101"/>
          <a:ext cx="449597" cy="77138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21741</xdr:colOff>
      <xdr:row>5</xdr:row>
      <xdr:rowOff>20404</xdr:rowOff>
    </xdr:from>
    <xdr:to>
      <xdr:col>32</xdr:col>
      <xdr:colOff>103527</xdr:colOff>
      <xdr:row>10</xdr:row>
      <xdr:rowOff>108439</xdr:rowOff>
    </xdr:to>
    <xdr:grpSp>
      <xdr:nvGrpSpPr>
        <xdr:cNvPr id="119" name="Group 118"/>
        <xdr:cNvGrpSpPr/>
      </xdr:nvGrpSpPr>
      <xdr:grpSpPr>
        <a:xfrm>
          <a:off x="2644779" y="613885"/>
          <a:ext cx="1451921" cy="674189"/>
          <a:chOff x="3277826" y="1137025"/>
          <a:chExt cx="1451921" cy="771791"/>
        </a:xfrm>
      </xdr:grpSpPr>
      <xdr:sp macro="" textlink="">
        <xdr:nvSpPr>
          <xdr:cNvPr id="120" name="Rounded Rectangle 119"/>
          <xdr:cNvSpPr/>
        </xdr:nvSpPr>
        <xdr:spPr>
          <a:xfrm>
            <a:off x="3277826" y="1137430"/>
            <a:ext cx="449597" cy="771386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121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122" name="Rounded Rectangle 121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23" name="Rounded Rectangle 122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1</xdr:col>
      <xdr:colOff>21981</xdr:colOff>
      <xdr:row>8</xdr:row>
      <xdr:rowOff>21980</xdr:rowOff>
    </xdr:from>
    <xdr:to>
      <xdr:col>6</xdr:col>
      <xdr:colOff>99691</xdr:colOff>
      <xdr:row>12</xdr:row>
      <xdr:rowOff>84993</xdr:rowOff>
    </xdr:to>
    <xdr:sp macro="" textlink="">
      <xdr:nvSpPr>
        <xdr:cNvPr id="17" name="Rounded Rectangle 16"/>
        <xdr:cNvSpPr/>
      </xdr:nvSpPr>
      <xdr:spPr>
        <a:xfrm>
          <a:off x="146539" y="967153"/>
          <a:ext cx="700498" cy="53193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27109</xdr:colOff>
      <xdr:row>13</xdr:row>
      <xdr:rowOff>32237</xdr:rowOff>
    </xdr:from>
    <xdr:to>
      <xdr:col>6</xdr:col>
      <xdr:colOff>105552</xdr:colOff>
      <xdr:row>22</xdr:row>
      <xdr:rowOff>83527</xdr:rowOff>
    </xdr:to>
    <xdr:grpSp>
      <xdr:nvGrpSpPr>
        <xdr:cNvPr id="133" name="Group 132"/>
        <xdr:cNvGrpSpPr/>
      </xdr:nvGrpSpPr>
      <xdr:grpSpPr>
        <a:xfrm>
          <a:off x="151667" y="1563564"/>
          <a:ext cx="701231" cy="1106367"/>
          <a:chOff x="145806" y="627184"/>
          <a:chExt cx="701231" cy="1106367"/>
        </a:xfrm>
      </xdr:grpSpPr>
      <xdr:sp macro="" textlink="">
        <xdr:nvSpPr>
          <xdr:cNvPr id="134" name="Rounded Rectangle 133"/>
          <xdr:cNvSpPr/>
        </xdr:nvSpPr>
        <xdr:spPr>
          <a:xfrm>
            <a:off x="146539" y="1201615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5" name="Rounded Rectangle 134"/>
          <xdr:cNvSpPr/>
        </xdr:nvSpPr>
        <xdr:spPr>
          <a:xfrm>
            <a:off x="145806" y="627184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</xdr:col>
      <xdr:colOff>18317</xdr:colOff>
      <xdr:row>23</xdr:row>
      <xdr:rowOff>16118</xdr:rowOff>
    </xdr:from>
    <xdr:to>
      <xdr:col>6</xdr:col>
      <xdr:colOff>96760</xdr:colOff>
      <xdr:row>32</xdr:row>
      <xdr:rowOff>67408</xdr:rowOff>
    </xdr:to>
    <xdr:grpSp>
      <xdr:nvGrpSpPr>
        <xdr:cNvPr id="136" name="Group 135"/>
        <xdr:cNvGrpSpPr/>
      </xdr:nvGrpSpPr>
      <xdr:grpSpPr>
        <a:xfrm>
          <a:off x="142875" y="2719753"/>
          <a:ext cx="701231" cy="1106367"/>
          <a:chOff x="145806" y="627184"/>
          <a:chExt cx="701231" cy="1106367"/>
        </a:xfrm>
      </xdr:grpSpPr>
      <xdr:sp macro="" textlink="">
        <xdr:nvSpPr>
          <xdr:cNvPr id="137" name="Rounded Rectangle 136"/>
          <xdr:cNvSpPr/>
        </xdr:nvSpPr>
        <xdr:spPr>
          <a:xfrm>
            <a:off x="146539" y="1201615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8" name="Rounded Rectangle 137"/>
          <xdr:cNvSpPr/>
        </xdr:nvSpPr>
        <xdr:spPr>
          <a:xfrm>
            <a:off x="145806" y="627184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35</xdr:col>
      <xdr:colOff>27842</xdr:colOff>
      <xdr:row>33</xdr:row>
      <xdr:rowOff>32241</xdr:rowOff>
    </xdr:from>
    <xdr:to>
      <xdr:col>40</xdr:col>
      <xdr:colOff>94273</xdr:colOff>
      <xdr:row>36</xdr:row>
      <xdr:rowOff>83531</xdr:rowOff>
    </xdr:to>
    <xdr:sp macro="" textlink="">
      <xdr:nvSpPr>
        <xdr:cNvPr id="139" name="Rounded Rectangle 138"/>
        <xdr:cNvSpPr/>
      </xdr:nvSpPr>
      <xdr:spPr>
        <a:xfrm>
          <a:off x="4394688" y="3908183"/>
          <a:ext cx="689220" cy="402983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58616</xdr:colOff>
      <xdr:row>12</xdr:row>
      <xdr:rowOff>95256</xdr:rowOff>
    </xdr:from>
    <xdr:to>
      <xdr:col>18</xdr:col>
      <xdr:colOff>60089</xdr:colOff>
      <xdr:row>35</xdr:row>
      <xdr:rowOff>80597</xdr:rowOff>
    </xdr:to>
    <xdr:cxnSp macro="">
      <xdr:nvCxnSpPr>
        <xdr:cNvPr id="140" name="Straight Connector 139"/>
        <xdr:cNvCxnSpPr/>
      </xdr:nvCxnSpPr>
      <xdr:spPr>
        <a:xfrm rot="5400000" flipH="1" flipV="1">
          <a:off x="967893" y="2849440"/>
          <a:ext cx="2681649" cy="1473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65949</xdr:colOff>
      <xdr:row>12</xdr:row>
      <xdr:rowOff>86463</xdr:rowOff>
    </xdr:from>
    <xdr:to>
      <xdr:col>27</xdr:col>
      <xdr:colOff>71804</xdr:colOff>
      <xdr:row>29</xdr:row>
      <xdr:rowOff>71804</xdr:rowOff>
    </xdr:to>
    <xdr:cxnSp macro="">
      <xdr:nvCxnSpPr>
        <xdr:cNvPr id="142" name="Straight Connector 141"/>
        <xdr:cNvCxnSpPr/>
      </xdr:nvCxnSpPr>
      <xdr:spPr>
        <a:xfrm rot="16200000" flipV="1">
          <a:off x="2450130" y="2486763"/>
          <a:ext cx="1978264" cy="5855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57159</xdr:colOff>
      <xdr:row>11</xdr:row>
      <xdr:rowOff>106979</xdr:rowOff>
    </xdr:from>
    <xdr:to>
      <xdr:col>36</xdr:col>
      <xdr:colOff>58615</xdr:colOff>
      <xdr:row>32</xdr:row>
      <xdr:rowOff>109904</xdr:rowOff>
    </xdr:to>
    <xdr:cxnSp macro="">
      <xdr:nvCxnSpPr>
        <xdr:cNvPr id="143" name="Straight Connector 142"/>
        <xdr:cNvCxnSpPr/>
      </xdr:nvCxnSpPr>
      <xdr:spPr>
        <a:xfrm rot="16200000" flipV="1">
          <a:off x="3316905" y="2635502"/>
          <a:ext cx="2464772" cy="1456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42194</xdr:colOff>
      <xdr:row>32</xdr:row>
      <xdr:rowOff>35194</xdr:rowOff>
    </xdr:from>
    <xdr:to>
      <xdr:col>15</xdr:col>
      <xdr:colOff>105840</xdr:colOff>
      <xdr:row>33</xdr:row>
      <xdr:rowOff>105048</xdr:rowOff>
    </xdr:to>
    <xdr:sp macro="" textlink="">
      <xdr:nvSpPr>
        <xdr:cNvPr id="146" name="Rounded Rectangle 145"/>
        <xdr:cNvSpPr/>
      </xdr:nvSpPr>
      <xdr:spPr>
        <a:xfrm>
          <a:off x="1793329" y="3793906"/>
          <a:ext cx="188203" cy="187084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20514</xdr:colOff>
      <xdr:row>17</xdr:row>
      <xdr:rowOff>20514</xdr:rowOff>
    </xdr:from>
    <xdr:to>
      <xdr:col>13</xdr:col>
      <xdr:colOff>98224</xdr:colOff>
      <xdr:row>28</xdr:row>
      <xdr:rowOff>95250</xdr:rowOff>
    </xdr:to>
    <xdr:grpSp>
      <xdr:nvGrpSpPr>
        <xdr:cNvPr id="150" name="Group 149"/>
        <xdr:cNvGrpSpPr/>
      </xdr:nvGrpSpPr>
      <xdr:grpSpPr>
        <a:xfrm>
          <a:off x="1141533" y="2020764"/>
          <a:ext cx="575941" cy="1364274"/>
          <a:chOff x="1141533" y="2020764"/>
          <a:chExt cx="575941" cy="1364274"/>
        </a:xfrm>
      </xdr:grpSpPr>
      <xdr:grpSp>
        <xdr:nvGrpSpPr>
          <xdr:cNvPr id="127" name="Group 126"/>
          <xdr:cNvGrpSpPr/>
        </xdr:nvGrpSpPr>
        <xdr:grpSpPr>
          <a:xfrm>
            <a:off x="1141533" y="2020764"/>
            <a:ext cx="575941" cy="885971"/>
            <a:chOff x="4511918" y="965689"/>
            <a:chExt cx="575941" cy="935533"/>
          </a:xfrm>
        </xdr:grpSpPr>
        <xdr:sp macro="" textlink="">
          <xdr:nvSpPr>
            <xdr:cNvPr id="27" name="Rounded Rectangle 26"/>
            <xdr:cNvSpPr/>
          </xdr:nvSpPr>
          <xdr:spPr>
            <a:xfrm>
              <a:off x="4513384" y="1458676"/>
              <a:ext cx="574475" cy="442546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00" name="Rounded Rectangle 99"/>
            <xdr:cNvSpPr/>
          </xdr:nvSpPr>
          <xdr:spPr>
            <a:xfrm>
              <a:off x="4511918" y="965689"/>
              <a:ext cx="574475" cy="44254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149" name="Rounded Rectangle 148"/>
          <xdr:cNvSpPr/>
        </xdr:nvSpPr>
        <xdr:spPr>
          <a:xfrm>
            <a:off x="1141533" y="2965937"/>
            <a:ext cx="574475" cy="419101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7</xdr:col>
      <xdr:colOff>31507</xdr:colOff>
      <xdr:row>29</xdr:row>
      <xdr:rowOff>36634</xdr:rowOff>
    </xdr:from>
    <xdr:to>
      <xdr:col>13</xdr:col>
      <xdr:colOff>109905</xdr:colOff>
      <xdr:row>33</xdr:row>
      <xdr:rowOff>99647</xdr:rowOff>
    </xdr:to>
    <xdr:sp macro="" textlink="">
      <xdr:nvSpPr>
        <xdr:cNvPr id="151" name="Rounded Rectangle 150"/>
        <xdr:cNvSpPr/>
      </xdr:nvSpPr>
      <xdr:spPr>
        <a:xfrm>
          <a:off x="903411" y="3443653"/>
          <a:ext cx="825744" cy="53193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24131</xdr:colOff>
      <xdr:row>21</xdr:row>
      <xdr:rowOff>15161</xdr:rowOff>
    </xdr:from>
    <xdr:to>
      <xdr:col>40</xdr:col>
      <xdr:colOff>92892</xdr:colOff>
      <xdr:row>32</xdr:row>
      <xdr:rowOff>105948</xdr:rowOff>
    </xdr:to>
    <xdr:grpSp>
      <xdr:nvGrpSpPr>
        <xdr:cNvPr id="155" name="Group 154"/>
        <xdr:cNvGrpSpPr/>
      </xdr:nvGrpSpPr>
      <xdr:grpSpPr>
        <a:xfrm>
          <a:off x="4640093" y="2484334"/>
          <a:ext cx="442434" cy="1380326"/>
          <a:chOff x="4647420" y="2367103"/>
          <a:chExt cx="442434" cy="1380326"/>
        </a:xfrm>
      </xdr:grpSpPr>
      <xdr:sp macro="" textlink="">
        <xdr:nvSpPr>
          <xdr:cNvPr id="91" name="Rounded Rectangle 90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92" name="Rounded Rectangle 91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3" name="Rounded Rectangle 152"/>
          <xdr:cNvSpPr/>
        </xdr:nvSpPr>
        <xdr:spPr>
          <a:xfrm rot="5400000">
            <a:off x="4713339" y="3370914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4" name="Rounded Rectangle 153"/>
          <xdr:cNvSpPr/>
        </xdr:nvSpPr>
        <xdr:spPr>
          <a:xfrm rot="5400000">
            <a:off x="4711874" y="3017757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37</xdr:col>
      <xdr:colOff>19051</xdr:colOff>
      <xdr:row>15</xdr:row>
      <xdr:rowOff>24917</xdr:rowOff>
    </xdr:from>
    <xdr:to>
      <xdr:col>40</xdr:col>
      <xdr:colOff>78811</xdr:colOff>
      <xdr:row>20</xdr:row>
      <xdr:rowOff>81577</xdr:rowOff>
    </xdr:to>
    <xdr:grpSp>
      <xdr:nvGrpSpPr>
        <xdr:cNvPr id="188" name="Group 187"/>
        <xdr:cNvGrpSpPr/>
      </xdr:nvGrpSpPr>
      <xdr:grpSpPr>
        <a:xfrm>
          <a:off x="4635013" y="1790705"/>
          <a:ext cx="433433" cy="642814"/>
          <a:chOff x="2392974" y="2376859"/>
          <a:chExt cx="433433" cy="642814"/>
        </a:xfrm>
      </xdr:grpSpPr>
      <xdr:sp macro="" textlink="">
        <xdr:nvSpPr>
          <xdr:cNvPr id="59" name="Rounded Rectangle 58"/>
          <xdr:cNvSpPr/>
        </xdr:nvSpPr>
        <xdr:spPr>
          <a:xfrm>
            <a:off x="2394439" y="2715363"/>
            <a:ext cx="431968" cy="30431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6" name="Rounded Rectangle 155"/>
          <xdr:cNvSpPr/>
        </xdr:nvSpPr>
        <xdr:spPr>
          <a:xfrm>
            <a:off x="2392974" y="2376859"/>
            <a:ext cx="431968" cy="30431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23</xdr:col>
      <xdr:colOff>29993</xdr:colOff>
      <xdr:row>20</xdr:row>
      <xdr:rowOff>13696</xdr:rowOff>
    </xdr:from>
    <xdr:to>
      <xdr:col>26</xdr:col>
      <xdr:colOff>98754</xdr:colOff>
      <xdr:row>31</xdr:row>
      <xdr:rowOff>104483</xdr:rowOff>
    </xdr:to>
    <xdr:grpSp>
      <xdr:nvGrpSpPr>
        <xdr:cNvPr id="157" name="Group 156"/>
        <xdr:cNvGrpSpPr/>
      </xdr:nvGrpSpPr>
      <xdr:grpSpPr>
        <a:xfrm>
          <a:off x="2902147" y="2365638"/>
          <a:ext cx="442434" cy="1380326"/>
          <a:chOff x="4647420" y="2367103"/>
          <a:chExt cx="442434" cy="1380326"/>
        </a:xfrm>
      </xdr:grpSpPr>
      <xdr:sp macro="" textlink="">
        <xdr:nvSpPr>
          <xdr:cNvPr id="158" name="Rounded Rectangle 157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9" name="Rounded Rectangle 158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60" name="Rounded Rectangle 159"/>
          <xdr:cNvSpPr/>
        </xdr:nvSpPr>
        <xdr:spPr>
          <a:xfrm rot="5400000">
            <a:off x="4713339" y="3370914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61" name="Rounded Rectangle 160"/>
          <xdr:cNvSpPr/>
        </xdr:nvSpPr>
        <xdr:spPr>
          <a:xfrm rot="5400000">
            <a:off x="4711874" y="3017757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28</xdr:col>
      <xdr:colOff>43182</xdr:colOff>
      <xdr:row>20</xdr:row>
      <xdr:rowOff>19557</xdr:rowOff>
    </xdr:from>
    <xdr:to>
      <xdr:col>31</xdr:col>
      <xdr:colOff>111943</xdr:colOff>
      <xdr:row>31</xdr:row>
      <xdr:rowOff>110344</xdr:rowOff>
    </xdr:to>
    <xdr:grpSp>
      <xdr:nvGrpSpPr>
        <xdr:cNvPr id="162" name="Group 161"/>
        <xdr:cNvGrpSpPr/>
      </xdr:nvGrpSpPr>
      <xdr:grpSpPr>
        <a:xfrm>
          <a:off x="3538124" y="2371499"/>
          <a:ext cx="442434" cy="1380326"/>
          <a:chOff x="4647420" y="2367103"/>
          <a:chExt cx="442434" cy="1380326"/>
        </a:xfrm>
      </xdr:grpSpPr>
      <xdr:sp macro="" textlink="">
        <xdr:nvSpPr>
          <xdr:cNvPr id="163" name="Rounded Rectangle 162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64" name="Rounded Rectangle 163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65" name="Rounded Rectangle 164"/>
          <xdr:cNvSpPr/>
        </xdr:nvSpPr>
        <xdr:spPr>
          <a:xfrm rot="5400000">
            <a:off x="4713339" y="3370914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66" name="Rounded Rectangle 165"/>
          <xdr:cNvSpPr/>
        </xdr:nvSpPr>
        <xdr:spPr>
          <a:xfrm rot="5400000">
            <a:off x="4711874" y="3017757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32</xdr:col>
      <xdr:colOff>34390</xdr:colOff>
      <xdr:row>18</xdr:row>
      <xdr:rowOff>3438</xdr:rowOff>
    </xdr:from>
    <xdr:to>
      <xdr:col>35</xdr:col>
      <xdr:colOff>103151</xdr:colOff>
      <xdr:row>29</xdr:row>
      <xdr:rowOff>94226</xdr:rowOff>
    </xdr:to>
    <xdr:grpSp>
      <xdr:nvGrpSpPr>
        <xdr:cNvPr id="167" name="Group 166"/>
        <xdr:cNvGrpSpPr/>
      </xdr:nvGrpSpPr>
      <xdr:grpSpPr>
        <a:xfrm>
          <a:off x="4027563" y="2120919"/>
          <a:ext cx="442434" cy="1380326"/>
          <a:chOff x="4647420" y="2367103"/>
          <a:chExt cx="442434" cy="1380326"/>
        </a:xfrm>
      </xdr:grpSpPr>
      <xdr:sp macro="" textlink="">
        <xdr:nvSpPr>
          <xdr:cNvPr id="168" name="Rounded Rectangle 167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69" name="Rounded Rectangle 168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70" name="Rounded Rectangle 169"/>
          <xdr:cNvSpPr/>
        </xdr:nvSpPr>
        <xdr:spPr>
          <a:xfrm rot="5400000">
            <a:off x="4713339" y="3370914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71" name="Rounded Rectangle 170"/>
          <xdr:cNvSpPr/>
        </xdr:nvSpPr>
        <xdr:spPr>
          <a:xfrm rot="5400000">
            <a:off x="4711874" y="3017757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</xdr:col>
      <xdr:colOff>35177</xdr:colOff>
      <xdr:row>33</xdr:row>
      <xdr:rowOff>102580</xdr:rowOff>
    </xdr:from>
    <xdr:to>
      <xdr:col>3</xdr:col>
      <xdr:colOff>36639</xdr:colOff>
      <xdr:row>38</xdr:row>
      <xdr:rowOff>57151</xdr:rowOff>
    </xdr:to>
    <xdr:cxnSp macro="">
      <xdr:nvCxnSpPr>
        <xdr:cNvPr id="178" name="Straight Connector 177"/>
        <xdr:cNvCxnSpPr/>
      </xdr:nvCxnSpPr>
      <xdr:spPr>
        <a:xfrm rot="5400000" flipH="1" flipV="1">
          <a:off x="139218" y="4248154"/>
          <a:ext cx="540725" cy="146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27062</xdr:colOff>
      <xdr:row>20</xdr:row>
      <xdr:rowOff>25419</xdr:rowOff>
    </xdr:from>
    <xdr:to>
      <xdr:col>17</xdr:col>
      <xdr:colOff>94358</xdr:colOff>
      <xdr:row>28</xdr:row>
      <xdr:rowOff>114742</xdr:rowOff>
    </xdr:to>
    <xdr:grpSp>
      <xdr:nvGrpSpPr>
        <xdr:cNvPr id="189" name="Group 188"/>
        <xdr:cNvGrpSpPr/>
      </xdr:nvGrpSpPr>
      <xdr:grpSpPr>
        <a:xfrm>
          <a:off x="1778197" y="2377361"/>
          <a:ext cx="440969" cy="1027169"/>
          <a:chOff x="4647420" y="2367103"/>
          <a:chExt cx="440969" cy="1027169"/>
        </a:xfrm>
      </xdr:grpSpPr>
      <xdr:sp macro="" textlink="">
        <xdr:nvSpPr>
          <xdr:cNvPr id="190" name="Rounded Rectangle 189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91" name="Rounded Rectangle 190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93" name="Rounded Rectangle 192"/>
          <xdr:cNvSpPr/>
        </xdr:nvSpPr>
        <xdr:spPr>
          <a:xfrm rot="5400000">
            <a:off x="4711874" y="3017757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19</xdr:col>
      <xdr:colOff>13874</xdr:colOff>
      <xdr:row>20</xdr:row>
      <xdr:rowOff>19558</xdr:rowOff>
    </xdr:from>
    <xdr:to>
      <xdr:col>22</xdr:col>
      <xdr:colOff>82635</xdr:colOff>
      <xdr:row>31</xdr:row>
      <xdr:rowOff>110345</xdr:rowOff>
    </xdr:to>
    <xdr:grpSp>
      <xdr:nvGrpSpPr>
        <xdr:cNvPr id="194" name="Group 193"/>
        <xdr:cNvGrpSpPr/>
      </xdr:nvGrpSpPr>
      <xdr:grpSpPr>
        <a:xfrm>
          <a:off x="2387797" y="2371500"/>
          <a:ext cx="442434" cy="1380326"/>
          <a:chOff x="4647420" y="2367103"/>
          <a:chExt cx="442434" cy="1380326"/>
        </a:xfrm>
      </xdr:grpSpPr>
      <xdr:sp macro="" textlink="">
        <xdr:nvSpPr>
          <xdr:cNvPr id="195" name="Rounded Rectangle 194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96" name="Rounded Rectangle 195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97" name="Rounded Rectangle 196"/>
          <xdr:cNvSpPr/>
        </xdr:nvSpPr>
        <xdr:spPr>
          <a:xfrm rot="5400000">
            <a:off x="4713339" y="3370914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98" name="Rounded Rectangle 197"/>
          <xdr:cNvSpPr/>
        </xdr:nvSpPr>
        <xdr:spPr>
          <a:xfrm rot="5400000">
            <a:off x="4711874" y="3017757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31</xdr:col>
      <xdr:colOff>25296</xdr:colOff>
      <xdr:row>32</xdr:row>
      <xdr:rowOff>25293</xdr:rowOff>
    </xdr:from>
    <xdr:to>
      <xdr:col>32</xdr:col>
      <xdr:colOff>95145</xdr:colOff>
      <xdr:row>34</xdr:row>
      <xdr:rowOff>95143</xdr:rowOff>
    </xdr:to>
    <xdr:sp macro="" textlink="">
      <xdr:nvSpPr>
        <xdr:cNvPr id="199" name="Rounded Rectangle 198"/>
        <xdr:cNvSpPr/>
      </xdr:nvSpPr>
      <xdr:spPr>
        <a:xfrm>
          <a:off x="3893911" y="3784005"/>
          <a:ext cx="194407" cy="304311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27085</xdr:colOff>
      <xdr:row>29</xdr:row>
      <xdr:rowOff>32722</xdr:rowOff>
    </xdr:from>
    <xdr:to>
      <xdr:col>17</xdr:col>
      <xdr:colOff>88519</xdr:colOff>
      <xdr:row>31</xdr:row>
      <xdr:rowOff>116183</xdr:rowOff>
    </xdr:to>
    <xdr:sp macro="" textlink="">
      <xdr:nvSpPr>
        <xdr:cNvPr id="203" name="Rounded Rectangle 202"/>
        <xdr:cNvSpPr/>
      </xdr:nvSpPr>
      <xdr:spPr>
        <a:xfrm rot="10800000">
          <a:off x="1778220" y="3439741"/>
          <a:ext cx="435107" cy="317923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82748</xdr:colOff>
      <xdr:row>0</xdr:row>
      <xdr:rowOff>0</xdr:rowOff>
    </xdr:from>
    <xdr:to>
      <xdr:col>45</xdr:col>
      <xdr:colOff>50397</xdr:colOff>
      <xdr:row>5</xdr:row>
      <xdr:rowOff>77599</xdr:rowOff>
    </xdr:to>
    <xdr:grpSp>
      <xdr:nvGrpSpPr>
        <xdr:cNvPr id="210" name="Group 209"/>
        <xdr:cNvGrpSpPr/>
      </xdr:nvGrpSpPr>
      <xdr:grpSpPr>
        <a:xfrm>
          <a:off x="5196940" y="0"/>
          <a:ext cx="436572" cy="671080"/>
          <a:chOff x="4647420" y="2367103"/>
          <a:chExt cx="436572" cy="671080"/>
        </a:xfrm>
      </xdr:grpSpPr>
      <xdr:sp macro="" textlink="">
        <xdr:nvSpPr>
          <xdr:cNvPr id="211" name="Rounded Rectangle 210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12" name="Rounded Rectangle 211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32</xdr:col>
      <xdr:colOff>37862</xdr:colOff>
      <xdr:row>12</xdr:row>
      <xdr:rowOff>21871</xdr:rowOff>
    </xdr:from>
    <xdr:to>
      <xdr:col>35</xdr:col>
      <xdr:colOff>95251</xdr:colOff>
      <xdr:row>17</xdr:row>
      <xdr:rowOff>80597</xdr:rowOff>
    </xdr:to>
    <xdr:sp macro="" textlink="">
      <xdr:nvSpPr>
        <xdr:cNvPr id="213" name="Rounded Rectangle 212"/>
        <xdr:cNvSpPr/>
      </xdr:nvSpPr>
      <xdr:spPr>
        <a:xfrm>
          <a:off x="4031035" y="1435967"/>
          <a:ext cx="431062" cy="64488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18748</xdr:colOff>
      <xdr:row>32</xdr:row>
      <xdr:rowOff>33728</xdr:rowOff>
    </xdr:from>
    <xdr:to>
      <xdr:col>17</xdr:col>
      <xdr:colOff>82393</xdr:colOff>
      <xdr:row>33</xdr:row>
      <xdr:rowOff>103582</xdr:rowOff>
    </xdr:to>
    <xdr:sp macro="" textlink="">
      <xdr:nvSpPr>
        <xdr:cNvPr id="215" name="Rounded Rectangle 214"/>
        <xdr:cNvSpPr/>
      </xdr:nvSpPr>
      <xdr:spPr>
        <a:xfrm>
          <a:off x="2018998" y="3792440"/>
          <a:ext cx="188203" cy="187084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25103</xdr:colOff>
      <xdr:row>29</xdr:row>
      <xdr:rowOff>31097</xdr:rowOff>
    </xdr:from>
    <xdr:to>
      <xdr:col>17</xdr:col>
      <xdr:colOff>99790</xdr:colOff>
      <xdr:row>32</xdr:row>
      <xdr:rowOff>104334</xdr:rowOff>
    </xdr:to>
    <xdr:sp macro="" textlink="">
      <xdr:nvSpPr>
        <xdr:cNvPr id="2" name="Rounded Rectangle 1"/>
        <xdr:cNvSpPr/>
      </xdr:nvSpPr>
      <xdr:spPr>
        <a:xfrm>
          <a:off x="1776238" y="3438116"/>
          <a:ext cx="448360" cy="42493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11172</xdr:colOff>
      <xdr:row>36</xdr:row>
      <xdr:rowOff>3544</xdr:rowOff>
    </xdr:from>
    <xdr:to>
      <xdr:col>23</xdr:col>
      <xdr:colOff>87372</xdr:colOff>
      <xdr:row>40</xdr:row>
      <xdr:rowOff>79746</xdr:rowOff>
    </xdr:to>
    <xdr:sp macro="" textlink="">
      <xdr:nvSpPr>
        <xdr:cNvPr id="3" name="Rounded Rectangle 2"/>
        <xdr:cNvSpPr/>
      </xdr:nvSpPr>
      <xdr:spPr>
        <a:xfrm>
          <a:off x="2385095" y="4231179"/>
          <a:ext cx="574431" cy="54512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14653</xdr:colOff>
      <xdr:row>5</xdr:row>
      <xdr:rowOff>34836</xdr:rowOff>
    </xdr:from>
    <xdr:to>
      <xdr:col>40</xdr:col>
      <xdr:colOff>97202</xdr:colOff>
      <xdr:row>10</xdr:row>
      <xdr:rowOff>95549</xdr:rowOff>
    </xdr:to>
    <xdr:sp macro="" textlink="">
      <xdr:nvSpPr>
        <xdr:cNvPr id="4" name="Rounded Rectangle 3"/>
        <xdr:cNvSpPr/>
      </xdr:nvSpPr>
      <xdr:spPr>
        <a:xfrm>
          <a:off x="4755172" y="628317"/>
          <a:ext cx="331665" cy="646867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17431</xdr:colOff>
      <xdr:row>5</xdr:row>
      <xdr:rowOff>36635</xdr:rowOff>
    </xdr:from>
    <xdr:to>
      <xdr:col>37</xdr:col>
      <xdr:colOff>101965</xdr:colOff>
      <xdr:row>10</xdr:row>
      <xdr:rowOff>98511</xdr:rowOff>
    </xdr:to>
    <xdr:sp macro="" textlink="">
      <xdr:nvSpPr>
        <xdr:cNvPr id="5" name="Rounded Rectangle 4"/>
        <xdr:cNvSpPr/>
      </xdr:nvSpPr>
      <xdr:spPr>
        <a:xfrm>
          <a:off x="4384277" y="630116"/>
          <a:ext cx="333650" cy="64803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18073</xdr:colOff>
      <xdr:row>11</xdr:row>
      <xdr:rowOff>32727</xdr:rowOff>
    </xdr:from>
    <xdr:to>
      <xdr:col>13</xdr:col>
      <xdr:colOff>87924</xdr:colOff>
      <xdr:row>16</xdr:row>
      <xdr:rowOff>102577</xdr:rowOff>
    </xdr:to>
    <xdr:sp macro="" textlink="">
      <xdr:nvSpPr>
        <xdr:cNvPr id="6" name="Rounded Rectangle 5"/>
        <xdr:cNvSpPr/>
      </xdr:nvSpPr>
      <xdr:spPr>
        <a:xfrm>
          <a:off x="884848" y="1309077"/>
          <a:ext cx="812801" cy="641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30771</xdr:colOff>
      <xdr:row>35</xdr:row>
      <xdr:rowOff>14653</xdr:rowOff>
    </xdr:from>
    <xdr:to>
      <xdr:col>32</xdr:col>
      <xdr:colOff>87922</xdr:colOff>
      <xdr:row>40</xdr:row>
      <xdr:rowOff>95250</xdr:rowOff>
    </xdr:to>
    <xdr:sp macro="" textlink="">
      <xdr:nvSpPr>
        <xdr:cNvPr id="7" name="Rounded Rectangle 6"/>
        <xdr:cNvSpPr/>
      </xdr:nvSpPr>
      <xdr:spPr>
        <a:xfrm>
          <a:off x="3401156" y="4125057"/>
          <a:ext cx="679939" cy="66675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46404</xdr:colOff>
      <xdr:row>34</xdr:row>
      <xdr:rowOff>38100</xdr:rowOff>
    </xdr:from>
    <xdr:to>
      <xdr:col>14</xdr:col>
      <xdr:colOff>89877</xdr:colOff>
      <xdr:row>40</xdr:row>
      <xdr:rowOff>69850</xdr:rowOff>
    </xdr:to>
    <xdr:sp macro="" textlink="">
      <xdr:nvSpPr>
        <xdr:cNvPr id="8" name="Rounded Rectangle 7"/>
        <xdr:cNvSpPr/>
      </xdr:nvSpPr>
      <xdr:spPr>
        <a:xfrm>
          <a:off x="665529" y="3943350"/>
          <a:ext cx="1167423" cy="7175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38951</xdr:colOff>
      <xdr:row>35</xdr:row>
      <xdr:rowOff>1636</xdr:rowOff>
    </xdr:from>
    <xdr:to>
      <xdr:col>18</xdr:col>
      <xdr:colOff>83401</xdr:colOff>
      <xdr:row>40</xdr:row>
      <xdr:rowOff>81977</xdr:rowOff>
    </xdr:to>
    <xdr:sp macro="" textlink="">
      <xdr:nvSpPr>
        <xdr:cNvPr id="9" name="Rounded Rectangle 8"/>
        <xdr:cNvSpPr/>
      </xdr:nvSpPr>
      <xdr:spPr>
        <a:xfrm>
          <a:off x="1914643" y="4112040"/>
          <a:ext cx="418123" cy="66649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14656</xdr:colOff>
      <xdr:row>12</xdr:row>
      <xdr:rowOff>0</xdr:rowOff>
    </xdr:from>
    <xdr:to>
      <xdr:col>31</xdr:col>
      <xdr:colOff>109904</xdr:colOff>
      <xdr:row>12</xdr:row>
      <xdr:rowOff>7328</xdr:rowOff>
    </xdr:to>
    <xdr:cxnSp macro="">
      <xdr:nvCxnSpPr>
        <xdr:cNvPr id="10" name="Straight Connector 9"/>
        <xdr:cNvCxnSpPr/>
      </xdr:nvCxnSpPr>
      <xdr:spPr>
        <a:xfrm rot="10800000" flipV="1">
          <a:off x="1765791" y="1414096"/>
          <a:ext cx="2212728" cy="7328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19735</xdr:colOff>
      <xdr:row>12</xdr:row>
      <xdr:rowOff>28979</xdr:rowOff>
    </xdr:from>
    <xdr:to>
      <xdr:col>40</xdr:col>
      <xdr:colOff>82404</xdr:colOff>
      <xdr:row>14</xdr:row>
      <xdr:rowOff>82403</xdr:rowOff>
    </xdr:to>
    <xdr:sp macro="" textlink="">
      <xdr:nvSpPr>
        <xdr:cNvPr id="11" name="Rounded Rectangle 10"/>
        <xdr:cNvSpPr/>
      </xdr:nvSpPr>
      <xdr:spPr>
        <a:xfrm>
          <a:off x="4858435" y="1419629"/>
          <a:ext cx="186494" cy="28202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26760</xdr:colOff>
      <xdr:row>8</xdr:row>
      <xdr:rowOff>26760</xdr:rowOff>
    </xdr:from>
    <xdr:to>
      <xdr:col>34</xdr:col>
      <xdr:colOff>96610</xdr:colOff>
      <xdr:row>10</xdr:row>
      <xdr:rowOff>96609</xdr:rowOff>
    </xdr:to>
    <xdr:sp macro="" textlink="">
      <xdr:nvSpPr>
        <xdr:cNvPr id="12" name="Rounded Rectangle 11"/>
        <xdr:cNvSpPr/>
      </xdr:nvSpPr>
      <xdr:spPr>
        <a:xfrm>
          <a:off x="4144491" y="971933"/>
          <a:ext cx="194407" cy="304311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17580</xdr:colOff>
      <xdr:row>1</xdr:row>
      <xdr:rowOff>29308</xdr:rowOff>
    </xdr:from>
    <xdr:to>
      <xdr:col>8</xdr:col>
      <xdr:colOff>87430</xdr:colOff>
      <xdr:row>4</xdr:row>
      <xdr:rowOff>95593</xdr:rowOff>
    </xdr:to>
    <xdr:sp macro="" textlink="">
      <xdr:nvSpPr>
        <xdr:cNvPr id="13" name="Rounded Rectangle 12"/>
        <xdr:cNvSpPr/>
      </xdr:nvSpPr>
      <xdr:spPr>
        <a:xfrm>
          <a:off x="141405" y="124558"/>
          <a:ext cx="936625" cy="43776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21981</xdr:colOff>
      <xdr:row>38</xdr:row>
      <xdr:rowOff>7330</xdr:rowOff>
    </xdr:from>
    <xdr:to>
      <xdr:col>26</xdr:col>
      <xdr:colOff>89069</xdr:colOff>
      <xdr:row>40</xdr:row>
      <xdr:rowOff>77178</xdr:rowOff>
    </xdr:to>
    <xdr:sp macro="" textlink="">
      <xdr:nvSpPr>
        <xdr:cNvPr id="14" name="Rounded Rectangle 13"/>
        <xdr:cNvSpPr/>
      </xdr:nvSpPr>
      <xdr:spPr>
        <a:xfrm>
          <a:off x="3018693" y="4469426"/>
          <a:ext cx="316203" cy="30431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117965</xdr:colOff>
      <xdr:row>5</xdr:row>
      <xdr:rowOff>43967</xdr:rowOff>
    </xdr:from>
    <xdr:to>
      <xdr:col>8</xdr:col>
      <xdr:colOff>0</xdr:colOff>
      <xdr:row>10</xdr:row>
      <xdr:rowOff>102579</xdr:rowOff>
    </xdr:to>
    <xdr:cxnSp macro="">
      <xdr:nvCxnSpPr>
        <xdr:cNvPr id="15" name="Straight Connector 14"/>
        <xdr:cNvCxnSpPr/>
      </xdr:nvCxnSpPr>
      <xdr:spPr>
        <a:xfrm rot="5400000">
          <a:off x="672614" y="946643"/>
          <a:ext cx="630112" cy="586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21978</xdr:colOff>
      <xdr:row>32</xdr:row>
      <xdr:rowOff>29308</xdr:rowOff>
    </xdr:from>
    <xdr:to>
      <xdr:col>24</xdr:col>
      <xdr:colOff>88409</xdr:colOff>
      <xdr:row>35</xdr:row>
      <xdr:rowOff>80599</xdr:rowOff>
    </xdr:to>
    <xdr:sp macro="" textlink="">
      <xdr:nvSpPr>
        <xdr:cNvPr id="16" name="Rounded Rectangle 15"/>
        <xdr:cNvSpPr/>
      </xdr:nvSpPr>
      <xdr:spPr>
        <a:xfrm>
          <a:off x="2395901" y="3788020"/>
          <a:ext cx="689220" cy="402983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27841</xdr:colOff>
      <xdr:row>5</xdr:row>
      <xdr:rowOff>29306</xdr:rowOff>
    </xdr:from>
    <xdr:to>
      <xdr:col>6</xdr:col>
      <xdr:colOff>94273</xdr:colOff>
      <xdr:row>7</xdr:row>
      <xdr:rowOff>95250</xdr:rowOff>
    </xdr:to>
    <xdr:sp macro="" textlink="">
      <xdr:nvSpPr>
        <xdr:cNvPr id="17" name="Rounded Rectangle 16"/>
        <xdr:cNvSpPr/>
      </xdr:nvSpPr>
      <xdr:spPr>
        <a:xfrm>
          <a:off x="151666" y="619856"/>
          <a:ext cx="685557" cy="294544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17345</xdr:colOff>
      <xdr:row>13</xdr:row>
      <xdr:rowOff>30660</xdr:rowOff>
    </xdr:from>
    <xdr:to>
      <xdr:col>26</xdr:col>
      <xdr:colOff>99132</xdr:colOff>
      <xdr:row>19</xdr:row>
      <xdr:rowOff>107453</xdr:rowOff>
    </xdr:to>
    <xdr:grpSp>
      <xdr:nvGrpSpPr>
        <xdr:cNvPr id="18" name="Group 17"/>
        <xdr:cNvGrpSpPr/>
      </xdr:nvGrpSpPr>
      <xdr:grpSpPr>
        <a:xfrm>
          <a:off x="1768480" y="1561987"/>
          <a:ext cx="1576479" cy="780178"/>
          <a:chOff x="3153268" y="1137025"/>
          <a:chExt cx="1576479" cy="780179"/>
        </a:xfrm>
      </xdr:grpSpPr>
      <xdr:sp macro="" textlink="">
        <xdr:nvSpPr>
          <xdr:cNvPr id="19" name="Rounded Rectangle 18"/>
          <xdr:cNvSpPr/>
        </xdr:nvSpPr>
        <xdr:spPr>
          <a:xfrm>
            <a:off x="3153268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20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21" name="Rounded Rectangle 20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2" name="Rounded Rectangle 21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8</xdr:col>
      <xdr:colOff>0</xdr:colOff>
      <xdr:row>17</xdr:row>
      <xdr:rowOff>27847</xdr:rowOff>
    </xdr:from>
    <xdr:to>
      <xdr:col>8</xdr:col>
      <xdr:colOff>5867</xdr:colOff>
      <xdr:row>29</xdr:row>
      <xdr:rowOff>4</xdr:rowOff>
    </xdr:to>
    <xdr:cxnSp macro="">
      <xdr:nvCxnSpPr>
        <xdr:cNvPr id="23" name="Straight Connector 22"/>
        <xdr:cNvCxnSpPr/>
      </xdr:nvCxnSpPr>
      <xdr:spPr>
        <a:xfrm rot="5400000">
          <a:off x="321655" y="2658942"/>
          <a:ext cx="1343757" cy="5867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36634</xdr:colOff>
      <xdr:row>11</xdr:row>
      <xdr:rowOff>58615</xdr:rowOff>
    </xdr:from>
    <xdr:to>
      <xdr:col>39</xdr:col>
      <xdr:colOff>111368</xdr:colOff>
      <xdr:row>11</xdr:row>
      <xdr:rowOff>60935</xdr:rowOff>
    </xdr:to>
    <xdr:cxnSp macro="">
      <xdr:nvCxnSpPr>
        <xdr:cNvPr id="24" name="Straight Connector 23"/>
        <xdr:cNvCxnSpPr/>
      </xdr:nvCxnSpPr>
      <xdr:spPr>
        <a:xfrm>
          <a:off x="3513259" y="1334965"/>
          <a:ext cx="1436809" cy="232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540732</xdr:colOff>
      <xdr:row>22</xdr:row>
      <xdr:rowOff>86465</xdr:rowOff>
    </xdr:from>
    <xdr:to>
      <xdr:col>45</xdr:col>
      <xdr:colOff>542199</xdr:colOff>
      <xdr:row>26</xdr:row>
      <xdr:rowOff>43962</xdr:rowOff>
    </xdr:to>
    <xdr:cxnSp macro="">
      <xdr:nvCxnSpPr>
        <xdr:cNvPr id="25" name="Straight Connector 24"/>
        <xdr:cNvCxnSpPr/>
      </xdr:nvCxnSpPr>
      <xdr:spPr>
        <a:xfrm rot="16200000" flipV="1">
          <a:off x="5887192" y="2826730"/>
          <a:ext cx="414697" cy="146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413429</xdr:colOff>
      <xdr:row>33</xdr:row>
      <xdr:rowOff>103308</xdr:rowOff>
    </xdr:from>
    <xdr:to>
      <xdr:col>50</xdr:col>
      <xdr:colOff>76390</xdr:colOff>
      <xdr:row>33</xdr:row>
      <xdr:rowOff>104896</xdr:rowOff>
    </xdr:to>
    <xdr:cxnSp macro="">
      <xdr:nvCxnSpPr>
        <xdr:cNvPr id="26" name="Straight Connector 25"/>
        <xdr:cNvCxnSpPr/>
      </xdr:nvCxnSpPr>
      <xdr:spPr>
        <a:xfrm>
          <a:off x="6804704" y="3894258"/>
          <a:ext cx="1101236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65946</xdr:colOff>
      <xdr:row>25</xdr:row>
      <xdr:rowOff>51290</xdr:rowOff>
    </xdr:from>
    <xdr:to>
      <xdr:col>42</xdr:col>
      <xdr:colOff>65947</xdr:colOff>
      <xdr:row>26</xdr:row>
      <xdr:rowOff>29311</xdr:rowOff>
    </xdr:to>
    <xdr:cxnSp macro="">
      <xdr:nvCxnSpPr>
        <xdr:cNvPr id="27" name="Straight Connector 26"/>
        <xdr:cNvCxnSpPr/>
      </xdr:nvCxnSpPr>
      <xdr:spPr>
        <a:xfrm rot="5400000" flipH="1" flipV="1">
          <a:off x="5257071" y="3037011"/>
          <a:ext cx="95252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36332</xdr:colOff>
      <xdr:row>33</xdr:row>
      <xdr:rowOff>17452</xdr:rowOff>
    </xdr:from>
    <xdr:to>
      <xdr:col>33</xdr:col>
      <xdr:colOff>99976</xdr:colOff>
      <xdr:row>34</xdr:row>
      <xdr:rowOff>87304</xdr:rowOff>
    </xdr:to>
    <xdr:sp macro="" textlink="">
      <xdr:nvSpPr>
        <xdr:cNvPr id="29" name="Rounded Rectangle 28"/>
        <xdr:cNvSpPr/>
      </xdr:nvSpPr>
      <xdr:spPr>
        <a:xfrm>
          <a:off x="4029505" y="3893394"/>
          <a:ext cx="188202" cy="18708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29312</xdr:colOff>
      <xdr:row>30</xdr:row>
      <xdr:rowOff>36631</xdr:rowOff>
    </xdr:from>
    <xdr:to>
      <xdr:col>35</xdr:col>
      <xdr:colOff>92956</xdr:colOff>
      <xdr:row>31</xdr:row>
      <xdr:rowOff>106483</xdr:rowOff>
    </xdr:to>
    <xdr:sp macro="" textlink="">
      <xdr:nvSpPr>
        <xdr:cNvPr id="30" name="Rounded Rectangle 29"/>
        <xdr:cNvSpPr/>
      </xdr:nvSpPr>
      <xdr:spPr>
        <a:xfrm>
          <a:off x="4271600" y="3560881"/>
          <a:ext cx="188202" cy="18708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42194</xdr:colOff>
      <xdr:row>35</xdr:row>
      <xdr:rowOff>15988</xdr:rowOff>
    </xdr:from>
    <xdr:to>
      <xdr:col>34</xdr:col>
      <xdr:colOff>105839</xdr:colOff>
      <xdr:row>36</xdr:row>
      <xdr:rowOff>85840</xdr:rowOff>
    </xdr:to>
    <xdr:sp macro="" textlink="">
      <xdr:nvSpPr>
        <xdr:cNvPr id="31" name="Rounded Rectangle 30"/>
        <xdr:cNvSpPr/>
      </xdr:nvSpPr>
      <xdr:spPr>
        <a:xfrm>
          <a:off x="4159925" y="4126392"/>
          <a:ext cx="188202" cy="18708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49</xdr:col>
      <xdr:colOff>152407</xdr:colOff>
      <xdr:row>26</xdr:row>
      <xdr:rowOff>29312</xdr:rowOff>
    </xdr:from>
    <xdr:to>
      <xdr:col>49</xdr:col>
      <xdr:colOff>153871</xdr:colOff>
      <xdr:row>32</xdr:row>
      <xdr:rowOff>71805</xdr:rowOff>
    </xdr:to>
    <xdr:cxnSp macro="">
      <xdr:nvCxnSpPr>
        <xdr:cNvPr id="32" name="Straight Connector 31"/>
        <xdr:cNvCxnSpPr/>
      </xdr:nvCxnSpPr>
      <xdr:spPr>
        <a:xfrm rot="5400000" flipH="1" flipV="1">
          <a:off x="7342317" y="3383577"/>
          <a:ext cx="728293" cy="146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298942</xdr:colOff>
      <xdr:row>10</xdr:row>
      <xdr:rowOff>115763</xdr:rowOff>
    </xdr:from>
    <xdr:to>
      <xdr:col>51</xdr:col>
      <xdr:colOff>351694</xdr:colOff>
      <xdr:row>14</xdr:row>
      <xdr:rowOff>58615</xdr:rowOff>
    </xdr:to>
    <xdr:sp macro="" textlink="">
      <xdr:nvSpPr>
        <xdr:cNvPr id="36" name="Rounded Rectangle 35"/>
        <xdr:cNvSpPr/>
      </xdr:nvSpPr>
      <xdr:spPr>
        <a:xfrm>
          <a:off x="8128492" y="1277813"/>
          <a:ext cx="433752" cy="400052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45</xdr:col>
      <xdr:colOff>33401</xdr:colOff>
      <xdr:row>28</xdr:row>
      <xdr:rowOff>93781</xdr:rowOff>
    </xdr:from>
    <xdr:to>
      <xdr:col>45</xdr:col>
      <xdr:colOff>223376</xdr:colOff>
      <xdr:row>34</xdr:row>
      <xdr:rowOff>47740</xdr:rowOff>
    </xdr:to>
    <xdr:grpSp>
      <xdr:nvGrpSpPr>
        <xdr:cNvPr id="37" name="Group 36"/>
        <xdr:cNvGrpSpPr/>
      </xdr:nvGrpSpPr>
      <xdr:grpSpPr>
        <a:xfrm>
          <a:off x="5616516" y="3383569"/>
          <a:ext cx="189975" cy="657344"/>
          <a:chOff x="2548002" y="3465631"/>
          <a:chExt cx="189975" cy="657344"/>
        </a:xfrm>
      </xdr:grpSpPr>
      <xdr:sp macro="" textlink="">
        <xdr:nvSpPr>
          <xdr:cNvPr id="38" name="Rounded Rectangle 37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9" name="Rounded Rectangle 38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0" name="Rounded Rectangle 39"/>
          <xdr:cNvSpPr/>
        </xdr:nvSpPr>
        <xdr:spPr>
          <a:xfrm>
            <a:off x="2548002" y="3935892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37</xdr:col>
      <xdr:colOff>32922</xdr:colOff>
      <xdr:row>12</xdr:row>
      <xdr:rowOff>27514</xdr:rowOff>
    </xdr:from>
    <xdr:to>
      <xdr:col>38</xdr:col>
      <xdr:colOff>95592</xdr:colOff>
      <xdr:row>14</xdr:row>
      <xdr:rowOff>80938</xdr:rowOff>
    </xdr:to>
    <xdr:sp macro="" textlink="">
      <xdr:nvSpPr>
        <xdr:cNvPr id="41" name="Rounded Rectangle 40"/>
        <xdr:cNvSpPr/>
      </xdr:nvSpPr>
      <xdr:spPr>
        <a:xfrm>
          <a:off x="4623972" y="1418164"/>
          <a:ext cx="186495" cy="28202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37861</xdr:colOff>
      <xdr:row>5</xdr:row>
      <xdr:rowOff>21869</xdr:rowOff>
    </xdr:from>
    <xdr:to>
      <xdr:col>20</xdr:col>
      <xdr:colOff>104993</xdr:colOff>
      <xdr:row>10</xdr:row>
      <xdr:rowOff>109904</xdr:rowOff>
    </xdr:to>
    <xdr:grpSp>
      <xdr:nvGrpSpPr>
        <xdr:cNvPr id="42" name="Group 41"/>
        <xdr:cNvGrpSpPr/>
      </xdr:nvGrpSpPr>
      <xdr:grpSpPr>
        <a:xfrm>
          <a:off x="1158880" y="615350"/>
          <a:ext cx="1444594" cy="674189"/>
          <a:chOff x="3285153" y="1137025"/>
          <a:chExt cx="1444594" cy="771791"/>
        </a:xfrm>
      </xdr:grpSpPr>
      <xdr:sp macro="" textlink="">
        <xdr:nvSpPr>
          <xdr:cNvPr id="43" name="Rounded Rectangle 42"/>
          <xdr:cNvSpPr/>
        </xdr:nvSpPr>
        <xdr:spPr>
          <a:xfrm>
            <a:off x="3285153" y="1137430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44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45" name="Rounded Rectangle 44"/>
            <xdr:cNvSpPr/>
          </xdr:nvSpPr>
          <xdr:spPr>
            <a:xfrm>
              <a:off x="2997648" y="2438001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46" name="Rounded Rectangle 45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28</xdr:col>
      <xdr:colOff>29308</xdr:colOff>
      <xdr:row>13</xdr:row>
      <xdr:rowOff>30774</xdr:rowOff>
    </xdr:from>
    <xdr:to>
      <xdr:col>31</xdr:col>
      <xdr:colOff>105232</xdr:colOff>
      <xdr:row>19</xdr:row>
      <xdr:rowOff>98774</xdr:rowOff>
    </xdr:to>
    <xdr:sp macro="" textlink="">
      <xdr:nvSpPr>
        <xdr:cNvPr id="47" name="Rounded Rectangle 46"/>
        <xdr:cNvSpPr/>
      </xdr:nvSpPr>
      <xdr:spPr>
        <a:xfrm>
          <a:off x="3505933" y="1535724"/>
          <a:ext cx="447399" cy="75380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21741</xdr:colOff>
      <xdr:row>5</xdr:row>
      <xdr:rowOff>20404</xdr:rowOff>
    </xdr:from>
    <xdr:to>
      <xdr:col>32</xdr:col>
      <xdr:colOff>103527</xdr:colOff>
      <xdr:row>10</xdr:row>
      <xdr:rowOff>108439</xdr:rowOff>
    </xdr:to>
    <xdr:grpSp>
      <xdr:nvGrpSpPr>
        <xdr:cNvPr id="48" name="Group 47"/>
        <xdr:cNvGrpSpPr/>
      </xdr:nvGrpSpPr>
      <xdr:grpSpPr>
        <a:xfrm>
          <a:off x="2644779" y="613885"/>
          <a:ext cx="1451921" cy="674189"/>
          <a:chOff x="3277826" y="1137025"/>
          <a:chExt cx="1451921" cy="771791"/>
        </a:xfrm>
      </xdr:grpSpPr>
      <xdr:sp macro="" textlink="">
        <xdr:nvSpPr>
          <xdr:cNvPr id="49" name="Rounded Rectangle 48"/>
          <xdr:cNvSpPr/>
        </xdr:nvSpPr>
        <xdr:spPr>
          <a:xfrm>
            <a:off x="3277826" y="1137430"/>
            <a:ext cx="449597" cy="771386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50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51" name="Rounded Rectangle 50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52" name="Rounded Rectangle 51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1</xdr:col>
      <xdr:colOff>21981</xdr:colOff>
      <xdr:row>8</xdr:row>
      <xdr:rowOff>21980</xdr:rowOff>
    </xdr:from>
    <xdr:to>
      <xdr:col>6</xdr:col>
      <xdr:colOff>99691</xdr:colOff>
      <xdr:row>12</xdr:row>
      <xdr:rowOff>84993</xdr:rowOff>
    </xdr:to>
    <xdr:sp macro="" textlink="">
      <xdr:nvSpPr>
        <xdr:cNvPr id="53" name="Rounded Rectangle 52"/>
        <xdr:cNvSpPr/>
      </xdr:nvSpPr>
      <xdr:spPr>
        <a:xfrm>
          <a:off x="145806" y="955430"/>
          <a:ext cx="696835" cy="52021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27109</xdr:colOff>
      <xdr:row>13</xdr:row>
      <xdr:rowOff>32237</xdr:rowOff>
    </xdr:from>
    <xdr:to>
      <xdr:col>6</xdr:col>
      <xdr:colOff>105552</xdr:colOff>
      <xdr:row>22</xdr:row>
      <xdr:rowOff>83527</xdr:rowOff>
    </xdr:to>
    <xdr:grpSp>
      <xdr:nvGrpSpPr>
        <xdr:cNvPr id="54" name="Group 53"/>
        <xdr:cNvGrpSpPr/>
      </xdr:nvGrpSpPr>
      <xdr:grpSpPr>
        <a:xfrm>
          <a:off x="151667" y="1563564"/>
          <a:ext cx="701231" cy="1106367"/>
          <a:chOff x="145806" y="627184"/>
          <a:chExt cx="701231" cy="1106367"/>
        </a:xfrm>
      </xdr:grpSpPr>
      <xdr:sp macro="" textlink="">
        <xdr:nvSpPr>
          <xdr:cNvPr id="55" name="Rounded Rectangle 54"/>
          <xdr:cNvSpPr/>
        </xdr:nvSpPr>
        <xdr:spPr>
          <a:xfrm>
            <a:off x="146539" y="1201615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6" name="Rounded Rectangle 55"/>
          <xdr:cNvSpPr/>
        </xdr:nvSpPr>
        <xdr:spPr>
          <a:xfrm>
            <a:off x="145806" y="627184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</xdr:col>
      <xdr:colOff>18317</xdr:colOff>
      <xdr:row>23</xdr:row>
      <xdr:rowOff>16118</xdr:rowOff>
    </xdr:from>
    <xdr:to>
      <xdr:col>6</xdr:col>
      <xdr:colOff>96760</xdr:colOff>
      <xdr:row>32</xdr:row>
      <xdr:rowOff>67408</xdr:rowOff>
    </xdr:to>
    <xdr:grpSp>
      <xdr:nvGrpSpPr>
        <xdr:cNvPr id="57" name="Group 56"/>
        <xdr:cNvGrpSpPr/>
      </xdr:nvGrpSpPr>
      <xdr:grpSpPr>
        <a:xfrm>
          <a:off x="142875" y="2719753"/>
          <a:ext cx="701231" cy="1106367"/>
          <a:chOff x="145806" y="627184"/>
          <a:chExt cx="701231" cy="1106367"/>
        </a:xfrm>
      </xdr:grpSpPr>
      <xdr:sp macro="" textlink="">
        <xdr:nvSpPr>
          <xdr:cNvPr id="58" name="Rounded Rectangle 57"/>
          <xdr:cNvSpPr/>
        </xdr:nvSpPr>
        <xdr:spPr>
          <a:xfrm>
            <a:off x="146539" y="1201615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9" name="Rounded Rectangle 58"/>
          <xdr:cNvSpPr/>
        </xdr:nvSpPr>
        <xdr:spPr>
          <a:xfrm>
            <a:off x="145806" y="627184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35</xdr:col>
      <xdr:colOff>27842</xdr:colOff>
      <xdr:row>33</xdr:row>
      <xdr:rowOff>32241</xdr:rowOff>
    </xdr:from>
    <xdr:to>
      <xdr:col>40</xdr:col>
      <xdr:colOff>94273</xdr:colOff>
      <xdr:row>36</xdr:row>
      <xdr:rowOff>83531</xdr:rowOff>
    </xdr:to>
    <xdr:sp macro="" textlink="">
      <xdr:nvSpPr>
        <xdr:cNvPr id="60" name="Rounded Rectangle 59"/>
        <xdr:cNvSpPr/>
      </xdr:nvSpPr>
      <xdr:spPr>
        <a:xfrm>
          <a:off x="4371242" y="3823191"/>
          <a:ext cx="685556" cy="39419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58616</xdr:colOff>
      <xdr:row>11</xdr:row>
      <xdr:rowOff>102582</xdr:rowOff>
    </xdr:from>
    <xdr:to>
      <xdr:col>18</xdr:col>
      <xdr:colOff>60089</xdr:colOff>
      <xdr:row>34</xdr:row>
      <xdr:rowOff>87923</xdr:rowOff>
    </xdr:to>
    <xdr:cxnSp macro="">
      <xdr:nvCxnSpPr>
        <xdr:cNvPr id="61" name="Straight Connector 60"/>
        <xdr:cNvCxnSpPr/>
      </xdr:nvCxnSpPr>
      <xdr:spPr>
        <a:xfrm rot="5400000" flipH="1" flipV="1">
          <a:off x="967893" y="2739535"/>
          <a:ext cx="2681649" cy="1473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65949</xdr:colOff>
      <xdr:row>12</xdr:row>
      <xdr:rowOff>86463</xdr:rowOff>
    </xdr:from>
    <xdr:to>
      <xdr:col>27</xdr:col>
      <xdr:colOff>71804</xdr:colOff>
      <xdr:row>29</xdr:row>
      <xdr:rowOff>71804</xdr:rowOff>
    </xdr:to>
    <xdr:cxnSp macro="">
      <xdr:nvCxnSpPr>
        <xdr:cNvPr id="62" name="Straight Connector 61"/>
        <xdr:cNvCxnSpPr/>
      </xdr:nvCxnSpPr>
      <xdr:spPr>
        <a:xfrm rot="16200000" flipV="1">
          <a:off x="2457456" y="2438406"/>
          <a:ext cx="1928441" cy="5855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57159</xdr:colOff>
      <xdr:row>11</xdr:row>
      <xdr:rowOff>106979</xdr:rowOff>
    </xdr:from>
    <xdr:to>
      <xdr:col>36</xdr:col>
      <xdr:colOff>58615</xdr:colOff>
      <xdr:row>32</xdr:row>
      <xdr:rowOff>109904</xdr:rowOff>
    </xdr:to>
    <xdr:cxnSp macro="">
      <xdr:nvCxnSpPr>
        <xdr:cNvPr id="63" name="Straight Connector 62"/>
        <xdr:cNvCxnSpPr/>
      </xdr:nvCxnSpPr>
      <xdr:spPr>
        <a:xfrm rot="16200000" flipV="1">
          <a:off x="3323499" y="2584214"/>
          <a:ext cx="2403225" cy="1456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34868</xdr:colOff>
      <xdr:row>31</xdr:row>
      <xdr:rowOff>20541</xdr:rowOff>
    </xdr:from>
    <xdr:to>
      <xdr:col>33</xdr:col>
      <xdr:colOff>98513</xdr:colOff>
      <xdr:row>32</xdr:row>
      <xdr:rowOff>90394</xdr:rowOff>
    </xdr:to>
    <xdr:sp macro="" textlink="">
      <xdr:nvSpPr>
        <xdr:cNvPr id="64" name="Rounded Rectangle 63"/>
        <xdr:cNvSpPr/>
      </xdr:nvSpPr>
      <xdr:spPr>
        <a:xfrm>
          <a:off x="4028041" y="3662022"/>
          <a:ext cx="188203" cy="187084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20514</xdr:colOff>
      <xdr:row>17</xdr:row>
      <xdr:rowOff>20514</xdr:rowOff>
    </xdr:from>
    <xdr:to>
      <xdr:col>13</xdr:col>
      <xdr:colOff>98224</xdr:colOff>
      <xdr:row>28</xdr:row>
      <xdr:rowOff>95250</xdr:rowOff>
    </xdr:to>
    <xdr:grpSp>
      <xdr:nvGrpSpPr>
        <xdr:cNvPr id="65" name="Group 64"/>
        <xdr:cNvGrpSpPr/>
      </xdr:nvGrpSpPr>
      <xdr:grpSpPr>
        <a:xfrm>
          <a:off x="1141533" y="2020764"/>
          <a:ext cx="575941" cy="1364274"/>
          <a:chOff x="1141533" y="2020764"/>
          <a:chExt cx="575941" cy="1364274"/>
        </a:xfrm>
      </xdr:grpSpPr>
      <xdr:grpSp>
        <xdr:nvGrpSpPr>
          <xdr:cNvPr id="66" name="Group 126"/>
          <xdr:cNvGrpSpPr/>
        </xdr:nvGrpSpPr>
        <xdr:grpSpPr>
          <a:xfrm>
            <a:off x="1141533" y="2020764"/>
            <a:ext cx="575941" cy="885971"/>
            <a:chOff x="4511918" y="965689"/>
            <a:chExt cx="575941" cy="935533"/>
          </a:xfrm>
        </xdr:grpSpPr>
        <xdr:sp macro="" textlink="">
          <xdr:nvSpPr>
            <xdr:cNvPr id="68" name="Rounded Rectangle 67"/>
            <xdr:cNvSpPr/>
          </xdr:nvSpPr>
          <xdr:spPr>
            <a:xfrm>
              <a:off x="4513384" y="1458676"/>
              <a:ext cx="574475" cy="442546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69" name="Rounded Rectangle 68"/>
            <xdr:cNvSpPr/>
          </xdr:nvSpPr>
          <xdr:spPr>
            <a:xfrm>
              <a:off x="4511918" y="965689"/>
              <a:ext cx="574475" cy="442545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67" name="Rounded Rectangle 66"/>
          <xdr:cNvSpPr/>
        </xdr:nvSpPr>
        <xdr:spPr>
          <a:xfrm>
            <a:off x="1141533" y="2965937"/>
            <a:ext cx="574475" cy="419101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7</xdr:col>
      <xdr:colOff>31507</xdr:colOff>
      <xdr:row>29</xdr:row>
      <xdr:rowOff>36634</xdr:rowOff>
    </xdr:from>
    <xdr:to>
      <xdr:col>13</xdr:col>
      <xdr:colOff>109905</xdr:colOff>
      <xdr:row>33</xdr:row>
      <xdr:rowOff>99647</xdr:rowOff>
    </xdr:to>
    <xdr:sp macro="" textlink="">
      <xdr:nvSpPr>
        <xdr:cNvPr id="70" name="Rounded Rectangle 69"/>
        <xdr:cNvSpPr/>
      </xdr:nvSpPr>
      <xdr:spPr>
        <a:xfrm>
          <a:off x="903411" y="3443653"/>
          <a:ext cx="825744" cy="53193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24131</xdr:colOff>
      <xdr:row>21</xdr:row>
      <xdr:rowOff>15161</xdr:rowOff>
    </xdr:from>
    <xdr:to>
      <xdr:col>40</xdr:col>
      <xdr:colOff>92892</xdr:colOff>
      <xdr:row>32</xdr:row>
      <xdr:rowOff>105948</xdr:rowOff>
    </xdr:to>
    <xdr:grpSp>
      <xdr:nvGrpSpPr>
        <xdr:cNvPr id="71" name="Group 70"/>
        <xdr:cNvGrpSpPr/>
      </xdr:nvGrpSpPr>
      <xdr:grpSpPr>
        <a:xfrm>
          <a:off x="4640093" y="2484334"/>
          <a:ext cx="442434" cy="1380326"/>
          <a:chOff x="4647420" y="2367103"/>
          <a:chExt cx="442434" cy="1380326"/>
        </a:xfrm>
      </xdr:grpSpPr>
      <xdr:sp macro="" textlink="">
        <xdr:nvSpPr>
          <xdr:cNvPr id="72" name="Rounded Rectangle 71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73" name="Rounded Rectangle 72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74" name="Rounded Rectangle 73"/>
          <xdr:cNvSpPr/>
        </xdr:nvSpPr>
        <xdr:spPr>
          <a:xfrm rot="5400000">
            <a:off x="4713339" y="3370914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75" name="Rounded Rectangle 74"/>
          <xdr:cNvSpPr/>
        </xdr:nvSpPr>
        <xdr:spPr>
          <a:xfrm rot="5400000">
            <a:off x="4711874" y="3017757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37</xdr:col>
      <xdr:colOff>19051</xdr:colOff>
      <xdr:row>15</xdr:row>
      <xdr:rowOff>24917</xdr:rowOff>
    </xdr:from>
    <xdr:to>
      <xdr:col>40</xdr:col>
      <xdr:colOff>78811</xdr:colOff>
      <xdr:row>20</xdr:row>
      <xdr:rowOff>81577</xdr:rowOff>
    </xdr:to>
    <xdr:grpSp>
      <xdr:nvGrpSpPr>
        <xdr:cNvPr id="76" name="Group 75"/>
        <xdr:cNvGrpSpPr/>
      </xdr:nvGrpSpPr>
      <xdr:grpSpPr>
        <a:xfrm>
          <a:off x="4635013" y="1790705"/>
          <a:ext cx="433433" cy="642814"/>
          <a:chOff x="2392974" y="2376859"/>
          <a:chExt cx="433433" cy="642814"/>
        </a:xfrm>
      </xdr:grpSpPr>
      <xdr:sp macro="" textlink="">
        <xdr:nvSpPr>
          <xdr:cNvPr id="77" name="Rounded Rectangle 76"/>
          <xdr:cNvSpPr/>
        </xdr:nvSpPr>
        <xdr:spPr>
          <a:xfrm>
            <a:off x="2394439" y="2715363"/>
            <a:ext cx="431968" cy="30431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8" name="Rounded Rectangle 77"/>
          <xdr:cNvSpPr/>
        </xdr:nvSpPr>
        <xdr:spPr>
          <a:xfrm>
            <a:off x="2392974" y="2376859"/>
            <a:ext cx="431968" cy="30431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23</xdr:col>
      <xdr:colOff>29993</xdr:colOff>
      <xdr:row>20</xdr:row>
      <xdr:rowOff>13696</xdr:rowOff>
    </xdr:from>
    <xdr:to>
      <xdr:col>26</xdr:col>
      <xdr:colOff>98754</xdr:colOff>
      <xdr:row>31</xdr:row>
      <xdr:rowOff>104483</xdr:rowOff>
    </xdr:to>
    <xdr:grpSp>
      <xdr:nvGrpSpPr>
        <xdr:cNvPr id="79" name="Group 78"/>
        <xdr:cNvGrpSpPr/>
      </xdr:nvGrpSpPr>
      <xdr:grpSpPr>
        <a:xfrm>
          <a:off x="2902147" y="2365638"/>
          <a:ext cx="442434" cy="1380326"/>
          <a:chOff x="4647420" y="2367103"/>
          <a:chExt cx="442434" cy="1380326"/>
        </a:xfrm>
      </xdr:grpSpPr>
      <xdr:sp macro="" textlink="">
        <xdr:nvSpPr>
          <xdr:cNvPr id="80" name="Rounded Rectangle 79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1" name="Rounded Rectangle 80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2" name="Rounded Rectangle 81"/>
          <xdr:cNvSpPr/>
        </xdr:nvSpPr>
        <xdr:spPr>
          <a:xfrm rot="5400000">
            <a:off x="4713339" y="3370914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3" name="Rounded Rectangle 82"/>
          <xdr:cNvSpPr/>
        </xdr:nvSpPr>
        <xdr:spPr>
          <a:xfrm rot="5400000">
            <a:off x="4711874" y="3017757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28</xdr:col>
      <xdr:colOff>43182</xdr:colOff>
      <xdr:row>20</xdr:row>
      <xdr:rowOff>4903</xdr:rowOff>
    </xdr:from>
    <xdr:to>
      <xdr:col>31</xdr:col>
      <xdr:colOff>111943</xdr:colOff>
      <xdr:row>31</xdr:row>
      <xdr:rowOff>95690</xdr:rowOff>
    </xdr:to>
    <xdr:grpSp>
      <xdr:nvGrpSpPr>
        <xdr:cNvPr id="84" name="Group 83"/>
        <xdr:cNvGrpSpPr/>
      </xdr:nvGrpSpPr>
      <xdr:grpSpPr>
        <a:xfrm>
          <a:off x="3538124" y="2356845"/>
          <a:ext cx="442434" cy="1380326"/>
          <a:chOff x="4647420" y="2367103"/>
          <a:chExt cx="442434" cy="1380326"/>
        </a:xfrm>
      </xdr:grpSpPr>
      <xdr:sp macro="" textlink="">
        <xdr:nvSpPr>
          <xdr:cNvPr id="85" name="Rounded Rectangle 84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6" name="Rounded Rectangle 85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7" name="Rounded Rectangle 86"/>
          <xdr:cNvSpPr/>
        </xdr:nvSpPr>
        <xdr:spPr>
          <a:xfrm rot="5400000">
            <a:off x="4713339" y="3370914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8" name="Rounded Rectangle 87"/>
          <xdr:cNvSpPr/>
        </xdr:nvSpPr>
        <xdr:spPr>
          <a:xfrm rot="5400000">
            <a:off x="4711874" y="3017757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</xdr:col>
      <xdr:colOff>27849</xdr:colOff>
      <xdr:row>34</xdr:row>
      <xdr:rowOff>3</xdr:rowOff>
    </xdr:from>
    <xdr:to>
      <xdr:col>1</xdr:col>
      <xdr:colOff>29311</xdr:colOff>
      <xdr:row>38</xdr:row>
      <xdr:rowOff>71805</xdr:rowOff>
    </xdr:to>
    <xdr:cxnSp macro="">
      <xdr:nvCxnSpPr>
        <xdr:cNvPr id="94" name="Straight Connector 93"/>
        <xdr:cNvCxnSpPr/>
      </xdr:nvCxnSpPr>
      <xdr:spPr>
        <a:xfrm rot="5400000" flipH="1" flipV="1">
          <a:off x="-117225" y="4262808"/>
          <a:ext cx="540725" cy="146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27062</xdr:colOff>
      <xdr:row>20</xdr:row>
      <xdr:rowOff>25419</xdr:rowOff>
    </xdr:from>
    <xdr:to>
      <xdr:col>17</xdr:col>
      <xdr:colOff>94358</xdr:colOff>
      <xdr:row>29</xdr:row>
      <xdr:rowOff>442</xdr:rowOff>
    </xdr:to>
    <xdr:grpSp>
      <xdr:nvGrpSpPr>
        <xdr:cNvPr id="95" name="Group 94"/>
        <xdr:cNvGrpSpPr/>
      </xdr:nvGrpSpPr>
      <xdr:grpSpPr>
        <a:xfrm>
          <a:off x="1778197" y="2377361"/>
          <a:ext cx="440969" cy="1030100"/>
          <a:chOff x="4647420" y="2367103"/>
          <a:chExt cx="440969" cy="1027169"/>
        </a:xfrm>
      </xdr:grpSpPr>
      <xdr:sp macro="" textlink="">
        <xdr:nvSpPr>
          <xdr:cNvPr id="96" name="Rounded Rectangle 95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97" name="Rounded Rectangle 96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98" name="Rounded Rectangle 97"/>
          <xdr:cNvSpPr/>
        </xdr:nvSpPr>
        <xdr:spPr>
          <a:xfrm rot="5400000">
            <a:off x="4711874" y="3017757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19</xdr:col>
      <xdr:colOff>13874</xdr:colOff>
      <xdr:row>20</xdr:row>
      <xdr:rowOff>19558</xdr:rowOff>
    </xdr:from>
    <xdr:to>
      <xdr:col>22</xdr:col>
      <xdr:colOff>82635</xdr:colOff>
      <xdr:row>31</xdr:row>
      <xdr:rowOff>110345</xdr:rowOff>
    </xdr:to>
    <xdr:grpSp>
      <xdr:nvGrpSpPr>
        <xdr:cNvPr id="99" name="Group 98"/>
        <xdr:cNvGrpSpPr/>
      </xdr:nvGrpSpPr>
      <xdr:grpSpPr>
        <a:xfrm>
          <a:off x="2387797" y="2371500"/>
          <a:ext cx="442434" cy="1380326"/>
          <a:chOff x="4647420" y="2367103"/>
          <a:chExt cx="442434" cy="1380326"/>
        </a:xfrm>
      </xdr:grpSpPr>
      <xdr:sp macro="" textlink="">
        <xdr:nvSpPr>
          <xdr:cNvPr id="100" name="Rounded Rectangle 99"/>
          <xdr:cNvSpPr/>
        </xdr:nvSpPr>
        <xdr:spPr>
          <a:xfrm rot="5400000">
            <a:off x="4707477" y="2661668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01" name="Rounded Rectangle 100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02" name="Rounded Rectangle 101"/>
          <xdr:cNvSpPr/>
        </xdr:nvSpPr>
        <xdr:spPr>
          <a:xfrm rot="5400000">
            <a:off x="4713339" y="3370914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03" name="Rounded Rectangle 102"/>
          <xdr:cNvSpPr/>
        </xdr:nvSpPr>
        <xdr:spPr>
          <a:xfrm rot="5400000">
            <a:off x="4711874" y="3017757"/>
            <a:ext cx="317923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33</xdr:col>
      <xdr:colOff>32622</xdr:colOff>
      <xdr:row>5</xdr:row>
      <xdr:rowOff>32620</xdr:rowOff>
    </xdr:from>
    <xdr:to>
      <xdr:col>34</xdr:col>
      <xdr:colOff>102472</xdr:colOff>
      <xdr:row>7</xdr:row>
      <xdr:rowOff>102470</xdr:rowOff>
    </xdr:to>
    <xdr:sp macro="" textlink="">
      <xdr:nvSpPr>
        <xdr:cNvPr id="104" name="Rounded Rectangle 103"/>
        <xdr:cNvSpPr/>
      </xdr:nvSpPr>
      <xdr:spPr>
        <a:xfrm>
          <a:off x="4150353" y="626101"/>
          <a:ext cx="194407" cy="304311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56394</xdr:colOff>
      <xdr:row>32</xdr:row>
      <xdr:rowOff>18068</xdr:rowOff>
    </xdr:from>
    <xdr:to>
      <xdr:col>31</xdr:col>
      <xdr:colOff>117828</xdr:colOff>
      <xdr:row>34</xdr:row>
      <xdr:rowOff>101530</xdr:rowOff>
    </xdr:to>
    <xdr:sp macro="" textlink="">
      <xdr:nvSpPr>
        <xdr:cNvPr id="105" name="Rounded Rectangle 104"/>
        <xdr:cNvSpPr/>
      </xdr:nvSpPr>
      <xdr:spPr>
        <a:xfrm rot="10800000">
          <a:off x="3551336" y="3776780"/>
          <a:ext cx="435107" cy="317923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31458</xdr:colOff>
      <xdr:row>18</xdr:row>
      <xdr:rowOff>24512</xdr:rowOff>
    </xdr:from>
    <xdr:to>
      <xdr:col>35</xdr:col>
      <xdr:colOff>101686</xdr:colOff>
      <xdr:row>30</xdr:row>
      <xdr:rowOff>7019</xdr:rowOff>
    </xdr:to>
    <xdr:grpSp>
      <xdr:nvGrpSpPr>
        <xdr:cNvPr id="120" name="Group 119"/>
        <xdr:cNvGrpSpPr/>
      </xdr:nvGrpSpPr>
      <xdr:grpSpPr>
        <a:xfrm>
          <a:off x="4024631" y="2141993"/>
          <a:ext cx="443901" cy="1389276"/>
          <a:chOff x="4024631" y="2141993"/>
          <a:chExt cx="443901" cy="1389276"/>
        </a:xfrm>
      </xdr:grpSpPr>
      <xdr:grpSp>
        <xdr:nvGrpSpPr>
          <xdr:cNvPr id="89" name="Group 88"/>
          <xdr:cNvGrpSpPr/>
        </xdr:nvGrpSpPr>
        <xdr:grpSpPr>
          <a:xfrm>
            <a:off x="4027563" y="2501919"/>
            <a:ext cx="440969" cy="1029350"/>
            <a:chOff x="4647420" y="2367103"/>
            <a:chExt cx="440969" cy="1027169"/>
          </a:xfrm>
        </xdr:grpSpPr>
        <xdr:sp macro="" textlink="">
          <xdr:nvSpPr>
            <xdr:cNvPr id="90" name="Rounded Rectangle 89"/>
            <xdr:cNvSpPr/>
          </xdr:nvSpPr>
          <xdr:spPr>
            <a:xfrm rot="5400000">
              <a:off x="4707477" y="2661668"/>
              <a:ext cx="317923" cy="435107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91" name="Rounded Rectangle 90"/>
            <xdr:cNvSpPr/>
          </xdr:nvSpPr>
          <xdr:spPr>
            <a:xfrm rot="5400000">
              <a:off x="4706012" y="2308511"/>
              <a:ext cx="317923" cy="435107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93" name="Rounded Rectangle 92"/>
            <xdr:cNvSpPr/>
          </xdr:nvSpPr>
          <xdr:spPr>
            <a:xfrm rot="5400000">
              <a:off x="4711874" y="3017757"/>
              <a:ext cx="317923" cy="435107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115" name="Rounded Rectangle 114"/>
          <xdr:cNvSpPr/>
        </xdr:nvSpPr>
        <xdr:spPr>
          <a:xfrm rot="5400000">
            <a:off x="4082770" y="2083854"/>
            <a:ext cx="318830" cy="43510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42</xdr:col>
      <xdr:colOff>26074</xdr:colOff>
      <xdr:row>32</xdr:row>
      <xdr:rowOff>58484</xdr:rowOff>
    </xdr:from>
    <xdr:to>
      <xdr:col>43</xdr:col>
      <xdr:colOff>89718</xdr:colOff>
      <xdr:row>34</xdr:row>
      <xdr:rowOff>11106</xdr:rowOff>
    </xdr:to>
    <xdr:sp macro="" textlink="">
      <xdr:nvSpPr>
        <xdr:cNvPr id="116" name="Rounded Rectangle 115"/>
        <xdr:cNvSpPr/>
      </xdr:nvSpPr>
      <xdr:spPr>
        <a:xfrm>
          <a:off x="5264824" y="3817196"/>
          <a:ext cx="188202" cy="18708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29308</xdr:colOff>
      <xdr:row>33</xdr:row>
      <xdr:rowOff>14654</xdr:rowOff>
    </xdr:from>
    <xdr:to>
      <xdr:col>17</xdr:col>
      <xdr:colOff>92952</xdr:colOff>
      <xdr:row>34</xdr:row>
      <xdr:rowOff>84506</xdr:rowOff>
    </xdr:to>
    <xdr:sp macro="" textlink="">
      <xdr:nvSpPr>
        <xdr:cNvPr id="117" name="Rounded Rectangle 116"/>
        <xdr:cNvSpPr/>
      </xdr:nvSpPr>
      <xdr:spPr>
        <a:xfrm>
          <a:off x="2029558" y="3890596"/>
          <a:ext cx="188202" cy="18708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23207</xdr:colOff>
      <xdr:row>12</xdr:row>
      <xdr:rowOff>14542</xdr:rowOff>
    </xdr:from>
    <xdr:to>
      <xdr:col>35</xdr:col>
      <xdr:colOff>99131</xdr:colOff>
      <xdr:row>17</xdr:row>
      <xdr:rowOff>102223</xdr:rowOff>
    </xdr:to>
    <xdr:sp macro="" textlink="">
      <xdr:nvSpPr>
        <xdr:cNvPr id="118" name="Rounded Rectangle 117"/>
        <xdr:cNvSpPr/>
      </xdr:nvSpPr>
      <xdr:spPr>
        <a:xfrm>
          <a:off x="4016380" y="1428638"/>
          <a:ext cx="449597" cy="67383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32429</xdr:colOff>
      <xdr:row>37</xdr:row>
      <xdr:rowOff>16445</xdr:rowOff>
    </xdr:from>
    <xdr:to>
      <xdr:col>26</xdr:col>
      <xdr:colOff>107116</xdr:colOff>
      <xdr:row>40</xdr:row>
      <xdr:rowOff>89682</xdr:rowOff>
    </xdr:to>
    <xdr:sp macro="" textlink="">
      <xdr:nvSpPr>
        <xdr:cNvPr id="2" name="Rounded Rectangle 1"/>
        <xdr:cNvSpPr/>
      </xdr:nvSpPr>
      <xdr:spPr>
        <a:xfrm>
          <a:off x="2904583" y="4361310"/>
          <a:ext cx="448360" cy="42493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43962</xdr:colOff>
      <xdr:row>30</xdr:row>
      <xdr:rowOff>21981</xdr:rowOff>
    </xdr:from>
    <xdr:to>
      <xdr:col>29</xdr:col>
      <xdr:colOff>102026</xdr:colOff>
      <xdr:row>34</xdr:row>
      <xdr:rowOff>87074</xdr:rowOff>
    </xdr:to>
    <xdr:sp macro="" textlink="">
      <xdr:nvSpPr>
        <xdr:cNvPr id="3" name="Rounded Rectangle 2"/>
        <xdr:cNvSpPr/>
      </xdr:nvSpPr>
      <xdr:spPr>
        <a:xfrm>
          <a:off x="3165231" y="3546231"/>
          <a:ext cx="556295" cy="53401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7326</xdr:colOff>
      <xdr:row>28</xdr:row>
      <xdr:rowOff>42163</xdr:rowOff>
    </xdr:from>
    <xdr:to>
      <xdr:col>40</xdr:col>
      <xdr:colOff>89875</xdr:colOff>
      <xdr:row>33</xdr:row>
      <xdr:rowOff>102876</xdr:rowOff>
    </xdr:to>
    <xdr:sp macro="" textlink="">
      <xdr:nvSpPr>
        <xdr:cNvPr id="4" name="Rounded Rectangle 3"/>
        <xdr:cNvSpPr/>
      </xdr:nvSpPr>
      <xdr:spPr>
        <a:xfrm>
          <a:off x="4747845" y="3331951"/>
          <a:ext cx="331665" cy="646867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10106</xdr:colOff>
      <xdr:row>22</xdr:row>
      <xdr:rowOff>51291</xdr:rowOff>
    </xdr:from>
    <xdr:to>
      <xdr:col>40</xdr:col>
      <xdr:colOff>94640</xdr:colOff>
      <xdr:row>27</xdr:row>
      <xdr:rowOff>113167</xdr:rowOff>
    </xdr:to>
    <xdr:sp macro="" textlink="">
      <xdr:nvSpPr>
        <xdr:cNvPr id="5" name="Rounded Rectangle 4"/>
        <xdr:cNvSpPr/>
      </xdr:nvSpPr>
      <xdr:spPr>
        <a:xfrm>
          <a:off x="4750625" y="2637695"/>
          <a:ext cx="333650" cy="64803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18073</xdr:colOff>
      <xdr:row>11</xdr:row>
      <xdr:rowOff>32727</xdr:rowOff>
    </xdr:from>
    <xdr:to>
      <xdr:col>13</xdr:col>
      <xdr:colOff>87924</xdr:colOff>
      <xdr:row>16</xdr:row>
      <xdr:rowOff>102577</xdr:rowOff>
    </xdr:to>
    <xdr:sp macro="" textlink="">
      <xdr:nvSpPr>
        <xdr:cNvPr id="6" name="Rounded Rectangle 5"/>
        <xdr:cNvSpPr/>
      </xdr:nvSpPr>
      <xdr:spPr>
        <a:xfrm>
          <a:off x="884848" y="1309077"/>
          <a:ext cx="812801" cy="641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23445</xdr:colOff>
      <xdr:row>5</xdr:row>
      <xdr:rowOff>21979</xdr:rowOff>
    </xdr:from>
    <xdr:to>
      <xdr:col>40</xdr:col>
      <xdr:colOff>80595</xdr:colOff>
      <xdr:row>10</xdr:row>
      <xdr:rowOff>102576</xdr:rowOff>
    </xdr:to>
    <xdr:sp macro="" textlink="">
      <xdr:nvSpPr>
        <xdr:cNvPr id="7" name="Rounded Rectangle 6"/>
        <xdr:cNvSpPr/>
      </xdr:nvSpPr>
      <xdr:spPr>
        <a:xfrm>
          <a:off x="4390291" y="615460"/>
          <a:ext cx="679939" cy="66675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39077</xdr:colOff>
      <xdr:row>34</xdr:row>
      <xdr:rowOff>38100</xdr:rowOff>
    </xdr:from>
    <xdr:to>
      <xdr:col>40</xdr:col>
      <xdr:colOff>89877</xdr:colOff>
      <xdr:row>40</xdr:row>
      <xdr:rowOff>69850</xdr:rowOff>
    </xdr:to>
    <xdr:sp macro="" textlink="">
      <xdr:nvSpPr>
        <xdr:cNvPr id="8" name="Rounded Rectangle 7"/>
        <xdr:cNvSpPr/>
      </xdr:nvSpPr>
      <xdr:spPr>
        <a:xfrm>
          <a:off x="3907692" y="4031273"/>
          <a:ext cx="1171820" cy="73513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14655</xdr:colOff>
      <xdr:row>5</xdr:row>
      <xdr:rowOff>36633</xdr:rowOff>
    </xdr:from>
    <xdr:to>
      <xdr:col>34</xdr:col>
      <xdr:colOff>83402</xdr:colOff>
      <xdr:row>10</xdr:row>
      <xdr:rowOff>89303</xdr:rowOff>
    </xdr:to>
    <xdr:sp macro="" textlink="">
      <xdr:nvSpPr>
        <xdr:cNvPr id="9" name="Rounded Rectangle 8"/>
        <xdr:cNvSpPr/>
      </xdr:nvSpPr>
      <xdr:spPr>
        <a:xfrm>
          <a:off x="3883270" y="630114"/>
          <a:ext cx="442420" cy="63882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14658</xdr:colOff>
      <xdr:row>11</xdr:row>
      <xdr:rowOff>102578</xdr:rowOff>
    </xdr:from>
    <xdr:to>
      <xdr:col>31</xdr:col>
      <xdr:colOff>95250</xdr:colOff>
      <xdr:row>12</xdr:row>
      <xdr:rowOff>7327</xdr:rowOff>
    </xdr:to>
    <xdr:cxnSp macro="">
      <xdr:nvCxnSpPr>
        <xdr:cNvPr id="10" name="Straight Connector 9"/>
        <xdr:cNvCxnSpPr/>
      </xdr:nvCxnSpPr>
      <xdr:spPr>
        <a:xfrm flipH="1" flipV="1">
          <a:off x="1765793" y="1399443"/>
          <a:ext cx="2198072" cy="2198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26759</xdr:colOff>
      <xdr:row>26</xdr:row>
      <xdr:rowOff>19434</xdr:rowOff>
    </xdr:from>
    <xdr:to>
      <xdr:col>29</xdr:col>
      <xdr:colOff>96608</xdr:colOff>
      <xdr:row>28</xdr:row>
      <xdr:rowOff>89284</xdr:rowOff>
    </xdr:to>
    <xdr:sp macro="" textlink="">
      <xdr:nvSpPr>
        <xdr:cNvPr id="12" name="Rounded Rectangle 11"/>
        <xdr:cNvSpPr/>
      </xdr:nvSpPr>
      <xdr:spPr>
        <a:xfrm>
          <a:off x="3521701" y="3074761"/>
          <a:ext cx="194407" cy="304311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17580</xdr:colOff>
      <xdr:row>1</xdr:row>
      <xdr:rowOff>29308</xdr:rowOff>
    </xdr:from>
    <xdr:to>
      <xdr:col>8</xdr:col>
      <xdr:colOff>87430</xdr:colOff>
      <xdr:row>4</xdr:row>
      <xdr:rowOff>95593</xdr:rowOff>
    </xdr:to>
    <xdr:sp macro="" textlink="">
      <xdr:nvSpPr>
        <xdr:cNvPr id="13" name="Rounded Rectangle 12"/>
        <xdr:cNvSpPr/>
      </xdr:nvSpPr>
      <xdr:spPr>
        <a:xfrm>
          <a:off x="141405" y="124558"/>
          <a:ext cx="936625" cy="437760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14655</xdr:colOff>
      <xdr:row>26</xdr:row>
      <xdr:rowOff>21984</xdr:rowOff>
    </xdr:from>
    <xdr:to>
      <xdr:col>17</xdr:col>
      <xdr:colOff>81742</xdr:colOff>
      <xdr:row>28</xdr:row>
      <xdr:rowOff>91833</xdr:rowOff>
    </xdr:to>
    <xdr:sp macro="" textlink="">
      <xdr:nvSpPr>
        <xdr:cNvPr id="14" name="Rounded Rectangle 13"/>
        <xdr:cNvSpPr/>
      </xdr:nvSpPr>
      <xdr:spPr>
        <a:xfrm>
          <a:off x="1890347" y="3077311"/>
          <a:ext cx="316203" cy="30431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117965</xdr:colOff>
      <xdr:row>5</xdr:row>
      <xdr:rowOff>43967</xdr:rowOff>
    </xdr:from>
    <xdr:to>
      <xdr:col>8</xdr:col>
      <xdr:colOff>0</xdr:colOff>
      <xdr:row>10</xdr:row>
      <xdr:rowOff>102579</xdr:rowOff>
    </xdr:to>
    <xdr:cxnSp macro="">
      <xdr:nvCxnSpPr>
        <xdr:cNvPr id="15" name="Straight Connector 14"/>
        <xdr:cNvCxnSpPr/>
      </xdr:nvCxnSpPr>
      <xdr:spPr>
        <a:xfrm rot="5400000">
          <a:off x="672614" y="946643"/>
          <a:ext cx="630112" cy="586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7322</xdr:colOff>
      <xdr:row>33</xdr:row>
      <xdr:rowOff>21980</xdr:rowOff>
    </xdr:from>
    <xdr:to>
      <xdr:col>23</xdr:col>
      <xdr:colOff>73753</xdr:colOff>
      <xdr:row>36</xdr:row>
      <xdr:rowOff>87922</xdr:rowOff>
    </xdr:to>
    <xdr:sp macro="" textlink="">
      <xdr:nvSpPr>
        <xdr:cNvPr id="16" name="Rounded Rectangle 15"/>
        <xdr:cNvSpPr/>
      </xdr:nvSpPr>
      <xdr:spPr>
        <a:xfrm>
          <a:off x="2256687" y="3897922"/>
          <a:ext cx="689220" cy="417635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35168</xdr:colOff>
      <xdr:row>5</xdr:row>
      <xdr:rowOff>29306</xdr:rowOff>
    </xdr:from>
    <xdr:to>
      <xdr:col>6</xdr:col>
      <xdr:colOff>101600</xdr:colOff>
      <xdr:row>7</xdr:row>
      <xdr:rowOff>95250</xdr:rowOff>
    </xdr:to>
    <xdr:sp macro="" textlink="">
      <xdr:nvSpPr>
        <xdr:cNvPr id="17" name="Rounded Rectangle 16"/>
        <xdr:cNvSpPr/>
      </xdr:nvSpPr>
      <xdr:spPr>
        <a:xfrm>
          <a:off x="159726" y="622787"/>
          <a:ext cx="689220" cy="300405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10018</xdr:colOff>
      <xdr:row>13</xdr:row>
      <xdr:rowOff>30660</xdr:rowOff>
    </xdr:from>
    <xdr:to>
      <xdr:col>26</xdr:col>
      <xdr:colOff>99132</xdr:colOff>
      <xdr:row>19</xdr:row>
      <xdr:rowOff>100126</xdr:rowOff>
    </xdr:to>
    <xdr:grpSp>
      <xdr:nvGrpSpPr>
        <xdr:cNvPr id="18" name="Group 17"/>
        <xdr:cNvGrpSpPr/>
      </xdr:nvGrpSpPr>
      <xdr:grpSpPr>
        <a:xfrm>
          <a:off x="1885710" y="1561987"/>
          <a:ext cx="1459249" cy="772851"/>
          <a:chOff x="3270498" y="1137025"/>
          <a:chExt cx="1459249" cy="772852"/>
        </a:xfrm>
      </xdr:grpSpPr>
      <xdr:sp macro="" textlink="">
        <xdr:nvSpPr>
          <xdr:cNvPr id="19" name="Rounded Rectangle 18"/>
          <xdr:cNvSpPr/>
        </xdr:nvSpPr>
        <xdr:spPr>
          <a:xfrm>
            <a:off x="3270498" y="1138491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20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21" name="Rounded Rectangle 20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2" name="Rounded Rectangle 21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8</xdr:col>
      <xdr:colOff>0</xdr:colOff>
      <xdr:row>17</xdr:row>
      <xdr:rowOff>27847</xdr:rowOff>
    </xdr:from>
    <xdr:to>
      <xdr:col>8</xdr:col>
      <xdr:colOff>5868</xdr:colOff>
      <xdr:row>32</xdr:row>
      <xdr:rowOff>87926</xdr:rowOff>
    </xdr:to>
    <xdr:cxnSp macro="">
      <xdr:nvCxnSpPr>
        <xdr:cNvPr id="23" name="Straight Connector 22"/>
        <xdr:cNvCxnSpPr/>
      </xdr:nvCxnSpPr>
      <xdr:spPr>
        <a:xfrm flipH="1">
          <a:off x="996462" y="2028097"/>
          <a:ext cx="5868" cy="1818541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29306</xdr:colOff>
      <xdr:row>11</xdr:row>
      <xdr:rowOff>65941</xdr:rowOff>
    </xdr:from>
    <xdr:to>
      <xdr:col>37</xdr:col>
      <xdr:colOff>104040</xdr:colOff>
      <xdr:row>11</xdr:row>
      <xdr:rowOff>68261</xdr:rowOff>
    </xdr:to>
    <xdr:cxnSp macro="">
      <xdr:nvCxnSpPr>
        <xdr:cNvPr id="24" name="Straight Connector 23"/>
        <xdr:cNvCxnSpPr/>
      </xdr:nvCxnSpPr>
      <xdr:spPr>
        <a:xfrm>
          <a:off x="3275133" y="1362806"/>
          <a:ext cx="1444869" cy="232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65942</xdr:colOff>
      <xdr:row>22</xdr:row>
      <xdr:rowOff>65942</xdr:rowOff>
    </xdr:from>
    <xdr:to>
      <xdr:col>30</xdr:col>
      <xdr:colOff>58615</xdr:colOff>
      <xdr:row>22</xdr:row>
      <xdr:rowOff>73269</xdr:rowOff>
    </xdr:to>
    <xdr:cxnSp macro="">
      <xdr:nvCxnSpPr>
        <xdr:cNvPr id="26" name="Straight Connector 25"/>
        <xdr:cNvCxnSpPr/>
      </xdr:nvCxnSpPr>
      <xdr:spPr>
        <a:xfrm>
          <a:off x="2190750" y="2652346"/>
          <a:ext cx="1611923" cy="732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27847</xdr:colOff>
      <xdr:row>33</xdr:row>
      <xdr:rowOff>27840</xdr:rowOff>
    </xdr:from>
    <xdr:to>
      <xdr:col>8</xdr:col>
      <xdr:colOff>87925</xdr:colOff>
      <xdr:row>36</xdr:row>
      <xdr:rowOff>87922</xdr:rowOff>
    </xdr:to>
    <xdr:sp macro="" textlink="">
      <xdr:nvSpPr>
        <xdr:cNvPr id="32" name="Rounded Rectangle 31"/>
        <xdr:cNvSpPr/>
      </xdr:nvSpPr>
      <xdr:spPr>
        <a:xfrm>
          <a:off x="650635" y="3903782"/>
          <a:ext cx="433752" cy="411775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11420</xdr:colOff>
      <xdr:row>29</xdr:row>
      <xdr:rowOff>13185</xdr:rowOff>
    </xdr:from>
    <xdr:to>
      <xdr:col>16</xdr:col>
      <xdr:colOff>76837</xdr:colOff>
      <xdr:row>34</xdr:row>
      <xdr:rowOff>84375</xdr:rowOff>
    </xdr:to>
    <xdr:grpSp>
      <xdr:nvGrpSpPr>
        <xdr:cNvPr id="33" name="Group 32"/>
        <xdr:cNvGrpSpPr/>
      </xdr:nvGrpSpPr>
      <xdr:grpSpPr>
        <a:xfrm>
          <a:off x="1887112" y="3420204"/>
          <a:ext cx="189975" cy="657344"/>
          <a:chOff x="2548002" y="3465631"/>
          <a:chExt cx="189975" cy="657344"/>
        </a:xfrm>
      </xdr:grpSpPr>
      <xdr:sp macro="" textlink="">
        <xdr:nvSpPr>
          <xdr:cNvPr id="34" name="Rounded Rectangle 33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5" name="Rounded Rectangle 34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6" name="Rounded Rectangle 35"/>
          <xdr:cNvSpPr/>
        </xdr:nvSpPr>
        <xdr:spPr>
          <a:xfrm>
            <a:off x="2548002" y="3935892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35</xdr:col>
      <xdr:colOff>10942</xdr:colOff>
      <xdr:row>12</xdr:row>
      <xdr:rowOff>34841</xdr:rowOff>
    </xdr:from>
    <xdr:to>
      <xdr:col>36</xdr:col>
      <xdr:colOff>73611</xdr:colOff>
      <xdr:row>14</xdr:row>
      <xdr:rowOff>88265</xdr:rowOff>
    </xdr:to>
    <xdr:sp macro="" textlink="">
      <xdr:nvSpPr>
        <xdr:cNvPr id="37" name="Rounded Rectangle 36"/>
        <xdr:cNvSpPr/>
      </xdr:nvSpPr>
      <xdr:spPr>
        <a:xfrm>
          <a:off x="4377788" y="1448937"/>
          <a:ext cx="187227" cy="28788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12073</xdr:colOff>
      <xdr:row>5</xdr:row>
      <xdr:rowOff>19111</xdr:rowOff>
    </xdr:from>
    <xdr:to>
      <xdr:col>30</xdr:col>
      <xdr:colOff>78036</xdr:colOff>
      <xdr:row>10</xdr:row>
      <xdr:rowOff>97963</xdr:rowOff>
    </xdr:to>
    <xdr:sp macro="" textlink="">
      <xdr:nvSpPr>
        <xdr:cNvPr id="41" name="Rounded Rectangle 40"/>
        <xdr:cNvSpPr/>
      </xdr:nvSpPr>
      <xdr:spPr>
        <a:xfrm>
          <a:off x="3382458" y="612592"/>
          <a:ext cx="439636" cy="66500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14413</xdr:colOff>
      <xdr:row>5</xdr:row>
      <xdr:rowOff>13429</xdr:rowOff>
    </xdr:from>
    <xdr:to>
      <xdr:col>26</xdr:col>
      <xdr:colOff>83896</xdr:colOff>
      <xdr:row>10</xdr:row>
      <xdr:rowOff>101110</xdr:rowOff>
    </xdr:to>
    <xdr:grpSp>
      <xdr:nvGrpSpPr>
        <xdr:cNvPr id="44" name="Group 43"/>
        <xdr:cNvGrpSpPr/>
      </xdr:nvGrpSpPr>
      <xdr:grpSpPr>
        <a:xfrm>
          <a:off x="2388336" y="606910"/>
          <a:ext cx="941387" cy="673835"/>
          <a:chOff x="3277826" y="1137430"/>
          <a:chExt cx="941387" cy="771386"/>
        </a:xfrm>
      </xdr:grpSpPr>
      <xdr:sp macro="" textlink="">
        <xdr:nvSpPr>
          <xdr:cNvPr id="45" name="Rounded Rectangle 44"/>
          <xdr:cNvSpPr/>
        </xdr:nvSpPr>
        <xdr:spPr>
          <a:xfrm>
            <a:off x="3277826" y="1137430"/>
            <a:ext cx="449597" cy="771386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7" name="Rounded Rectangle 46"/>
          <xdr:cNvSpPr/>
        </xdr:nvSpPr>
        <xdr:spPr>
          <a:xfrm>
            <a:off x="3779577" y="1142256"/>
            <a:ext cx="439636" cy="76127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20515</xdr:colOff>
      <xdr:row>8</xdr:row>
      <xdr:rowOff>20514</xdr:rowOff>
    </xdr:from>
    <xdr:to>
      <xdr:col>6</xdr:col>
      <xdr:colOff>98225</xdr:colOff>
      <xdr:row>12</xdr:row>
      <xdr:rowOff>83527</xdr:rowOff>
    </xdr:to>
    <xdr:sp macro="" textlink="">
      <xdr:nvSpPr>
        <xdr:cNvPr id="51" name="Rounded Rectangle 50"/>
        <xdr:cNvSpPr/>
      </xdr:nvSpPr>
      <xdr:spPr>
        <a:xfrm>
          <a:off x="145073" y="965687"/>
          <a:ext cx="700498" cy="53193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18317</xdr:colOff>
      <xdr:row>13</xdr:row>
      <xdr:rowOff>23444</xdr:rowOff>
    </xdr:from>
    <xdr:to>
      <xdr:col>6</xdr:col>
      <xdr:colOff>96760</xdr:colOff>
      <xdr:row>22</xdr:row>
      <xdr:rowOff>82061</xdr:rowOff>
    </xdr:to>
    <xdr:grpSp>
      <xdr:nvGrpSpPr>
        <xdr:cNvPr id="53" name="Group 52"/>
        <xdr:cNvGrpSpPr/>
      </xdr:nvGrpSpPr>
      <xdr:grpSpPr>
        <a:xfrm>
          <a:off x="142875" y="1554771"/>
          <a:ext cx="701231" cy="1113694"/>
          <a:chOff x="145806" y="627184"/>
          <a:chExt cx="701231" cy="1113694"/>
        </a:xfrm>
      </xdr:grpSpPr>
      <xdr:sp macro="" textlink="">
        <xdr:nvSpPr>
          <xdr:cNvPr id="54" name="Rounded Rectangle 53"/>
          <xdr:cNvSpPr/>
        </xdr:nvSpPr>
        <xdr:spPr>
          <a:xfrm>
            <a:off x="146539" y="1208942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5" name="Rounded Rectangle 54"/>
          <xdr:cNvSpPr/>
        </xdr:nvSpPr>
        <xdr:spPr>
          <a:xfrm>
            <a:off x="145806" y="627184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5</xdr:col>
      <xdr:colOff>27843</xdr:colOff>
      <xdr:row>37</xdr:row>
      <xdr:rowOff>32241</xdr:rowOff>
    </xdr:from>
    <xdr:to>
      <xdr:col>10</xdr:col>
      <xdr:colOff>94274</xdr:colOff>
      <xdr:row>40</xdr:row>
      <xdr:rowOff>83531</xdr:rowOff>
    </xdr:to>
    <xdr:sp macro="" textlink="">
      <xdr:nvSpPr>
        <xdr:cNvPr id="56" name="Rounded Rectangle 55"/>
        <xdr:cNvSpPr/>
      </xdr:nvSpPr>
      <xdr:spPr>
        <a:xfrm>
          <a:off x="650631" y="4377106"/>
          <a:ext cx="689220" cy="402983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5860</xdr:colOff>
      <xdr:row>30</xdr:row>
      <xdr:rowOff>19055</xdr:rowOff>
    </xdr:from>
    <xdr:to>
      <xdr:col>19</xdr:col>
      <xdr:colOff>92385</xdr:colOff>
      <xdr:row>32</xdr:row>
      <xdr:rowOff>88903</xdr:rowOff>
    </xdr:to>
    <xdr:sp macro="" textlink="">
      <xdr:nvSpPr>
        <xdr:cNvPr id="73" name="Rounded Rectangle 72"/>
        <xdr:cNvSpPr/>
      </xdr:nvSpPr>
      <xdr:spPr>
        <a:xfrm>
          <a:off x="2255225" y="3543305"/>
          <a:ext cx="211083" cy="30431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17969</xdr:colOff>
      <xdr:row>20</xdr:row>
      <xdr:rowOff>32620</xdr:rowOff>
    </xdr:from>
    <xdr:to>
      <xdr:col>16</xdr:col>
      <xdr:colOff>87818</xdr:colOff>
      <xdr:row>22</xdr:row>
      <xdr:rowOff>102469</xdr:rowOff>
    </xdr:to>
    <xdr:sp macro="" textlink="">
      <xdr:nvSpPr>
        <xdr:cNvPr id="95" name="Rounded Rectangle 94"/>
        <xdr:cNvSpPr/>
      </xdr:nvSpPr>
      <xdr:spPr>
        <a:xfrm>
          <a:off x="1893661" y="2384562"/>
          <a:ext cx="194407" cy="304311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4093</xdr:colOff>
      <xdr:row>15</xdr:row>
      <xdr:rowOff>11720</xdr:rowOff>
    </xdr:from>
    <xdr:to>
      <xdr:col>36</xdr:col>
      <xdr:colOff>68045</xdr:colOff>
      <xdr:row>18</xdr:row>
      <xdr:rowOff>84373</xdr:rowOff>
    </xdr:to>
    <xdr:grpSp>
      <xdr:nvGrpSpPr>
        <xdr:cNvPr id="106" name="Group 105"/>
        <xdr:cNvGrpSpPr/>
      </xdr:nvGrpSpPr>
      <xdr:grpSpPr>
        <a:xfrm>
          <a:off x="4370939" y="1777508"/>
          <a:ext cx="188510" cy="424346"/>
          <a:chOff x="2549467" y="3465631"/>
          <a:chExt cx="188510" cy="424346"/>
        </a:xfrm>
      </xdr:grpSpPr>
      <xdr:sp macro="" textlink="">
        <xdr:nvSpPr>
          <xdr:cNvPr id="107" name="Rounded Rectangle 106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8" name="Rounded Rectangle 107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</xdr:col>
      <xdr:colOff>17282</xdr:colOff>
      <xdr:row>35</xdr:row>
      <xdr:rowOff>13059</xdr:rowOff>
    </xdr:from>
    <xdr:to>
      <xdr:col>16</xdr:col>
      <xdr:colOff>80926</xdr:colOff>
      <xdr:row>36</xdr:row>
      <xdr:rowOff>82911</xdr:rowOff>
    </xdr:to>
    <xdr:sp macro="" textlink="">
      <xdr:nvSpPr>
        <xdr:cNvPr id="113" name="Rounded Rectangle 112"/>
        <xdr:cNvSpPr/>
      </xdr:nvSpPr>
      <xdr:spPr>
        <a:xfrm>
          <a:off x="1892974" y="4123463"/>
          <a:ext cx="188202" cy="18708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11726</xdr:colOff>
      <xdr:row>38</xdr:row>
      <xdr:rowOff>1977</xdr:rowOff>
    </xdr:from>
    <xdr:to>
      <xdr:col>22</xdr:col>
      <xdr:colOff>84997</xdr:colOff>
      <xdr:row>40</xdr:row>
      <xdr:rowOff>87864</xdr:rowOff>
    </xdr:to>
    <xdr:grpSp>
      <xdr:nvGrpSpPr>
        <xdr:cNvPr id="135" name="Group 70"/>
        <xdr:cNvGrpSpPr/>
      </xdr:nvGrpSpPr>
      <xdr:grpSpPr>
        <a:xfrm rot="5400000">
          <a:off x="1947052" y="3898882"/>
          <a:ext cx="320349" cy="1450732"/>
          <a:chOff x="151847" y="779945"/>
          <a:chExt cx="450896" cy="1368749"/>
        </a:xfrm>
      </xdr:grpSpPr>
      <xdr:sp macro="" textlink="">
        <xdr:nvSpPr>
          <xdr:cNvPr id="136" name="Rounded Rectangle 71"/>
          <xdr:cNvSpPr/>
        </xdr:nvSpPr>
        <xdr:spPr>
          <a:xfrm>
            <a:off x="155258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37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138" name="Rounded Rectangle 73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39" name="Rounded Rectangle 7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40" name="Rounded Rectangle 7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9</xdr:col>
      <xdr:colOff>26376</xdr:colOff>
      <xdr:row>17</xdr:row>
      <xdr:rowOff>35168</xdr:rowOff>
    </xdr:from>
    <xdr:to>
      <xdr:col>14</xdr:col>
      <xdr:colOff>97491</xdr:colOff>
      <xdr:row>26</xdr:row>
      <xdr:rowOff>86458</xdr:rowOff>
    </xdr:to>
    <xdr:grpSp>
      <xdr:nvGrpSpPr>
        <xdr:cNvPr id="142" name="Group 49"/>
        <xdr:cNvGrpSpPr/>
      </xdr:nvGrpSpPr>
      <xdr:grpSpPr>
        <a:xfrm>
          <a:off x="1147395" y="2035418"/>
          <a:ext cx="701231" cy="1106367"/>
          <a:chOff x="145806" y="627184"/>
          <a:chExt cx="701231" cy="1106367"/>
        </a:xfrm>
      </xdr:grpSpPr>
      <xdr:sp macro="" textlink="">
        <xdr:nvSpPr>
          <xdr:cNvPr id="143" name="Rounded Rectangle 50"/>
          <xdr:cNvSpPr/>
        </xdr:nvSpPr>
        <xdr:spPr>
          <a:xfrm>
            <a:off x="146539" y="1201615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4" name="Rounded Rectangle 51"/>
          <xdr:cNvSpPr/>
        </xdr:nvSpPr>
        <xdr:spPr>
          <a:xfrm>
            <a:off x="145806" y="627184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17</xdr:col>
      <xdr:colOff>51288</xdr:colOff>
      <xdr:row>29</xdr:row>
      <xdr:rowOff>51289</xdr:rowOff>
    </xdr:from>
    <xdr:to>
      <xdr:col>17</xdr:col>
      <xdr:colOff>51288</xdr:colOff>
      <xdr:row>36</xdr:row>
      <xdr:rowOff>109905</xdr:rowOff>
    </xdr:to>
    <xdr:cxnSp macro="">
      <xdr:nvCxnSpPr>
        <xdr:cNvPr id="149" name="Straight Connector 57"/>
        <xdr:cNvCxnSpPr/>
      </xdr:nvCxnSpPr>
      <xdr:spPr>
        <a:xfrm flipV="1">
          <a:off x="2176096" y="3458308"/>
          <a:ext cx="0" cy="87923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58615</xdr:colOff>
      <xdr:row>12</xdr:row>
      <xdr:rowOff>1</xdr:rowOff>
    </xdr:from>
    <xdr:to>
      <xdr:col>37</xdr:col>
      <xdr:colOff>58616</xdr:colOff>
      <xdr:row>33</xdr:row>
      <xdr:rowOff>87923</xdr:rowOff>
    </xdr:to>
    <xdr:cxnSp macro="">
      <xdr:nvCxnSpPr>
        <xdr:cNvPr id="152" name="Straight Connector 57"/>
        <xdr:cNvCxnSpPr/>
      </xdr:nvCxnSpPr>
      <xdr:spPr>
        <a:xfrm flipV="1">
          <a:off x="4674577" y="1414097"/>
          <a:ext cx="1" cy="254976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23920</xdr:colOff>
      <xdr:row>20</xdr:row>
      <xdr:rowOff>29308</xdr:rowOff>
    </xdr:from>
    <xdr:to>
      <xdr:col>26</xdr:col>
      <xdr:colOff>95109</xdr:colOff>
      <xdr:row>21</xdr:row>
      <xdr:rowOff>104208</xdr:rowOff>
    </xdr:to>
    <xdr:grpSp>
      <xdr:nvGrpSpPr>
        <xdr:cNvPr id="157" name="Group 32"/>
        <xdr:cNvGrpSpPr/>
      </xdr:nvGrpSpPr>
      <xdr:grpSpPr>
        <a:xfrm rot="5400000">
          <a:off x="2897881" y="2130327"/>
          <a:ext cx="192131" cy="693978"/>
          <a:chOff x="2545852" y="3428997"/>
          <a:chExt cx="192131" cy="693978"/>
        </a:xfrm>
      </xdr:grpSpPr>
      <xdr:sp macro="" textlink="">
        <xdr:nvSpPr>
          <xdr:cNvPr id="158" name="Rounded Rectangle 33"/>
          <xdr:cNvSpPr/>
        </xdr:nvSpPr>
        <xdr:spPr>
          <a:xfrm>
            <a:off x="2549471" y="3688240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9" name="Rounded Rectangle 34"/>
          <xdr:cNvSpPr/>
        </xdr:nvSpPr>
        <xdr:spPr>
          <a:xfrm>
            <a:off x="2545852" y="3428997"/>
            <a:ext cx="192131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0" name="Rounded Rectangle 35"/>
          <xdr:cNvSpPr/>
        </xdr:nvSpPr>
        <xdr:spPr>
          <a:xfrm>
            <a:off x="2548002" y="3935892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17</xdr:col>
      <xdr:colOff>20990</xdr:colOff>
      <xdr:row>20</xdr:row>
      <xdr:rowOff>27844</xdr:rowOff>
    </xdr:from>
    <xdr:to>
      <xdr:col>20</xdr:col>
      <xdr:colOff>93643</xdr:colOff>
      <xdr:row>21</xdr:row>
      <xdr:rowOff>102744</xdr:rowOff>
    </xdr:to>
    <xdr:grpSp>
      <xdr:nvGrpSpPr>
        <xdr:cNvPr id="161" name="Group 32"/>
        <xdr:cNvGrpSpPr/>
      </xdr:nvGrpSpPr>
      <xdr:grpSpPr>
        <a:xfrm rot="5400000">
          <a:off x="2272895" y="2252689"/>
          <a:ext cx="192131" cy="446326"/>
          <a:chOff x="2545852" y="3428997"/>
          <a:chExt cx="192131" cy="446326"/>
        </a:xfrm>
      </xdr:grpSpPr>
      <xdr:sp macro="" textlink="">
        <xdr:nvSpPr>
          <xdr:cNvPr id="162" name="Rounded Rectangle 33"/>
          <xdr:cNvSpPr/>
        </xdr:nvSpPr>
        <xdr:spPr>
          <a:xfrm>
            <a:off x="2549471" y="3688240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3" name="Rounded Rectangle 34"/>
          <xdr:cNvSpPr/>
        </xdr:nvSpPr>
        <xdr:spPr>
          <a:xfrm>
            <a:off x="2545852" y="3428997"/>
            <a:ext cx="192131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30</xdr:col>
      <xdr:colOff>51288</xdr:colOff>
      <xdr:row>13</xdr:row>
      <xdr:rowOff>0</xdr:rowOff>
    </xdr:from>
    <xdr:to>
      <xdr:col>30</xdr:col>
      <xdr:colOff>51290</xdr:colOff>
      <xdr:row>34</xdr:row>
      <xdr:rowOff>80598</xdr:rowOff>
    </xdr:to>
    <xdr:cxnSp macro="">
      <xdr:nvCxnSpPr>
        <xdr:cNvPr id="176" name="Straight Connector 57"/>
        <xdr:cNvCxnSpPr/>
      </xdr:nvCxnSpPr>
      <xdr:spPr>
        <a:xfrm flipH="1" flipV="1">
          <a:off x="3795346" y="1531327"/>
          <a:ext cx="2" cy="254244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18827</xdr:colOff>
      <xdr:row>13</xdr:row>
      <xdr:rowOff>4617</xdr:rowOff>
    </xdr:from>
    <xdr:to>
      <xdr:col>29</xdr:col>
      <xdr:colOff>92542</xdr:colOff>
      <xdr:row>21</xdr:row>
      <xdr:rowOff>109905</xdr:rowOff>
    </xdr:to>
    <xdr:grpSp>
      <xdr:nvGrpSpPr>
        <xdr:cNvPr id="182" name="Group 70"/>
        <xdr:cNvGrpSpPr/>
      </xdr:nvGrpSpPr>
      <xdr:grpSpPr>
        <a:xfrm rot="10800000">
          <a:off x="3389212" y="1535944"/>
          <a:ext cx="322830" cy="1043134"/>
          <a:chOff x="144945" y="1164509"/>
          <a:chExt cx="454388" cy="984185"/>
        </a:xfrm>
      </xdr:grpSpPr>
      <xdr:sp macro="" textlink="">
        <xdr:nvSpPr>
          <xdr:cNvPr id="183" name="Rounded Rectangle 71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184" name="Group 79"/>
          <xdr:cNvGrpSpPr/>
        </xdr:nvGrpSpPr>
        <xdr:grpSpPr>
          <a:xfrm>
            <a:off x="151847" y="1164509"/>
            <a:ext cx="447486" cy="640420"/>
            <a:chOff x="3079750" y="983787"/>
            <a:chExt cx="457201" cy="623139"/>
          </a:xfrm>
          <a:solidFill>
            <a:sysClr val="window" lastClr="FFFFFF"/>
          </a:solidFill>
        </xdr:grpSpPr>
        <xdr:sp macro="" textlink="">
          <xdr:nvSpPr>
            <xdr:cNvPr id="186" name="Rounded Rectangle 74"/>
            <xdr:cNvSpPr/>
          </xdr:nvSpPr>
          <xdr:spPr>
            <a:xfrm>
              <a:off x="3079751" y="983787"/>
              <a:ext cx="457200" cy="286965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87" name="Rounded Rectangle 75"/>
            <xdr:cNvSpPr/>
          </xdr:nvSpPr>
          <xdr:spPr>
            <a:xfrm>
              <a:off x="3079750" y="1308476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27</xdr:col>
      <xdr:colOff>23731</xdr:colOff>
      <xdr:row>23</xdr:row>
      <xdr:rowOff>19273</xdr:rowOff>
    </xdr:from>
    <xdr:to>
      <xdr:col>29</xdr:col>
      <xdr:colOff>92541</xdr:colOff>
      <xdr:row>25</xdr:row>
      <xdr:rowOff>100666</xdr:rowOff>
    </xdr:to>
    <xdr:sp macro="" textlink="">
      <xdr:nvSpPr>
        <xdr:cNvPr id="194" name="Rounded Rectangle 71"/>
        <xdr:cNvSpPr/>
      </xdr:nvSpPr>
      <xdr:spPr>
        <a:xfrm rot="10800000">
          <a:off x="3394116" y="2722908"/>
          <a:ext cx="317925" cy="315854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23225</xdr:colOff>
      <xdr:row>19</xdr:row>
      <xdr:rowOff>13187</xdr:rowOff>
    </xdr:from>
    <xdr:to>
      <xdr:col>36</xdr:col>
      <xdr:colOff>96938</xdr:colOff>
      <xdr:row>33</xdr:row>
      <xdr:rowOff>111592</xdr:rowOff>
    </xdr:to>
    <xdr:grpSp>
      <xdr:nvGrpSpPr>
        <xdr:cNvPr id="286" name="Groupe 285"/>
        <xdr:cNvGrpSpPr/>
      </xdr:nvGrpSpPr>
      <xdr:grpSpPr>
        <a:xfrm>
          <a:off x="4265513" y="2247899"/>
          <a:ext cx="322829" cy="1739635"/>
          <a:chOff x="4265513" y="2247899"/>
          <a:chExt cx="322829" cy="1739635"/>
        </a:xfrm>
      </xdr:grpSpPr>
      <xdr:sp macro="" textlink="">
        <xdr:nvSpPr>
          <xdr:cNvPr id="179" name="Rounded Rectangle 71"/>
          <xdr:cNvSpPr/>
        </xdr:nvSpPr>
        <xdr:spPr>
          <a:xfrm rot="10800000">
            <a:off x="4270131" y="2247899"/>
            <a:ext cx="317925" cy="32509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205" name="Group 70"/>
          <xdr:cNvGrpSpPr/>
        </xdr:nvGrpSpPr>
        <xdr:grpSpPr>
          <a:xfrm rot="10800000">
            <a:off x="4265513" y="2623037"/>
            <a:ext cx="322829" cy="1364497"/>
            <a:chOff x="144945" y="800681"/>
            <a:chExt cx="454387" cy="1348013"/>
          </a:xfrm>
        </xdr:grpSpPr>
        <xdr:sp macro="" textlink="">
          <xdr:nvSpPr>
            <xdr:cNvPr id="206" name="Rounded Rectangle 71"/>
            <xdr:cNvSpPr/>
          </xdr:nvSpPr>
          <xdr:spPr>
            <a:xfrm>
              <a:off x="144945" y="1841967"/>
              <a:ext cx="447485" cy="306727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grpSp>
          <xdr:nvGrpSpPr>
            <xdr:cNvPr id="207" name="Group 79"/>
            <xdr:cNvGrpSpPr/>
          </xdr:nvGrpSpPr>
          <xdr:grpSpPr>
            <a:xfrm>
              <a:off x="151847" y="800681"/>
              <a:ext cx="447485" cy="997334"/>
              <a:chOff x="3079750" y="629778"/>
              <a:chExt cx="457200" cy="970422"/>
            </a:xfrm>
            <a:solidFill>
              <a:sysClr val="window" lastClr="FFFFFF"/>
            </a:solidFill>
          </xdr:grpSpPr>
          <xdr:sp macro="" textlink="">
            <xdr:nvSpPr>
              <xdr:cNvPr id="208" name="Rounded Rectangle 73"/>
              <xdr:cNvSpPr/>
            </xdr:nvSpPr>
            <xdr:spPr>
              <a:xfrm>
                <a:off x="3079750" y="629778"/>
                <a:ext cx="457200" cy="298450"/>
              </a:xfrm>
              <a:prstGeom prst="roundRect">
                <a:avLst/>
              </a:prstGeom>
              <a:grpFill/>
              <a:ln>
                <a:solidFill>
                  <a:schemeClr val="accent4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endParaRPr lang="en-US" sz="1100"/>
              </a:p>
            </xdr:txBody>
          </xdr:sp>
          <xdr:sp macro="" textlink="">
            <xdr:nvSpPr>
              <xdr:cNvPr id="209" name="Rounded Rectangle 74"/>
              <xdr:cNvSpPr/>
            </xdr:nvSpPr>
            <xdr:spPr>
              <a:xfrm>
                <a:off x="3079750" y="958850"/>
                <a:ext cx="457200" cy="298450"/>
              </a:xfrm>
              <a:prstGeom prst="roundRect">
                <a:avLst/>
              </a:prstGeom>
              <a:grpFill/>
              <a:ln>
                <a:solidFill>
                  <a:schemeClr val="accent4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endParaRPr lang="en-US" sz="1100"/>
              </a:p>
            </xdr:txBody>
          </xdr:sp>
          <xdr:sp macro="" textlink="">
            <xdr:nvSpPr>
              <xdr:cNvPr id="210" name="Rounded Rectangle 75"/>
              <xdr:cNvSpPr/>
            </xdr:nvSpPr>
            <xdr:spPr>
              <a:xfrm>
                <a:off x="3079750" y="1301750"/>
                <a:ext cx="457200" cy="298450"/>
              </a:xfrm>
              <a:prstGeom prst="roundRect">
                <a:avLst/>
              </a:prstGeom>
              <a:grpFill/>
              <a:ln>
                <a:solidFill>
                  <a:schemeClr val="accent4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endParaRPr lang="en-US" sz="1100"/>
              </a:p>
            </xdr:txBody>
          </xdr:sp>
        </xdr:grpSp>
      </xdr:grpSp>
    </xdr:grpSp>
    <xdr:clientData/>
  </xdr:twoCellAnchor>
  <xdr:twoCellAnchor>
    <xdr:from>
      <xdr:col>38</xdr:col>
      <xdr:colOff>16514</xdr:colOff>
      <xdr:row>20</xdr:row>
      <xdr:rowOff>39963</xdr:rowOff>
    </xdr:from>
    <xdr:to>
      <xdr:col>39</xdr:col>
      <xdr:colOff>80159</xdr:colOff>
      <xdr:row>21</xdr:row>
      <xdr:rowOff>109815</xdr:rowOff>
    </xdr:to>
    <xdr:sp macro="" textlink="">
      <xdr:nvSpPr>
        <xdr:cNvPr id="218" name="Rounded Rectangle 33"/>
        <xdr:cNvSpPr/>
      </xdr:nvSpPr>
      <xdr:spPr>
        <a:xfrm rot="10800000">
          <a:off x="4757033" y="2391905"/>
          <a:ext cx="188203" cy="18708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20515</xdr:colOff>
      <xdr:row>37</xdr:row>
      <xdr:rowOff>49824</xdr:rowOff>
    </xdr:from>
    <xdr:to>
      <xdr:col>22</xdr:col>
      <xdr:colOff>65942</xdr:colOff>
      <xdr:row>37</xdr:row>
      <xdr:rowOff>51289</xdr:rowOff>
    </xdr:to>
    <xdr:cxnSp macro="">
      <xdr:nvCxnSpPr>
        <xdr:cNvPr id="222" name="Straight Connector 25"/>
        <xdr:cNvCxnSpPr/>
      </xdr:nvCxnSpPr>
      <xdr:spPr>
        <a:xfrm>
          <a:off x="1390650" y="4394689"/>
          <a:ext cx="1422888" cy="1465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32971</xdr:colOff>
      <xdr:row>6</xdr:row>
      <xdr:rowOff>14653</xdr:rowOff>
    </xdr:from>
    <xdr:to>
      <xdr:col>14</xdr:col>
      <xdr:colOff>103353</xdr:colOff>
      <xdr:row>10</xdr:row>
      <xdr:rowOff>77666</xdr:rowOff>
    </xdr:to>
    <xdr:sp macro="" textlink="">
      <xdr:nvSpPr>
        <xdr:cNvPr id="224" name="Rounded Rectangle 48"/>
        <xdr:cNvSpPr/>
      </xdr:nvSpPr>
      <xdr:spPr>
        <a:xfrm>
          <a:off x="1153990" y="725365"/>
          <a:ext cx="700498" cy="53193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30042</xdr:colOff>
      <xdr:row>1</xdr:row>
      <xdr:rowOff>20515</xdr:rowOff>
    </xdr:from>
    <xdr:to>
      <xdr:col>15</xdr:col>
      <xdr:colOff>101113</xdr:colOff>
      <xdr:row>5</xdr:row>
      <xdr:rowOff>80596</xdr:rowOff>
    </xdr:to>
    <xdr:sp macro="" textlink="">
      <xdr:nvSpPr>
        <xdr:cNvPr id="225" name="Rounded Rectangle 65"/>
        <xdr:cNvSpPr/>
      </xdr:nvSpPr>
      <xdr:spPr>
        <a:xfrm>
          <a:off x="1151061" y="115765"/>
          <a:ext cx="825744" cy="55831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21981</xdr:colOff>
      <xdr:row>6</xdr:row>
      <xdr:rowOff>36634</xdr:rowOff>
    </xdr:from>
    <xdr:to>
      <xdr:col>18</xdr:col>
      <xdr:colOff>97905</xdr:colOff>
      <xdr:row>10</xdr:row>
      <xdr:rowOff>87681</xdr:rowOff>
    </xdr:to>
    <xdr:sp macro="" textlink="">
      <xdr:nvSpPr>
        <xdr:cNvPr id="226" name="Rounded Rectangle 38"/>
        <xdr:cNvSpPr/>
      </xdr:nvSpPr>
      <xdr:spPr>
        <a:xfrm>
          <a:off x="1897673" y="747346"/>
          <a:ext cx="449597" cy="519970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16852</xdr:colOff>
      <xdr:row>23</xdr:row>
      <xdr:rowOff>14650</xdr:rowOff>
    </xdr:from>
    <xdr:to>
      <xdr:col>6</xdr:col>
      <xdr:colOff>95295</xdr:colOff>
      <xdr:row>32</xdr:row>
      <xdr:rowOff>80594</xdr:rowOff>
    </xdr:to>
    <xdr:grpSp>
      <xdr:nvGrpSpPr>
        <xdr:cNvPr id="227" name="Group 52"/>
        <xdr:cNvGrpSpPr/>
      </xdr:nvGrpSpPr>
      <xdr:grpSpPr>
        <a:xfrm>
          <a:off x="141410" y="2718285"/>
          <a:ext cx="701231" cy="1121021"/>
          <a:chOff x="145806" y="627184"/>
          <a:chExt cx="701231" cy="1121021"/>
        </a:xfrm>
      </xdr:grpSpPr>
      <xdr:sp macro="" textlink="">
        <xdr:nvSpPr>
          <xdr:cNvPr id="228" name="Rounded Rectangle 53"/>
          <xdr:cNvSpPr/>
        </xdr:nvSpPr>
        <xdr:spPr>
          <a:xfrm>
            <a:off x="146539" y="1216269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29" name="Rounded Rectangle 54"/>
          <xdr:cNvSpPr/>
        </xdr:nvSpPr>
        <xdr:spPr>
          <a:xfrm>
            <a:off x="145806" y="627184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9</xdr:col>
      <xdr:colOff>24911</xdr:colOff>
      <xdr:row>27</xdr:row>
      <xdr:rowOff>26376</xdr:rowOff>
    </xdr:from>
    <xdr:to>
      <xdr:col>14</xdr:col>
      <xdr:colOff>96026</xdr:colOff>
      <xdr:row>36</xdr:row>
      <xdr:rowOff>77666</xdr:rowOff>
    </xdr:to>
    <xdr:grpSp>
      <xdr:nvGrpSpPr>
        <xdr:cNvPr id="230" name="Group 52"/>
        <xdr:cNvGrpSpPr/>
      </xdr:nvGrpSpPr>
      <xdr:grpSpPr>
        <a:xfrm>
          <a:off x="1145930" y="3198934"/>
          <a:ext cx="701231" cy="1106367"/>
          <a:chOff x="145806" y="627184"/>
          <a:chExt cx="701231" cy="1106367"/>
        </a:xfrm>
      </xdr:grpSpPr>
      <xdr:sp macro="" textlink="">
        <xdr:nvSpPr>
          <xdr:cNvPr id="231" name="Rounded Rectangle 53"/>
          <xdr:cNvSpPr/>
        </xdr:nvSpPr>
        <xdr:spPr>
          <a:xfrm>
            <a:off x="146539" y="1201615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32" name="Rounded Rectangle 54"/>
          <xdr:cNvSpPr/>
        </xdr:nvSpPr>
        <xdr:spPr>
          <a:xfrm>
            <a:off x="145806" y="627184"/>
            <a:ext cx="700498" cy="53193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31</xdr:col>
      <xdr:colOff>7105</xdr:colOff>
      <xdr:row>19</xdr:row>
      <xdr:rowOff>20513</xdr:rowOff>
    </xdr:from>
    <xdr:to>
      <xdr:col>33</xdr:col>
      <xdr:colOff>81999</xdr:colOff>
      <xdr:row>33</xdr:row>
      <xdr:rowOff>110126</xdr:rowOff>
    </xdr:to>
    <xdr:grpSp>
      <xdr:nvGrpSpPr>
        <xdr:cNvPr id="287" name="Groupe 286"/>
        <xdr:cNvGrpSpPr/>
      </xdr:nvGrpSpPr>
      <xdr:grpSpPr>
        <a:xfrm>
          <a:off x="3875720" y="2255225"/>
          <a:ext cx="324010" cy="1730843"/>
          <a:chOff x="3875720" y="2255225"/>
          <a:chExt cx="324010" cy="1730843"/>
        </a:xfrm>
      </xdr:grpSpPr>
      <xdr:sp macro="" textlink="">
        <xdr:nvSpPr>
          <xdr:cNvPr id="180" name="Rounded Rectangle 71"/>
          <xdr:cNvSpPr/>
        </xdr:nvSpPr>
        <xdr:spPr>
          <a:xfrm rot="10800000">
            <a:off x="3881805" y="2255225"/>
            <a:ext cx="317925" cy="32509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234" name="Group 70"/>
          <xdr:cNvGrpSpPr/>
        </xdr:nvGrpSpPr>
        <xdr:grpSpPr>
          <a:xfrm rot="10800000">
            <a:off x="3875720" y="2621571"/>
            <a:ext cx="322829" cy="1364497"/>
            <a:chOff x="144945" y="800681"/>
            <a:chExt cx="454387" cy="1348013"/>
          </a:xfrm>
        </xdr:grpSpPr>
        <xdr:sp macro="" textlink="">
          <xdr:nvSpPr>
            <xdr:cNvPr id="235" name="Rounded Rectangle 71"/>
            <xdr:cNvSpPr/>
          </xdr:nvSpPr>
          <xdr:spPr>
            <a:xfrm>
              <a:off x="144945" y="1841967"/>
              <a:ext cx="447485" cy="306727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grpSp>
          <xdr:nvGrpSpPr>
            <xdr:cNvPr id="236" name="Group 79"/>
            <xdr:cNvGrpSpPr/>
          </xdr:nvGrpSpPr>
          <xdr:grpSpPr>
            <a:xfrm>
              <a:off x="151847" y="800681"/>
              <a:ext cx="447485" cy="997334"/>
              <a:chOff x="3079750" y="629778"/>
              <a:chExt cx="457200" cy="970422"/>
            </a:xfrm>
            <a:solidFill>
              <a:sysClr val="window" lastClr="FFFFFF"/>
            </a:solidFill>
          </xdr:grpSpPr>
          <xdr:sp macro="" textlink="">
            <xdr:nvSpPr>
              <xdr:cNvPr id="237" name="Rounded Rectangle 73"/>
              <xdr:cNvSpPr/>
            </xdr:nvSpPr>
            <xdr:spPr>
              <a:xfrm>
                <a:off x="3079750" y="629778"/>
                <a:ext cx="457200" cy="298450"/>
              </a:xfrm>
              <a:prstGeom prst="roundRect">
                <a:avLst/>
              </a:prstGeom>
              <a:grpFill/>
              <a:ln>
                <a:solidFill>
                  <a:schemeClr val="accent4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endParaRPr lang="en-US" sz="1100"/>
              </a:p>
            </xdr:txBody>
          </xdr:sp>
          <xdr:sp macro="" textlink="">
            <xdr:nvSpPr>
              <xdr:cNvPr id="238" name="Rounded Rectangle 74"/>
              <xdr:cNvSpPr/>
            </xdr:nvSpPr>
            <xdr:spPr>
              <a:xfrm>
                <a:off x="3079750" y="958850"/>
                <a:ext cx="457200" cy="298450"/>
              </a:xfrm>
              <a:prstGeom prst="roundRect">
                <a:avLst/>
              </a:prstGeom>
              <a:grpFill/>
              <a:ln>
                <a:solidFill>
                  <a:schemeClr val="accent4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endParaRPr lang="en-US" sz="1100"/>
              </a:p>
            </xdr:txBody>
          </xdr:sp>
          <xdr:sp macro="" textlink="">
            <xdr:nvSpPr>
              <xdr:cNvPr id="239" name="Rounded Rectangle 75"/>
              <xdr:cNvSpPr/>
            </xdr:nvSpPr>
            <xdr:spPr>
              <a:xfrm>
                <a:off x="3079750" y="1301750"/>
                <a:ext cx="457200" cy="298450"/>
              </a:xfrm>
              <a:prstGeom prst="roundRect">
                <a:avLst/>
              </a:prstGeom>
              <a:grpFill/>
              <a:ln>
                <a:solidFill>
                  <a:schemeClr val="accent4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endParaRPr lang="en-US" sz="1100"/>
              </a:p>
            </xdr:txBody>
          </xdr:sp>
        </xdr:grpSp>
      </xdr:grpSp>
    </xdr:grpSp>
    <xdr:clientData/>
  </xdr:twoCellAnchor>
  <xdr:twoCellAnchor>
    <xdr:from>
      <xdr:col>27</xdr:col>
      <xdr:colOff>35170</xdr:colOff>
      <xdr:row>35</xdr:row>
      <xdr:rowOff>20515</xdr:rowOff>
    </xdr:from>
    <xdr:to>
      <xdr:col>30</xdr:col>
      <xdr:colOff>103917</xdr:colOff>
      <xdr:row>40</xdr:row>
      <xdr:rowOff>73185</xdr:rowOff>
    </xdr:to>
    <xdr:sp macro="" textlink="">
      <xdr:nvSpPr>
        <xdr:cNvPr id="252" name="Rounded Rectangle 8"/>
        <xdr:cNvSpPr/>
      </xdr:nvSpPr>
      <xdr:spPr>
        <a:xfrm>
          <a:off x="3405555" y="4130919"/>
          <a:ext cx="442420" cy="63882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14655</xdr:colOff>
      <xdr:row>11</xdr:row>
      <xdr:rowOff>29309</xdr:rowOff>
    </xdr:from>
    <xdr:to>
      <xdr:col>40</xdr:col>
      <xdr:colOff>88368</xdr:colOff>
      <xdr:row>19</xdr:row>
      <xdr:rowOff>113625</xdr:rowOff>
    </xdr:to>
    <xdr:grpSp>
      <xdr:nvGrpSpPr>
        <xdr:cNvPr id="253" name="Group 70"/>
        <xdr:cNvGrpSpPr/>
      </xdr:nvGrpSpPr>
      <xdr:grpSpPr>
        <a:xfrm rot="10800000">
          <a:off x="4755174" y="1326174"/>
          <a:ext cx="322829" cy="1022163"/>
          <a:chOff x="144945" y="1138879"/>
          <a:chExt cx="454387" cy="1009815"/>
        </a:xfrm>
      </xdr:grpSpPr>
      <xdr:sp macro="" textlink="">
        <xdr:nvSpPr>
          <xdr:cNvPr id="254" name="Rounded Rectangle 71"/>
          <xdr:cNvSpPr/>
        </xdr:nvSpPr>
        <xdr:spPr>
          <a:xfrm>
            <a:off x="144945" y="1841967"/>
            <a:ext cx="447485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255" name="Group 79"/>
          <xdr:cNvGrpSpPr/>
        </xdr:nvGrpSpPr>
        <xdr:grpSpPr>
          <a:xfrm>
            <a:off x="151847" y="1138879"/>
            <a:ext cx="447485" cy="659136"/>
            <a:chOff x="3079750" y="958850"/>
            <a:chExt cx="457200" cy="641350"/>
          </a:xfrm>
          <a:solidFill>
            <a:sysClr val="window" lastClr="FFFFFF"/>
          </a:solidFill>
        </xdr:grpSpPr>
        <xdr:sp macro="" textlink="">
          <xdr:nvSpPr>
            <xdr:cNvPr id="257" name="Rounded Rectangle 7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58" name="Rounded Rectangle 7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31</xdr:col>
      <xdr:colOff>13190</xdr:colOff>
      <xdr:row>13</xdr:row>
      <xdr:rowOff>35168</xdr:rowOff>
    </xdr:from>
    <xdr:to>
      <xdr:col>34</xdr:col>
      <xdr:colOff>81937</xdr:colOff>
      <xdr:row>18</xdr:row>
      <xdr:rowOff>87838</xdr:rowOff>
    </xdr:to>
    <xdr:sp macro="" textlink="">
      <xdr:nvSpPr>
        <xdr:cNvPr id="266" name="Rounded Rectangle 8"/>
        <xdr:cNvSpPr/>
      </xdr:nvSpPr>
      <xdr:spPr>
        <a:xfrm>
          <a:off x="3881805" y="1566495"/>
          <a:ext cx="442420" cy="63882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17362</xdr:colOff>
      <xdr:row>23</xdr:row>
      <xdr:rowOff>22494</xdr:rowOff>
    </xdr:from>
    <xdr:to>
      <xdr:col>29</xdr:col>
      <xdr:colOff>98187</xdr:colOff>
      <xdr:row>25</xdr:row>
      <xdr:rowOff>108382</xdr:rowOff>
    </xdr:to>
    <xdr:grpSp>
      <xdr:nvGrpSpPr>
        <xdr:cNvPr id="288" name="Groupe 287"/>
        <xdr:cNvGrpSpPr/>
      </xdr:nvGrpSpPr>
      <xdr:grpSpPr>
        <a:xfrm>
          <a:off x="1893054" y="2726129"/>
          <a:ext cx="1824633" cy="320349"/>
          <a:chOff x="1893054" y="2726129"/>
          <a:chExt cx="1824633" cy="320349"/>
        </a:xfrm>
      </xdr:grpSpPr>
      <xdr:sp macro="" textlink="">
        <xdr:nvSpPr>
          <xdr:cNvPr id="267" name="Rounded Rectangle 74"/>
          <xdr:cNvSpPr/>
        </xdr:nvSpPr>
        <xdr:spPr>
          <a:xfrm rot="10800000">
            <a:off x="1893054" y="2728766"/>
            <a:ext cx="317925" cy="315854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268" name="Group 70"/>
          <xdr:cNvGrpSpPr/>
        </xdr:nvGrpSpPr>
        <xdr:grpSpPr>
          <a:xfrm rot="5400000">
            <a:off x="2832146" y="2160938"/>
            <a:ext cx="320349" cy="1450732"/>
            <a:chOff x="151847" y="779945"/>
            <a:chExt cx="450896" cy="1368749"/>
          </a:xfrm>
        </xdr:grpSpPr>
        <xdr:sp macro="" textlink="">
          <xdr:nvSpPr>
            <xdr:cNvPr id="269" name="Rounded Rectangle 71"/>
            <xdr:cNvSpPr/>
          </xdr:nvSpPr>
          <xdr:spPr>
            <a:xfrm>
              <a:off x="155258" y="1841967"/>
              <a:ext cx="447485" cy="306727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grpSp>
          <xdr:nvGrpSpPr>
            <xdr:cNvPr id="270" name="Group 79"/>
            <xdr:cNvGrpSpPr/>
          </xdr:nvGrpSpPr>
          <xdr:grpSpPr>
            <a:xfrm>
              <a:off x="151847" y="779945"/>
              <a:ext cx="447485" cy="1018073"/>
              <a:chOff x="3079750" y="609600"/>
              <a:chExt cx="457200" cy="990600"/>
            </a:xfrm>
            <a:solidFill>
              <a:sysClr val="window" lastClr="FFFFFF"/>
            </a:solidFill>
          </xdr:grpSpPr>
          <xdr:sp macro="" textlink="">
            <xdr:nvSpPr>
              <xdr:cNvPr id="271" name="Rounded Rectangle 73"/>
              <xdr:cNvSpPr/>
            </xdr:nvSpPr>
            <xdr:spPr>
              <a:xfrm>
                <a:off x="3079750" y="609600"/>
                <a:ext cx="457200" cy="298450"/>
              </a:xfrm>
              <a:prstGeom prst="roundRect">
                <a:avLst/>
              </a:prstGeom>
              <a:grpFill/>
              <a:ln>
                <a:solidFill>
                  <a:schemeClr val="accent4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endParaRPr lang="en-US" sz="1100"/>
              </a:p>
            </xdr:txBody>
          </xdr:sp>
          <xdr:sp macro="" textlink="">
            <xdr:nvSpPr>
              <xdr:cNvPr id="272" name="Rounded Rectangle 74"/>
              <xdr:cNvSpPr/>
            </xdr:nvSpPr>
            <xdr:spPr>
              <a:xfrm>
                <a:off x="3079750" y="958850"/>
                <a:ext cx="457200" cy="298450"/>
              </a:xfrm>
              <a:prstGeom prst="roundRect">
                <a:avLst/>
              </a:prstGeom>
              <a:grpFill/>
              <a:ln>
                <a:solidFill>
                  <a:schemeClr val="accent4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endParaRPr lang="en-US" sz="1100"/>
              </a:p>
            </xdr:txBody>
          </xdr:sp>
          <xdr:sp macro="" textlink="">
            <xdr:nvSpPr>
              <xdr:cNvPr id="273" name="Rounded Rectangle 75"/>
              <xdr:cNvSpPr/>
            </xdr:nvSpPr>
            <xdr:spPr>
              <a:xfrm>
                <a:off x="3079750" y="1301750"/>
                <a:ext cx="457200" cy="298450"/>
              </a:xfrm>
              <a:prstGeom prst="roundRect">
                <a:avLst/>
              </a:prstGeom>
              <a:grpFill/>
              <a:ln>
                <a:solidFill>
                  <a:schemeClr val="accent4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endParaRPr lang="en-US" sz="1100"/>
              </a:p>
            </xdr:txBody>
          </xdr:sp>
        </xdr:grpSp>
      </xdr:grpSp>
    </xdr:grpSp>
    <xdr:clientData/>
  </xdr:twoCellAnchor>
  <xdr:twoCellAnchor>
    <xdr:from>
      <xdr:col>17</xdr:col>
      <xdr:colOff>20515</xdr:colOff>
      <xdr:row>29</xdr:row>
      <xdr:rowOff>49824</xdr:rowOff>
    </xdr:from>
    <xdr:to>
      <xdr:col>30</xdr:col>
      <xdr:colOff>13188</xdr:colOff>
      <xdr:row>29</xdr:row>
      <xdr:rowOff>57151</xdr:rowOff>
    </xdr:to>
    <xdr:cxnSp macro="">
      <xdr:nvCxnSpPr>
        <xdr:cNvPr id="274" name="Straight Connector 25"/>
        <xdr:cNvCxnSpPr/>
      </xdr:nvCxnSpPr>
      <xdr:spPr>
        <a:xfrm>
          <a:off x="2145323" y="3456843"/>
          <a:ext cx="1611923" cy="732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11721</xdr:colOff>
      <xdr:row>30</xdr:row>
      <xdr:rowOff>17590</xdr:rowOff>
    </xdr:from>
    <xdr:to>
      <xdr:col>21</xdr:col>
      <xdr:colOff>98247</xdr:colOff>
      <xdr:row>32</xdr:row>
      <xdr:rowOff>87438</xdr:rowOff>
    </xdr:to>
    <xdr:sp macro="" textlink="">
      <xdr:nvSpPr>
        <xdr:cNvPr id="278" name="Rounded Rectangle 72"/>
        <xdr:cNvSpPr/>
      </xdr:nvSpPr>
      <xdr:spPr>
        <a:xfrm>
          <a:off x="2510202" y="3541840"/>
          <a:ext cx="211083" cy="30431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29307</xdr:colOff>
      <xdr:row>30</xdr:row>
      <xdr:rowOff>14653</xdr:rowOff>
    </xdr:from>
    <xdr:to>
      <xdr:col>24</xdr:col>
      <xdr:colOff>98116</xdr:colOff>
      <xdr:row>32</xdr:row>
      <xdr:rowOff>90669</xdr:rowOff>
    </xdr:to>
    <xdr:sp macro="" textlink="">
      <xdr:nvSpPr>
        <xdr:cNvPr id="280" name="Rounded Rectangle 73"/>
        <xdr:cNvSpPr/>
      </xdr:nvSpPr>
      <xdr:spPr>
        <a:xfrm rot="10800000">
          <a:off x="2776903" y="3538903"/>
          <a:ext cx="317925" cy="310478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8724</xdr:colOff>
      <xdr:row>26</xdr:row>
      <xdr:rowOff>23451</xdr:rowOff>
    </xdr:from>
    <xdr:to>
      <xdr:col>23</xdr:col>
      <xdr:colOff>115764</xdr:colOff>
      <xdr:row>28</xdr:row>
      <xdr:rowOff>94766</xdr:rowOff>
    </xdr:to>
    <xdr:grpSp>
      <xdr:nvGrpSpPr>
        <xdr:cNvPr id="285" name="Groupe 284"/>
        <xdr:cNvGrpSpPr/>
      </xdr:nvGrpSpPr>
      <xdr:grpSpPr>
        <a:xfrm>
          <a:off x="2258089" y="3078778"/>
          <a:ext cx="729829" cy="305776"/>
          <a:chOff x="2258089" y="3078778"/>
          <a:chExt cx="729829" cy="305776"/>
        </a:xfrm>
      </xdr:grpSpPr>
      <xdr:sp macro="" textlink="">
        <xdr:nvSpPr>
          <xdr:cNvPr id="74" name="Rounded Rectangle 73"/>
          <xdr:cNvSpPr/>
        </xdr:nvSpPr>
        <xdr:spPr>
          <a:xfrm>
            <a:off x="2258089" y="3080244"/>
            <a:ext cx="211083" cy="30431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79" name="Rounded Rectangle 73"/>
          <xdr:cNvSpPr/>
        </xdr:nvSpPr>
        <xdr:spPr>
          <a:xfrm>
            <a:off x="2513066" y="3078779"/>
            <a:ext cx="211083" cy="30431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81" name="Rounded Rectangle 73"/>
          <xdr:cNvSpPr/>
        </xdr:nvSpPr>
        <xdr:spPr>
          <a:xfrm>
            <a:off x="2776835" y="3078778"/>
            <a:ext cx="211083" cy="30431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25102</xdr:colOff>
      <xdr:row>19</xdr:row>
      <xdr:rowOff>38423</xdr:rowOff>
    </xdr:from>
    <xdr:to>
      <xdr:col>40</xdr:col>
      <xdr:colOff>99788</xdr:colOff>
      <xdr:row>22</xdr:row>
      <xdr:rowOff>111660</xdr:rowOff>
    </xdr:to>
    <xdr:sp macro="" textlink="">
      <xdr:nvSpPr>
        <xdr:cNvPr id="2" name="Rounded Rectangle 1"/>
        <xdr:cNvSpPr/>
      </xdr:nvSpPr>
      <xdr:spPr>
        <a:xfrm>
          <a:off x="4616152" y="2391098"/>
          <a:ext cx="446161" cy="44471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25824</xdr:colOff>
      <xdr:row>16</xdr:row>
      <xdr:rowOff>32853</xdr:rowOff>
    </xdr:from>
    <xdr:to>
      <xdr:col>5</xdr:col>
      <xdr:colOff>102025</xdr:colOff>
      <xdr:row>20</xdr:row>
      <xdr:rowOff>109054</xdr:rowOff>
    </xdr:to>
    <xdr:sp macro="" textlink="">
      <xdr:nvSpPr>
        <xdr:cNvPr id="3" name="Rounded Rectangle 2"/>
        <xdr:cNvSpPr/>
      </xdr:nvSpPr>
      <xdr:spPr>
        <a:xfrm>
          <a:off x="150382" y="2025776"/>
          <a:ext cx="574431" cy="57443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36636</xdr:colOff>
      <xdr:row>24</xdr:row>
      <xdr:rowOff>19051</xdr:rowOff>
    </xdr:from>
    <xdr:to>
      <xdr:col>25</xdr:col>
      <xdr:colOff>119186</xdr:colOff>
      <xdr:row>29</xdr:row>
      <xdr:rowOff>95550</xdr:rowOff>
    </xdr:to>
    <xdr:sp macro="" textlink="">
      <xdr:nvSpPr>
        <xdr:cNvPr id="4" name="Rounded Rectangle 3"/>
        <xdr:cNvSpPr/>
      </xdr:nvSpPr>
      <xdr:spPr>
        <a:xfrm>
          <a:off x="2908790" y="3008436"/>
          <a:ext cx="331665" cy="699287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24756</xdr:colOff>
      <xdr:row>24</xdr:row>
      <xdr:rowOff>20819</xdr:rowOff>
    </xdr:from>
    <xdr:to>
      <xdr:col>22</xdr:col>
      <xdr:colOff>109291</xdr:colOff>
      <xdr:row>29</xdr:row>
      <xdr:rowOff>98510</xdr:rowOff>
    </xdr:to>
    <xdr:sp macro="" textlink="">
      <xdr:nvSpPr>
        <xdr:cNvPr id="5" name="Rounded Rectangle 4"/>
        <xdr:cNvSpPr/>
      </xdr:nvSpPr>
      <xdr:spPr>
        <a:xfrm>
          <a:off x="2523237" y="3010204"/>
          <a:ext cx="333650" cy="700479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25400</xdr:colOff>
      <xdr:row>12</xdr:row>
      <xdr:rowOff>40055</xdr:rowOff>
    </xdr:from>
    <xdr:to>
      <xdr:col>12</xdr:col>
      <xdr:colOff>95251</xdr:colOff>
      <xdr:row>17</xdr:row>
      <xdr:rowOff>109904</xdr:rowOff>
    </xdr:to>
    <xdr:sp macro="" textlink="">
      <xdr:nvSpPr>
        <xdr:cNvPr id="6" name="Rounded Rectangle 5"/>
        <xdr:cNvSpPr/>
      </xdr:nvSpPr>
      <xdr:spPr>
        <a:xfrm>
          <a:off x="768350" y="1525955"/>
          <a:ext cx="812801" cy="68897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30772</xdr:colOff>
      <xdr:row>35</xdr:row>
      <xdr:rowOff>14654</xdr:rowOff>
    </xdr:from>
    <xdr:to>
      <xdr:col>19</xdr:col>
      <xdr:colOff>87923</xdr:colOff>
      <xdr:row>40</xdr:row>
      <xdr:rowOff>95251</xdr:rowOff>
    </xdr:to>
    <xdr:sp macro="" textlink="">
      <xdr:nvSpPr>
        <xdr:cNvPr id="7" name="Rounded Rectangle 6"/>
        <xdr:cNvSpPr/>
      </xdr:nvSpPr>
      <xdr:spPr>
        <a:xfrm>
          <a:off x="1781907" y="4374173"/>
          <a:ext cx="679939" cy="70338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11719</xdr:colOff>
      <xdr:row>36</xdr:row>
      <xdr:rowOff>17947</xdr:rowOff>
    </xdr:from>
    <xdr:to>
      <xdr:col>7</xdr:col>
      <xdr:colOff>102577</xdr:colOff>
      <xdr:row>40</xdr:row>
      <xdr:rowOff>80596</xdr:rowOff>
    </xdr:to>
    <xdr:sp macro="" textlink="">
      <xdr:nvSpPr>
        <xdr:cNvPr id="9" name="Rounded Rectangle 11"/>
        <xdr:cNvSpPr/>
      </xdr:nvSpPr>
      <xdr:spPr>
        <a:xfrm>
          <a:off x="259369" y="4475647"/>
          <a:ext cx="709983" cy="55794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36635</xdr:colOff>
      <xdr:row>12</xdr:row>
      <xdr:rowOff>0</xdr:rowOff>
    </xdr:from>
    <xdr:to>
      <xdr:col>36</xdr:col>
      <xdr:colOff>102577</xdr:colOff>
      <xdr:row>12</xdr:row>
      <xdr:rowOff>7327</xdr:rowOff>
    </xdr:to>
    <xdr:cxnSp macro="">
      <xdr:nvCxnSpPr>
        <xdr:cNvPr id="10" name="Straight Connector 12"/>
        <xdr:cNvCxnSpPr/>
      </xdr:nvCxnSpPr>
      <xdr:spPr>
        <a:xfrm flipH="1">
          <a:off x="1646360" y="1485900"/>
          <a:ext cx="2923442" cy="7327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34090</xdr:colOff>
      <xdr:row>20</xdr:row>
      <xdr:rowOff>41412</xdr:rowOff>
    </xdr:from>
    <xdr:to>
      <xdr:col>18</xdr:col>
      <xdr:colOff>103940</xdr:colOff>
      <xdr:row>22</xdr:row>
      <xdr:rowOff>111261</xdr:rowOff>
    </xdr:to>
    <xdr:sp macro="" textlink="">
      <xdr:nvSpPr>
        <xdr:cNvPr id="11" name="Rounded Rectangle 15"/>
        <xdr:cNvSpPr/>
      </xdr:nvSpPr>
      <xdr:spPr>
        <a:xfrm>
          <a:off x="2158898" y="2532566"/>
          <a:ext cx="194407" cy="31896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32236</xdr:colOff>
      <xdr:row>19</xdr:row>
      <xdr:rowOff>36634</xdr:rowOff>
    </xdr:from>
    <xdr:to>
      <xdr:col>16</xdr:col>
      <xdr:colOff>94759</xdr:colOff>
      <xdr:row>22</xdr:row>
      <xdr:rowOff>102919</xdr:rowOff>
    </xdr:to>
    <xdr:sp macro="" textlink="">
      <xdr:nvSpPr>
        <xdr:cNvPr id="12" name="Rounded Rectangle 16"/>
        <xdr:cNvSpPr/>
      </xdr:nvSpPr>
      <xdr:spPr>
        <a:xfrm>
          <a:off x="1153255" y="2403230"/>
          <a:ext cx="941754" cy="439958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29307</xdr:colOff>
      <xdr:row>38</xdr:row>
      <xdr:rowOff>21983</xdr:rowOff>
    </xdr:from>
    <xdr:to>
      <xdr:col>22</xdr:col>
      <xdr:colOff>96395</xdr:colOff>
      <xdr:row>40</xdr:row>
      <xdr:rowOff>91832</xdr:rowOff>
    </xdr:to>
    <xdr:sp macro="" textlink="">
      <xdr:nvSpPr>
        <xdr:cNvPr id="13" name="Rounded Rectangle 19"/>
        <xdr:cNvSpPr/>
      </xdr:nvSpPr>
      <xdr:spPr>
        <a:xfrm>
          <a:off x="2515332" y="4727333"/>
          <a:ext cx="314738" cy="3174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117231</xdr:colOff>
      <xdr:row>6</xdr:row>
      <xdr:rowOff>14658</xdr:rowOff>
    </xdr:from>
    <xdr:to>
      <xdr:col>7</xdr:col>
      <xdr:colOff>1</xdr:colOff>
      <xdr:row>11</xdr:row>
      <xdr:rowOff>117230</xdr:rowOff>
    </xdr:to>
    <xdr:cxnSp macro="">
      <xdr:nvCxnSpPr>
        <xdr:cNvPr id="14" name="Straight Connector 20"/>
        <xdr:cNvCxnSpPr/>
      </xdr:nvCxnSpPr>
      <xdr:spPr>
        <a:xfrm flipH="1">
          <a:off x="860181" y="757608"/>
          <a:ext cx="6595" cy="721697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29306</xdr:colOff>
      <xdr:row>6</xdr:row>
      <xdr:rowOff>21981</xdr:rowOff>
    </xdr:from>
    <xdr:to>
      <xdr:col>5</xdr:col>
      <xdr:colOff>102577</xdr:colOff>
      <xdr:row>10</xdr:row>
      <xdr:rowOff>102577</xdr:rowOff>
    </xdr:to>
    <xdr:sp macro="" textlink="">
      <xdr:nvSpPr>
        <xdr:cNvPr id="15" name="Rounded Rectangle 21"/>
        <xdr:cNvSpPr/>
      </xdr:nvSpPr>
      <xdr:spPr>
        <a:xfrm>
          <a:off x="153131" y="764931"/>
          <a:ext cx="568571" cy="575896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11914</xdr:colOff>
      <xdr:row>5</xdr:row>
      <xdr:rowOff>30661</xdr:rowOff>
    </xdr:from>
    <xdr:to>
      <xdr:col>36</xdr:col>
      <xdr:colOff>106462</xdr:colOff>
      <xdr:row>10</xdr:row>
      <xdr:rowOff>117231</xdr:rowOff>
    </xdr:to>
    <xdr:grpSp>
      <xdr:nvGrpSpPr>
        <xdr:cNvPr id="17" name="Group 24"/>
        <xdr:cNvGrpSpPr/>
      </xdr:nvGrpSpPr>
      <xdr:grpSpPr>
        <a:xfrm>
          <a:off x="1631164" y="653449"/>
          <a:ext cx="2966702" cy="709359"/>
          <a:chOff x="1763049" y="1137025"/>
          <a:chExt cx="2966702" cy="780179"/>
        </a:xfrm>
      </xdr:grpSpPr>
      <xdr:grpSp>
        <xdr:nvGrpSpPr>
          <xdr:cNvPr id="18" name="Group 57"/>
          <xdr:cNvGrpSpPr/>
        </xdr:nvGrpSpPr>
        <xdr:grpSpPr>
          <a:xfrm>
            <a:off x="2784579" y="1145818"/>
            <a:ext cx="950171" cy="771386"/>
            <a:chOff x="2997648" y="2435923"/>
            <a:chExt cx="1211298" cy="306280"/>
          </a:xfrm>
        </xdr:grpSpPr>
        <xdr:sp macro="" textlink="">
          <xdr:nvSpPr>
            <xdr:cNvPr id="25" name="Rounded Rectangle 32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6" name="Rounded Rectangle 33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grpSp>
        <xdr:nvGrpSpPr>
          <xdr:cNvPr id="19" name="Group 125"/>
          <xdr:cNvGrpSpPr/>
        </xdr:nvGrpSpPr>
        <xdr:grpSpPr>
          <a:xfrm>
            <a:off x="1763050" y="1154914"/>
            <a:ext cx="953137" cy="757411"/>
            <a:chOff x="781050" y="146050"/>
            <a:chExt cx="971550" cy="298450"/>
          </a:xfrm>
          <a:solidFill>
            <a:sysClr val="window" lastClr="FFFFFF"/>
          </a:solidFill>
        </xdr:grpSpPr>
        <xdr:sp macro="" textlink="">
          <xdr:nvSpPr>
            <xdr:cNvPr id="23" name="Rounded Rectangle 30"/>
            <xdr:cNvSpPr/>
          </xdr:nvSpPr>
          <xdr:spPr>
            <a:xfrm>
              <a:off x="781050" y="1460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4" name="Rounded Rectangle 31"/>
            <xdr:cNvSpPr/>
          </xdr:nvSpPr>
          <xdr:spPr>
            <a:xfrm>
              <a:off x="1295400" y="1460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20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21" name="Rounded Rectangle 28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2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1</xdr:col>
      <xdr:colOff>31357</xdr:colOff>
      <xdr:row>1</xdr:row>
      <xdr:rowOff>37443</xdr:rowOff>
    </xdr:from>
    <xdr:to>
      <xdr:col>12</xdr:col>
      <xdr:colOff>95174</xdr:colOff>
      <xdr:row>5</xdr:row>
      <xdr:rowOff>88784</xdr:rowOff>
    </xdr:to>
    <xdr:grpSp>
      <xdr:nvGrpSpPr>
        <xdr:cNvPr id="27" name="Group 36"/>
        <xdr:cNvGrpSpPr/>
      </xdr:nvGrpSpPr>
      <xdr:grpSpPr>
        <a:xfrm>
          <a:off x="155915" y="162001"/>
          <a:ext cx="1433951" cy="549571"/>
          <a:chOff x="1760511" y="1385555"/>
          <a:chExt cx="1433951" cy="520306"/>
        </a:xfrm>
      </xdr:grpSpPr>
      <xdr:sp macro="" textlink="">
        <xdr:nvSpPr>
          <xdr:cNvPr id="28" name="Rounded Rectangle 38"/>
          <xdr:cNvSpPr/>
        </xdr:nvSpPr>
        <xdr:spPr>
          <a:xfrm>
            <a:off x="1760511" y="1385555"/>
            <a:ext cx="679240" cy="5203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9" name="Rounded Rectangle 39"/>
          <xdr:cNvSpPr/>
        </xdr:nvSpPr>
        <xdr:spPr>
          <a:xfrm>
            <a:off x="2515222" y="1385555"/>
            <a:ext cx="679240" cy="5203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0</xdr:colOff>
      <xdr:row>18</xdr:row>
      <xdr:rowOff>20522</xdr:rowOff>
    </xdr:from>
    <xdr:to>
      <xdr:col>8</xdr:col>
      <xdr:colOff>5866</xdr:colOff>
      <xdr:row>35</xdr:row>
      <xdr:rowOff>109904</xdr:rowOff>
    </xdr:to>
    <xdr:cxnSp macro="">
      <xdr:nvCxnSpPr>
        <xdr:cNvPr id="30" name="Straight Connector 61"/>
        <xdr:cNvCxnSpPr/>
      </xdr:nvCxnSpPr>
      <xdr:spPr>
        <a:xfrm flipH="1">
          <a:off x="990600" y="2249372"/>
          <a:ext cx="5866" cy="2194407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36635</xdr:colOff>
      <xdr:row>34</xdr:row>
      <xdr:rowOff>73269</xdr:rowOff>
    </xdr:from>
    <xdr:to>
      <xdr:col>20</xdr:col>
      <xdr:colOff>87923</xdr:colOff>
      <xdr:row>34</xdr:row>
      <xdr:rowOff>80596</xdr:rowOff>
    </xdr:to>
    <xdr:cxnSp macro="">
      <xdr:nvCxnSpPr>
        <xdr:cNvPr id="31" name="Straight Connector 62"/>
        <xdr:cNvCxnSpPr/>
      </xdr:nvCxnSpPr>
      <xdr:spPr>
        <a:xfrm flipV="1">
          <a:off x="1655885" y="4308231"/>
          <a:ext cx="930519" cy="732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106973</xdr:colOff>
      <xdr:row>25</xdr:row>
      <xdr:rowOff>70338</xdr:rowOff>
    </xdr:from>
    <xdr:to>
      <xdr:col>56</xdr:col>
      <xdr:colOff>58340</xdr:colOff>
      <xdr:row>31</xdr:row>
      <xdr:rowOff>1</xdr:rowOff>
    </xdr:to>
    <xdr:sp macro="" textlink="">
      <xdr:nvSpPr>
        <xdr:cNvPr id="32" name="Rounded Rectangle 69"/>
        <xdr:cNvSpPr/>
      </xdr:nvSpPr>
      <xdr:spPr>
        <a:xfrm>
          <a:off x="7646377" y="3184280"/>
          <a:ext cx="449598" cy="67700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73269</xdr:colOff>
      <xdr:row>30</xdr:row>
      <xdr:rowOff>43960</xdr:rowOff>
    </xdr:from>
    <xdr:to>
      <xdr:col>17</xdr:col>
      <xdr:colOff>80600</xdr:colOff>
      <xdr:row>34</xdr:row>
      <xdr:rowOff>102578</xdr:rowOff>
    </xdr:to>
    <xdr:cxnSp macro="">
      <xdr:nvCxnSpPr>
        <xdr:cNvPr id="33" name="Straight Connector 76"/>
        <xdr:cNvCxnSpPr/>
      </xdr:nvCxnSpPr>
      <xdr:spPr>
        <a:xfrm flipH="1" flipV="1">
          <a:off x="2198077" y="3780691"/>
          <a:ext cx="7331" cy="556849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65942</xdr:colOff>
      <xdr:row>16</xdr:row>
      <xdr:rowOff>95250</xdr:rowOff>
    </xdr:from>
    <xdr:to>
      <xdr:col>48</xdr:col>
      <xdr:colOff>21980</xdr:colOff>
      <xdr:row>16</xdr:row>
      <xdr:rowOff>95251</xdr:rowOff>
    </xdr:to>
    <xdr:cxnSp macro="">
      <xdr:nvCxnSpPr>
        <xdr:cNvPr id="34" name="Straight Connector 77"/>
        <xdr:cNvCxnSpPr/>
      </xdr:nvCxnSpPr>
      <xdr:spPr>
        <a:xfrm>
          <a:off x="5276117" y="2076450"/>
          <a:ext cx="984738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51288</xdr:colOff>
      <xdr:row>23</xdr:row>
      <xdr:rowOff>65942</xdr:rowOff>
    </xdr:from>
    <xdr:to>
      <xdr:col>40</xdr:col>
      <xdr:colOff>102577</xdr:colOff>
      <xdr:row>23</xdr:row>
      <xdr:rowOff>65942</xdr:rowOff>
    </xdr:to>
    <xdr:cxnSp macro="">
      <xdr:nvCxnSpPr>
        <xdr:cNvPr id="35" name="Straight Connector 78"/>
        <xdr:cNvCxnSpPr/>
      </xdr:nvCxnSpPr>
      <xdr:spPr>
        <a:xfrm>
          <a:off x="2176096" y="2930769"/>
          <a:ext cx="2916116" cy="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45617</xdr:colOff>
      <xdr:row>42</xdr:row>
      <xdr:rowOff>109171</xdr:rowOff>
    </xdr:from>
    <xdr:to>
      <xdr:col>37</xdr:col>
      <xdr:colOff>111559</xdr:colOff>
      <xdr:row>42</xdr:row>
      <xdr:rowOff>110759</xdr:rowOff>
    </xdr:to>
    <xdr:cxnSp macro="">
      <xdr:nvCxnSpPr>
        <xdr:cNvPr id="36" name="Straight Connector 82"/>
        <xdr:cNvCxnSpPr/>
      </xdr:nvCxnSpPr>
      <xdr:spPr>
        <a:xfrm>
          <a:off x="3398417" y="5309821"/>
          <a:ext cx="1304192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43963</xdr:colOff>
      <xdr:row>35</xdr:row>
      <xdr:rowOff>26386</xdr:rowOff>
    </xdr:from>
    <xdr:to>
      <xdr:col>20</xdr:col>
      <xdr:colOff>48363</xdr:colOff>
      <xdr:row>36</xdr:row>
      <xdr:rowOff>80596</xdr:rowOff>
    </xdr:to>
    <xdr:cxnSp macro="">
      <xdr:nvCxnSpPr>
        <xdr:cNvPr id="37" name="Straight Connector 83"/>
        <xdr:cNvCxnSpPr/>
      </xdr:nvCxnSpPr>
      <xdr:spPr>
        <a:xfrm rot="5400000" flipH="1" flipV="1">
          <a:off x="2455260" y="4473089"/>
          <a:ext cx="178768" cy="440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43962</xdr:colOff>
      <xdr:row>37</xdr:row>
      <xdr:rowOff>51288</xdr:rowOff>
    </xdr:from>
    <xdr:to>
      <xdr:col>38</xdr:col>
      <xdr:colOff>87923</xdr:colOff>
      <xdr:row>37</xdr:row>
      <xdr:rowOff>51289</xdr:rowOff>
    </xdr:to>
    <xdr:cxnSp macro="">
      <xdr:nvCxnSpPr>
        <xdr:cNvPr id="38" name="Straight Connector 84"/>
        <xdr:cNvCxnSpPr/>
      </xdr:nvCxnSpPr>
      <xdr:spPr>
        <a:xfrm flipV="1">
          <a:off x="2653812" y="4632813"/>
          <a:ext cx="2148986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13189</xdr:colOff>
      <xdr:row>6</xdr:row>
      <xdr:rowOff>26381</xdr:rowOff>
    </xdr:from>
    <xdr:to>
      <xdr:col>12</xdr:col>
      <xdr:colOff>87923</xdr:colOff>
      <xdr:row>8</xdr:row>
      <xdr:rowOff>96230</xdr:rowOff>
    </xdr:to>
    <xdr:sp macro="" textlink="">
      <xdr:nvSpPr>
        <xdr:cNvPr id="39" name="Rounded Rectangle 97"/>
        <xdr:cNvSpPr/>
      </xdr:nvSpPr>
      <xdr:spPr>
        <a:xfrm>
          <a:off x="1003789" y="769331"/>
          <a:ext cx="570034" cy="31749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36636</xdr:colOff>
      <xdr:row>38</xdr:row>
      <xdr:rowOff>4905</xdr:rowOff>
    </xdr:from>
    <xdr:to>
      <xdr:col>31</xdr:col>
      <xdr:colOff>110472</xdr:colOff>
      <xdr:row>40</xdr:row>
      <xdr:rowOff>90791</xdr:rowOff>
    </xdr:to>
    <xdr:grpSp>
      <xdr:nvGrpSpPr>
        <xdr:cNvPr id="40" name="Group 110"/>
        <xdr:cNvGrpSpPr/>
      </xdr:nvGrpSpPr>
      <xdr:grpSpPr>
        <a:xfrm rot="5400000">
          <a:off x="3276438" y="4370449"/>
          <a:ext cx="335002" cy="1070297"/>
          <a:chOff x="151847" y="1138881"/>
          <a:chExt cx="450896" cy="1009813"/>
        </a:xfrm>
      </xdr:grpSpPr>
      <xdr:sp macro="" textlink="">
        <xdr:nvSpPr>
          <xdr:cNvPr id="41" name="Rounded Rectangle 111"/>
          <xdr:cNvSpPr/>
        </xdr:nvSpPr>
        <xdr:spPr>
          <a:xfrm>
            <a:off x="155259" y="1841967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42" name="Group 79"/>
          <xdr:cNvGrpSpPr/>
        </xdr:nvGrpSpPr>
        <xdr:grpSpPr>
          <a:xfrm>
            <a:off x="151847" y="1138881"/>
            <a:ext cx="447485" cy="659137"/>
            <a:chOff x="3079750" y="958850"/>
            <a:chExt cx="457200" cy="641350"/>
          </a:xfrm>
          <a:solidFill>
            <a:sysClr val="window" lastClr="FFFFFF"/>
          </a:solidFill>
        </xdr:grpSpPr>
        <xdr:sp macro="" textlink="">
          <xdr:nvSpPr>
            <xdr:cNvPr id="43" name="Rounded Rectangle 11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44" name="Rounded Rectangle 11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8</xdr:col>
      <xdr:colOff>4397</xdr:colOff>
      <xdr:row>9</xdr:row>
      <xdr:rowOff>24916</xdr:rowOff>
    </xdr:from>
    <xdr:to>
      <xdr:col>12</xdr:col>
      <xdr:colOff>79131</xdr:colOff>
      <xdr:row>11</xdr:row>
      <xdr:rowOff>94765</xdr:rowOff>
    </xdr:to>
    <xdr:sp macro="" textlink="">
      <xdr:nvSpPr>
        <xdr:cNvPr id="45" name="Rounded Rectangle 97"/>
        <xdr:cNvSpPr/>
      </xdr:nvSpPr>
      <xdr:spPr>
        <a:xfrm>
          <a:off x="994997" y="1139341"/>
          <a:ext cx="570034" cy="31749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27840</xdr:colOff>
      <xdr:row>11</xdr:row>
      <xdr:rowOff>27842</xdr:rowOff>
    </xdr:from>
    <xdr:to>
      <xdr:col>5</xdr:col>
      <xdr:colOff>101111</xdr:colOff>
      <xdr:row>15</xdr:row>
      <xdr:rowOff>108439</xdr:rowOff>
    </xdr:to>
    <xdr:sp macro="" textlink="">
      <xdr:nvSpPr>
        <xdr:cNvPr id="46" name="Rounded Rectangle 21"/>
        <xdr:cNvSpPr/>
      </xdr:nvSpPr>
      <xdr:spPr>
        <a:xfrm>
          <a:off x="151665" y="1389917"/>
          <a:ext cx="568571" cy="575897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26648</xdr:colOff>
      <xdr:row>21</xdr:row>
      <xdr:rowOff>39227</xdr:rowOff>
    </xdr:from>
    <xdr:to>
      <xdr:col>6</xdr:col>
      <xdr:colOff>124557</xdr:colOff>
      <xdr:row>35</xdr:row>
      <xdr:rowOff>92883</xdr:rowOff>
    </xdr:to>
    <xdr:grpSp>
      <xdr:nvGrpSpPr>
        <xdr:cNvPr id="47" name="Group 24"/>
        <xdr:cNvGrpSpPr/>
      </xdr:nvGrpSpPr>
      <xdr:grpSpPr>
        <a:xfrm rot="5400000">
          <a:off x="-387177" y="3193322"/>
          <a:ext cx="1797463" cy="720697"/>
          <a:chOff x="3291015" y="1137025"/>
          <a:chExt cx="1438733" cy="780179"/>
        </a:xfrm>
      </xdr:grpSpPr>
      <xdr:sp macro="" textlink="">
        <xdr:nvSpPr>
          <xdr:cNvPr id="48" name="Rounded Rectangle 33"/>
          <xdr:cNvSpPr/>
        </xdr:nvSpPr>
        <xdr:spPr>
          <a:xfrm>
            <a:off x="3291015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49" name="Group 114"/>
          <xdr:cNvGrpSpPr/>
        </xdr:nvGrpSpPr>
        <xdr:grpSpPr>
          <a:xfrm>
            <a:off x="3785441" y="1137025"/>
            <a:ext cx="944307" cy="771386"/>
            <a:chOff x="3005124" y="2435923"/>
            <a:chExt cx="1203822" cy="306280"/>
          </a:xfrm>
        </xdr:grpSpPr>
        <xdr:sp macro="" textlink="">
          <xdr:nvSpPr>
            <xdr:cNvPr id="50" name="Rounded Rectangle 28"/>
            <xdr:cNvSpPr/>
          </xdr:nvSpPr>
          <xdr:spPr>
            <a:xfrm>
              <a:off x="3005124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51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29</xdr:col>
      <xdr:colOff>32396</xdr:colOff>
      <xdr:row>13</xdr:row>
      <xdr:rowOff>31265</xdr:rowOff>
    </xdr:from>
    <xdr:to>
      <xdr:col>36</xdr:col>
      <xdr:colOff>103336</xdr:colOff>
      <xdr:row>19</xdr:row>
      <xdr:rowOff>98773</xdr:rowOff>
    </xdr:to>
    <xdr:grpSp>
      <xdr:nvGrpSpPr>
        <xdr:cNvPr id="52" name="Group 57"/>
        <xdr:cNvGrpSpPr/>
      </xdr:nvGrpSpPr>
      <xdr:grpSpPr>
        <a:xfrm>
          <a:off x="3651896" y="1650515"/>
          <a:ext cx="942844" cy="814854"/>
          <a:chOff x="3006989" y="2435923"/>
          <a:chExt cx="1201957" cy="306280"/>
        </a:xfrm>
      </xdr:grpSpPr>
      <xdr:sp macro="" textlink="">
        <xdr:nvSpPr>
          <xdr:cNvPr id="53" name="Rounded Rectangle 32"/>
          <xdr:cNvSpPr/>
        </xdr:nvSpPr>
        <xdr:spPr>
          <a:xfrm>
            <a:off x="3006989" y="2438000"/>
            <a:ext cx="560457" cy="30226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4" name="Rounded Rectangle 33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25</xdr:col>
      <xdr:colOff>28353</xdr:colOff>
      <xdr:row>13</xdr:row>
      <xdr:rowOff>33547</xdr:rowOff>
    </xdr:from>
    <xdr:to>
      <xdr:col>28</xdr:col>
      <xdr:colOff>103215</xdr:colOff>
      <xdr:row>19</xdr:row>
      <xdr:rowOff>86292</xdr:rowOff>
    </xdr:to>
    <xdr:sp macro="" textlink="">
      <xdr:nvSpPr>
        <xdr:cNvPr id="55" name="Rounded Rectangle 31"/>
        <xdr:cNvSpPr/>
      </xdr:nvSpPr>
      <xdr:spPr>
        <a:xfrm>
          <a:off x="3133503" y="1643272"/>
          <a:ext cx="446337" cy="79569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23604</xdr:colOff>
      <xdr:row>12</xdr:row>
      <xdr:rowOff>27504</xdr:rowOff>
    </xdr:from>
    <xdr:to>
      <xdr:col>40</xdr:col>
      <xdr:colOff>89567</xdr:colOff>
      <xdr:row>18</xdr:row>
      <xdr:rowOff>84335</xdr:rowOff>
    </xdr:to>
    <xdr:sp macro="" textlink="">
      <xdr:nvSpPr>
        <xdr:cNvPr id="56" name="Rounded Rectangle 28"/>
        <xdr:cNvSpPr/>
      </xdr:nvSpPr>
      <xdr:spPr>
        <a:xfrm>
          <a:off x="4614654" y="1513404"/>
          <a:ext cx="437438" cy="79978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20516</xdr:colOff>
      <xdr:row>5</xdr:row>
      <xdr:rowOff>36636</xdr:rowOff>
    </xdr:from>
    <xdr:to>
      <xdr:col>40</xdr:col>
      <xdr:colOff>95378</xdr:colOff>
      <xdr:row>11</xdr:row>
      <xdr:rowOff>114137</xdr:rowOff>
    </xdr:to>
    <xdr:sp macro="" textlink="">
      <xdr:nvSpPr>
        <xdr:cNvPr id="57" name="Rounded Rectangle 30"/>
        <xdr:cNvSpPr/>
      </xdr:nvSpPr>
      <xdr:spPr>
        <a:xfrm>
          <a:off x="4611566" y="655761"/>
          <a:ext cx="446337" cy="82045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25980</xdr:colOff>
      <xdr:row>36</xdr:row>
      <xdr:rowOff>20622</xdr:rowOff>
    </xdr:from>
    <xdr:to>
      <xdr:col>13</xdr:col>
      <xdr:colOff>115766</xdr:colOff>
      <xdr:row>40</xdr:row>
      <xdr:rowOff>84090</xdr:rowOff>
    </xdr:to>
    <xdr:sp macro="" textlink="">
      <xdr:nvSpPr>
        <xdr:cNvPr id="58" name="Rounded Rectangle 29"/>
        <xdr:cNvSpPr/>
      </xdr:nvSpPr>
      <xdr:spPr>
        <a:xfrm rot="5400000">
          <a:off x="1091652" y="4403250"/>
          <a:ext cx="558768" cy="70891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37219</xdr:colOff>
      <xdr:row>13</xdr:row>
      <xdr:rowOff>35978</xdr:rowOff>
    </xdr:from>
    <xdr:to>
      <xdr:col>16</xdr:col>
      <xdr:colOff>95250</xdr:colOff>
      <xdr:row>18</xdr:row>
      <xdr:rowOff>102577</xdr:rowOff>
    </xdr:to>
    <xdr:sp macro="" textlink="">
      <xdr:nvSpPr>
        <xdr:cNvPr id="59" name="Rounded Rectangle 38"/>
        <xdr:cNvSpPr/>
      </xdr:nvSpPr>
      <xdr:spPr>
        <a:xfrm>
          <a:off x="1656469" y="1655228"/>
          <a:ext cx="439031" cy="68938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41</xdr:col>
      <xdr:colOff>43963</xdr:colOff>
      <xdr:row>21</xdr:row>
      <xdr:rowOff>32236</xdr:rowOff>
    </xdr:from>
    <xdr:to>
      <xdr:col>44</xdr:col>
      <xdr:colOff>93511</xdr:colOff>
      <xdr:row>26</xdr:row>
      <xdr:rowOff>86457</xdr:rowOff>
    </xdr:to>
    <xdr:sp macro="" textlink="">
      <xdr:nvSpPr>
        <xdr:cNvPr id="60" name="Rounded Rectangle 69"/>
        <xdr:cNvSpPr/>
      </xdr:nvSpPr>
      <xdr:spPr>
        <a:xfrm>
          <a:off x="5158155" y="2647948"/>
          <a:ext cx="423221" cy="67700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36635</xdr:colOff>
      <xdr:row>30</xdr:row>
      <xdr:rowOff>58615</xdr:rowOff>
    </xdr:from>
    <xdr:to>
      <xdr:col>42</xdr:col>
      <xdr:colOff>109904</xdr:colOff>
      <xdr:row>30</xdr:row>
      <xdr:rowOff>73269</xdr:rowOff>
    </xdr:to>
    <xdr:cxnSp macro="">
      <xdr:nvCxnSpPr>
        <xdr:cNvPr id="61" name="Straight Connector 78"/>
        <xdr:cNvCxnSpPr/>
      </xdr:nvCxnSpPr>
      <xdr:spPr>
        <a:xfrm flipV="1">
          <a:off x="2275010" y="3773365"/>
          <a:ext cx="3045069" cy="1465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70339</xdr:colOff>
      <xdr:row>30</xdr:row>
      <xdr:rowOff>26383</xdr:rowOff>
    </xdr:from>
    <xdr:to>
      <xdr:col>42</xdr:col>
      <xdr:colOff>71806</xdr:colOff>
      <xdr:row>33</xdr:row>
      <xdr:rowOff>101111</xdr:rowOff>
    </xdr:to>
    <xdr:cxnSp macro="">
      <xdr:nvCxnSpPr>
        <xdr:cNvPr id="62" name="Straight Connector 76"/>
        <xdr:cNvCxnSpPr/>
      </xdr:nvCxnSpPr>
      <xdr:spPr>
        <a:xfrm rot="16200000" flipV="1">
          <a:off x="5058146" y="3963501"/>
          <a:ext cx="446203" cy="146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14654</xdr:colOff>
      <xdr:row>24</xdr:row>
      <xdr:rowOff>14654</xdr:rowOff>
    </xdr:from>
    <xdr:to>
      <xdr:col>40</xdr:col>
      <xdr:colOff>95251</xdr:colOff>
      <xdr:row>26</xdr:row>
      <xdr:rowOff>100541</xdr:rowOff>
    </xdr:to>
    <xdr:grpSp>
      <xdr:nvGrpSpPr>
        <xdr:cNvPr id="63" name="Group 110"/>
        <xdr:cNvGrpSpPr/>
      </xdr:nvGrpSpPr>
      <xdr:grpSpPr>
        <a:xfrm rot="5400000">
          <a:off x="4192019" y="2446174"/>
          <a:ext cx="335002" cy="1450732"/>
          <a:chOff x="151847" y="779945"/>
          <a:chExt cx="450896" cy="1368749"/>
        </a:xfrm>
      </xdr:grpSpPr>
      <xdr:sp macro="" textlink="">
        <xdr:nvSpPr>
          <xdr:cNvPr id="64" name="Rounded Rectangle 111"/>
          <xdr:cNvSpPr/>
        </xdr:nvSpPr>
        <xdr:spPr>
          <a:xfrm>
            <a:off x="155259" y="1841967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65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66" name="Rounded Rectangle 113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67" name="Rounded Rectangle 11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68" name="Rounded Rectangle 11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33</xdr:col>
      <xdr:colOff>14654</xdr:colOff>
      <xdr:row>27</xdr:row>
      <xdr:rowOff>14654</xdr:rowOff>
    </xdr:from>
    <xdr:to>
      <xdr:col>44</xdr:col>
      <xdr:colOff>95252</xdr:colOff>
      <xdr:row>29</xdr:row>
      <xdr:rowOff>100541</xdr:rowOff>
    </xdr:to>
    <xdr:grpSp>
      <xdr:nvGrpSpPr>
        <xdr:cNvPr id="69" name="Group 110"/>
        <xdr:cNvGrpSpPr/>
      </xdr:nvGrpSpPr>
      <xdr:grpSpPr>
        <a:xfrm rot="5400000">
          <a:off x="4690250" y="2819847"/>
          <a:ext cx="335002" cy="1450732"/>
          <a:chOff x="151847" y="779945"/>
          <a:chExt cx="450896" cy="1368749"/>
        </a:xfrm>
      </xdr:grpSpPr>
      <xdr:sp macro="" textlink="">
        <xdr:nvSpPr>
          <xdr:cNvPr id="70" name="Rounded Rectangle 111"/>
          <xdr:cNvSpPr/>
        </xdr:nvSpPr>
        <xdr:spPr>
          <a:xfrm>
            <a:off x="155259" y="1841967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71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72" name="Rounded Rectangle 113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3" name="Rounded Rectangle 11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4" name="Rounded Rectangle 11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39</xdr:col>
      <xdr:colOff>32457</xdr:colOff>
      <xdr:row>31</xdr:row>
      <xdr:rowOff>20517</xdr:rowOff>
    </xdr:from>
    <xdr:to>
      <xdr:col>41</xdr:col>
      <xdr:colOff>108441</xdr:colOff>
      <xdr:row>33</xdr:row>
      <xdr:rowOff>103869</xdr:rowOff>
    </xdr:to>
    <xdr:sp macro="" textlink="">
      <xdr:nvSpPr>
        <xdr:cNvPr id="75" name="Rounded Rectangle 113"/>
        <xdr:cNvSpPr/>
      </xdr:nvSpPr>
      <xdr:spPr>
        <a:xfrm rot="5400000">
          <a:off x="4867473" y="3862776"/>
          <a:ext cx="331002" cy="323634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25695</xdr:colOff>
      <xdr:row>31</xdr:row>
      <xdr:rowOff>20517</xdr:rowOff>
    </xdr:from>
    <xdr:to>
      <xdr:col>38</xdr:col>
      <xdr:colOff>101679</xdr:colOff>
      <xdr:row>33</xdr:row>
      <xdr:rowOff>103869</xdr:rowOff>
    </xdr:to>
    <xdr:sp macro="" textlink="">
      <xdr:nvSpPr>
        <xdr:cNvPr id="76" name="Rounded Rectangle 114"/>
        <xdr:cNvSpPr/>
      </xdr:nvSpPr>
      <xdr:spPr>
        <a:xfrm rot="5400000">
          <a:off x="4489236" y="3862776"/>
          <a:ext cx="331002" cy="323634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18524</xdr:colOff>
      <xdr:row>24</xdr:row>
      <xdr:rowOff>13195</xdr:rowOff>
    </xdr:from>
    <xdr:to>
      <xdr:col>28</xdr:col>
      <xdr:colOff>94508</xdr:colOff>
      <xdr:row>26</xdr:row>
      <xdr:rowOff>96548</xdr:rowOff>
    </xdr:to>
    <xdr:sp macro="" textlink="">
      <xdr:nvSpPr>
        <xdr:cNvPr id="77" name="Rounded Rectangle 115"/>
        <xdr:cNvSpPr/>
      </xdr:nvSpPr>
      <xdr:spPr>
        <a:xfrm rot="5400000">
          <a:off x="3260667" y="3006264"/>
          <a:ext cx="332468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11040</xdr:colOff>
      <xdr:row>27</xdr:row>
      <xdr:rowOff>20515</xdr:rowOff>
    </xdr:from>
    <xdr:to>
      <xdr:col>32</xdr:col>
      <xdr:colOff>93786</xdr:colOff>
      <xdr:row>29</xdr:row>
      <xdr:rowOff>103868</xdr:rowOff>
    </xdr:to>
    <xdr:grpSp>
      <xdr:nvGrpSpPr>
        <xdr:cNvPr id="78" name="Group 79"/>
        <xdr:cNvGrpSpPr/>
      </xdr:nvGrpSpPr>
      <xdr:grpSpPr>
        <a:xfrm rot="5400000">
          <a:off x="3567958" y="3197040"/>
          <a:ext cx="332468" cy="705534"/>
          <a:chOff x="3079750" y="609600"/>
          <a:chExt cx="457200" cy="647700"/>
        </a:xfrm>
        <a:solidFill>
          <a:sysClr val="window" lastClr="FFFFFF"/>
        </a:solidFill>
      </xdr:grpSpPr>
      <xdr:sp macro="" textlink="">
        <xdr:nvSpPr>
          <xdr:cNvPr id="79" name="Rounded Rectangle 113"/>
          <xdr:cNvSpPr/>
        </xdr:nvSpPr>
        <xdr:spPr>
          <a:xfrm>
            <a:off x="3079750" y="609600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0" name="Rounded Rectangle 114"/>
          <xdr:cNvSpPr/>
        </xdr:nvSpPr>
        <xdr:spPr>
          <a:xfrm>
            <a:off x="3079750" y="958850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18</xdr:col>
      <xdr:colOff>34870</xdr:colOff>
      <xdr:row>24</xdr:row>
      <xdr:rowOff>20540</xdr:rowOff>
    </xdr:from>
    <xdr:to>
      <xdr:col>19</xdr:col>
      <xdr:colOff>98515</xdr:colOff>
      <xdr:row>25</xdr:row>
      <xdr:rowOff>90286</xdr:rowOff>
    </xdr:to>
    <xdr:sp macro="" textlink="">
      <xdr:nvSpPr>
        <xdr:cNvPr id="81" name="Rounded Rectangle 92"/>
        <xdr:cNvSpPr/>
      </xdr:nvSpPr>
      <xdr:spPr>
        <a:xfrm>
          <a:off x="2284235" y="3009925"/>
          <a:ext cx="188203" cy="19430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42502</xdr:colOff>
      <xdr:row>26</xdr:row>
      <xdr:rowOff>20509</xdr:rowOff>
    </xdr:from>
    <xdr:to>
      <xdr:col>19</xdr:col>
      <xdr:colOff>106147</xdr:colOff>
      <xdr:row>27</xdr:row>
      <xdr:rowOff>93460</xdr:rowOff>
    </xdr:to>
    <xdr:sp macro="" textlink="">
      <xdr:nvSpPr>
        <xdr:cNvPr id="82" name="Rounded Rectangle 87"/>
        <xdr:cNvSpPr/>
      </xdr:nvSpPr>
      <xdr:spPr>
        <a:xfrm>
          <a:off x="2291867" y="3259009"/>
          <a:ext cx="188203" cy="1975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33023</xdr:colOff>
      <xdr:row>20</xdr:row>
      <xdr:rowOff>20627</xdr:rowOff>
    </xdr:from>
    <xdr:to>
      <xdr:col>36</xdr:col>
      <xdr:colOff>103827</xdr:colOff>
      <xdr:row>22</xdr:row>
      <xdr:rowOff>116101</xdr:rowOff>
    </xdr:to>
    <xdr:grpSp>
      <xdr:nvGrpSpPr>
        <xdr:cNvPr id="83" name="Groupe 82"/>
        <xdr:cNvGrpSpPr/>
      </xdr:nvGrpSpPr>
      <xdr:grpSpPr>
        <a:xfrm>
          <a:off x="3154292" y="2511781"/>
          <a:ext cx="1440939" cy="344589"/>
          <a:chOff x="3154292" y="2511781"/>
          <a:chExt cx="1440939" cy="344589"/>
        </a:xfrm>
      </xdr:grpSpPr>
      <xdr:sp macro="" textlink="">
        <xdr:nvSpPr>
          <xdr:cNvPr id="84" name="Rounded Rectangle 111"/>
          <xdr:cNvSpPr/>
        </xdr:nvSpPr>
        <xdr:spPr>
          <a:xfrm rot="5400000">
            <a:off x="4266448" y="2515465"/>
            <a:ext cx="332467" cy="32509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85" name="Groupe 84"/>
          <xdr:cNvGrpSpPr/>
        </xdr:nvGrpSpPr>
        <xdr:grpSpPr>
          <a:xfrm>
            <a:off x="3154292" y="2516575"/>
            <a:ext cx="1081962" cy="339795"/>
            <a:chOff x="3154292" y="2516575"/>
            <a:chExt cx="1081962" cy="339795"/>
          </a:xfrm>
        </xdr:grpSpPr>
        <xdr:sp macro="" textlink="">
          <xdr:nvSpPr>
            <xdr:cNvPr id="86" name="Rounded Rectangle 113"/>
            <xdr:cNvSpPr/>
          </xdr:nvSpPr>
          <xdr:spPr>
            <a:xfrm rot="5400000">
              <a:off x="3523716" y="2527586"/>
              <a:ext cx="332468" cy="325099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7" name="Rounded Rectangle 114"/>
            <xdr:cNvSpPr/>
          </xdr:nvSpPr>
          <xdr:spPr>
            <a:xfrm rot="5400000">
              <a:off x="3150608" y="2520259"/>
              <a:ext cx="332468" cy="325099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8" name="Rounded Rectangle 113"/>
            <xdr:cNvSpPr/>
          </xdr:nvSpPr>
          <xdr:spPr>
            <a:xfrm rot="5400000">
              <a:off x="3907470" y="2520218"/>
              <a:ext cx="325099" cy="332468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33</xdr:col>
      <xdr:colOff>25298</xdr:colOff>
      <xdr:row>34</xdr:row>
      <xdr:rowOff>25293</xdr:rowOff>
    </xdr:from>
    <xdr:to>
      <xdr:col>34</xdr:col>
      <xdr:colOff>95148</xdr:colOff>
      <xdr:row>36</xdr:row>
      <xdr:rowOff>95142</xdr:rowOff>
    </xdr:to>
    <xdr:sp macro="" textlink="">
      <xdr:nvSpPr>
        <xdr:cNvPr id="89" name="Rounded Rectangle 15"/>
        <xdr:cNvSpPr/>
      </xdr:nvSpPr>
      <xdr:spPr>
        <a:xfrm>
          <a:off x="4143029" y="4260255"/>
          <a:ext cx="194407" cy="31896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23837</xdr:colOff>
      <xdr:row>31</xdr:row>
      <xdr:rowOff>38483</xdr:rowOff>
    </xdr:from>
    <xdr:to>
      <xdr:col>16</xdr:col>
      <xdr:colOff>93686</xdr:colOff>
      <xdr:row>33</xdr:row>
      <xdr:rowOff>108331</xdr:rowOff>
    </xdr:to>
    <xdr:sp macro="" textlink="">
      <xdr:nvSpPr>
        <xdr:cNvPr id="90" name="Rounded Rectangle 15"/>
        <xdr:cNvSpPr/>
      </xdr:nvSpPr>
      <xdr:spPr>
        <a:xfrm>
          <a:off x="1899529" y="3899771"/>
          <a:ext cx="194407" cy="31896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43</xdr:col>
      <xdr:colOff>29003</xdr:colOff>
      <xdr:row>30</xdr:row>
      <xdr:rowOff>29304</xdr:rowOff>
    </xdr:from>
    <xdr:to>
      <xdr:col>44</xdr:col>
      <xdr:colOff>92649</xdr:colOff>
      <xdr:row>31</xdr:row>
      <xdr:rowOff>102256</xdr:rowOff>
    </xdr:to>
    <xdr:sp macro="" textlink="">
      <xdr:nvSpPr>
        <xdr:cNvPr id="91" name="Rounded Rectangle 87"/>
        <xdr:cNvSpPr/>
      </xdr:nvSpPr>
      <xdr:spPr>
        <a:xfrm>
          <a:off x="5363003" y="3744054"/>
          <a:ext cx="187471" cy="196777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9416</xdr:colOff>
      <xdr:row>20</xdr:row>
      <xdr:rowOff>22253</xdr:rowOff>
    </xdr:from>
    <xdr:to>
      <xdr:col>24</xdr:col>
      <xdr:colOff>92768</xdr:colOff>
      <xdr:row>22</xdr:row>
      <xdr:rowOff>98237</xdr:rowOff>
    </xdr:to>
    <xdr:sp macro="" textlink="">
      <xdr:nvSpPr>
        <xdr:cNvPr id="94" name="Rounded Rectangle 114"/>
        <xdr:cNvSpPr/>
      </xdr:nvSpPr>
      <xdr:spPr>
        <a:xfrm rot="10800000">
          <a:off x="2757012" y="2513407"/>
          <a:ext cx="332468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24068</xdr:colOff>
      <xdr:row>31</xdr:row>
      <xdr:rowOff>15085</xdr:rowOff>
    </xdr:from>
    <xdr:to>
      <xdr:col>35</xdr:col>
      <xdr:colOff>107421</xdr:colOff>
      <xdr:row>33</xdr:row>
      <xdr:rowOff>91067</xdr:rowOff>
    </xdr:to>
    <xdr:sp macro="" textlink="">
      <xdr:nvSpPr>
        <xdr:cNvPr id="95" name="Rounded Rectangle 115"/>
        <xdr:cNvSpPr/>
      </xdr:nvSpPr>
      <xdr:spPr>
        <a:xfrm rot="10800000">
          <a:off x="4141799" y="3876373"/>
          <a:ext cx="332468" cy="325098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22707</xdr:colOff>
      <xdr:row>34</xdr:row>
      <xdr:rowOff>13522</xdr:rowOff>
    </xdr:from>
    <xdr:to>
      <xdr:col>26</xdr:col>
      <xdr:colOff>98691</xdr:colOff>
      <xdr:row>36</xdr:row>
      <xdr:rowOff>96875</xdr:rowOff>
    </xdr:to>
    <xdr:sp macro="" textlink="">
      <xdr:nvSpPr>
        <xdr:cNvPr id="102" name="Rounded Rectangle 114"/>
        <xdr:cNvSpPr/>
      </xdr:nvSpPr>
      <xdr:spPr>
        <a:xfrm rot="16200000">
          <a:off x="3015735" y="4252168"/>
          <a:ext cx="332468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22550</xdr:colOff>
      <xdr:row>31</xdr:row>
      <xdr:rowOff>20848</xdr:rowOff>
    </xdr:from>
    <xdr:to>
      <xdr:col>26</xdr:col>
      <xdr:colOff>98533</xdr:colOff>
      <xdr:row>33</xdr:row>
      <xdr:rowOff>104200</xdr:rowOff>
    </xdr:to>
    <xdr:sp macro="" textlink="">
      <xdr:nvSpPr>
        <xdr:cNvPr id="103" name="Rounded Rectangle 115"/>
        <xdr:cNvSpPr/>
      </xdr:nvSpPr>
      <xdr:spPr>
        <a:xfrm rot="16200000">
          <a:off x="3015577" y="3885821"/>
          <a:ext cx="332468" cy="325098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12741</xdr:colOff>
      <xdr:row>31</xdr:row>
      <xdr:rowOff>8282</xdr:rowOff>
    </xdr:from>
    <xdr:to>
      <xdr:col>32</xdr:col>
      <xdr:colOff>98006</xdr:colOff>
      <xdr:row>36</xdr:row>
      <xdr:rowOff>83153</xdr:rowOff>
    </xdr:to>
    <xdr:grpSp>
      <xdr:nvGrpSpPr>
        <xdr:cNvPr id="135" name="Groupe 134"/>
        <xdr:cNvGrpSpPr/>
      </xdr:nvGrpSpPr>
      <xdr:grpSpPr>
        <a:xfrm>
          <a:off x="3383126" y="3869570"/>
          <a:ext cx="708053" cy="697660"/>
          <a:chOff x="2643107" y="3876898"/>
          <a:chExt cx="708053" cy="697660"/>
        </a:xfrm>
      </xdr:grpSpPr>
      <xdr:grpSp>
        <xdr:nvGrpSpPr>
          <xdr:cNvPr id="97" name="Group 110"/>
          <xdr:cNvGrpSpPr/>
        </xdr:nvGrpSpPr>
        <xdr:grpSpPr>
          <a:xfrm rot="10800000">
            <a:off x="2643107" y="3876898"/>
            <a:ext cx="335002" cy="696783"/>
            <a:chOff x="151847" y="1491287"/>
            <a:chExt cx="450896" cy="657407"/>
          </a:xfrm>
        </xdr:grpSpPr>
        <xdr:sp macro="" textlink="">
          <xdr:nvSpPr>
            <xdr:cNvPr id="104" name="Rounded Rectangle 111"/>
            <xdr:cNvSpPr/>
          </xdr:nvSpPr>
          <xdr:spPr>
            <a:xfrm>
              <a:off x="155259" y="1841967"/>
              <a:ext cx="447484" cy="306727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05" name="Rounded Rectangle 115"/>
            <xdr:cNvSpPr/>
          </xdr:nvSpPr>
          <xdr:spPr>
            <a:xfrm>
              <a:off x="151847" y="1491287"/>
              <a:ext cx="447486" cy="306726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grpSp>
        <xdr:nvGrpSpPr>
          <xdr:cNvPr id="99" name="Group 79"/>
          <xdr:cNvGrpSpPr/>
        </xdr:nvGrpSpPr>
        <xdr:grpSpPr>
          <a:xfrm rot="10800000">
            <a:off x="3018692" y="3890597"/>
            <a:ext cx="332468" cy="683961"/>
            <a:chOff x="3079750" y="972303"/>
            <a:chExt cx="457200" cy="627897"/>
          </a:xfrm>
          <a:solidFill>
            <a:sysClr val="window" lastClr="FFFFFF"/>
          </a:solidFill>
        </xdr:grpSpPr>
        <xdr:sp macro="" textlink="">
          <xdr:nvSpPr>
            <xdr:cNvPr id="100" name="Rounded Rectangle 114"/>
            <xdr:cNvSpPr/>
          </xdr:nvSpPr>
          <xdr:spPr>
            <a:xfrm>
              <a:off x="3079750" y="972303"/>
              <a:ext cx="457200" cy="298451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01" name="Rounded Rectangle 11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18</xdr:col>
      <xdr:colOff>40727</xdr:colOff>
      <xdr:row>28</xdr:row>
      <xdr:rowOff>19080</xdr:rowOff>
    </xdr:from>
    <xdr:to>
      <xdr:col>19</xdr:col>
      <xdr:colOff>104372</xdr:colOff>
      <xdr:row>29</xdr:row>
      <xdr:rowOff>88825</xdr:rowOff>
    </xdr:to>
    <xdr:sp macro="" textlink="">
      <xdr:nvSpPr>
        <xdr:cNvPr id="106" name="Rounded Rectangle 92"/>
        <xdr:cNvSpPr/>
      </xdr:nvSpPr>
      <xdr:spPr>
        <a:xfrm>
          <a:off x="2290092" y="3506695"/>
          <a:ext cx="188203" cy="19430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10528</xdr:colOff>
      <xdr:row>23</xdr:row>
      <xdr:rowOff>45091</xdr:rowOff>
    </xdr:from>
    <xdr:to>
      <xdr:col>14</xdr:col>
      <xdr:colOff>92987</xdr:colOff>
      <xdr:row>32</xdr:row>
      <xdr:rowOff>91031</xdr:rowOff>
    </xdr:to>
    <xdr:grpSp>
      <xdr:nvGrpSpPr>
        <xdr:cNvPr id="107" name="Group 24"/>
        <xdr:cNvGrpSpPr/>
      </xdr:nvGrpSpPr>
      <xdr:grpSpPr>
        <a:xfrm rot="5400000">
          <a:off x="904355" y="3137110"/>
          <a:ext cx="1166959" cy="712575"/>
          <a:chOff x="3291015" y="1145818"/>
          <a:chExt cx="934062" cy="771386"/>
        </a:xfrm>
      </xdr:grpSpPr>
      <xdr:sp macro="" textlink="">
        <xdr:nvSpPr>
          <xdr:cNvPr id="108" name="Rounded Rectangle 33"/>
          <xdr:cNvSpPr/>
        </xdr:nvSpPr>
        <xdr:spPr>
          <a:xfrm>
            <a:off x="3291015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09" name="Rounded Rectangle 28"/>
          <xdr:cNvSpPr/>
        </xdr:nvSpPr>
        <xdr:spPr>
          <a:xfrm>
            <a:off x="3785441" y="1150187"/>
            <a:ext cx="439636" cy="76127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43</xdr:col>
      <xdr:colOff>27538</xdr:colOff>
      <xdr:row>32</xdr:row>
      <xdr:rowOff>27869</xdr:rowOff>
    </xdr:from>
    <xdr:to>
      <xdr:col>44</xdr:col>
      <xdr:colOff>91184</xdr:colOff>
      <xdr:row>33</xdr:row>
      <xdr:rowOff>97614</xdr:rowOff>
    </xdr:to>
    <xdr:sp macro="" textlink="">
      <xdr:nvSpPr>
        <xdr:cNvPr id="111" name="Rounded Rectangle 92"/>
        <xdr:cNvSpPr/>
      </xdr:nvSpPr>
      <xdr:spPr>
        <a:xfrm>
          <a:off x="5390846" y="4013715"/>
          <a:ext cx="188203" cy="19430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26074</xdr:colOff>
      <xdr:row>33</xdr:row>
      <xdr:rowOff>33732</xdr:rowOff>
    </xdr:from>
    <xdr:to>
      <xdr:col>12</xdr:col>
      <xdr:colOff>79034</xdr:colOff>
      <xdr:row>34</xdr:row>
      <xdr:rowOff>106357</xdr:rowOff>
    </xdr:to>
    <xdr:grpSp>
      <xdr:nvGrpSpPr>
        <xdr:cNvPr id="112" name="Group 90"/>
        <xdr:cNvGrpSpPr/>
      </xdr:nvGrpSpPr>
      <xdr:grpSpPr>
        <a:xfrm>
          <a:off x="1147093" y="4144136"/>
          <a:ext cx="426633" cy="197183"/>
          <a:chOff x="5421621" y="3458333"/>
          <a:chExt cx="426633" cy="189856"/>
        </a:xfrm>
      </xdr:grpSpPr>
      <xdr:sp macro="" textlink="">
        <xdr:nvSpPr>
          <xdr:cNvPr id="114" name="Rounded Rectangle 91"/>
          <xdr:cNvSpPr/>
        </xdr:nvSpPr>
        <xdr:spPr>
          <a:xfrm>
            <a:off x="5421621" y="3461106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5" name="Rounded Rectangle 92"/>
          <xdr:cNvSpPr/>
        </xdr:nvSpPr>
        <xdr:spPr>
          <a:xfrm>
            <a:off x="5660051" y="3458333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32</xdr:col>
      <xdr:colOff>29307</xdr:colOff>
      <xdr:row>38</xdr:row>
      <xdr:rowOff>14655</xdr:rowOff>
    </xdr:from>
    <xdr:to>
      <xdr:col>34</xdr:col>
      <xdr:colOff>112659</xdr:colOff>
      <xdr:row>40</xdr:row>
      <xdr:rowOff>90638</xdr:rowOff>
    </xdr:to>
    <xdr:sp macro="" textlink="">
      <xdr:nvSpPr>
        <xdr:cNvPr id="116" name="Rounded Rectangle 111"/>
        <xdr:cNvSpPr/>
      </xdr:nvSpPr>
      <xdr:spPr>
        <a:xfrm rot="5400000">
          <a:off x="4026164" y="4744163"/>
          <a:ext cx="325099" cy="332467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21985</xdr:colOff>
      <xdr:row>20</xdr:row>
      <xdr:rowOff>26891</xdr:rowOff>
    </xdr:from>
    <xdr:to>
      <xdr:col>21</xdr:col>
      <xdr:colOff>105338</xdr:colOff>
      <xdr:row>22</xdr:row>
      <xdr:rowOff>102875</xdr:rowOff>
    </xdr:to>
    <xdr:sp macro="" textlink="">
      <xdr:nvSpPr>
        <xdr:cNvPr id="117" name="Rounded Rectangle 113"/>
        <xdr:cNvSpPr/>
      </xdr:nvSpPr>
      <xdr:spPr>
        <a:xfrm rot="5400000">
          <a:off x="2399592" y="2514361"/>
          <a:ext cx="325099" cy="332468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51289</xdr:colOff>
      <xdr:row>12</xdr:row>
      <xdr:rowOff>10267</xdr:rowOff>
    </xdr:from>
    <xdr:to>
      <xdr:col>51</xdr:col>
      <xdr:colOff>54225</xdr:colOff>
      <xdr:row>18</xdr:row>
      <xdr:rowOff>29308</xdr:rowOff>
    </xdr:to>
    <xdr:cxnSp macro="">
      <xdr:nvCxnSpPr>
        <xdr:cNvPr id="118" name="Straight Connector 83"/>
        <xdr:cNvCxnSpPr/>
      </xdr:nvCxnSpPr>
      <xdr:spPr>
        <a:xfrm flipV="1">
          <a:off x="6997212" y="1504959"/>
          <a:ext cx="2936" cy="76638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42193</xdr:colOff>
      <xdr:row>23</xdr:row>
      <xdr:rowOff>21887</xdr:rowOff>
    </xdr:from>
    <xdr:to>
      <xdr:col>16</xdr:col>
      <xdr:colOff>105838</xdr:colOff>
      <xdr:row>24</xdr:row>
      <xdr:rowOff>94838</xdr:rowOff>
    </xdr:to>
    <xdr:sp macro="" textlink="">
      <xdr:nvSpPr>
        <xdr:cNvPr id="121" name="Rounded Rectangle 87"/>
        <xdr:cNvSpPr/>
      </xdr:nvSpPr>
      <xdr:spPr>
        <a:xfrm rot="10800000">
          <a:off x="1917885" y="2886714"/>
          <a:ext cx="188203" cy="1975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18371</xdr:colOff>
      <xdr:row>31</xdr:row>
      <xdr:rowOff>20522</xdr:rowOff>
    </xdr:from>
    <xdr:to>
      <xdr:col>20</xdr:col>
      <xdr:colOff>101723</xdr:colOff>
      <xdr:row>33</xdr:row>
      <xdr:rowOff>96505</xdr:rowOff>
    </xdr:to>
    <xdr:sp macro="" textlink="">
      <xdr:nvSpPr>
        <xdr:cNvPr id="124" name="Rounded Rectangle 115"/>
        <xdr:cNvSpPr/>
      </xdr:nvSpPr>
      <xdr:spPr>
        <a:xfrm rot="5400000">
          <a:off x="2260430" y="3855413"/>
          <a:ext cx="323633" cy="331002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65942</xdr:colOff>
      <xdr:row>23</xdr:row>
      <xdr:rowOff>101110</xdr:rowOff>
    </xdr:from>
    <xdr:to>
      <xdr:col>17</xdr:col>
      <xdr:colOff>79131</xdr:colOff>
      <xdr:row>30</xdr:row>
      <xdr:rowOff>58614</xdr:rowOff>
    </xdr:to>
    <xdr:cxnSp macro="">
      <xdr:nvCxnSpPr>
        <xdr:cNvPr id="125" name="Straight Connector 76"/>
        <xdr:cNvCxnSpPr/>
      </xdr:nvCxnSpPr>
      <xdr:spPr>
        <a:xfrm flipV="1">
          <a:off x="2190750" y="2965937"/>
          <a:ext cx="13189" cy="82940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26074</xdr:colOff>
      <xdr:row>25</xdr:row>
      <xdr:rowOff>33703</xdr:rowOff>
    </xdr:from>
    <xdr:to>
      <xdr:col>16</xdr:col>
      <xdr:colOff>90026</xdr:colOff>
      <xdr:row>28</xdr:row>
      <xdr:rowOff>108025</xdr:rowOff>
    </xdr:to>
    <xdr:grpSp>
      <xdr:nvGrpSpPr>
        <xdr:cNvPr id="126" name="Group 85"/>
        <xdr:cNvGrpSpPr/>
      </xdr:nvGrpSpPr>
      <xdr:grpSpPr>
        <a:xfrm rot="10800000">
          <a:off x="1901766" y="3147645"/>
          <a:ext cx="188510" cy="447995"/>
          <a:chOff x="2549467" y="3465631"/>
          <a:chExt cx="188510" cy="424346"/>
        </a:xfrm>
      </xdr:grpSpPr>
      <xdr:sp macro="" textlink="">
        <xdr:nvSpPr>
          <xdr:cNvPr id="127" name="Rounded Rectangle 86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8" name="Rounded Rectangle 87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</xdr:col>
      <xdr:colOff>32243</xdr:colOff>
      <xdr:row>29</xdr:row>
      <xdr:rowOff>39570</xdr:rowOff>
    </xdr:from>
    <xdr:to>
      <xdr:col>16</xdr:col>
      <xdr:colOff>95888</xdr:colOff>
      <xdr:row>30</xdr:row>
      <xdr:rowOff>112521</xdr:rowOff>
    </xdr:to>
    <xdr:sp macro="" textlink="">
      <xdr:nvSpPr>
        <xdr:cNvPr id="129" name="Rounded Rectangle 86"/>
        <xdr:cNvSpPr/>
      </xdr:nvSpPr>
      <xdr:spPr>
        <a:xfrm rot="10800000">
          <a:off x="1907935" y="3651743"/>
          <a:ext cx="188203" cy="1975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35</xdr:col>
      <xdr:colOff>36636</xdr:colOff>
      <xdr:row>34</xdr:row>
      <xdr:rowOff>43961</xdr:rowOff>
    </xdr:from>
    <xdr:to>
      <xdr:col>44</xdr:col>
      <xdr:colOff>92808</xdr:colOff>
      <xdr:row>40</xdr:row>
      <xdr:rowOff>86457</xdr:rowOff>
    </xdr:to>
    <xdr:sp macro="" textlink="">
      <xdr:nvSpPr>
        <xdr:cNvPr id="130" name="Rounded Rectangle 7"/>
        <xdr:cNvSpPr/>
      </xdr:nvSpPr>
      <xdr:spPr>
        <a:xfrm>
          <a:off x="4403482" y="4278923"/>
          <a:ext cx="1177191" cy="78984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30930</xdr:colOff>
      <xdr:row>13</xdr:row>
      <xdr:rowOff>29800</xdr:rowOff>
    </xdr:from>
    <xdr:to>
      <xdr:col>24</xdr:col>
      <xdr:colOff>101870</xdr:colOff>
      <xdr:row>19</xdr:row>
      <xdr:rowOff>97308</xdr:rowOff>
    </xdr:to>
    <xdr:grpSp>
      <xdr:nvGrpSpPr>
        <xdr:cNvPr id="131" name="Group 57"/>
        <xdr:cNvGrpSpPr/>
      </xdr:nvGrpSpPr>
      <xdr:grpSpPr>
        <a:xfrm>
          <a:off x="2155738" y="1649050"/>
          <a:ext cx="942844" cy="814854"/>
          <a:chOff x="3006989" y="2435923"/>
          <a:chExt cx="1201957" cy="306280"/>
        </a:xfrm>
      </xdr:grpSpPr>
      <xdr:sp macro="" textlink="">
        <xdr:nvSpPr>
          <xdr:cNvPr id="132" name="Rounded Rectangle 32"/>
          <xdr:cNvSpPr/>
        </xdr:nvSpPr>
        <xdr:spPr>
          <a:xfrm>
            <a:off x="3006989" y="2438000"/>
            <a:ext cx="560457" cy="30226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3" name="Rounded Rectangle 33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7</xdr:col>
      <xdr:colOff>108438</xdr:colOff>
      <xdr:row>35</xdr:row>
      <xdr:rowOff>57150</xdr:rowOff>
    </xdr:from>
    <xdr:to>
      <xdr:col>13</xdr:col>
      <xdr:colOff>115765</xdr:colOff>
      <xdr:row>35</xdr:row>
      <xdr:rowOff>64477</xdr:rowOff>
    </xdr:to>
    <xdr:cxnSp macro="">
      <xdr:nvCxnSpPr>
        <xdr:cNvPr id="137" name="Straight Connector 62"/>
        <xdr:cNvCxnSpPr/>
      </xdr:nvCxnSpPr>
      <xdr:spPr>
        <a:xfrm>
          <a:off x="980342" y="4416669"/>
          <a:ext cx="754673" cy="732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18749</xdr:colOff>
      <xdr:row>31</xdr:row>
      <xdr:rowOff>20419</xdr:rowOff>
    </xdr:from>
    <xdr:to>
      <xdr:col>22</xdr:col>
      <xdr:colOff>85626</xdr:colOff>
      <xdr:row>36</xdr:row>
      <xdr:rowOff>84670</xdr:rowOff>
    </xdr:to>
    <xdr:grpSp>
      <xdr:nvGrpSpPr>
        <xdr:cNvPr id="140" name="Groupe 139"/>
        <xdr:cNvGrpSpPr/>
      </xdr:nvGrpSpPr>
      <xdr:grpSpPr>
        <a:xfrm>
          <a:off x="2641787" y="3881707"/>
          <a:ext cx="191435" cy="687040"/>
          <a:chOff x="2641787" y="3024457"/>
          <a:chExt cx="191435" cy="687040"/>
        </a:xfrm>
      </xdr:grpSpPr>
      <xdr:sp macro="" textlink="">
        <xdr:nvSpPr>
          <xdr:cNvPr id="122" name="Rounded Rectangle 86"/>
          <xdr:cNvSpPr/>
        </xdr:nvSpPr>
        <xdr:spPr>
          <a:xfrm rot="10800000">
            <a:off x="2642092" y="3513988"/>
            <a:ext cx="188203" cy="19750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3" name="Rounded Rectangle 87"/>
          <xdr:cNvSpPr/>
        </xdr:nvSpPr>
        <xdr:spPr>
          <a:xfrm rot="10800000">
            <a:off x="2641787" y="3024457"/>
            <a:ext cx="188203" cy="19750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9" name="Rounded Rectangle 86"/>
          <xdr:cNvSpPr/>
        </xdr:nvSpPr>
        <xdr:spPr>
          <a:xfrm rot="10800000">
            <a:off x="2645019" y="3267809"/>
            <a:ext cx="188203" cy="19750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25102</xdr:colOff>
      <xdr:row>19</xdr:row>
      <xdr:rowOff>38423</xdr:rowOff>
    </xdr:from>
    <xdr:to>
      <xdr:col>40</xdr:col>
      <xdr:colOff>99788</xdr:colOff>
      <xdr:row>22</xdr:row>
      <xdr:rowOff>111660</xdr:rowOff>
    </xdr:to>
    <xdr:sp macro="" textlink="">
      <xdr:nvSpPr>
        <xdr:cNvPr id="2" name="Rounded Rectangle 1"/>
        <xdr:cNvSpPr/>
      </xdr:nvSpPr>
      <xdr:spPr>
        <a:xfrm>
          <a:off x="4616152" y="2391098"/>
          <a:ext cx="446161" cy="44471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25824</xdr:colOff>
      <xdr:row>16</xdr:row>
      <xdr:rowOff>32853</xdr:rowOff>
    </xdr:from>
    <xdr:to>
      <xdr:col>5</xdr:col>
      <xdr:colOff>102025</xdr:colOff>
      <xdr:row>20</xdr:row>
      <xdr:rowOff>109054</xdr:rowOff>
    </xdr:to>
    <xdr:sp macro="" textlink="">
      <xdr:nvSpPr>
        <xdr:cNvPr id="3" name="Rounded Rectangle 2"/>
        <xdr:cNvSpPr/>
      </xdr:nvSpPr>
      <xdr:spPr>
        <a:xfrm>
          <a:off x="149649" y="2014053"/>
          <a:ext cx="571501" cy="57150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14656</xdr:colOff>
      <xdr:row>31</xdr:row>
      <xdr:rowOff>4398</xdr:rowOff>
    </xdr:from>
    <xdr:to>
      <xdr:col>32</xdr:col>
      <xdr:colOff>97206</xdr:colOff>
      <xdr:row>36</xdr:row>
      <xdr:rowOff>80896</xdr:rowOff>
    </xdr:to>
    <xdr:sp macro="" textlink="">
      <xdr:nvSpPr>
        <xdr:cNvPr id="4" name="Rounded Rectangle 3"/>
        <xdr:cNvSpPr/>
      </xdr:nvSpPr>
      <xdr:spPr>
        <a:xfrm>
          <a:off x="3758714" y="3865686"/>
          <a:ext cx="331665" cy="699287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10104</xdr:colOff>
      <xdr:row>21</xdr:row>
      <xdr:rowOff>20819</xdr:rowOff>
    </xdr:from>
    <xdr:to>
      <xdr:col>44</xdr:col>
      <xdr:colOff>94639</xdr:colOff>
      <xdr:row>26</xdr:row>
      <xdr:rowOff>98510</xdr:rowOff>
    </xdr:to>
    <xdr:sp macro="" textlink="">
      <xdr:nvSpPr>
        <xdr:cNvPr id="5" name="Rounded Rectangle 4"/>
        <xdr:cNvSpPr/>
      </xdr:nvSpPr>
      <xdr:spPr>
        <a:xfrm>
          <a:off x="5248854" y="2636531"/>
          <a:ext cx="333650" cy="700479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25400</xdr:colOff>
      <xdr:row>12</xdr:row>
      <xdr:rowOff>40055</xdr:rowOff>
    </xdr:from>
    <xdr:to>
      <xdr:col>12</xdr:col>
      <xdr:colOff>95251</xdr:colOff>
      <xdr:row>17</xdr:row>
      <xdr:rowOff>109904</xdr:rowOff>
    </xdr:to>
    <xdr:sp macro="" textlink="">
      <xdr:nvSpPr>
        <xdr:cNvPr id="6" name="Rounded Rectangle 5"/>
        <xdr:cNvSpPr/>
      </xdr:nvSpPr>
      <xdr:spPr>
        <a:xfrm>
          <a:off x="768350" y="1525955"/>
          <a:ext cx="812801" cy="68897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30772</xdr:colOff>
      <xdr:row>35</xdr:row>
      <xdr:rowOff>14654</xdr:rowOff>
    </xdr:from>
    <xdr:to>
      <xdr:col>19</xdr:col>
      <xdr:colOff>87923</xdr:colOff>
      <xdr:row>40</xdr:row>
      <xdr:rowOff>95251</xdr:rowOff>
    </xdr:to>
    <xdr:sp macro="" textlink="">
      <xdr:nvSpPr>
        <xdr:cNvPr id="7" name="Rounded Rectangle 6"/>
        <xdr:cNvSpPr/>
      </xdr:nvSpPr>
      <xdr:spPr>
        <a:xfrm>
          <a:off x="1773847" y="4348529"/>
          <a:ext cx="676276" cy="69972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11719</xdr:colOff>
      <xdr:row>36</xdr:row>
      <xdr:rowOff>17947</xdr:rowOff>
    </xdr:from>
    <xdr:to>
      <xdr:col>7</xdr:col>
      <xdr:colOff>102577</xdr:colOff>
      <xdr:row>40</xdr:row>
      <xdr:rowOff>80596</xdr:rowOff>
    </xdr:to>
    <xdr:sp macro="" textlink="">
      <xdr:nvSpPr>
        <xdr:cNvPr id="8" name="Rounded Rectangle 11"/>
        <xdr:cNvSpPr/>
      </xdr:nvSpPr>
      <xdr:spPr>
        <a:xfrm>
          <a:off x="259369" y="4475647"/>
          <a:ext cx="709983" cy="55794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36635</xdr:colOff>
      <xdr:row>12</xdr:row>
      <xdr:rowOff>0</xdr:rowOff>
    </xdr:from>
    <xdr:to>
      <xdr:col>36</xdr:col>
      <xdr:colOff>102577</xdr:colOff>
      <xdr:row>12</xdr:row>
      <xdr:rowOff>7327</xdr:rowOff>
    </xdr:to>
    <xdr:cxnSp macro="">
      <xdr:nvCxnSpPr>
        <xdr:cNvPr id="9" name="Straight Connector 12"/>
        <xdr:cNvCxnSpPr/>
      </xdr:nvCxnSpPr>
      <xdr:spPr>
        <a:xfrm flipH="1">
          <a:off x="1646360" y="1485900"/>
          <a:ext cx="2923442" cy="7327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385784</xdr:colOff>
      <xdr:row>26</xdr:row>
      <xdr:rowOff>100028</xdr:rowOff>
    </xdr:from>
    <xdr:to>
      <xdr:col>48</xdr:col>
      <xdr:colOff>169883</xdr:colOff>
      <xdr:row>29</xdr:row>
      <xdr:rowOff>45319</xdr:rowOff>
    </xdr:to>
    <xdr:sp macro="" textlink="">
      <xdr:nvSpPr>
        <xdr:cNvPr id="10" name="Rounded Rectangle 15"/>
        <xdr:cNvSpPr/>
      </xdr:nvSpPr>
      <xdr:spPr>
        <a:xfrm>
          <a:off x="6247322" y="3338528"/>
          <a:ext cx="194407" cy="31896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32236</xdr:colOff>
      <xdr:row>19</xdr:row>
      <xdr:rowOff>36634</xdr:rowOff>
    </xdr:from>
    <xdr:to>
      <xdr:col>16</xdr:col>
      <xdr:colOff>94759</xdr:colOff>
      <xdr:row>22</xdr:row>
      <xdr:rowOff>102919</xdr:rowOff>
    </xdr:to>
    <xdr:sp macro="" textlink="">
      <xdr:nvSpPr>
        <xdr:cNvPr id="11" name="Rounded Rectangle 16"/>
        <xdr:cNvSpPr/>
      </xdr:nvSpPr>
      <xdr:spPr>
        <a:xfrm>
          <a:off x="1153255" y="2403230"/>
          <a:ext cx="941754" cy="439958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36634</xdr:colOff>
      <xdr:row>21</xdr:row>
      <xdr:rowOff>14655</xdr:rowOff>
    </xdr:from>
    <xdr:to>
      <xdr:col>19</xdr:col>
      <xdr:colOff>103722</xdr:colOff>
      <xdr:row>23</xdr:row>
      <xdr:rowOff>84505</xdr:rowOff>
    </xdr:to>
    <xdr:sp macro="" textlink="">
      <xdr:nvSpPr>
        <xdr:cNvPr id="12" name="Rounded Rectangle 19"/>
        <xdr:cNvSpPr/>
      </xdr:nvSpPr>
      <xdr:spPr>
        <a:xfrm>
          <a:off x="2161442" y="2630367"/>
          <a:ext cx="316203" cy="31896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117231</xdr:colOff>
      <xdr:row>6</xdr:row>
      <xdr:rowOff>14658</xdr:rowOff>
    </xdr:from>
    <xdr:to>
      <xdr:col>7</xdr:col>
      <xdr:colOff>1</xdr:colOff>
      <xdr:row>11</xdr:row>
      <xdr:rowOff>117230</xdr:rowOff>
    </xdr:to>
    <xdr:cxnSp macro="">
      <xdr:nvCxnSpPr>
        <xdr:cNvPr id="13" name="Straight Connector 20"/>
        <xdr:cNvCxnSpPr/>
      </xdr:nvCxnSpPr>
      <xdr:spPr>
        <a:xfrm flipH="1">
          <a:off x="860181" y="757608"/>
          <a:ext cx="6595" cy="721697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29306</xdr:colOff>
      <xdr:row>6</xdr:row>
      <xdr:rowOff>21981</xdr:rowOff>
    </xdr:from>
    <xdr:to>
      <xdr:col>5</xdr:col>
      <xdr:colOff>102577</xdr:colOff>
      <xdr:row>10</xdr:row>
      <xdr:rowOff>102577</xdr:rowOff>
    </xdr:to>
    <xdr:sp macro="" textlink="">
      <xdr:nvSpPr>
        <xdr:cNvPr id="14" name="Rounded Rectangle 21"/>
        <xdr:cNvSpPr/>
      </xdr:nvSpPr>
      <xdr:spPr>
        <a:xfrm>
          <a:off x="153131" y="764931"/>
          <a:ext cx="568571" cy="575896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11914</xdr:colOff>
      <xdr:row>5</xdr:row>
      <xdr:rowOff>30661</xdr:rowOff>
    </xdr:from>
    <xdr:to>
      <xdr:col>36</xdr:col>
      <xdr:colOff>106462</xdr:colOff>
      <xdr:row>10</xdr:row>
      <xdr:rowOff>117231</xdr:rowOff>
    </xdr:to>
    <xdr:grpSp>
      <xdr:nvGrpSpPr>
        <xdr:cNvPr id="15" name="Group 24"/>
        <xdr:cNvGrpSpPr/>
      </xdr:nvGrpSpPr>
      <xdr:grpSpPr>
        <a:xfrm>
          <a:off x="1631164" y="653449"/>
          <a:ext cx="2966702" cy="709359"/>
          <a:chOff x="1763049" y="1137025"/>
          <a:chExt cx="2966702" cy="780179"/>
        </a:xfrm>
      </xdr:grpSpPr>
      <xdr:grpSp>
        <xdr:nvGrpSpPr>
          <xdr:cNvPr id="16" name="Group 57"/>
          <xdr:cNvGrpSpPr/>
        </xdr:nvGrpSpPr>
        <xdr:grpSpPr>
          <a:xfrm>
            <a:off x="2784579" y="1145818"/>
            <a:ext cx="950171" cy="771386"/>
            <a:chOff x="2997648" y="2435923"/>
            <a:chExt cx="1211298" cy="306280"/>
          </a:xfrm>
        </xdr:grpSpPr>
        <xdr:sp macro="" textlink="">
          <xdr:nvSpPr>
            <xdr:cNvPr id="23" name="Rounded Rectangle 32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4" name="Rounded Rectangle 33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grpSp>
        <xdr:nvGrpSpPr>
          <xdr:cNvPr id="17" name="Group 125"/>
          <xdr:cNvGrpSpPr/>
        </xdr:nvGrpSpPr>
        <xdr:grpSpPr>
          <a:xfrm>
            <a:off x="1763050" y="1154914"/>
            <a:ext cx="953137" cy="757411"/>
            <a:chOff x="781050" y="146050"/>
            <a:chExt cx="971550" cy="298450"/>
          </a:xfrm>
          <a:solidFill>
            <a:sysClr val="window" lastClr="FFFFFF"/>
          </a:solidFill>
        </xdr:grpSpPr>
        <xdr:sp macro="" textlink="">
          <xdr:nvSpPr>
            <xdr:cNvPr id="21" name="Rounded Rectangle 30"/>
            <xdr:cNvSpPr/>
          </xdr:nvSpPr>
          <xdr:spPr>
            <a:xfrm>
              <a:off x="781050" y="1460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2" name="Rounded Rectangle 31"/>
            <xdr:cNvSpPr/>
          </xdr:nvSpPr>
          <xdr:spPr>
            <a:xfrm>
              <a:off x="1295400" y="1460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8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19" name="Rounded Rectangle 28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0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1</xdr:col>
      <xdr:colOff>31357</xdr:colOff>
      <xdr:row>1</xdr:row>
      <xdr:rowOff>37443</xdr:rowOff>
    </xdr:from>
    <xdr:to>
      <xdr:col>12</xdr:col>
      <xdr:colOff>95174</xdr:colOff>
      <xdr:row>5</xdr:row>
      <xdr:rowOff>88784</xdr:rowOff>
    </xdr:to>
    <xdr:grpSp>
      <xdr:nvGrpSpPr>
        <xdr:cNvPr id="25" name="Group 36"/>
        <xdr:cNvGrpSpPr/>
      </xdr:nvGrpSpPr>
      <xdr:grpSpPr>
        <a:xfrm>
          <a:off x="155915" y="162001"/>
          <a:ext cx="1433951" cy="549571"/>
          <a:chOff x="1760511" y="1385555"/>
          <a:chExt cx="1433951" cy="520306"/>
        </a:xfrm>
      </xdr:grpSpPr>
      <xdr:sp macro="" textlink="">
        <xdr:nvSpPr>
          <xdr:cNvPr id="26" name="Rounded Rectangle 38"/>
          <xdr:cNvSpPr/>
        </xdr:nvSpPr>
        <xdr:spPr>
          <a:xfrm>
            <a:off x="1760511" y="1385555"/>
            <a:ext cx="679240" cy="5203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7" name="Rounded Rectangle 39"/>
          <xdr:cNvSpPr/>
        </xdr:nvSpPr>
        <xdr:spPr>
          <a:xfrm>
            <a:off x="2515222" y="1385555"/>
            <a:ext cx="679240" cy="5203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0</xdr:colOff>
      <xdr:row>18</xdr:row>
      <xdr:rowOff>20522</xdr:rowOff>
    </xdr:from>
    <xdr:to>
      <xdr:col>8</xdr:col>
      <xdr:colOff>5866</xdr:colOff>
      <xdr:row>35</xdr:row>
      <xdr:rowOff>109904</xdr:rowOff>
    </xdr:to>
    <xdr:cxnSp macro="">
      <xdr:nvCxnSpPr>
        <xdr:cNvPr id="28" name="Straight Connector 61"/>
        <xdr:cNvCxnSpPr/>
      </xdr:nvCxnSpPr>
      <xdr:spPr>
        <a:xfrm flipH="1">
          <a:off x="990600" y="2249372"/>
          <a:ext cx="5866" cy="2194407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36635</xdr:colOff>
      <xdr:row>34</xdr:row>
      <xdr:rowOff>73269</xdr:rowOff>
    </xdr:from>
    <xdr:to>
      <xdr:col>20</xdr:col>
      <xdr:colOff>87923</xdr:colOff>
      <xdr:row>34</xdr:row>
      <xdr:rowOff>80596</xdr:rowOff>
    </xdr:to>
    <xdr:cxnSp macro="">
      <xdr:nvCxnSpPr>
        <xdr:cNvPr id="29" name="Straight Connector 62"/>
        <xdr:cNvCxnSpPr/>
      </xdr:nvCxnSpPr>
      <xdr:spPr>
        <a:xfrm flipV="1">
          <a:off x="1646360" y="4283319"/>
          <a:ext cx="927588" cy="732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106973</xdr:colOff>
      <xdr:row>25</xdr:row>
      <xdr:rowOff>70338</xdr:rowOff>
    </xdr:from>
    <xdr:to>
      <xdr:col>56</xdr:col>
      <xdr:colOff>58340</xdr:colOff>
      <xdr:row>31</xdr:row>
      <xdr:rowOff>1</xdr:rowOff>
    </xdr:to>
    <xdr:sp macro="" textlink="">
      <xdr:nvSpPr>
        <xdr:cNvPr id="30" name="Rounded Rectangle 69"/>
        <xdr:cNvSpPr/>
      </xdr:nvSpPr>
      <xdr:spPr>
        <a:xfrm>
          <a:off x="7612673" y="3165963"/>
          <a:ext cx="446667" cy="67261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73269</xdr:colOff>
      <xdr:row>30</xdr:row>
      <xdr:rowOff>43960</xdr:rowOff>
    </xdr:from>
    <xdr:to>
      <xdr:col>17</xdr:col>
      <xdr:colOff>80600</xdr:colOff>
      <xdr:row>34</xdr:row>
      <xdr:rowOff>102578</xdr:rowOff>
    </xdr:to>
    <xdr:cxnSp macro="">
      <xdr:nvCxnSpPr>
        <xdr:cNvPr id="31" name="Straight Connector 76"/>
        <xdr:cNvCxnSpPr/>
      </xdr:nvCxnSpPr>
      <xdr:spPr>
        <a:xfrm flipH="1" flipV="1">
          <a:off x="2187819" y="3758710"/>
          <a:ext cx="7331" cy="55391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65942</xdr:colOff>
      <xdr:row>16</xdr:row>
      <xdr:rowOff>95250</xdr:rowOff>
    </xdr:from>
    <xdr:to>
      <xdr:col>48</xdr:col>
      <xdr:colOff>21980</xdr:colOff>
      <xdr:row>16</xdr:row>
      <xdr:rowOff>95251</xdr:rowOff>
    </xdr:to>
    <xdr:cxnSp macro="">
      <xdr:nvCxnSpPr>
        <xdr:cNvPr id="32" name="Straight Connector 77"/>
        <xdr:cNvCxnSpPr/>
      </xdr:nvCxnSpPr>
      <xdr:spPr>
        <a:xfrm>
          <a:off x="5276117" y="2076450"/>
          <a:ext cx="984738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36634</xdr:colOff>
      <xdr:row>23</xdr:row>
      <xdr:rowOff>58615</xdr:rowOff>
    </xdr:from>
    <xdr:to>
      <xdr:col>41</xdr:col>
      <xdr:colOff>65943</xdr:colOff>
      <xdr:row>23</xdr:row>
      <xdr:rowOff>65942</xdr:rowOff>
    </xdr:to>
    <xdr:cxnSp macro="">
      <xdr:nvCxnSpPr>
        <xdr:cNvPr id="33" name="Straight Connector 78"/>
        <xdr:cNvCxnSpPr/>
      </xdr:nvCxnSpPr>
      <xdr:spPr>
        <a:xfrm>
          <a:off x="3780692" y="2923442"/>
          <a:ext cx="1399443" cy="732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45617</xdr:colOff>
      <xdr:row>42</xdr:row>
      <xdr:rowOff>109171</xdr:rowOff>
    </xdr:from>
    <xdr:to>
      <xdr:col>37</xdr:col>
      <xdr:colOff>111559</xdr:colOff>
      <xdr:row>42</xdr:row>
      <xdr:rowOff>110759</xdr:rowOff>
    </xdr:to>
    <xdr:cxnSp macro="">
      <xdr:nvCxnSpPr>
        <xdr:cNvPr id="34" name="Straight Connector 82"/>
        <xdr:cNvCxnSpPr/>
      </xdr:nvCxnSpPr>
      <xdr:spPr>
        <a:xfrm>
          <a:off x="3398417" y="5309821"/>
          <a:ext cx="1304192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43961</xdr:colOff>
      <xdr:row>35</xdr:row>
      <xdr:rowOff>26386</xdr:rowOff>
    </xdr:from>
    <xdr:to>
      <xdr:col>20</xdr:col>
      <xdr:colOff>48363</xdr:colOff>
      <xdr:row>37</xdr:row>
      <xdr:rowOff>80596</xdr:rowOff>
    </xdr:to>
    <xdr:cxnSp macro="">
      <xdr:nvCxnSpPr>
        <xdr:cNvPr id="35" name="Straight Connector 83"/>
        <xdr:cNvCxnSpPr/>
      </xdr:nvCxnSpPr>
      <xdr:spPr>
        <a:xfrm flipV="1">
          <a:off x="2542442" y="4385905"/>
          <a:ext cx="4402" cy="303326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43962</xdr:colOff>
      <xdr:row>37</xdr:row>
      <xdr:rowOff>51290</xdr:rowOff>
    </xdr:from>
    <xdr:to>
      <xdr:col>43</xdr:col>
      <xdr:colOff>43961</xdr:colOff>
      <xdr:row>37</xdr:row>
      <xdr:rowOff>58615</xdr:rowOff>
    </xdr:to>
    <xdr:cxnSp macro="">
      <xdr:nvCxnSpPr>
        <xdr:cNvPr id="36" name="Straight Connector 84"/>
        <xdr:cNvCxnSpPr/>
      </xdr:nvCxnSpPr>
      <xdr:spPr>
        <a:xfrm>
          <a:off x="2667000" y="4659925"/>
          <a:ext cx="2740269" cy="7325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13189</xdr:colOff>
      <xdr:row>6</xdr:row>
      <xdr:rowOff>26381</xdr:rowOff>
    </xdr:from>
    <xdr:to>
      <xdr:col>12</xdr:col>
      <xdr:colOff>87923</xdr:colOff>
      <xdr:row>8</xdr:row>
      <xdr:rowOff>96230</xdr:rowOff>
    </xdr:to>
    <xdr:sp macro="" textlink="">
      <xdr:nvSpPr>
        <xdr:cNvPr id="37" name="Rounded Rectangle 97"/>
        <xdr:cNvSpPr/>
      </xdr:nvSpPr>
      <xdr:spPr>
        <a:xfrm>
          <a:off x="1003789" y="769331"/>
          <a:ext cx="570034" cy="31749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36636</xdr:colOff>
      <xdr:row>38</xdr:row>
      <xdr:rowOff>4905</xdr:rowOff>
    </xdr:from>
    <xdr:to>
      <xdr:col>31</xdr:col>
      <xdr:colOff>110472</xdr:colOff>
      <xdr:row>40</xdr:row>
      <xdr:rowOff>90791</xdr:rowOff>
    </xdr:to>
    <xdr:grpSp>
      <xdr:nvGrpSpPr>
        <xdr:cNvPr id="38" name="Group 110"/>
        <xdr:cNvGrpSpPr/>
      </xdr:nvGrpSpPr>
      <xdr:grpSpPr>
        <a:xfrm rot="5400000">
          <a:off x="3276438" y="4370449"/>
          <a:ext cx="335002" cy="1070297"/>
          <a:chOff x="151847" y="1138881"/>
          <a:chExt cx="450896" cy="1009813"/>
        </a:xfrm>
      </xdr:grpSpPr>
      <xdr:sp macro="" textlink="">
        <xdr:nvSpPr>
          <xdr:cNvPr id="39" name="Rounded Rectangle 111"/>
          <xdr:cNvSpPr/>
        </xdr:nvSpPr>
        <xdr:spPr>
          <a:xfrm>
            <a:off x="155259" y="1841967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40" name="Group 79"/>
          <xdr:cNvGrpSpPr/>
        </xdr:nvGrpSpPr>
        <xdr:grpSpPr>
          <a:xfrm>
            <a:off x="151847" y="1138881"/>
            <a:ext cx="447485" cy="659137"/>
            <a:chOff x="3079750" y="958850"/>
            <a:chExt cx="457200" cy="641350"/>
          </a:xfrm>
          <a:solidFill>
            <a:sysClr val="window" lastClr="FFFFFF"/>
          </a:solidFill>
        </xdr:grpSpPr>
        <xdr:sp macro="" textlink="">
          <xdr:nvSpPr>
            <xdr:cNvPr id="41" name="Rounded Rectangle 11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42" name="Rounded Rectangle 11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8</xdr:col>
      <xdr:colOff>4397</xdr:colOff>
      <xdr:row>9</xdr:row>
      <xdr:rowOff>24916</xdr:rowOff>
    </xdr:from>
    <xdr:to>
      <xdr:col>12</xdr:col>
      <xdr:colOff>79131</xdr:colOff>
      <xdr:row>11</xdr:row>
      <xdr:rowOff>94765</xdr:rowOff>
    </xdr:to>
    <xdr:sp macro="" textlink="">
      <xdr:nvSpPr>
        <xdr:cNvPr id="43" name="Rounded Rectangle 97"/>
        <xdr:cNvSpPr/>
      </xdr:nvSpPr>
      <xdr:spPr>
        <a:xfrm>
          <a:off x="994997" y="1139341"/>
          <a:ext cx="570034" cy="31749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27840</xdr:colOff>
      <xdr:row>11</xdr:row>
      <xdr:rowOff>27842</xdr:rowOff>
    </xdr:from>
    <xdr:to>
      <xdr:col>5</xdr:col>
      <xdr:colOff>101111</xdr:colOff>
      <xdr:row>15</xdr:row>
      <xdr:rowOff>108439</xdr:rowOff>
    </xdr:to>
    <xdr:sp macro="" textlink="">
      <xdr:nvSpPr>
        <xdr:cNvPr id="44" name="Rounded Rectangle 21"/>
        <xdr:cNvSpPr/>
      </xdr:nvSpPr>
      <xdr:spPr>
        <a:xfrm>
          <a:off x="151665" y="1389917"/>
          <a:ext cx="568571" cy="575897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26648</xdr:colOff>
      <xdr:row>21</xdr:row>
      <xdr:rowOff>39227</xdr:rowOff>
    </xdr:from>
    <xdr:to>
      <xdr:col>7</xdr:col>
      <xdr:colOff>732</xdr:colOff>
      <xdr:row>35</xdr:row>
      <xdr:rowOff>92883</xdr:rowOff>
    </xdr:to>
    <xdr:grpSp>
      <xdr:nvGrpSpPr>
        <xdr:cNvPr id="45" name="Group 24"/>
        <xdr:cNvGrpSpPr/>
      </xdr:nvGrpSpPr>
      <xdr:grpSpPr>
        <a:xfrm rot="5400000">
          <a:off x="-386811" y="3192956"/>
          <a:ext cx="1797463" cy="721430"/>
          <a:chOff x="3291015" y="1137025"/>
          <a:chExt cx="1438733" cy="780179"/>
        </a:xfrm>
      </xdr:grpSpPr>
      <xdr:sp macro="" textlink="">
        <xdr:nvSpPr>
          <xdr:cNvPr id="46" name="Rounded Rectangle 33"/>
          <xdr:cNvSpPr/>
        </xdr:nvSpPr>
        <xdr:spPr>
          <a:xfrm>
            <a:off x="3291015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47" name="Group 114"/>
          <xdr:cNvGrpSpPr/>
        </xdr:nvGrpSpPr>
        <xdr:grpSpPr>
          <a:xfrm>
            <a:off x="3785441" y="1137025"/>
            <a:ext cx="944307" cy="771386"/>
            <a:chOff x="3005124" y="2435923"/>
            <a:chExt cx="1203822" cy="306280"/>
          </a:xfrm>
        </xdr:grpSpPr>
        <xdr:sp macro="" textlink="">
          <xdr:nvSpPr>
            <xdr:cNvPr id="48" name="Rounded Rectangle 28"/>
            <xdr:cNvSpPr/>
          </xdr:nvSpPr>
          <xdr:spPr>
            <a:xfrm>
              <a:off x="3005124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49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29</xdr:col>
      <xdr:colOff>32396</xdr:colOff>
      <xdr:row>13</xdr:row>
      <xdr:rowOff>31265</xdr:rowOff>
    </xdr:from>
    <xdr:to>
      <xdr:col>36</xdr:col>
      <xdr:colOff>103336</xdr:colOff>
      <xdr:row>19</xdr:row>
      <xdr:rowOff>98773</xdr:rowOff>
    </xdr:to>
    <xdr:grpSp>
      <xdr:nvGrpSpPr>
        <xdr:cNvPr id="50" name="Group 57"/>
        <xdr:cNvGrpSpPr/>
      </xdr:nvGrpSpPr>
      <xdr:grpSpPr>
        <a:xfrm>
          <a:off x="3651896" y="1650515"/>
          <a:ext cx="942844" cy="814854"/>
          <a:chOff x="3006989" y="2435923"/>
          <a:chExt cx="1201957" cy="306280"/>
        </a:xfrm>
      </xdr:grpSpPr>
      <xdr:sp macro="" textlink="">
        <xdr:nvSpPr>
          <xdr:cNvPr id="51" name="Rounded Rectangle 32"/>
          <xdr:cNvSpPr/>
        </xdr:nvSpPr>
        <xdr:spPr>
          <a:xfrm>
            <a:off x="3006989" y="2438000"/>
            <a:ext cx="560457" cy="30226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2" name="Rounded Rectangle 33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25</xdr:col>
      <xdr:colOff>28353</xdr:colOff>
      <xdr:row>13</xdr:row>
      <xdr:rowOff>33547</xdr:rowOff>
    </xdr:from>
    <xdr:to>
      <xdr:col>28</xdr:col>
      <xdr:colOff>103215</xdr:colOff>
      <xdr:row>19</xdr:row>
      <xdr:rowOff>86292</xdr:rowOff>
    </xdr:to>
    <xdr:sp macro="" textlink="">
      <xdr:nvSpPr>
        <xdr:cNvPr id="53" name="Rounded Rectangle 31"/>
        <xdr:cNvSpPr/>
      </xdr:nvSpPr>
      <xdr:spPr>
        <a:xfrm>
          <a:off x="3133503" y="1643272"/>
          <a:ext cx="446337" cy="79569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23604</xdr:colOff>
      <xdr:row>12</xdr:row>
      <xdr:rowOff>27504</xdr:rowOff>
    </xdr:from>
    <xdr:to>
      <xdr:col>40</xdr:col>
      <xdr:colOff>89567</xdr:colOff>
      <xdr:row>18</xdr:row>
      <xdr:rowOff>84335</xdr:rowOff>
    </xdr:to>
    <xdr:sp macro="" textlink="">
      <xdr:nvSpPr>
        <xdr:cNvPr id="54" name="Rounded Rectangle 28"/>
        <xdr:cNvSpPr/>
      </xdr:nvSpPr>
      <xdr:spPr>
        <a:xfrm>
          <a:off x="4614654" y="1513404"/>
          <a:ext cx="437438" cy="79978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20516</xdr:colOff>
      <xdr:row>5</xdr:row>
      <xdr:rowOff>36636</xdr:rowOff>
    </xdr:from>
    <xdr:to>
      <xdr:col>40</xdr:col>
      <xdr:colOff>95378</xdr:colOff>
      <xdr:row>11</xdr:row>
      <xdr:rowOff>114137</xdr:rowOff>
    </xdr:to>
    <xdr:sp macro="" textlink="">
      <xdr:nvSpPr>
        <xdr:cNvPr id="55" name="Rounded Rectangle 30"/>
        <xdr:cNvSpPr/>
      </xdr:nvSpPr>
      <xdr:spPr>
        <a:xfrm>
          <a:off x="4611566" y="655761"/>
          <a:ext cx="446337" cy="82045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25980</xdr:colOff>
      <xdr:row>36</xdr:row>
      <xdr:rowOff>20622</xdr:rowOff>
    </xdr:from>
    <xdr:to>
      <xdr:col>13</xdr:col>
      <xdr:colOff>115766</xdr:colOff>
      <xdr:row>40</xdr:row>
      <xdr:rowOff>84090</xdr:rowOff>
    </xdr:to>
    <xdr:sp macro="" textlink="">
      <xdr:nvSpPr>
        <xdr:cNvPr id="56" name="Rounded Rectangle 29"/>
        <xdr:cNvSpPr/>
      </xdr:nvSpPr>
      <xdr:spPr>
        <a:xfrm rot="5400000">
          <a:off x="1091652" y="4403250"/>
          <a:ext cx="558768" cy="70891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37219</xdr:colOff>
      <xdr:row>13</xdr:row>
      <xdr:rowOff>35978</xdr:rowOff>
    </xdr:from>
    <xdr:to>
      <xdr:col>16</xdr:col>
      <xdr:colOff>95250</xdr:colOff>
      <xdr:row>18</xdr:row>
      <xdr:rowOff>102577</xdr:rowOff>
    </xdr:to>
    <xdr:sp macro="" textlink="">
      <xdr:nvSpPr>
        <xdr:cNvPr id="57" name="Rounded Rectangle 38"/>
        <xdr:cNvSpPr/>
      </xdr:nvSpPr>
      <xdr:spPr>
        <a:xfrm>
          <a:off x="1646944" y="1645703"/>
          <a:ext cx="439031" cy="68572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36636</xdr:colOff>
      <xdr:row>31</xdr:row>
      <xdr:rowOff>17583</xdr:rowOff>
    </xdr:from>
    <xdr:to>
      <xdr:col>29</xdr:col>
      <xdr:colOff>86184</xdr:colOff>
      <xdr:row>36</xdr:row>
      <xdr:rowOff>71803</xdr:rowOff>
    </xdr:to>
    <xdr:sp macro="" textlink="">
      <xdr:nvSpPr>
        <xdr:cNvPr id="58" name="Rounded Rectangle 69"/>
        <xdr:cNvSpPr/>
      </xdr:nvSpPr>
      <xdr:spPr>
        <a:xfrm>
          <a:off x="3282463" y="3878871"/>
          <a:ext cx="423221" cy="67700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36635</xdr:colOff>
      <xdr:row>30</xdr:row>
      <xdr:rowOff>58615</xdr:rowOff>
    </xdr:from>
    <xdr:to>
      <xdr:col>42</xdr:col>
      <xdr:colOff>109904</xdr:colOff>
      <xdr:row>30</xdr:row>
      <xdr:rowOff>73269</xdr:rowOff>
    </xdr:to>
    <xdr:cxnSp macro="">
      <xdr:nvCxnSpPr>
        <xdr:cNvPr id="59" name="Straight Connector 78"/>
        <xdr:cNvCxnSpPr/>
      </xdr:nvCxnSpPr>
      <xdr:spPr>
        <a:xfrm flipV="1">
          <a:off x="2275010" y="3773365"/>
          <a:ext cx="3045069" cy="1465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70339</xdr:colOff>
      <xdr:row>30</xdr:row>
      <xdr:rowOff>26383</xdr:rowOff>
    </xdr:from>
    <xdr:to>
      <xdr:col>42</xdr:col>
      <xdr:colOff>71806</xdr:colOff>
      <xdr:row>33</xdr:row>
      <xdr:rowOff>101111</xdr:rowOff>
    </xdr:to>
    <xdr:cxnSp macro="">
      <xdr:nvCxnSpPr>
        <xdr:cNvPr id="60" name="Straight Connector 76"/>
        <xdr:cNvCxnSpPr/>
      </xdr:nvCxnSpPr>
      <xdr:spPr>
        <a:xfrm rot="16200000" flipV="1">
          <a:off x="5058146" y="3963501"/>
          <a:ext cx="446203" cy="146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36635</xdr:colOff>
      <xdr:row>27</xdr:row>
      <xdr:rowOff>17189</xdr:rowOff>
    </xdr:from>
    <xdr:to>
      <xdr:col>28</xdr:col>
      <xdr:colOff>112619</xdr:colOff>
      <xdr:row>29</xdr:row>
      <xdr:rowOff>100541</xdr:rowOff>
    </xdr:to>
    <xdr:sp macro="" textlink="">
      <xdr:nvSpPr>
        <xdr:cNvPr id="62" name="Rounded Rectangle 111"/>
        <xdr:cNvSpPr/>
      </xdr:nvSpPr>
      <xdr:spPr>
        <a:xfrm rot="5400000">
          <a:off x="3278778" y="3383931"/>
          <a:ext cx="332467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34641</xdr:colOff>
      <xdr:row>24</xdr:row>
      <xdr:rowOff>21980</xdr:rowOff>
    </xdr:from>
    <xdr:to>
      <xdr:col>38</xdr:col>
      <xdr:colOff>117232</xdr:colOff>
      <xdr:row>26</xdr:row>
      <xdr:rowOff>105333</xdr:rowOff>
    </xdr:to>
    <xdr:grpSp>
      <xdr:nvGrpSpPr>
        <xdr:cNvPr id="63" name="Group 79"/>
        <xdr:cNvGrpSpPr/>
      </xdr:nvGrpSpPr>
      <xdr:grpSpPr>
        <a:xfrm rot="5400000">
          <a:off x="4151991" y="2638073"/>
          <a:ext cx="332468" cy="1079052"/>
          <a:chOff x="3079750" y="609600"/>
          <a:chExt cx="457200" cy="990600"/>
        </a:xfrm>
        <a:solidFill>
          <a:sysClr val="window" lastClr="FFFFFF"/>
        </a:solidFill>
      </xdr:grpSpPr>
      <xdr:sp macro="" textlink="">
        <xdr:nvSpPr>
          <xdr:cNvPr id="64" name="Rounded Rectangle 113"/>
          <xdr:cNvSpPr/>
        </xdr:nvSpPr>
        <xdr:spPr>
          <a:xfrm>
            <a:off x="3079750" y="609600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5" name="Rounded Rectangle 114"/>
          <xdr:cNvSpPr/>
        </xdr:nvSpPr>
        <xdr:spPr>
          <a:xfrm>
            <a:off x="3079750" y="958850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66" name="Rounded Rectangle 115"/>
          <xdr:cNvSpPr/>
        </xdr:nvSpPr>
        <xdr:spPr>
          <a:xfrm>
            <a:off x="3079750" y="1301750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32</xdr:col>
      <xdr:colOff>29312</xdr:colOff>
      <xdr:row>27</xdr:row>
      <xdr:rowOff>21985</xdr:rowOff>
    </xdr:from>
    <xdr:to>
      <xdr:col>44</xdr:col>
      <xdr:colOff>87924</xdr:colOff>
      <xdr:row>29</xdr:row>
      <xdr:rowOff>107872</xdr:rowOff>
    </xdr:to>
    <xdr:grpSp>
      <xdr:nvGrpSpPr>
        <xdr:cNvPr id="67" name="Group 110"/>
        <xdr:cNvGrpSpPr/>
      </xdr:nvGrpSpPr>
      <xdr:grpSpPr>
        <a:xfrm rot="5400000">
          <a:off x="4631636" y="2775892"/>
          <a:ext cx="335002" cy="1553304"/>
          <a:chOff x="151847" y="683169"/>
          <a:chExt cx="450896" cy="1465525"/>
        </a:xfrm>
      </xdr:grpSpPr>
      <xdr:sp macro="" textlink="">
        <xdr:nvSpPr>
          <xdr:cNvPr id="68" name="Rounded Rectangle 111"/>
          <xdr:cNvSpPr/>
        </xdr:nvSpPr>
        <xdr:spPr>
          <a:xfrm>
            <a:off x="155259" y="1841967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69" name="Group 79"/>
          <xdr:cNvGrpSpPr/>
        </xdr:nvGrpSpPr>
        <xdr:grpSpPr>
          <a:xfrm>
            <a:off x="151847" y="683169"/>
            <a:ext cx="447493" cy="1114863"/>
            <a:chOff x="3079750" y="515428"/>
            <a:chExt cx="457208" cy="1084772"/>
          </a:xfrm>
          <a:solidFill>
            <a:sysClr val="window" lastClr="FFFFFF"/>
          </a:solidFill>
        </xdr:grpSpPr>
        <xdr:sp macro="" textlink="">
          <xdr:nvSpPr>
            <xdr:cNvPr id="70" name="Rounded Rectangle 113"/>
            <xdr:cNvSpPr/>
          </xdr:nvSpPr>
          <xdr:spPr>
            <a:xfrm>
              <a:off x="3079752" y="515428"/>
              <a:ext cx="457206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1" name="Rounded Rectangle 11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2" name="Rounded Rectangle 11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39</xdr:col>
      <xdr:colOff>32457</xdr:colOff>
      <xdr:row>31</xdr:row>
      <xdr:rowOff>20517</xdr:rowOff>
    </xdr:from>
    <xdr:to>
      <xdr:col>41</xdr:col>
      <xdr:colOff>108441</xdr:colOff>
      <xdr:row>33</xdr:row>
      <xdr:rowOff>103869</xdr:rowOff>
    </xdr:to>
    <xdr:sp macro="" textlink="">
      <xdr:nvSpPr>
        <xdr:cNvPr id="73" name="Rounded Rectangle 113"/>
        <xdr:cNvSpPr/>
      </xdr:nvSpPr>
      <xdr:spPr>
        <a:xfrm rot="5400000">
          <a:off x="4867473" y="3862776"/>
          <a:ext cx="331002" cy="323634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25695</xdr:colOff>
      <xdr:row>31</xdr:row>
      <xdr:rowOff>20517</xdr:rowOff>
    </xdr:from>
    <xdr:to>
      <xdr:col>38</xdr:col>
      <xdr:colOff>101679</xdr:colOff>
      <xdr:row>33</xdr:row>
      <xdr:rowOff>103869</xdr:rowOff>
    </xdr:to>
    <xdr:sp macro="" textlink="">
      <xdr:nvSpPr>
        <xdr:cNvPr id="74" name="Rounded Rectangle 114"/>
        <xdr:cNvSpPr/>
      </xdr:nvSpPr>
      <xdr:spPr>
        <a:xfrm rot="5400000">
          <a:off x="4489236" y="3862776"/>
          <a:ext cx="331002" cy="323634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18527</xdr:colOff>
      <xdr:row>38</xdr:row>
      <xdr:rowOff>5873</xdr:rowOff>
    </xdr:from>
    <xdr:to>
      <xdr:col>22</xdr:col>
      <xdr:colOff>94511</xdr:colOff>
      <xdr:row>40</xdr:row>
      <xdr:rowOff>89225</xdr:rowOff>
    </xdr:to>
    <xdr:sp macro="" textlink="">
      <xdr:nvSpPr>
        <xdr:cNvPr id="75" name="Rounded Rectangle 115"/>
        <xdr:cNvSpPr/>
      </xdr:nvSpPr>
      <xdr:spPr>
        <a:xfrm rot="5400000">
          <a:off x="2513324" y="4742749"/>
          <a:ext cx="332468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39783</xdr:colOff>
      <xdr:row>27</xdr:row>
      <xdr:rowOff>20517</xdr:rowOff>
    </xdr:from>
    <xdr:to>
      <xdr:col>31</xdr:col>
      <xdr:colOff>115767</xdr:colOff>
      <xdr:row>29</xdr:row>
      <xdr:rowOff>103870</xdr:rowOff>
    </xdr:to>
    <xdr:sp macro="" textlink="">
      <xdr:nvSpPr>
        <xdr:cNvPr id="77" name="Rounded Rectangle 113"/>
        <xdr:cNvSpPr/>
      </xdr:nvSpPr>
      <xdr:spPr>
        <a:xfrm rot="5400000">
          <a:off x="3655599" y="3387259"/>
          <a:ext cx="332468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33021</xdr:colOff>
      <xdr:row>34</xdr:row>
      <xdr:rowOff>20518</xdr:rowOff>
    </xdr:from>
    <xdr:to>
      <xdr:col>35</xdr:col>
      <xdr:colOff>109005</xdr:colOff>
      <xdr:row>36</xdr:row>
      <xdr:rowOff>103871</xdr:rowOff>
    </xdr:to>
    <xdr:sp macro="" textlink="">
      <xdr:nvSpPr>
        <xdr:cNvPr id="78" name="Rounded Rectangle 114"/>
        <xdr:cNvSpPr/>
      </xdr:nvSpPr>
      <xdr:spPr>
        <a:xfrm rot="5400000">
          <a:off x="4147068" y="4259164"/>
          <a:ext cx="332468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34870</xdr:colOff>
      <xdr:row>24</xdr:row>
      <xdr:rowOff>20540</xdr:rowOff>
    </xdr:from>
    <xdr:to>
      <xdr:col>19</xdr:col>
      <xdr:colOff>98515</xdr:colOff>
      <xdr:row>25</xdr:row>
      <xdr:rowOff>90286</xdr:rowOff>
    </xdr:to>
    <xdr:sp macro="" textlink="">
      <xdr:nvSpPr>
        <xdr:cNvPr id="79" name="Rounded Rectangle 92"/>
        <xdr:cNvSpPr/>
      </xdr:nvSpPr>
      <xdr:spPr>
        <a:xfrm>
          <a:off x="2273245" y="2992340"/>
          <a:ext cx="187470" cy="193571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42502</xdr:colOff>
      <xdr:row>26</xdr:row>
      <xdr:rowOff>20509</xdr:rowOff>
    </xdr:from>
    <xdr:to>
      <xdr:col>19</xdr:col>
      <xdr:colOff>106147</xdr:colOff>
      <xdr:row>27</xdr:row>
      <xdr:rowOff>93460</xdr:rowOff>
    </xdr:to>
    <xdr:sp macro="" textlink="">
      <xdr:nvSpPr>
        <xdr:cNvPr id="80" name="Rounded Rectangle 87"/>
        <xdr:cNvSpPr/>
      </xdr:nvSpPr>
      <xdr:spPr>
        <a:xfrm>
          <a:off x="2280877" y="3239959"/>
          <a:ext cx="187470" cy="19677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18368</xdr:colOff>
      <xdr:row>38</xdr:row>
      <xdr:rowOff>5974</xdr:rowOff>
    </xdr:from>
    <xdr:to>
      <xdr:col>43</xdr:col>
      <xdr:colOff>89172</xdr:colOff>
      <xdr:row>40</xdr:row>
      <xdr:rowOff>101447</xdr:rowOff>
    </xdr:to>
    <xdr:grpSp>
      <xdr:nvGrpSpPr>
        <xdr:cNvPr id="81" name="Groupe 80"/>
        <xdr:cNvGrpSpPr/>
      </xdr:nvGrpSpPr>
      <xdr:grpSpPr>
        <a:xfrm>
          <a:off x="4011541" y="4739166"/>
          <a:ext cx="1440939" cy="344589"/>
          <a:chOff x="3154292" y="2511781"/>
          <a:chExt cx="1440939" cy="344589"/>
        </a:xfrm>
      </xdr:grpSpPr>
      <xdr:sp macro="" textlink="">
        <xdr:nvSpPr>
          <xdr:cNvPr id="82" name="Rounded Rectangle 111"/>
          <xdr:cNvSpPr/>
        </xdr:nvSpPr>
        <xdr:spPr>
          <a:xfrm rot="5400000">
            <a:off x="4266448" y="2515465"/>
            <a:ext cx="332467" cy="32509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83" name="Groupe 82"/>
          <xdr:cNvGrpSpPr/>
        </xdr:nvGrpSpPr>
        <xdr:grpSpPr>
          <a:xfrm>
            <a:off x="3154292" y="2516575"/>
            <a:ext cx="1081962" cy="339795"/>
            <a:chOff x="3154292" y="2516575"/>
            <a:chExt cx="1081962" cy="339795"/>
          </a:xfrm>
        </xdr:grpSpPr>
        <xdr:sp macro="" textlink="">
          <xdr:nvSpPr>
            <xdr:cNvPr id="84" name="Rounded Rectangle 113"/>
            <xdr:cNvSpPr/>
          </xdr:nvSpPr>
          <xdr:spPr>
            <a:xfrm rot="5400000">
              <a:off x="3523716" y="2527586"/>
              <a:ext cx="332468" cy="325099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5" name="Rounded Rectangle 114"/>
            <xdr:cNvSpPr/>
          </xdr:nvSpPr>
          <xdr:spPr>
            <a:xfrm rot="5400000">
              <a:off x="3150608" y="2520259"/>
              <a:ext cx="332468" cy="325099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6" name="Rounded Rectangle 113"/>
            <xdr:cNvSpPr/>
          </xdr:nvSpPr>
          <xdr:spPr>
            <a:xfrm rot="5400000">
              <a:off x="3907470" y="2520218"/>
              <a:ext cx="325099" cy="332468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39</xdr:col>
      <xdr:colOff>39951</xdr:colOff>
      <xdr:row>24</xdr:row>
      <xdr:rowOff>25295</xdr:rowOff>
    </xdr:from>
    <xdr:to>
      <xdr:col>40</xdr:col>
      <xdr:colOff>109800</xdr:colOff>
      <xdr:row>26</xdr:row>
      <xdr:rowOff>95144</xdr:rowOff>
    </xdr:to>
    <xdr:sp macro="" textlink="">
      <xdr:nvSpPr>
        <xdr:cNvPr id="87" name="Rounded Rectangle 15"/>
        <xdr:cNvSpPr/>
      </xdr:nvSpPr>
      <xdr:spPr>
        <a:xfrm>
          <a:off x="4905028" y="3014680"/>
          <a:ext cx="194407" cy="31896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23837</xdr:colOff>
      <xdr:row>31</xdr:row>
      <xdr:rowOff>38483</xdr:rowOff>
    </xdr:from>
    <xdr:to>
      <xdr:col>16</xdr:col>
      <xdr:colOff>93686</xdr:colOff>
      <xdr:row>33</xdr:row>
      <xdr:rowOff>108331</xdr:rowOff>
    </xdr:to>
    <xdr:sp macro="" textlink="">
      <xdr:nvSpPr>
        <xdr:cNvPr id="88" name="Rounded Rectangle 15"/>
        <xdr:cNvSpPr/>
      </xdr:nvSpPr>
      <xdr:spPr>
        <a:xfrm>
          <a:off x="1890737" y="3877058"/>
          <a:ext cx="193674" cy="31749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43</xdr:col>
      <xdr:colOff>29003</xdr:colOff>
      <xdr:row>30</xdr:row>
      <xdr:rowOff>29304</xdr:rowOff>
    </xdr:from>
    <xdr:to>
      <xdr:col>44</xdr:col>
      <xdr:colOff>92649</xdr:colOff>
      <xdr:row>31</xdr:row>
      <xdr:rowOff>102256</xdr:rowOff>
    </xdr:to>
    <xdr:sp macro="" textlink="">
      <xdr:nvSpPr>
        <xdr:cNvPr id="89" name="Rounded Rectangle 87"/>
        <xdr:cNvSpPr/>
      </xdr:nvSpPr>
      <xdr:spPr>
        <a:xfrm>
          <a:off x="5363003" y="3744054"/>
          <a:ext cx="187471" cy="196777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16743</xdr:colOff>
      <xdr:row>20</xdr:row>
      <xdr:rowOff>14927</xdr:rowOff>
    </xdr:from>
    <xdr:to>
      <xdr:col>36</xdr:col>
      <xdr:colOff>100095</xdr:colOff>
      <xdr:row>22</xdr:row>
      <xdr:rowOff>90911</xdr:rowOff>
    </xdr:to>
    <xdr:sp macro="" textlink="">
      <xdr:nvSpPr>
        <xdr:cNvPr id="90" name="Rounded Rectangle 114"/>
        <xdr:cNvSpPr/>
      </xdr:nvSpPr>
      <xdr:spPr>
        <a:xfrm rot="10800000">
          <a:off x="4259031" y="2506081"/>
          <a:ext cx="332468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24068</xdr:colOff>
      <xdr:row>31</xdr:row>
      <xdr:rowOff>15085</xdr:rowOff>
    </xdr:from>
    <xdr:to>
      <xdr:col>35</xdr:col>
      <xdr:colOff>107421</xdr:colOff>
      <xdr:row>33</xdr:row>
      <xdr:rowOff>91067</xdr:rowOff>
    </xdr:to>
    <xdr:sp macro="" textlink="">
      <xdr:nvSpPr>
        <xdr:cNvPr id="91" name="Rounded Rectangle 115"/>
        <xdr:cNvSpPr/>
      </xdr:nvSpPr>
      <xdr:spPr>
        <a:xfrm rot="10800000">
          <a:off x="4119818" y="3853660"/>
          <a:ext cx="331003" cy="323632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37361</xdr:colOff>
      <xdr:row>34</xdr:row>
      <xdr:rowOff>6195</xdr:rowOff>
    </xdr:from>
    <xdr:to>
      <xdr:col>25</xdr:col>
      <xdr:colOff>113345</xdr:colOff>
      <xdr:row>36</xdr:row>
      <xdr:rowOff>89548</xdr:rowOff>
    </xdr:to>
    <xdr:sp macro="" textlink="">
      <xdr:nvSpPr>
        <xdr:cNvPr id="92" name="Rounded Rectangle 114"/>
        <xdr:cNvSpPr/>
      </xdr:nvSpPr>
      <xdr:spPr>
        <a:xfrm rot="16200000">
          <a:off x="2905831" y="4244841"/>
          <a:ext cx="332468" cy="32509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37204</xdr:colOff>
      <xdr:row>31</xdr:row>
      <xdr:rowOff>13521</xdr:rowOff>
    </xdr:from>
    <xdr:to>
      <xdr:col>25</xdr:col>
      <xdr:colOff>113187</xdr:colOff>
      <xdr:row>33</xdr:row>
      <xdr:rowOff>96873</xdr:rowOff>
    </xdr:to>
    <xdr:sp macro="" textlink="">
      <xdr:nvSpPr>
        <xdr:cNvPr id="93" name="Rounded Rectangle 115"/>
        <xdr:cNvSpPr/>
      </xdr:nvSpPr>
      <xdr:spPr>
        <a:xfrm rot="16200000">
          <a:off x="2905673" y="3878494"/>
          <a:ext cx="332468" cy="325098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22601</xdr:colOff>
      <xdr:row>27</xdr:row>
      <xdr:rowOff>13621</xdr:rowOff>
    </xdr:from>
    <xdr:to>
      <xdr:col>25</xdr:col>
      <xdr:colOff>110746</xdr:colOff>
      <xdr:row>29</xdr:row>
      <xdr:rowOff>98920</xdr:rowOff>
    </xdr:to>
    <xdr:grpSp>
      <xdr:nvGrpSpPr>
        <xdr:cNvPr id="95" name="Group 110"/>
        <xdr:cNvGrpSpPr/>
      </xdr:nvGrpSpPr>
      <xdr:grpSpPr>
        <a:xfrm rot="10800000">
          <a:off x="2521082" y="3376679"/>
          <a:ext cx="710933" cy="334414"/>
          <a:chOff x="-357548" y="1482497"/>
          <a:chExt cx="956881" cy="315516"/>
        </a:xfrm>
      </xdr:grpSpPr>
      <xdr:sp macro="" textlink="">
        <xdr:nvSpPr>
          <xdr:cNvPr id="99" name="Rounded Rectangle 111"/>
          <xdr:cNvSpPr/>
        </xdr:nvSpPr>
        <xdr:spPr>
          <a:xfrm>
            <a:off x="-357548" y="1482497"/>
            <a:ext cx="447484" cy="306727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00" name="Rounded Rectangle 115"/>
          <xdr:cNvSpPr/>
        </xdr:nvSpPr>
        <xdr:spPr>
          <a:xfrm>
            <a:off x="151847" y="1491287"/>
            <a:ext cx="447486" cy="306726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36</xdr:col>
      <xdr:colOff>44060</xdr:colOff>
      <xdr:row>34</xdr:row>
      <xdr:rowOff>14555</xdr:rowOff>
    </xdr:from>
    <xdr:to>
      <xdr:col>41</xdr:col>
      <xdr:colOff>105233</xdr:colOff>
      <xdr:row>36</xdr:row>
      <xdr:rowOff>97908</xdr:rowOff>
    </xdr:to>
    <xdr:grpSp>
      <xdr:nvGrpSpPr>
        <xdr:cNvPr id="96" name="Group 79"/>
        <xdr:cNvGrpSpPr/>
      </xdr:nvGrpSpPr>
      <xdr:grpSpPr>
        <a:xfrm rot="5400000">
          <a:off x="4711211" y="4073770"/>
          <a:ext cx="332468" cy="683961"/>
          <a:chOff x="3079750" y="972303"/>
          <a:chExt cx="457200" cy="627897"/>
        </a:xfrm>
        <a:solidFill>
          <a:sysClr val="window" lastClr="FFFFFF"/>
        </a:solidFill>
      </xdr:grpSpPr>
      <xdr:sp macro="" textlink="">
        <xdr:nvSpPr>
          <xdr:cNvPr id="97" name="Rounded Rectangle 114"/>
          <xdr:cNvSpPr/>
        </xdr:nvSpPr>
        <xdr:spPr>
          <a:xfrm>
            <a:off x="3079750" y="972303"/>
            <a:ext cx="457200" cy="298451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98" name="Rounded Rectangle 115"/>
          <xdr:cNvSpPr/>
        </xdr:nvSpPr>
        <xdr:spPr>
          <a:xfrm>
            <a:off x="3079750" y="1301750"/>
            <a:ext cx="457200" cy="298450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18</xdr:col>
      <xdr:colOff>40727</xdr:colOff>
      <xdr:row>28</xdr:row>
      <xdr:rowOff>19080</xdr:rowOff>
    </xdr:from>
    <xdr:to>
      <xdr:col>19</xdr:col>
      <xdr:colOff>104372</xdr:colOff>
      <xdr:row>29</xdr:row>
      <xdr:rowOff>88825</xdr:rowOff>
    </xdr:to>
    <xdr:sp macro="" textlink="">
      <xdr:nvSpPr>
        <xdr:cNvPr id="101" name="Rounded Rectangle 92"/>
        <xdr:cNvSpPr/>
      </xdr:nvSpPr>
      <xdr:spPr>
        <a:xfrm>
          <a:off x="2279102" y="3486180"/>
          <a:ext cx="187470" cy="193570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10528</xdr:colOff>
      <xdr:row>23</xdr:row>
      <xdr:rowOff>45091</xdr:rowOff>
    </xdr:from>
    <xdr:to>
      <xdr:col>14</xdr:col>
      <xdr:colOff>92987</xdr:colOff>
      <xdr:row>32</xdr:row>
      <xdr:rowOff>91031</xdr:rowOff>
    </xdr:to>
    <xdr:grpSp>
      <xdr:nvGrpSpPr>
        <xdr:cNvPr id="102" name="Group 24"/>
        <xdr:cNvGrpSpPr/>
      </xdr:nvGrpSpPr>
      <xdr:grpSpPr>
        <a:xfrm rot="5400000">
          <a:off x="904355" y="3137110"/>
          <a:ext cx="1166959" cy="712575"/>
          <a:chOff x="3291015" y="1145818"/>
          <a:chExt cx="934062" cy="771386"/>
        </a:xfrm>
      </xdr:grpSpPr>
      <xdr:sp macro="" textlink="">
        <xdr:nvSpPr>
          <xdr:cNvPr id="103" name="Rounded Rectangle 33"/>
          <xdr:cNvSpPr/>
        </xdr:nvSpPr>
        <xdr:spPr>
          <a:xfrm>
            <a:off x="3291015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04" name="Rounded Rectangle 28"/>
          <xdr:cNvSpPr/>
        </xdr:nvSpPr>
        <xdr:spPr>
          <a:xfrm>
            <a:off x="3785441" y="1150187"/>
            <a:ext cx="439636" cy="76127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43</xdr:col>
      <xdr:colOff>27538</xdr:colOff>
      <xdr:row>32</xdr:row>
      <xdr:rowOff>27869</xdr:rowOff>
    </xdr:from>
    <xdr:to>
      <xdr:col>44</xdr:col>
      <xdr:colOff>91184</xdr:colOff>
      <xdr:row>33</xdr:row>
      <xdr:rowOff>97614</xdr:rowOff>
    </xdr:to>
    <xdr:sp macro="" textlink="">
      <xdr:nvSpPr>
        <xdr:cNvPr id="105" name="Rounded Rectangle 92"/>
        <xdr:cNvSpPr/>
      </xdr:nvSpPr>
      <xdr:spPr>
        <a:xfrm>
          <a:off x="5361538" y="3990269"/>
          <a:ext cx="187471" cy="193570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26074</xdr:colOff>
      <xdr:row>33</xdr:row>
      <xdr:rowOff>33732</xdr:rowOff>
    </xdr:from>
    <xdr:to>
      <xdr:col>12</xdr:col>
      <xdr:colOff>79034</xdr:colOff>
      <xdr:row>34</xdr:row>
      <xdr:rowOff>106357</xdr:rowOff>
    </xdr:to>
    <xdr:grpSp>
      <xdr:nvGrpSpPr>
        <xdr:cNvPr id="106" name="Group 90"/>
        <xdr:cNvGrpSpPr/>
      </xdr:nvGrpSpPr>
      <xdr:grpSpPr>
        <a:xfrm>
          <a:off x="1147093" y="4144136"/>
          <a:ext cx="426633" cy="197183"/>
          <a:chOff x="5421621" y="3458333"/>
          <a:chExt cx="426633" cy="189856"/>
        </a:xfrm>
      </xdr:grpSpPr>
      <xdr:sp macro="" textlink="">
        <xdr:nvSpPr>
          <xdr:cNvPr id="107" name="Rounded Rectangle 91"/>
          <xdr:cNvSpPr/>
        </xdr:nvSpPr>
        <xdr:spPr>
          <a:xfrm>
            <a:off x="5421621" y="3461106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8" name="Rounded Rectangle 92"/>
          <xdr:cNvSpPr/>
        </xdr:nvSpPr>
        <xdr:spPr>
          <a:xfrm>
            <a:off x="5660051" y="3458333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42</xdr:col>
      <xdr:colOff>21980</xdr:colOff>
      <xdr:row>34</xdr:row>
      <xdr:rowOff>21982</xdr:rowOff>
    </xdr:from>
    <xdr:to>
      <xdr:col>44</xdr:col>
      <xdr:colOff>105332</xdr:colOff>
      <xdr:row>36</xdr:row>
      <xdr:rowOff>97966</xdr:rowOff>
    </xdr:to>
    <xdr:sp macro="" textlink="">
      <xdr:nvSpPr>
        <xdr:cNvPr id="109" name="Rounded Rectangle 111"/>
        <xdr:cNvSpPr/>
      </xdr:nvSpPr>
      <xdr:spPr>
        <a:xfrm rot="5400000">
          <a:off x="5264414" y="4253260"/>
          <a:ext cx="325099" cy="332467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29312</xdr:colOff>
      <xdr:row>20</xdr:row>
      <xdr:rowOff>19565</xdr:rowOff>
    </xdr:from>
    <xdr:to>
      <xdr:col>33</xdr:col>
      <xdr:colOff>112664</xdr:colOff>
      <xdr:row>22</xdr:row>
      <xdr:rowOff>95549</xdr:rowOff>
    </xdr:to>
    <xdr:sp macro="" textlink="">
      <xdr:nvSpPr>
        <xdr:cNvPr id="110" name="Rounded Rectangle 113"/>
        <xdr:cNvSpPr/>
      </xdr:nvSpPr>
      <xdr:spPr>
        <a:xfrm rot="5400000">
          <a:off x="3901611" y="2507035"/>
          <a:ext cx="325099" cy="332468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51289</xdr:colOff>
      <xdr:row>12</xdr:row>
      <xdr:rowOff>10267</xdr:rowOff>
    </xdr:from>
    <xdr:to>
      <xdr:col>51</xdr:col>
      <xdr:colOff>54225</xdr:colOff>
      <xdr:row>18</xdr:row>
      <xdr:rowOff>29308</xdr:rowOff>
    </xdr:to>
    <xdr:cxnSp macro="">
      <xdr:nvCxnSpPr>
        <xdr:cNvPr id="111" name="Straight Connector 83"/>
        <xdr:cNvCxnSpPr/>
      </xdr:nvCxnSpPr>
      <xdr:spPr>
        <a:xfrm flipV="1">
          <a:off x="6966439" y="1496167"/>
          <a:ext cx="2936" cy="76199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42193</xdr:colOff>
      <xdr:row>23</xdr:row>
      <xdr:rowOff>21887</xdr:rowOff>
    </xdr:from>
    <xdr:to>
      <xdr:col>16</xdr:col>
      <xdr:colOff>105838</xdr:colOff>
      <xdr:row>24</xdr:row>
      <xdr:rowOff>94838</xdr:rowOff>
    </xdr:to>
    <xdr:sp macro="" textlink="">
      <xdr:nvSpPr>
        <xdr:cNvPr id="112" name="Rounded Rectangle 87"/>
        <xdr:cNvSpPr/>
      </xdr:nvSpPr>
      <xdr:spPr>
        <a:xfrm rot="10800000">
          <a:off x="1909093" y="2869862"/>
          <a:ext cx="187470" cy="19677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18371</xdr:colOff>
      <xdr:row>31</xdr:row>
      <xdr:rowOff>20522</xdr:rowOff>
    </xdr:from>
    <xdr:to>
      <xdr:col>20</xdr:col>
      <xdr:colOff>101723</xdr:colOff>
      <xdr:row>33</xdr:row>
      <xdr:rowOff>96505</xdr:rowOff>
    </xdr:to>
    <xdr:sp macro="" textlink="">
      <xdr:nvSpPr>
        <xdr:cNvPr id="113" name="Rounded Rectangle 115"/>
        <xdr:cNvSpPr/>
      </xdr:nvSpPr>
      <xdr:spPr>
        <a:xfrm rot="5400000">
          <a:off x="2260430" y="3855413"/>
          <a:ext cx="323633" cy="331002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65942</xdr:colOff>
      <xdr:row>23</xdr:row>
      <xdr:rowOff>101110</xdr:rowOff>
    </xdr:from>
    <xdr:to>
      <xdr:col>17</xdr:col>
      <xdr:colOff>79131</xdr:colOff>
      <xdr:row>30</xdr:row>
      <xdr:rowOff>58614</xdr:rowOff>
    </xdr:to>
    <xdr:cxnSp macro="">
      <xdr:nvCxnSpPr>
        <xdr:cNvPr id="114" name="Straight Connector 76"/>
        <xdr:cNvCxnSpPr/>
      </xdr:nvCxnSpPr>
      <xdr:spPr>
        <a:xfrm flipV="1">
          <a:off x="2180492" y="2949085"/>
          <a:ext cx="13189" cy="824279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26074</xdr:colOff>
      <xdr:row>25</xdr:row>
      <xdr:rowOff>33703</xdr:rowOff>
    </xdr:from>
    <xdr:to>
      <xdr:col>16</xdr:col>
      <xdr:colOff>90026</xdr:colOff>
      <xdr:row>28</xdr:row>
      <xdr:rowOff>108025</xdr:rowOff>
    </xdr:to>
    <xdr:grpSp>
      <xdr:nvGrpSpPr>
        <xdr:cNvPr id="115" name="Group 85"/>
        <xdr:cNvGrpSpPr/>
      </xdr:nvGrpSpPr>
      <xdr:grpSpPr>
        <a:xfrm rot="10800000">
          <a:off x="1901766" y="3147645"/>
          <a:ext cx="188510" cy="447995"/>
          <a:chOff x="2549467" y="3465631"/>
          <a:chExt cx="188510" cy="424346"/>
        </a:xfrm>
      </xdr:grpSpPr>
      <xdr:sp macro="" textlink="">
        <xdr:nvSpPr>
          <xdr:cNvPr id="116" name="Rounded Rectangle 86"/>
          <xdr:cNvSpPr/>
        </xdr:nvSpPr>
        <xdr:spPr>
          <a:xfrm>
            <a:off x="2549467" y="3702894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7" name="Rounded Rectangle 87"/>
          <xdr:cNvSpPr/>
        </xdr:nvSpPr>
        <xdr:spPr>
          <a:xfrm>
            <a:off x="2549774" y="3465631"/>
            <a:ext cx="188203" cy="187083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</xdr:col>
      <xdr:colOff>32243</xdr:colOff>
      <xdr:row>29</xdr:row>
      <xdr:rowOff>39570</xdr:rowOff>
    </xdr:from>
    <xdr:to>
      <xdr:col>16</xdr:col>
      <xdr:colOff>95888</xdr:colOff>
      <xdr:row>30</xdr:row>
      <xdr:rowOff>112521</xdr:rowOff>
    </xdr:to>
    <xdr:sp macro="" textlink="">
      <xdr:nvSpPr>
        <xdr:cNvPr id="118" name="Rounded Rectangle 86"/>
        <xdr:cNvSpPr/>
      </xdr:nvSpPr>
      <xdr:spPr>
        <a:xfrm rot="10800000">
          <a:off x="1899143" y="3630495"/>
          <a:ext cx="187470" cy="19677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43963</xdr:colOff>
      <xdr:row>20</xdr:row>
      <xdr:rowOff>36634</xdr:rowOff>
    </xdr:from>
    <xdr:to>
      <xdr:col>29</xdr:col>
      <xdr:colOff>100135</xdr:colOff>
      <xdr:row>26</xdr:row>
      <xdr:rowOff>79130</xdr:rowOff>
    </xdr:to>
    <xdr:sp macro="" textlink="">
      <xdr:nvSpPr>
        <xdr:cNvPr id="119" name="Rounded Rectangle 7"/>
        <xdr:cNvSpPr/>
      </xdr:nvSpPr>
      <xdr:spPr>
        <a:xfrm>
          <a:off x="2542444" y="2527788"/>
          <a:ext cx="1177191" cy="78984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30930</xdr:colOff>
      <xdr:row>13</xdr:row>
      <xdr:rowOff>29800</xdr:rowOff>
    </xdr:from>
    <xdr:to>
      <xdr:col>24</xdr:col>
      <xdr:colOff>101870</xdr:colOff>
      <xdr:row>19</xdr:row>
      <xdr:rowOff>97308</xdr:rowOff>
    </xdr:to>
    <xdr:grpSp>
      <xdr:nvGrpSpPr>
        <xdr:cNvPr id="120" name="Group 57"/>
        <xdr:cNvGrpSpPr/>
      </xdr:nvGrpSpPr>
      <xdr:grpSpPr>
        <a:xfrm>
          <a:off x="2155738" y="1649050"/>
          <a:ext cx="942844" cy="814854"/>
          <a:chOff x="3006989" y="2435923"/>
          <a:chExt cx="1201957" cy="306280"/>
        </a:xfrm>
      </xdr:grpSpPr>
      <xdr:sp macro="" textlink="">
        <xdr:nvSpPr>
          <xdr:cNvPr id="121" name="Rounded Rectangle 32"/>
          <xdr:cNvSpPr/>
        </xdr:nvSpPr>
        <xdr:spPr>
          <a:xfrm>
            <a:off x="3006989" y="2438000"/>
            <a:ext cx="560457" cy="30226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2" name="Rounded Rectangle 33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7</xdr:col>
      <xdr:colOff>108438</xdr:colOff>
      <xdr:row>35</xdr:row>
      <xdr:rowOff>57150</xdr:rowOff>
    </xdr:from>
    <xdr:to>
      <xdr:col>13</xdr:col>
      <xdr:colOff>115765</xdr:colOff>
      <xdr:row>35</xdr:row>
      <xdr:rowOff>64477</xdr:rowOff>
    </xdr:to>
    <xdr:cxnSp macro="">
      <xdr:nvCxnSpPr>
        <xdr:cNvPr id="123" name="Straight Connector 62"/>
        <xdr:cNvCxnSpPr/>
      </xdr:nvCxnSpPr>
      <xdr:spPr>
        <a:xfrm>
          <a:off x="975213" y="4391025"/>
          <a:ext cx="750277" cy="732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33403</xdr:colOff>
      <xdr:row>31</xdr:row>
      <xdr:rowOff>20420</xdr:rowOff>
    </xdr:from>
    <xdr:to>
      <xdr:col>22</xdr:col>
      <xdr:colOff>100280</xdr:colOff>
      <xdr:row>36</xdr:row>
      <xdr:rowOff>84671</xdr:rowOff>
    </xdr:to>
    <xdr:grpSp>
      <xdr:nvGrpSpPr>
        <xdr:cNvPr id="124" name="Groupe 123"/>
        <xdr:cNvGrpSpPr/>
      </xdr:nvGrpSpPr>
      <xdr:grpSpPr>
        <a:xfrm>
          <a:off x="2656441" y="3881708"/>
          <a:ext cx="191435" cy="687040"/>
          <a:chOff x="2641787" y="3024457"/>
          <a:chExt cx="191435" cy="687040"/>
        </a:xfrm>
      </xdr:grpSpPr>
      <xdr:sp macro="" textlink="">
        <xdr:nvSpPr>
          <xdr:cNvPr id="125" name="Rounded Rectangle 86"/>
          <xdr:cNvSpPr/>
        </xdr:nvSpPr>
        <xdr:spPr>
          <a:xfrm rot="10800000">
            <a:off x="2642092" y="3513988"/>
            <a:ext cx="188203" cy="19750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6" name="Rounded Rectangle 87"/>
          <xdr:cNvSpPr/>
        </xdr:nvSpPr>
        <xdr:spPr>
          <a:xfrm rot="10800000">
            <a:off x="2641787" y="3024457"/>
            <a:ext cx="188203" cy="19750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7" name="Rounded Rectangle 86"/>
          <xdr:cNvSpPr/>
        </xdr:nvSpPr>
        <xdr:spPr>
          <a:xfrm rot="10800000">
            <a:off x="2645019" y="3267809"/>
            <a:ext cx="188203" cy="19750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41</xdr:col>
      <xdr:colOff>55685</xdr:colOff>
      <xdr:row>23</xdr:row>
      <xdr:rowOff>47624</xdr:rowOff>
    </xdr:from>
    <xdr:to>
      <xdr:col>41</xdr:col>
      <xdr:colOff>68874</xdr:colOff>
      <xdr:row>30</xdr:row>
      <xdr:rowOff>5128</xdr:rowOff>
    </xdr:to>
    <xdr:cxnSp macro="">
      <xdr:nvCxnSpPr>
        <xdr:cNvPr id="132" name="Straight Connector 76"/>
        <xdr:cNvCxnSpPr/>
      </xdr:nvCxnSpPr>
      <xdr:spPr>
        <a:xfrm flipV="1">
          <a:off x="5169877" y="2912451"/>
          <a:ext cx="13189" cy="82940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r.forgeofempires.com/page/the_game/b%C3%A2timents/b%C3%A2timents+militaires/postmodern+era/ifv+factory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fr.forgeofempires.com/page/the_game/b%C3%A2timents/b%C3%A2timents+militaires/postmodern+era/commando+camp/" TargetMode="External"/><Relationship Id="rId1" Type="http://schemas.openxmlformats.org/officeDocument/2006/relationships/hyperlink" Target="http://fr.forgeofempires.com/page/the_game/b%C3%A2timents/b%C3%A2timents+militaires/postmodern+era/rocket+artillery+factory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fr.forgeofempires.com/page/the_game/b%C3%A2timents/b%C3%A2timents+militaires/postmodern+era/machinegun+range/" TargetMode="External"/><Relationship Id="rId4" Type="http://schemas.openxmlformats.org/officeDocument/2006/relationships/hyperlink" Target="http://fr.forgeofempires.com/page/the_game/b%C3%A2timents/b%C3%A2timents+militaires/postmodern+era/universal+tank+factor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fr.forgeofempires.com/page/the_game/b%C3%A2timents/b%C3%A2timents+militaires/postmodern+era/ifv+factory/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://fr.forgeofempires.com/page/the_game/b%C3%A2timents/b%C3%A2timents+militaires/postmodern+era/commando+camp/" TargetMode="External"/><Relationship Id="rId1" Type="http://schemas.openxmlformats.org/officeDocument/2006/relationships/hyperlink" Target="http://fr.forgeofempires.com/page/the_game/b%C3%A2timents/b%C3%A2timents+militaires/postmodern+era/rocket+artillery+factory/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fr.forgeofempires.com/page/the_game/b%C3%A2timents/b%C3%A2timents+militaires/postmodern+era/machinegun+range/" TargetMode="External"/><Relationship Id="rId4" Type="http://schemas.openxmlformats.org/officeDocument/2006/relationships/hyperlink" Target="http://fr.forgeofempires.com/page/the_game/b%C3%A2timents/b%C3%A2timents+militaires/postmodern+era/universal+tank+factory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fr.forgeofempires.com/page/the_game/b%C3%A2timents/b%C3%A2timents+militaires/postmodern+era/ifv+factory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://fr.forgeofempires.com/page/the_game/b%C3%A2timents/b%C3%A2timents+militaires/postmodern+era/commando+camp/" TargetMode="External"/><Relationship Id="rId1" Type="http://schemas.openxmlformats.org/officeDocument/2006/relationships/hyperlink" Target="http://fr.forgeofempires.com/page/the_game/b%C3%A2timents/b%C3%A2timents+militaires/postmodern+era/rocket+artillery+factory/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://fr.forgeofempires.com/page/the_game/b%C3%A2timents/b%C3%A2timents+militaires/postmodern+era/machinegun+range/" TargetMode="External"/><Relationship Id="rId4" Type="http://schemas.openxmlformats.org/officeDocument/2006/relationships/hyperlink" Target="http://fr.forgeofempires.com/page/the_game/b%C3%A2timents/b%C3%A2timents+militaires/postmodern+era/universal+tank+facto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D65"/>
  <sheetViews>
    <sheetView topLeftCell="A13" zoomScale="130" zoomScaleNormal="130" workbookViewId="0">
      <selection activeCell="AV38" sqref="AV38"/>
    </sheetView>
  </sheetViews>
  <sheetFormatPr baseColWidth="10" defaultColWidth="1.85546875" defaultRowHeight="9.75" customHeight="1" x14ac:dyDescent="0.25"/>
  <cols>
    <col min="1" max="13" width="1.85546875" style="1"/>
    <col min="14" max="14" width="2" style="1" bestFit="1" customWidth="1"/>
    <col min="15" max="42" width="1.85546875" style="1"/>
    <col min="43" max="44" width="1.85546875" style="1" customWidth="1"/>
    <col min="45" max="47" width="1.85546875" style="1"/>
    <col min="48" max="48" width="6.140625" style="1" bestFit="1" customWidth="1"/>
    <col min="49" max="49" width="5.28515625" style="1" bestFit="1" customWidth="1"/>
    <col min="50" max="50" width="3" style="1" bestFit="1" customWidth="1"/>
    <col min="51" max="51" width="1.85546875" style="1"/>
    <col min="52" max="52" width="8.85546875" style="53" customWidth="1"/>
    <col min="53" max="56" width="1.85546875" style="1"/>
    <col min="57" max="57" width="4.42578125" style="1" bestFit="1" customWidth="1"/>
    <col min="58" max="59" width="1.85546875" style="1"/>
    <col min="60" max="60" width="4.140625" style="1" bestFit="1" customWidth="1"/>
    <col min="61" max="61" width="5.28515625" style="1" bestFit="1" customWidth="1"/>
    <col min="62" max="64" width="1.85546875" style="1"/>
    <col min="65" max="65" width="2.85546875" style="14" customWidth="1"/>
    <col min="66" max="66" width="5.140625" style="55" customWidth="1"/>
    <col min="67" max="67" width="3.28515625" style="1" customWidth="1"/>
    <col min="68" max="68" width="2.42578125" style="1" bestFit="1" customWidth="1"/>
    <col min="69" max="69" width="4.140625" style="1" bestFit="1" customWidth="1"/>
    <col min="70" max="70" width="6.140625" style="67" customWidth="1"/>
    <col min="71" max="72" width="9.28515625" style="67" customWidth="1"/>
    <col min="73" max="74" width="6.140625" style="67" customWidth="1"/>
    <col min="76" max="77" width="6.140625" style="1" customWidth="1"/>
    <col min="78" max="16384" width="1.85546875" style="1"/>
  </cols>
  <sheetData>
    <row r="1" spans="2:82" ht="9.75" customHeight="1" thickBot="1" x14ac:dyDescent="0.3">
      <c r="BM1" s="46"/>
      <c r="BN1" s="54"/>
      <c r="BR1" s="66"/>
      <c r="BS1" s="66"/>
      <c r="BT1" s="66"/>
      <c r="BU1" s="66"/>
      <c r="BV1" s="66"/>
      <c r="BX1" s="44"/>
    </row>
    <row r="2" spans="2:82" ht="9.75" customHeight="1" x14ac:dyDescent="0.25">
      <c r="B2" s="46"/>
      <c r="C2" s="41"/>
      <c r="D2" s="41"/>
      <c r="E2" s="41"/>
      <c r="F2" s="42"/>
      <c r="G2" s="41"/>
      <c r="H2" s="41"/>
      <c r="I2" s="40"/>
      <c r="J2" s="46"/>
      <c r="K2" s="41"/>
      <c r="L2" s="41"/>
      <c r="M2" s="40"/>
      <c r="BR2" s="66"/>
      <c r="BS2" s="66"/>
      <c r="BT2" s="66"/>
      <c r="BU2" s="66"/>
      <c r="BV2" s="66"/>
      <c r="BX2" s="44"/>
    </row>
    <row r="3" spans="2:82" ht="9.75" customHeight="1" x14ac:dyDescent="0.25">
      <c r="B3" s="14"/>
      <c r="C3" s="5"/>
      <c r="D3" s="5"/>
      <c r="E3" s="5"/>
      <c r="F3" s="12"/>
      <c r="G3" s="5"/>
      <c r="H3" s="5"/>
      <c r="I3" s="11"/>
      <c r="J3" s="14"/>
      <c r="K3" s="5"/>
      <c r="L3" s="5"/>
      <c r="M3" s="11"/>
      <c r="BR3" s="66"/>
      <c r="BS3" s="66"/>
      <c r="BT3" s="66"/>
      <c r="BU3" s="66"/>
      <c r="BV3" s="66"/>
      <c r="BX3" s="44"/>
    </row>
    <row r="4" spans="2:82" ht="9.75" customHeight="1" x14ac:dyDescent="0.25">
      <c r="B4" s="14"/>
      <c r="C4" s="5"/>
      <c r="D4" s="5"/>
      <c r="E4" s="5"/>
      <c r="F4" s="12"/>
      <c r="G4" s="5"/>
      <c r="H4" s="5"/>
      <c r="I4" s="11"/>
      <c r="J4" s="14"/>
      <c r="K4" s="5"/>
      <c r="L4" s="5"/>
      <c r="M4" s="11"/>
      <c r="AU4" s="83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R4" s="66"/>
      <c r="BS4" s="66"/>
      <c r="BT4" s="66"/>
      <c r="BU4" s="66"/>
      <c r="BV4" s="66"/>
      <c r="BX4" s="44"/>
    </row>
    <row r="5" spans="2:82" ht="9.75" customHeight="1" thickBot="1" x14ac:dyDescent="0.3">
      <c r="B5" s="14"/>
      <c r="C5" s="5"/>
      <c r="D5" s="5"/>
      <c r="E5" s="5"/>
      <c r="F5" s="12"/>
      <c r="G5" s="5"/>
      <c r="H5" s="5"/>
      <c r="I5" s="11"/>
      <c r="J5" s="10"/>
      <c r="K5" s="7"/>
      <c r="L5" s="7"/>
      <c r="M5" s="6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</row>
    <row r="6" spans="2:82" ht="9.75" customHeight="1" x14ac:dyDescent="0.25">
      <c r="B6" s="19"/>
      <c r="C6" s="16"/>
      <c r="D6" s="16"/>
      <c r="E6" s="16"/>
      <c r="F6" s="17"/>
      <c r="G6" s="16"/>
      <c r="H6" s="16"/>
      <c r="I6" s="18"/>
      <c r="J6" s="42"/>
      <c r="K6" s="41"/>
      <c r="L6" s="41"/>
      <c r="M6" s="43"/>
      <c r="N6" s="42"/>
      <c r="O6" s="41"/>
      <c r="P6" s="41"/>
      <c r="Q6" s="43"/>
      <c r="R6" s="42"/>
      <c r="S6" s="41"/>
      <c r="T6" s="41"/>
      <c r="U6" s="43"/>
      <c r="V6" s="42"/>
      <c r="W6" s="41"/>
      <c r="X6" s="41"/>
      <c r="Y6" s="43"/>
      <c r="Z6" s="42"/>
      <c r="AA6" s="41"/>
      <c r="AB6" s="41"/>
      <c r="AC6" s="43"/>
      <c r="AD6" s="42"/>
      <c r="AE6" s="41"/>
      <c r="AF6" s="41"/>
      <c r="AG6" s="43"/>
      <c r="AH6" s="42"/>
      <c r="AI6" s="41"/>
      <c r="AJ6" s="41"/>
      <c r="AK6" s="43"/>
      <c r="AL6" s="42"/>
      <c r="AM6" s="41"/>
      <c r="AN6" s="41"/>
      <c r="AO6" s="40"/>
      <c r="AP6" s="5"/>
      <c r="AQ6" s="5"/>
      <c r="AR6" s="5"/>
      <c r="AS6" s="5"/>
      <c r="AT6" s="5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</row>
    <row r="7" spans="2:82" ht="9.75" customHeight="1" x14ac:dyDescent="0.25">
      <c r="B7" s="14"/>
      <c r="C7" s="5"/>
      <c r="D7" s="5"/>
      <c r="E7" s="5"/>
      <c r="F7" s="12"/>
      <c r="G7" s="5"/>
      <c r="H7" s="5"/>
      <c r="I7" s="13"/>
      <c r="J7" s="12"/>
      <c r="K7" s="5"/>
      <c r="L7" s="5"/>
      <c r="M7" s="13"/>
      <c r="N7" s="12"/>
      <c r="O7" s="5"/>
      <c r="P7" s="5"/>
      <c r="Q7" s="13"/>
      <c r="R7" s="12"/>
      <c r="S7" s="5"/>
      <c r="T7" s="5"/>
      <c r="U7" s="13"/>
      <c r="V7" s="12"/>
      <c r="W7" s="5"/>
      <c r="X7" s="5"/>
      <c r="Y7" s="13"/>
      <c r="Z7" s="12"/>
      <c r="AA7" s="5"/>
      <c r="AB7" s="5"/>
      <c r="AC7" s="13"/>
      <c r="AD7" s="12"/>
      <c r="AE7" s="5"/>
      <c r="AF7" s="5"/>
      <c r="AG7" s="13"/>
      <c r="AH7" s="12"/>
      <c r="AI7" s="5"/>
      <c r="AJ7" s="5"/>
      <c r="AK7" s="13"/>
      <c r="AL7" s="12"/>
      <c r="AM7" s="5"/>
      <c r="AN7" s="5"/>
      <c r="AO7" s="11"/>
      <c r="AP7" s="5"/>
      <c r="AQ7" s="5"/>
      <c r="AR7" s="5"/>
      <c r="AS7" s="5"/>
      <c r="AT7" s="5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</row>
    <row r="8" spans="2:82" ht="9.75" customHeight="1" x14ac:dyDescent="0.25">
      <c r="B8" s="14"/>
      <c r="C8" s="5"/>
      <c r="D8" s="5"/>
      <c r="E8" s="5"/>
      <c r="F8" s="12"/>
      <c r="G8" s="5"/>
      <c r="H8" s="5"/>
      <c r="I8" s="13"/>
      <c r="J8" s="12"/>
      <c r="K8" s="5"/>
      <c r="L8" s="5"/>
      <c r="M8" s="13"/>
      <c r="N8" s="12"/>
      <c r="O8" s="5"/>
      <c r="P8" s="5"/>
      <c r="Q8" s="13"/>
      <c r="R8" s="12"/>
      <c r="S8" s="5"/>
      <c r="T8" s="5"/>
      <c r="U8" s="13"/>
      <c r="V8" s="12"/>
      <c r="W8" s="5"/>
      <c r="X8" s="5"/>
      <c r="Y8" s="13"/>
      <c r="Z8" s="12"/>
      <c r="AA8" s="5"/>
      <c r="AB8" s="5"/>
      <c r="AC8" s="13"/>
      <c r="AD8" s="12"/>
      <c r="AE8" s="5"/>
      <c r="AF8" s="5"/>
      <c r="AG8" s="13"/>
      <c r="AH8" s="12"/>
      <c r="AI8" s="5"/>
      <c r="AJ8" s="5"/>
      <c r="AK8" s="13"/>
      <c r="AL8" s="12"/>
      <c r="AM8" s="5"/>
      <c r="AN8" s="5"/>
      <c r="AO8" s="11"/>
      <c r="AP8" s="5"/>
      <c r="AQ8" s="5"/>
      <c r="AR8" s="5"/>
      <c r="AS8" s="5"/>
      <c r="AT8" s="5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</row>
    <row r="9" spans="2:82" ht="9.75" customHeight="1" x14ac:dyDescent="0.25">
      <c r="B9" s="23"/>
      <c r="C9" s="21"/>
      <c r="D9" s="21"/>
      <c r="E9" s="21"/>
      <c r="F9" s="22"/>
      <c r="G9" s="21"/>
      <c r="H9" s="21"/>
      <c r="I9" s="20"/>
      <c r="J9" s="22"/>
      <c r="K9" s="21"/>
      <c r="L9" s="21"/>
      <c r="M9" s="20"/>
      <c r="N9" s="22"/>
      <c r="O9" s="21"/>
      <c r="P9" s="21"/>
      <c r="Q9" s="20"/>
      <c r="R9" s="22"/>
      <c r="S9" s="21"/>
      <c r="T9" s="21"/>
      <c r="U9" s="20"/>
      <c r="V9" s="22"/>
      <c r="W9" s="21"/>
      <c r="X9" s="21"/>
      <c r="Y9" s="20"/>
      <c r="Z9" s="22"/>
      <c r="AA9" s="21"/>
      <c r="AB9" s="21"/>
      <c r="AC9" s="20"/>
      <c r="AD9" s="22"/>
      <c r="AE9" s="21"/>
      <c r="AF9" s="21"/>
      <c r="AG9" s="20"/>
      <c r="AH9" s="22"/>
      <c r="AI9" s="21"/>
      <c r="AJ9" s="21"/>
      <c r="AK9" s="20"/>
      <c r="AL9" s="22"/>
      <c r="AM9" s="21"/>
      <c r="AN9" s="21"/>
      <c r="AO9" s="24"/>
      <c r="AP9" s="5"/>
      <c r="AQ9" s="5"/>
      <c r="AR9" s="5"/>
      <c r="AS9" s="5"/>
      <c r="AT9" s="5"/>
      <c r="AU9" s="5"/>
      <c r="AV9" s="5"/>
      <c r="AW9" s="5"/>
      <c r="AX9" s="5"/>
      <c r="AY9" s="5"/>
      <c r="AZ9" s="56"/>
      <c r="BA9" s="5"/>
      <c r="BB9" s="5"/>
      <c r="BC9" s="5"/>
      <c r="BD9" s="5"/>
      <c r="BE9" s="5"/>
      <c r="BF9" s="5"/>
      <c r="BL9" s="5"/>
      <c r="BR9" s="68"/>
      <c r="BS9" s="85">
        <v>330000</v>
      </c>
      <c r="BT9" s="85">
        <v>347000</v>
      </c>
      <c r="BU9" s="86">
        <v>2800</v>
      </c>
      <c r="BV9" s="85" t="s">
        <v>24</v>
      </c>
      <c r="BX9" s="87"/>
      <c r="BY9" s="84"/>
      <c r="BZ9" s="84"/>
      <c r="CA9" s="84"/>
      <c r="CB9" s="84"/>
      <c r="CC9" s="84"/>
      <c r="CD9" s="84"/>
    </row>
    <row r="10" spans="2:82" ht="9.75" customHeight="1" x14ac:dyDescent="0.25">
      <c r="B10" s="19"/>
      <c r="C10" s="16"/>
      <c r="D10" s="16"/>
      <c r="E10" s="16"/>
      <c r="F10" s="17"/>
      <c r="G10" s="16"/>
      <c r="H10" s="16"/>
      <c r="I10" s="18"/>
      <c r="J10" s="17"/>
      <c r="K10" s="16"/>
      <c r="L10" s="16"/>
      <c r="M10" s="18"/>
      <c r="N10" s="17"/>
      <c r="O10" s="16"/>
      <c r="P10" s="16"/>
      <c r="Q10" s="18"/>
      <c r="R10" s="17"/>
      <c r="S10" s="16"/>
      <c r="T10" s="16"/>
      <c r="U10" s="18"/>
      <c r="V10" s="17"/>
      <c r="W10" s="16"/>
      <c r="X10" s="16"/>
      <c r="Y10" s="18"/>
      <c r="Z10" s="17"/>
      <c r="AA10" s="16"/>
      <c r="AB10" s="16"/>
      <c r="AC10" s="18"/>
      <c r="AD10" s="17"/>
      <c r="AE10" s="16"/>
      <c r="AF10" s="16"/>
      <c r="AG10" s="18"/>
      <c r="AH10" s="17"/>
      <c r="AI10" s="16"/>
      <c r="AJ10" s="16"/>
      <c r="AK10" s="18"/>
      <c r="AL10" s="17"/>
      <c r="AM10" s="16"/>
      <c r="AN10" s="16"/>
      <c r="AO10" s="15"/>
      <c r="AP10" s="5"/>
      <c r="AQ10" s="5"/>
      <c r="AR10" s="5"/>
      <c r="AS10" s="5"/>
      <c r="AT10" s="5"/>
      <c r="AU10" s="5"/>
      <c r="AV10" s="78"/>
      <c r="AW10" s="78"/>
      <c r="AX10" s="78"/>
      <c r="AY10" s="78"/>
      <c r="AZ10" s="78"/>
      <c r="BA10" s="78"/>
      <c r="BB10" s="78"/>
      <c r="BC10" s="78"/>
      <c r="BD10" s="78"/>
      <c r="BE10" s="5" t="s">
        <v>10</v>
      </c>
      <c r="BF10" s="5"/>
      <c r="BI10" s="1">
        <f>22*1330</f>
        <v>29260</v>
      </c>
      <c r="BR10" s="69" t="s">
        <v>23</v>
      </c>
      <c r="BS10" s="85"/>
      <c r="BT10" s="85"/>
      <c r="BU10" s="86"/>
      <c r="BV10" s="85"/>
      <c r="BX10" s="87"/>
      <c r="BY10" s="84"/>
      <c r="BZ10" s="84"/>
      <c r="CA10" s="84"/>
      <c r="CB10" s="84"/>
      <c r="CC10" s="84"/>
      <c r="CD10" s="84"/>
    </row>
    <row r="11" spans="2:82" ht="9.75" customHeight="1" x14ac:dyDescent="0.25">
      <c r="B11" s="14"/>
      <c r="C11" s="5"/>
      <c r="D11" s="5"/>
      <c r="E11" s="5"/>
      <c r="F11" s="12"/>
      <c r="G11" s="5"/>
      <c r="H11" s="5"/>
      <c r="I11" s="13"/>
      <c r="J11" s="12"/>
      <c r="K11" s="5"/>
      <c r="L11" s="5"/>
      <c r="M11" s="13"/>
      <c r="N11" s="12"/>
      <c r="O11" s="5"/>
      <c r="P11" s="5"/>
      <c r="Q11" s="13"/>
      <c r="R11" s="12"/>
      <c r="S11" s="5"/>
      <c r="T11" s="5"/>
      <c r="U11" s="13"/>
      <c r="V11" s="12"/>
      <c r="W11" s="5"/>
      <c r="X11" s="5"/>
      <c r="Y11" s="13"/>
      <c r="Z11" s="12"/>
      <c r="AA11" s="5"/>
      <c r="AB11" s="5"/>
      <c r="AC11" s="13"/>
      <c r="AD11" s="12"/>
      <c r="AE11" s="5"/>
      <c r="AF11" s="5"/>
      <c r="AG11" s="13"/>
      <c r="AH11" s="12"/>
      <c r="AI11" s="5"/>
      <c r="AJ11" s="5"/>
      <c r="AK11" s="13"/>
      <c r="AL11" s="12"/>
      <c r="AM11" s="5"/>
      <c r="AN11" s="5"/>
      <c r="AO11" s="11"/>
      <c r="AP11" s="5"/>
      <c r="AQ11" s="5"/>
      <c r="AR11" s="5"/>
      <c r="AS11" s="5"/>
      <c r="AT11" s="5"/>
      <c r="AU11" s="5"/>
      <c r="AV11" s="78"/>
      <c r="AW11" s="78"/>
      <c r="AX11" s="78"/>
      <c r="AY11" s="78"/>
      <c r="AZ11" s="78"/>
      <c r="BA11" s="78"/>
      <c r="BB11" s="78"/>
      <c r="BC11" s="78"/>
      <c r="BD11" s="78"/>
      <c r="BE11" s="5" t="s">
        <v>11</v>
      </c>
      <c r="BF11" s="5"/>
      <c r="BI11" s="1">
        <f>2*437+650</f>
        <v>1524</v>
      </c>
      <c r="BR11" s="68"/>
      <c r="BS11" s="85">
        <v>236000</v>
      </c>
      <c r="BT11" s="85">
        <v>248000</v>
      </c>
      <c r="BU11" s="86">
        <v>1900</v>
      </c>
      <c r="BV11" s="85" t="s">
        <v>26</v>
      </c>
      <c r="BX11" s="87"/>
      <c r="BY11" s="84"/>
      <c r="BZ11" s="84"/>
      <c r="CA11" s="84"/>
      <c r="CB11" s="84"/>
      <c r="CC11" s="84"/>
      <c r="CD11" s="84"/>
    </row>
    <row r="12" spans="2:82" ht="9.75" customHeight="1" x14ac:dyDescent="0.25">
      <c r="B12" s="14"/>
      <c r="C12" s="5"/>
      <c r="D12" s="5"/>
      <c r="E12" s="5"/>
      <c r="F12" s="12"/>
      <c r="G12" s="5"/>
      <c r="H12" s="5"/>
      <c r="I12" s="13"/>
      <c r="J12" s="12"/>
      <c r="K12" s="5"/>
      <c r="L12" s="5"/>
      <c r="M12" s="13"/>
      <c r="N12" s="12"/>
      <c r="O12" s="5"/>
      <c r="P12" s="5"/>
      <c r="Q12" s="13"/>
      <c r="R12" s="12"/>
      <c r="S12" s="5"/>
      <c r="T12" s="5"/>
      <c r="U12" s="13"/>
      <c r="V12" s="12"/>
      <c r="W12" s="5"/>
      <c r="X12" s="5"/>
      <c r="Y12" s="13"/>
      <c r="Z12" s="12"/>
      <c r="AA12" s="5"/>
      <c r="AB12" s="5"/>
      <c r="AC12" s="13"/>
      <c r="AD12" s="12"/>
      <c r="AE12" s="5"/>
      <c r="AF12" s="5"/>
      <c r="AG12" s="13"/>
      <c r="AH12" s="12"/>
      <c r="AI12" s="5"/>
      <c r="AJ12" s="5"/>
      <c r="AK12" s="13"/>
      <c r="AL12" s="12"/>
      <c r="AM12" s="5"/>
      <c r="AN12" s="5"/>
      <c r="AO12" s="11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6"/>
      <c r="BA12" s="5"/>
      <c r="BB12" s="5"/>
      <c r="BC12" s="5"/>
      <c r="BD12" s="5"/>
      <c r="BE12" s="5" t="s">
        <v>12</v>
      </c>
      <c r="BF12" s="5"/>
      <c r="BI12" s="1">
        <v>2800</v>
      </c>
      <c r="BN12" s="57"/>
      <c r="BR12" s="69" t="s">
        <v>25</v>
      </c>
      <c r="BS12" s="85"/>
      <c r="BT12" s="85"/>
      <c r="BU12" s="86"/>
      <c r="BV12" s="85"/>
      <c r="BX12" s="87"/>
      <c r="BY12" s="84"/>
      <c r="BZ12" s="84"/>
      <c r="CA12" s="84"/>
      <c r="CB12" s="84"/>
      <c r="CC12" s="84"/>
      <c r="CD12" s="84"/>
    </row>
    <row r="13" spans="2:82" ht="9.75" customHeight="1" x14ac:dyDescent="0.25">
      <c r="B13" s="23"/>
      <c r="C13" s="21"/>
      <c r="D13" s="21"/>
      <c r="E13" s="21"/>
      <c r="F13" s="22"/>
      <c r="G13" s="21"/>
      <c r="H13" s="21"/>
      <c r="I13" s="20"/>
      <c r="J13" s="22"/>
      <c r="K13" s="21"/>
      <c r="L13" s="21"/>
      <c r="M13" s="20"/>
      <c r="N13" s="22"/>
      <c r="O13" s="21"/>
      <c r="P13" s="21"/>
      <c r="Q13" s="20"/>
      <c r="R13" s="22"/>
      <c r="S13" s="21"/>
      <c r="T13" s="21"/>
      <c r="U13" s="20"/>
      <c r="V13" s="22"/>
      <c r="W13" s="21"/>
      <c r="X13" s="21"/>
      <c r="Y13" s="20"/>
      <c r="Z13" s="22"/>
      <c r="AA13" s="21"/>
      <c r="AB13" s="21"/>
      <c r="AC13" s="20"/>
      <c r="AD13" s="22"/>
      <c r="AE13" s="21"/>
      <c r="AF13" s="21"/>
      <c r="AG13" s="20"/>
      <c r="AH13" s="22"/>
      <c r="AI13" s="21"/>
      <c r="AJ13" s="21"/>
      <c r="AK13" s="20"/>
      <c r="AL13" s="22"/>
      <c r="AM13" s="21"/>
      <c r="AN13" s="21"/>
      <c r="AO13" s="24"/>
      <c r="AP13" s="5"/>
      <c r="AQ13" s="5"/>
      <c r="AR13" s="5"/>
      <c r="AS13" s="5"/>
      <c r="AT13" s="5"/>
      <c r="AU13" s="5"/>
      <c r="AV13" s="58"/>
      <c r="AW13" s="58"/>
      <c r="AX13" s="58"/>
      <c r="AY13" s="58"/>
      <c r="AZ13" s="30"/>
      <c r="BA13" s="58"/>
      <c r="BB13" s="58"/>
      <c r="BC13" s="58"/>
      <c r="BD13" s="58"/>
      <c r="BE13" s="5" t="s">
        <v>13</v>
      </c>
      <c r="BF13" s="5"/>
      <c r="BI13" s="1">
        <f>15*1530</f>
        <v>22950</v>
      </c>
      <c r="BN13" s="59"/>
      <c r="BR13" s="68"/>
      <c r="BS13" s="85">
        <v>283000</v>
      </c>
      <c r="BT13" s="85">
        <v>297000</v>
      </c>
      <c r="BU13" s="85">
        <v>2400</v>
      </c>
      <c r="BV13" s="85" t="s">
        <v>28</v>
      </c>
      <c r="BX13" s="87"/>
      <c r="BY13" s="84"/>
      <c r="BZ13" s="84"/>
      <c r="CA13" s="84"/>
      <c r="CB13" s="84"/>
      <c r="CC13" s="84"/>
      <c r="CD13" s="84"/>
    </row>
    <row r="14" spans="2:82" ht="9.75" customHeight="1" x14ac:dyDescent="0.25">
      <c r="B14" s="19"/>
      <c r="C14" s="16"/>
      <c r="D14" s="16"/>
      <c r="E14" s="16"/>
      <c r="F14" s="17"/>
      <c r="G14" s="16"/>
      <c r="H14" s="16"/>
      <c r="I14" s="18"/>
      <c r="J14" s="17"/>
      <c r="K14" s="16"/>
      <c r="L14" s="16"/>
      <c r="M14" s="18"/>
      <c r="N14" s="17"/>
      <c r="O14" s="16"/>
      <c r="P14" s="16"/>
      <c r="Q14" s="18"/>
      <c r="R14" s="17"/>
      <c r="S14" s="16"/>
      <c r="T14" s="16"/>
      <c r="U14" s="18"/>
      <c r="V14" s="17"/>
      <c r="W14" s="16"/>
      <c r="X14" s="16"/>
      <c r="Y14" s="18"/>
      <c r="Z14" s="17"/>
      <c r="AA14" s="16"/>
      <c r="AB14" s="16"/>
      <c r="AC14" s="18"/>
      <c r="AD14" s="17"/>
      <c r="AE14" s="16"/>
      <c r="AF14" s="16"/>
      <c r="AG14" s="18"/>
      <c r="AH14" s="17"/>
      <c r="AI14" s="16"/>
      <c r="AJ14" s="16"/>
      <c r="AK14" s="18"/>
      <c r="AL14" s="17"/>
      <c r="AM14" s="16"/>
      <c r="AN14" s="16"/>
      <c r="AO14" s="15"/>
      <c r="AP14" s="5"/>
      <c r="AQ14" s="5"/>
      <c r="AR14" s="5"/>
      <c r="AS14" s="5"/>
      <c r="AT14" s="5"/>
      <c r="AU14" s="5"/>
      <c r="AV14" s="58"/>
      <c r="AW14" s="58"/>
      <c r="AX14" s="58"/>
      <c r="AY14" s="58"/>
      <c r="AZ14" s="30"/>
      <c r="BA14" s="58"/>
      <c r="BB14" s="58"/>
      <c r="BC14" s="58"/>
      <c r="BD14" s="58"/>
      <c r="BE14" s="5" t="s">
        <v>14</v>
      </c>
      <c r="BF14" s="5"/>
      <c r="BG14" s="38"/>
      <c r="BI14" s="1">
        <f>BI11+BI12+BI13+2040+400</f>
        <v>29714</v>
      </c>
      <c r="BN14" s="59"/>
      <c r="BR14" s="69" t="s">
        <v>27</v>
      </c>
      <c r="BS14" s="85"/>
      <c r="BT14" s="85"/>
      <c r="BU14" s="85"/>
      <c r="BV14" s="85"/>
      <c r="BX14" s="87"/>
      <c r="BY14" s="84"/>
      <c r="BZ14" s="84"/>
      <c r="CA14" s="84"/>
      <c r="CB14" s="84"/>
      <c r="CC14" s="84"/>
      <c r="CD14" s="84"/>
    </row>
    <row r="15" spans="2:82" ht="9.75" customHeight="1" x14ac:dyDescent="0.25">
      <c r="B15" s="14"/>
      <c r="C15" s="5"/>
      <c r="D15" s="5"/>
      <c r="E15" s="5"/>
      <c r="F15" s="12"/>
      <c r="G15" s="5"/>
      <c r="H15" s="5"/>
      <c r="I15" s="13"/>
      <c r="J15" s="12"/>
      <c r="K15" s="5"/>
      <c r="L15" s="5"/>
      <c r="M15" s="13"/>
      <c r="N15" s="12"/>
      <c r="O15" s="5"/>
      <c r="P15" s="5"/>
      <c r="Q15" s="13"/>
      <c r="R15" s="12"/>
      <c r="S15" s="5"/>
      <c r="T15" s="5"/>
      <c r="U15" s="13"/>
      <c r="V15" s="12"/>
      <c r="W15" s="5"/>
      <c r="X15" s="5"/>
      <c r="Y15" s="13"/>
      <c r="Z15" s="12"/>
      <c r="AA15" s="5"/>
      <c r="AB15" s="5"/>
      <c r="AC15" s="13"/>
      <c r="AD15" s="12"/>
      <c r="AE15" s="5"/>
      <c r="AF15" s="5"/>
      <c r="AG15" s="13"/>
      <c r="AH15" s="12"/>
      <c r="AI15" s="5"/>
      <c r="AJ15" s="5"/>
      <c r="AK15" s="13"/>
      <c r="AL15" s="12"/>
      <c r="AM15" s="5"/>
      <c r="AN15" s="5"/>
      <c r="AO15" s="11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6"/>
      <c r="BA15" s="5"/>
      <c r="BB15" s="5"/>
      <c r="BC15" s="5"/>
      <c r="BD15" s="5"/>
      <c r="BE15" s="5"/>
      <c r="BF15" s="5"/>
      <c r="BN15" s="59"/>
      <c r="BR15" s="68"/>
      <c r="BS15" s="85">
        <v>306000</v>
      </c>
      <c r="BT15" s="85">
        <v>322000</v>
      </c>
      <c r="BU15" s="86">
        <v>2600</v>
      </c>
      <c r="BV15" s="85" t="s">
        <v>30</v>
      </c>
      <c r="BX15" s="87"/>
      <c r="BY15" s="84"/>
      <c r="BZ15" s="84"/>
      <c r="CA15" s="84"/>
      <c r="CB15" s="84"/>
      <c r="CC15" s="84"/>
      <c r="CD15" s="84"/>
    </row>
    <row r="16" spans="2:82" ht="9.75" customHeight="1" x14ac:dyDescent="0.25">
      <c r="B16" s="14"/>
      <c r="C16" s="5"/>
      <c r="D16" s="5"/>
      <c r="E16" s="5"/>
      <c r="F16" s="12"/>
      <c r="G16" s="5"/>
      <c r="H16" s="5"/>
      <c r="I16" s="13"/>
      <c r="J16" s="12"/>
      <c r="K16" s="5"/>
      <c r="L16" s="5"/>
      <c r="M16" s="13"/>
      <c r="N16" s="12"/>
      <c r="O16" s="5"/>
      <c r="P16" s="5"/>
      <c r="Q16" s="13"/>
      <c r="R16" s="12"/>
      <c r="S16" s="5"/>
      <c r="T16" s="5"/>
      <c r="U16" s="13"/>
      <c r="V16" s="12"/>
      <c r="W16" s="5"/>
      <c r="X16" s="5"/>
      <c r="Y16" s="13"/>
      <c r="Z16" s="12"/>
      <c r="AA16" s="5"/>
      <c r="AB16" s="5"/>
      <c r="AC16" s="13"/>
      <c r="AD16" s="12"/>
      <c r="AE16" s="5"/>
      <c r="AF16" s="5"/>
      <c r="AG16" s="13"/>
      <c r="AH16" s="12"/>
      <c r="AI16" s="5"/>
      <c r="AJ16" s="5"/>
      <c r="AK16" s="13"/>
      <c r="AL16" s="12"/>
      <c r="AM16" s="5"/>
      <c r="AN16" s="5"/>
      <c r="AO16" s="11"/>
      <c r="AP16" s="5"/>
      <c r="AQ16" s="5"/>
      <c r="AR16" s="5"/>
      <c r="AS16" s="5"/>
      <c r="AT16" s="5"/>
      <c r="AU16" s="5"/>
      <c r="BH16" s="2" t="s">
        <v>3</v>
      </c>
      <c r="BI16" s="2">
        <f>1.4*37000</f>
        <v>51800</v>
      </c>
      <c r="BN16" s="59"/>
      <c r="BR16" s="69" t="s">
        <v>29</v>
      </c>
      <c r="BS16" s="85"/>
      <c r="BT16" s="85"/>
      <c r="BU16" s="86"/>
      <c r="BV16" s="85"/>
      <c r="BX16" s="87"/>
      <c r="BY16" s="84"/>
      <c r="BZ16" s="84"/>
      <c r="CA16" s="84"/>
      <c r="CB16" s="84"/>
      <c r="CC16" s="84"/>
      <c r="CD16" s="84"/>
    </row>
    <row r="17" spans="2:82" ht="9.75" customHeight="1" x14ac:dyDescent="0.25">
      <c r="B17" s="23"/>
      <c r="C17" s="21"/>
      <c r="D17" s="21"/>
      <c r="E17" s="21"/>
      <c r="F17" s="22"/>
      <c r="G17" s="21"/>
      <c r="H17" s="21"/>
      <c r="I17" s="20"/>
      <c r="J17" s="22"/>
      <c r="K17" s="21"/>
      <c r="L17" s="21"/>
      <c r="M17" s="20"/>
      <c r="N17" s="22"/>
      <c r="O17" s="21"/>
      <c r="P17" s="21"/>
      <c r="Q17" s="20"/>
      <c r="R17" s="22"/>
      <c r="S17" s="21"/>
      <c r="T17" s="21"/>
      <c r="U17" s="20"/>
      <c r="V17" s="22"/>
      <c r="W17" s="21"/>
      <c r="X17" s="21"/>
      <c r="Y17" s="20"/>
      <c r="Z17" s="22"/>
      <c r="AA17" s="21"/>
      <c r="AB17" s="21"/>
      <c r="AC17" s="20"/>
      <c r="AD17" s="22"/>
      <c r="AE17" s="21"/>
      <c r="AF17" s="21"/>
      <c r="AG17" s="20"/>
      <c r="AH17" s="22"/>
      <c r="AI17" s="21"/>
      <c r="AJ17" s="21"/>
      <c r="AK17" s="20"/>
      <c r="AL17" s="22"/>
      <c r="AM17" s="21"/>
      <c r="AN17" s="21"/>
      <c r="AO17" s="24"/>
      <c r="AP17" s="5"/>
      <c r="AQ17" s="5"/>
      <c r="AR17" s="5"/>
      <c r="AS17" s="5"/>
      <c r="AT17" s="5"/>
      <c r="AU17" s="5"/>
      <c r="AW17" s="79"/>
      <c r="AX17" s="79"/>
      <c r="AY17" s="79"/>
      <c r="AZ17" s="79"/>
      <c r="BA17" s="79"/>
      <c r="BB17" s="79"/>
      <c r="BC17" s="79"/>
      <c r="BD17" s="79"/>
      <c r="BH17" s="2" t="s">
        <v>2</v>
      </c>
      <c r="BI17" s="2">
        <f>4*4540+2*5460+10400+10500+3820</f>
        <v>53800</v>
      </c>
      <c r="BN17" s="59"/>
      <c r="BR17" s="68"/>
      <c r="BS17" s="85">
        <v>259000</v>
      </c>
      <c r="BT17" s="85">
        <v>272000</v>
      </c>
      <c r="BU17" s="85">
        <v>2100</v>
      </c>
      <c r="BV17" s="85" t="s">
        <v>32</v>
      </c>
      <c r="BX17" s="87"/>
      <c r="BY17" s="84"/>
      <c r="BZ17"/>
      <c r="CA17"/>
      <c r="CB17"/>
      <c r="CC17"/>
      <c r="CD17"/>
    </row>
    <row r="18" spans="2:82" ht="9.75" customHeight="1" x14ac:dyDescent="0.25">
      <c r="B18" s="19"/>
      <c r="C18" s="16"/>
      <c r="D18" s="16"/>
      <c r="E18" s="16"/>
      <c r="F18" s="17"/>
      <c r="G18" s="16"/>
      <c r="H18" s="16"/>
      <c r="I18" s="18"/>
      <c r="J18" s="17"/>
      <c r="K18" s="16"/>
      <c r="L18" s="16"/>
      <c r="M18" s="18"/>
      <c r="N18" s="17"/>
      <c r="O18" s="16"/>
      <c r="P18" s="16"/>
      <c r="Q18" s="18"/>
      <c r="R18" s="17"/>
      <c r="S18" s="16"/>
      <c r="T18" s="16"/>
      <c r="U18" s="18"/>
      <c r="V18" s="17"/>
      <c r="W18" s="16"/>
      <c r="X18" s="16"/>
      <c r="Y18" s="18"/>
      <c r="Z18" s="17"/>
      <c r="AA18" s="16"/>
      <c r="AB18" s="16"/>
      <c r="AC18" s="18"/>
      <c r="AD18" s="17"/>
      <c r="AE18" s="16"/>
      <c r="AF18" s="16"/>
      <c r="AG18" s="18"/>
      <c r="AH18" s="17"/>
      <c r="AI18" s="16"/>
      <c r="AJ18" s="16"/>
      <c r="AK18" s="18"/>
      <c r="AL18" s="17"/>
      <c r="AM18" s="16"/>
      <c r="AN18" s="16"/>
      <c r="AO18" s="15"/>
      <c r="AR18" s="5"/>
      <c r="AS18" s="5"/>
      <c r="AT18" s="5"/>
      <c r="AU18" s="5"/>
      <c r="AW18" s="79"/>
      <c r="AX18" s="79"/>
      <c r="AY18" s="79"/>
      <c r="AZ18" s="79"/>
      <c r="BA18" s="79"/>
      <c r="BB18" s="79"/>
      <c r="BC18" s="79"/>
      <c r="BD18" s="79"/>
      <c r="BN18" s="59"/>
      <c r="BR18" s="69" t="s">
        <v>31</v>
      </c>
      <c r="BS18" s="85"/>
      <c r="BT18" s="85"/>
      <c r="BU18" s="85"/>
      <c r="BV18" s="85"/>
      <c r="BX18" s="87"/>
      <c r="BY18" s="84"/>
      <c r="BZ18"/>
      <c r="CA18"/>
      <c r="CB18"/>
      <c r="CC18"/>
      <c r="CD18"/>
    </row>
    <row r="19" spans="2:82" ht="9.75" customHeight="1" x14ac:dyDescent="0.25">
      <c r="B19" s="14"/>
      <c r="C19" s="5"/>
      <c r="D19" s="5"/>
      <c r="E19" s="5"/>
      <c r="F19" s="12"/>
      <c r="G19" s="5"/>
      <c r="H19" s="5"/>
      <c r="I19" s="13"/>
      <c r="J19" s="12"/>
      <c r="K19" s="5"/>
      <c r="L19" s="5"/>
      <c r="M19" s="13"/>
      <c r="N19" s="12"/>
      <c r="O19" s="5"/>
      <c r="P19" s="5"/>
      <c r="Q19" s="13"/>
      <c r="R19" s="12"/>
      <c r="S19" s="5"/>
      <c r="T19" s="5"/>
      <c r="U19" s="13"/>
      <c r="V19" s="12"/>
      <c r="W19" s="5"/>
      <c r="X19" s="5"/>
      <c r="Y19" s="13"/>
      <c r="Z19" s="12"/>
      <c r="AA19" s="5"/>
      <c r="AB19" s="5"/>
      <c r="AC19" s="13"/>
      <c r="AD19" s="12"/>
      <c r="AE19" s="5"/>
      <c r="AF19" s="5"/>
      <c r="AG19" s="13"/>
      <c r="AH19" s="12"/>
      <c r="AI19" s="5"/>
      <c r="AJ19" s="5"/>
      <c r="AK19" s="13"/>
      <c r="AL19" s="12"/>
      <c r="AM19" s="5"/>
      <c r="AN19" s="5"/>
      <c r="AO19" s="11"/>
      <c r="AV19" s="39"/>
      <c r="AW19" s="39"/>
      <c r="AX19" s="39"/>
      <c r="AY19" s="39"/>
      <c r="BA19" s="39"/>
      <c r="BB19" s="39"/>
      <c r="BC19" s="39"/>
      <c r="BD19" s="39"/>
      <c r="BE19" s="39"/>
      <c r="BN19" s="59"/>
      <c r="BR19" s="70"/>
      <c r="BS19" s="70"/>
      <c r="BT19" s="70"/>
      <c r="BU19" s="70"/>
      <c r="BV19" s="70"/>
      <c r="BX19" s="26"/>
    </row>
    <row r="20" spans="2:82" ht="9.75" customHeight="1" thickBot="1" x14ac:dyDescent="0.3">
      <c r="B20" s="14"/>
      <c r="C20" s="5"/>
      <c r="D20" s="5"/>
      <c r="E20" s="5"/>
      <c r="F20" s="12"/>
      <c r="G20" s="5"/>
      <c r="H20" s="5"/>
      <c r="I20" s="13"/>
      <c r="J20" s="12"/>
      <c r="K20" s="5"/>
      <c r="L20" s="5"/>
      <c r="M20" s="13"/>
      <c r="N20" s="12"/>
      <c r="O20" s="5"/>
      <c r="P20" s="5"/>
      <c r="Q20" s="13"/>
      <c r="R20" s="12"/>
      <c r="S20" s="5"/>
      <c r="T20" s="5"/>
      <c r="U20" s="13"/>
      <c r="V20" s="12"/>
      <c r="W20" s="5"/>
      <c r="X20" s="5"/>
      <c r="Y20" s="13"/>
      <c r="Z20" s="12"/>
      <c r="AA20" s="5"/>
      <c r="AB20" s="5"/>
      <c r="AC20" s="13"/>
      <c r="AD20" s="12"/>
      <c r="AE20" s="5"/>
      <c r="AF20" s="5"/>
      <c r="AG20" s="13"/>
      <c r="AH20" s="12"/>
      <c r="AI20" s="5"/>
      <c r="AJ20" s="5"/>
      <c r="AK20" s="13"/>
      <c r="AL20" s="12"/>
      <c r="AM20" s="5"/>
      <c r="AN20" s="5"/>
      <c r="AO20" s="11"/>
      <c r="AR20" s="79"/>
      <c r="AS20" s="79"/>
      <c r="AT20" s="79"/>
      <c r="AU20" s="79"/>
      <c r="AV20" s="39"/>
      <c r="AW20" s="79"/>
      <c r="AX20" s="79"/>
      <c r="AY20" s="79"/>
      <c r="BA20" s="80" t="s">
        <v>1</v>
      </c>
      <c r="BB20" s="80"/>
      <c r="BC20" s="80"/>
      <c r="BD20" s="80"/>
      <c r="BE20" s="80"/>
      <c r="BN20" s="59"/>
      <c r="BR20" s="70"/>
      <c r="BS20" s="70"/>
      <c r="BT20" s="70"/>
      <c r="BU20" s="70"/>
      <c r="BV20" s="70"/>
      <c r="BX20" s="26"/>
    </row>
    <row r="21" spans="2:82" ht="9.75" customHeight="1" thickBot="1" x14ac:dyDescent="0.3">
      <c r="B21" s="23"/>
      <c r="C21" s="21"/>
      <c r="D21" s="21"/>
      <c r="E21" s="21"/>
      <c r="F21" s="22"/>
      <c r="G21" s="21"/>
      <c r="H21" s="21"/>
      <c r="I21" s="20"/>
      <c r="J21" s="22"/>
      <c r="K21" s="21"/>
      <c r="L21" s="21"/>
      <c r="M21" s="20"/>
      <c r="N21" s="22"/>
      <c r="O21" s="21"/>
      <c r="P21" s="21"/>
      <c r="Q21" s="20"/>
      <c r="R21" s="22"/>
      <c r="S21" s="21"/>
      <c r="T21" s="21"/>
      <c r="U21" s="20"/>
      <c r="V21" s="22"/>
      <c r="W21" s="21"/>
      <c r="X21" s="21"/>
      <c r="Y21" s="20"/>
      <c r="Z21" s="22"/>
      <c r="AA21" s="21"/>
      <c r="AB21" s="21"/>
      <c r="AC21" s="20"/>
      <c r="AD21" s="22"/>
      <c r="AE21" s="21"/>
      <c r="AF21" s="21"/>
      <c r="AG21" s="20"/>
      <c r="AH21" s="22"/>
      <c r="AI21" s="21"/>
      <c r="AJ21" s="21"/>
      <c r="AK21" s="20"/>
      <c r="AL21" s="22"/>
      <c r="AM21" s="21"/>
      <c r="AN21" s="21"/>
      <c r="AO21" s="24"/>
      <c r="AW21" s="81">
        <f>1150*33+160</f>
        <v>38110</v>
      </c>
      <c r="AX21" s="82"/>
      <c r="AY21" s="82"/>
      <c r="AZ21" s="36" t="s">
        <v>36</v>
      </c>
      <c r="BA21" s="79" t="s">
        <v>0</v>
      </c>
      <c r="BB21" s="79"/>
      <c r="BC21" s="79"/>
      <c r="BD21" s="79"/>
      <c r="BE21" s="79"/>
      <c r="BN21" s="59"/>
      <c r="BR21" s="70"/>
      <c r="BS21" s="70"/>
      <c r="BT21" s="70"/>
      <c r="BU21" s="70"/>
      <c r="BV21" s="70"/>
      <c r="BX21" s="26"/>
    </row>
    <row r="22" spans="2:82" ht="9.75" customHeight="1" x14ac:dyDescent="0.25">
      <c r="B22" s="19"/>
      <c r="C22" s="16"/>
      <c r="D22" s="16"/>
      <c r="E22" s="16"/>
      <c r="F22" s="17"/>
      <c r="G22" s="16"/>
      <c r="H22" s="16"/>
      <c r="I22" s="18"/>
      <c r="J22" s="17"/>
      <c r="K22" s="16"/>
      <c r="L22" s="16"/>
      <c r="M22" s="18"/>
      <c r="N22" s="17"/>
      <c r="O22" s="16"/>
      <c r="P22" s="16"/>
      <c r="Q22" s="18"/>
      <c r="R22" s="17"/>
      <c r="S22" s="16"/>
      <c r="T22" s="16"/>
      <c r="U22" s="18"/>
      <c r="V22" s="17"/>
      <c r="W22" s="16"/>
      <c r="X22" s="16"/>
      <c r="Y22" s="18"/>
      <c r="Z22" s="17"/>
      <c r="AA22" s="16"/>
      <c r="AB22" s="16"/>
      <c r="AC22" s="18"/>
      <c r="AD22" s="17"/>
      <c r="AE22" s="16"/>
      <c r="AF22" s="16"/>
      <c r="AG22" s="18"/>
      <c r="AH22" s="17"/>
      <c r="AI22" s="16"/>
      <c r="AJ22" s="16"/>
      <c r="AK22" s="18"/>
      <c r="AL22" s="17"/>
      <c r="AM22" s="16"/>
      <c r="AN22" s="16"/>
      <c r="AO22" s="16"/>
      <c r="AP22" s="46"/>
      <c r="AQ22" s="41"/>
      <c r="AR22" s="41"/>
      <c r="AS22" s="40"/>
      <c r="AW22" s="77">
        <f>22*1530</f>
        <v>33660</v>
      </c>
      <c r="AX22" s="78"/>
      <c r="AY22" s="78"/>
      <c r="AZ22" s="35" t="s">
        <v>15</v>
      </c>
      <c r="BA22" s="79"/>
      <c r="BB22" s="79"/>
      <c r="BC22" s="79"/>
      <c r="BD22" s="79"/>
      <c r="BE22" s="79"/>
      <c r="BI22" s="86">
        <v>2800</v>
      </c>
      <c r="BN22" s="59"/>
      <c r="BR22" s="70"/>
      <c r="BS22" s="70"/>
      <c r="BT22" s="70"/>
      <c r="BU22" s="70"/>
      <c r="BV22" s="70"/>
      <c r="BX22" s="26"/>
    </row>
    <row r="23" spans="2:82" ht="9.75" customHeight="1" x14ac:dyDescent="0.25">
      <c r="B23" s="14"/>
      <c r="C23" s="5"/>
      <c r="D23" s="5"/>
      <c r="E23" s="5"/>
      <c r="F23" s="12"/>
      <c r="G23" s="5"/>
      <c r="H23" s="5"/>
      <c r="I23" s="13"/>
      <c r="J23" s="12"/>
      <c r="K23" s="5"/>
      <c r="L23" s="5"/>
      <c r="M23" s="13"/>
      <c r="N23" s="12"/>
      <c r="O23" s="5"/>
      <c r="P23" s="5"/>
      <c r="Q23" s="13"/>
      <c r="R23" s="12"/>
      <c r="S23" s="5"/>
      <c r="T23" s="5"/>
      <c r="U23" s="13"/>
      <c r="V23" s="12"/>
      <c r="W23" s="5"/>
      <c r="X23" s="5"/>
      <c r="Y23" s="13"/>
      <c r="Z23" s="12"/>
      <c r="AA23" s="5"/>
      <c r="AB23" s="5"/>
      <c r="AC23" s="13"/>
      <c r="AD23" s="12"/>
      <c r="AE23" s="5"/>
      <c r="AF23" s="5"/>
      <c r="AG23" s="13"/>
      <c r="AH23" s="12"/>
      <c r="AI23" s="5"/>
      <c r="AJ23" s="5"/>
      <c r="AK23" s="13"/>
      <c r="AL23" s="12"/>
      <c r="AM23" s="5"/>
      <c r="AN23" s="5"/>
      <c r="AO23" s="5"/>
      <c r="AP23" s="14"/>
      <c r="AQ23" s="5"/>
      <c r="AR23" s="5"/>
      <c r="AS23" s="11"/>
      <c r="AW23" s="77"/>
      <c r="AX23" s="78"/>
      <c r="AY23" s="78"/>
      <c r="AZ23" s="35" t="s">
        <v>16</v>
      </c>
      <c r="BA23" s="79"/>
      <c r="BB23" s="79"/>
      <c r="BC23" s="79"/>
      <c r="BD23" s="79"/>
      <c r="BE23" s="79"/>
      <c r="BI23" s="86"/>
      <c r="BN23" s="59"/>
    </row>
    <row r="24" spans="2:82" ht="9.75" customHeight="1" x14ac:dyDescent="0.25">
      <c r="B24" s="14"/>
      <c r="C24" s="5"/>
      <c r="D24" s="5"/>
      <c r="E24" s="5"/>
      <c r="F24" s="12"/>
      <c r="G24" s="5"/>
      <c r="H24" s="5"/>
      <c r="I24" s="13"/>
      <c r="J24" s="12"/>
      <c r="K24" s="5"/>
      <c r="L24" s="5"/>
      <c r="M24" s="13"/>
      <c r="N24" s="12"/>
      <c r="O24" s="5"/>
      <c r="P24" s="5"/>
      <c r="Q24" s="13"/>
      <c r="R24" s="12"/>
      <c r="S24" s="5"/>
      <c r="T24" s="5"/>
      <c r="U24" s="13"/>
      <c r="V24" s="12"/>
      <c r="W24" s="5"/>
      <c r="X24" s="5"/>
      <c r="Y24" s="13"/>
      <c r="Z24" s="12"/>
      <c r="AA24" s="5"/>
      <c r="AB24" s="5"/>
      <c r="AC24" s="13"/>
      <c r="AD24" s="12"/>
      <c r="AE24" s="5"/>
      <c r="AF24" s="5"/>
      <c r="AG24" s="13"/>
      <c r="AH24" s="12"/>
      <c r="AI24" s="5"/>
      <c r="AJ24" s="5"/>
      <c r="AK24" s="13"/>
      <c r="AL24" s="12"/>
      <c r="AM24" s="5"/>
      <c r="AN24" s="5"/>
      <c r="AO24" s="5"/>
      <c r="AP24" s="14"/>
      <c r="AQ24" s="5"/>
      <c r="AR24" s="5"/>
      <c r="AS24" s="11"/>
      <c r="AW24" s="77">
        <f>1200+1360</f>
        <v>2560</v>
      </c>
      <c r="AX24" s="78"/>
      <c r="AY24" s="78"/>
      <c r="AZ24" s="35" t="s">
        <v>17</v>
      </c>
      <c r="BA24" s="39"/>
      <c r="BB24" s="39"/>
      <c r="BC24" s="39"/>
      <c r="BD24" s="39"/>
      <c r="BI24" s="86">
        <v>1900</v>
      </c>
      <c r="BN24" s="59"/>
    </row>
    <row r="25" spans="2:82" ht="9.75" customHeight="1" x14ac:dyDescent="0.25">
      <c r="B25" s="23"/>
      <c r="C25" s="21"/>
      <c r="D25" s="21"/>
      <c r="E25" s="21"/>
      <c r="F25" s="22"/>
      <c r="G25" s="21"/>
      <c r="H25" s="21"/>
      <c r="I25" s="20"/>
      <c r="J25" s="22"/>
      <c r="K25" s="21"/>
      <c r="L25" s="21"/>
      <c r="M25" s="20"/>
      <c r="N25" s="22"/>
      <c r="O25" s="21"/>
      <c r="P25" s="21"/>
      <c r="Q25" s="20"/>
      <c r="R25" s="22"/>
      <c r="S25" s="21"/>
      <c r="T25" s="21"/>
      <c r="U25" s="20"/>
      <c r="V25" s="22"/>
      <c r="W25" s="21"/>
      <c r="X25" s="21"/>
      <c r="Y25" s="20"/>
      <c r="Z25" s="22"/>
      <c r="AA25" s="21"/>
      <c r="AB25" s="21"/>
      <c r="AC25" s="20"/>
      <c r="AD25" s="22"/>
      <c r="AE25" s="21"/>
      <c r="AF25" s="21"/>
      <c r="AG25" s="20"/>
      <c r="AH25" s="22"/>
      <c r="AI25" s="21"/>
      <c r="AJ25" s="21"/>
      <c r="AK25" s="20"/>
      <c r="AL25" s="22"/>
      <c r="AM25" s="21"/>
      <c r="AN25" s="21"/>
      <c r="AO25" s="21"/>
      <c r="AP25" s="23"/>
      <c r="AQ25" s="21"/>
      <c r="AR25" s="21"/>
      <c r="AS25" s="24"/>
      <c r="AW25" s="77">
        <v>600</v>
      </c>
      <c r="AX25" s="78"/>
      <c r="AY25" s="78"/>
      <c r="AZ25" s="35" t="s">
        <v>18</v>
      </c>
      <c r="BI25" s="86"/>
      <c r="BN25" s="59"/>
    </row>
    <row r="26" spans="2:82" ht="9.75" customHeight="1" thickBot="1" x14ac:dyDescent="0.3">
      <c r="B26" s="19"/>
      <c r="C26" s="16"/>
      <c r="D26" s="16"/>
      <c r="E26" s="16"/>
      <c r="F26" s="17"/>
      <c r="G26" s="16"/>
      <c r="H26" s="16"/>
      <c r="I26" s="18"/>
      <c r="J26" s="17"/>
      <c r="K26" s="16"/>
      <c r="L26" s="16"/>
      <c r="M26" s="18"/>
      <c r="N26" s="17"/>
      <c r="O26" s="16"/>
      <c r="P26" s="16"/>
      <c r="Q26" s="18"/>
      <c r="R26" s="17"/>
      <c r="S26" s="16"/>
      <c r="T26" s="16"/>
      <c r="U26" s="18"/>
      <c r="V26" s="17"/>
      <c r="W26" s="16"/>
      <c r="X26" s="16"/>
      <c r="Y26" s="18"/>
      <c r="Z26" s="17"/>
      <c r="AA26" s="16"/>
      <c r="AB26" s="16"/>
      <c r="AC26" s="18"/>
      <c r="AD26" s="17"/>
      <c r="AE26" s="16"/>
      <c r="AF26" s="16"/>
      <c r="AG26" s="18"/>
      <c r="AH26" s="17"/>
      <c r="AI26" s="16"/>
      <c r="AJ26" s="16"/>
      <c r="AK26" s="18"/>
      <c r="AL26" s="17"/>
      <c r="AM26" s="16"/>
      <c r="AN26" s="16"/>
      <c r="AO26" s="16"/>
      <c r="AP26" s="19"/>
      <c r="AQ26" s="16"/>
      <c r="AR26" s="16"/>
      <c r="AS26" s="15"/>
      <c r="AW26" s="75">
        <f>SUM(AW22:AY25)</f>
        <v>36820</v>
      </c>
      <c r="AX26" s="76"/>
      <c r="AY26" s="76"/>
      <c r="AZ26" s="60"/>
      <c r="BI26" s="85">
        <v>2400</v>
      </c>
      <c r="BN26" s="59"/>
    </row>
    <row r="27" spans="2:82" ht="9.75" customHeight="1" x14ac:dyDescent="0.25">
      <c r="B27" s="14"/>
      <c r="C27" s="5"/>
      <c r="D27" s="5"/>
      <c r="E27" s="5"/>
      <c r="F27" s="12"/>
      <c r="G27" s="5"/>
      <c r="H27" s="5"/>
      <c r="I27" s="13"/>
      <c r="J27" s="12"/>
      <c r="K27" s="5"/>
      <c r="L27" s="5"/>
      <c r="M27" s="13"/>
      <c r="N27" s="12"/>
      <c r="O27" s="5"/>
      <c r="P27" s="5"/>
      <c r="Q27" s="13"/>
      <c r="R27" s="12"/>
      <c r="S27" s="5"/>
      <c r="T27" s="5"/>
      <c r="U27" s="13"/>
      <c r="V27" s="12"/>
      <c r="W27" s="5"/>
      <c r="X27" s="5"/>
      <c r="Y27" s="13"/>
      <c r="Z27" s="12"/>
      <c r="AA27" s="5"/>
      <c r="AB27" s="5"/>
      <c r="AC27" s="13"/>
      <c r="AD27" s="12"/>
      <c r="AE27" s="5"/>
      <c r="AF27" s="5"/>
      <c r="AG27" s="13"/>
      <c r="AH27" s="12"/>
      <c r="AI27" s="5"/>
      <c r="AJ27" s="5"/>
      <c r="AK27" s="13"/>
      <c r="AL27" s="12"/>
      <c r="AM27" s="5"/>
      <c r="AN27" s="5"/>
      <c r="AO27" s="5"/>
      <c r="AP27" s="14"/>
      <c r="AQ27" s="5"/>
      <c r="AR27" s="5"/>
      <c r="AS27" s="11"/>
      <c r="AV27" s="78"/>
      <c r="AW27" s="78"/>
      <c r="AX27" s="78"/>
      <c r="AY27" s="78"/>
      <c r="AZ27" s="78"/>
      <c r="BA27" s="78"/>
      <c r="BB27" s="78"/>
      <c r="BC27" s="78"/>
      <c r="BD27" s="78"/>
      <c r="BE27" s="5"/>
      <c r="BF27" s="5"/>
      <c r="BI27" s="85"/>
      <c r="BN27" s="59"/>
    </row>
    <row r="28" spans="2:82" ht="9.75" customHeight="1" x14ac:dyDescent="0.25">
      <c r="B28" s="14"/>
      <c r="C28" s="5"/>
      <c r="D28" s="5"/>
      <c r="E28" s="5"/>
      <c r="F28" s="12"/>
      <c r="G28" s="5"/>
      <c r="H28" s="5"/>
      <c r="I28" s="13"/>
      <c r="J28" s="12"/>
      <c r="K28" s="5"/>
      <c r="L28" s="5"/>
      <c r="M28" s="13"/>
      <c r="N28" s="12"/>
      <c r="O28" s="5"/>
      <c r="P28" s="5"/>
      <c r="Q28" s="13"/>
      <c r="R28" s="12"/>
      <c r="S28" s="5"/>
      <c r="T28" s="5"/>
      <c r="U28" s="13"/>
      <c r="V28" s="12"/>
      <c r="W28" s="5"/>
      <c r="X28" s="5"/>
      <c r="Y28" s="13"/>
      <c r="Z28" s="12"/>
      <c r="AA28" s="5"/>
      <c r="AB28" s="5"/>
      <c r="AC28" s="13"/>
      <c r="AD28" s="12"/>
      <c r="AE28" s="5"/>
      <c r="AF28" s="5"/>
      <c r="AG28" s="13"/>
      <c r="AH28" s="12"/>
      <c r="AI28" s="5"/>
      <c r="AJ28" s="5"/>
      <c r="AK28" s="13"/>
      <c r="AL28" s="12"/>
      <c r="AM28" s="5"/>
      <c r="AN28" s="5"/>
      <c r="AO28" s="5"/>
      <c r="AP28" s="14"/>
      <c r="AQ28" s="5"/>
      <c r="AR28" s="5"/>
      <c r="AS28" s="11"/>
      <c r="AV28" s="78"/>
      <c r="AW28" s="78"/>
      <c r="AX28" s="78"/>
      <c r="AY28" s="78"/>
      <c r="AZ28" s="78"/>
      <c r="BA28" s="78"/>
      <c r="BB28" s="78"/>
      <c r="BC28" s="78"/>
      <c r="BD28" s="78"/>
      <c r="BE28" s="5"/>
      <c r="BF28" s="5"/>
      <c r="BI28" s="86">
        <v>2600</v>
      </c>
      <c r="BN28" s="59"/>
    </row>
    <row r="29" spans="2:82" ht="9.75" customHeight="1" thickBot="1" x14ac:dyDescent="0.3">
      <c r="B29" s="10"/>
      <c r="C29" s="7"/>
      <c r="D29" s="7"/>
      <c r="E29" s="7"/>
      <c r="F29" s="22"/>
      <c r="G29" s="21"/>
      <c r="H29" s="21"/>
      <c r="I29" s="20"/>
      <c r="J29" s="22"/>
      <c r="K29" s="21"/>
      <c r="L29" s="21"/>
      <c r="M29" s="20"/>
      <c r="N29" s="22"/>
      <c r="O29" s="21"/>
      <c r="P29" s="21"/>
      <c r="Q29" s="20"/>
      <c r="R29" s="22"/>
      <c r="S29" s="21"/>
      <c r="T29" s="21"/>
      <c r="U29" s="20"/>
      <c r="V29" s="22"/>
      <c r="W29" s="21"/>
      <c r="X29" s="21"/>
      <c r="Y29" s="20"/>
      <c r="Z29" s="22"/>
      <c r="AA29" s="21"/>
      <c r="AB29" s="21"/>
      <c r="AC29" s="20"/>
      <c r="AD29" s="22"/>
      <c r="AE29" s="21"/>
      <c r="AF29" s="21"/>
      <c r="AG29" s="20"/>
      <c r="AH29" s="22"/>
      <c r="AI29" s="21"/>
      <c r="AJ29" s="21"/>
      <c r="AK29" s="20"/>
      <c r="AL29" s="22"/>
      <c r="AM29" s="21"/>
      <c r="AN29" s="21"/>
      <c r="AO29" s="21"/>
      <c r="AP29" s="23"/>
      <c r="AQ29" s="21"/>
      <c r="AR29" s="21"/>
      <c r="AS29" s="24"/>
      <c r="AV29" s="28"/>
      <c r="AW29" s="28"/>
      <c r="AX29" s="28"/>
      <c r="AY29" s="28"/>
      <c r="AZ29" s="30"/>
      <c r="BA29" s="28"/>
      <c r="BB29" s="28"/>
      <c r="BC29" s="28"/>
      <c r="BD29" s="28"/>
      <c r="BE29" s="5"/>
      <c r="BF29" s="5"/>
      <c r="BI29" s="86"/>
      <c r="BN29" s="59"/>
    </row>
    <row r="30" spans="2:82" ht="9.75" customHeight="1" x14ac:dyDescent="0.25">
      <c r="B30" s="14"/>
      <c r="C30" s="5"/>
      <c r="D30" s="5"/>
      <c r="E30" s="5"/>
      <c r="F30" s="12"/>
      <c r="G30" s="5"/>
      <c r="H30" s="5"/>
      <c r="I30" s="13"/>
      <c r="J30" s="12"/>
      <c r="K30" s="5"/>
      <c r="L30" s="5"/>
      <c r="M30" s="13"/>
      <c r="N30" s="12"/>
      <c r="O30" s="5"/>
      <c r="P30" s="5"/>
      <c r="Q30" s="13"/>
      <c r="R30" s="12"/>
      <c r="S30" s="5"/>
      <c r="T30" s="5"/>
      <c r="U30" s="13"/>
      <c r="V30" s="12"/>
      <c r="W30" s="5"/>
      <c r="X30" s="5"/>
      <c r="Y30" s="13"/>
      <c r="Z30" s="12"/>
      <c r="AA30" s="5"/>
      <c r="AB30" s="5"/>
      <c r="AC30" s="13"/>
      <c r="AD30" s="12"/>
      <c r="AE30" s="5"/>
      <c r="AF30" s="5"/>
      <c r="AG30" s="13"/>
      <c r="AH30" s="12"/>
      <c r="AI30" s="5"/>
      <c r="AJ30" s="5"/>
      <c r="AK30" s="13"/>
      <c r="AL30" s="12"/>
      <c r="AM30" s="5"/>
      <c r="AN30" s="5"/>
      <c r="AO30" s="5"/>
      <c r="AP30" s="19"/>
      <c r="AQ30" s="16"/>
      <c r="AR30" s="16"/>
      <c r="AS30" s="15"/>
      <c r="AV30" s="25"/>
      <c r="AW30" s="25"/>
      <c r="AX30" s="25"/>
      <c r="AY30" s="25"/>
      <c r="AZ30" s="61">
        <f>3*1530-4*437</f>
        <v>2842</v>
      </c>
      <c r="BA30" s="25"/>
      <c r="BB30" s="25"/>
      <c r="BC30" s="25"/>
      <c r="BD30" s="25"/>
      <c r="BE30" s="25">
        <v>26</v>
      </c>
      <c r="BF30" s="25"/>
      <c r="BI30" s="85">
        <v>2100</v>
      </c>
      <c r="BN30" s="59"/>
    </row>
    <row r="31" spans="2:82" ht="9.75" customHeight="1" x14ac:dyDescent="0.25">
      <c r="B31" s="14"/>
      <c r="C31" s="5"/>
      <c r="D31" s="5"/>
      <c r="E31" s="5"/>
      <c r="F31" s="12"/>
      <c r="G31" s="5"/>
      <c r="H31" s="5"/>
      <c r="I31" s="13"/>
      <c r="J31" s="12"/>
      <c r="K31" s="5"/>
      <c r="L31" s="5"/>
      <c r="M31" s="13"/>
      <c r="N31" s="12"/>
      <c r="O31" s="5"/>
      <c r="P31" s="5"/>
      <c r="Q31" s="13"/>
      <c r="R31" s="12"/>
      <c r="S31" s="5"/>
      <c r="T31" s="5"/>
      <c r="U31" s="13"/>
      <c r="V31" s="12"/>
      <c r="W31" s="5"/>
      <c r="X31" s="5"/>
      <c r="Y31" s="13"/>
      <c r="Z31" s="12"/>
      <c r="AA31" s="5"/>
      <c r="AB31" s="5"/>
      <c r="AC31" s="13"/>
      <c r="AD31" s="12"/>
      <c r="AE31" s="5"/>
      <c r="AF31" s="5"/>
      <c r="AG31" s="13"/>
      <c r="AH31" s="12"/>
      <c r="AI31" s="5"/>
      <c r="AJ31" s="5"/>
      <c r="AK31" s="13"/>
      <c r="AL31" s="12"/>
      <c r="AM31" s="5"/>
      <c r="AN31" s="5"/>
      <c r="AO31" s="5"/>
      <c r="AP31" s="14"/>
      <c r="AQ31" s="5"/>
      <c r="AR31" s="5"/>
      <c r="AS31" s="11"/>
      <c r="AV31" s="25"/>
      <c r="AW31" s="25"/>
      <c r="AX31" s="25"/>
      <c r="AY31" s="25"/>
      <c r="AZ31" s="61"/>
      <c r="BA31" s="25"/>
      <c r="BB31" s="25"/>
      <c r="BC31" s="25"/>
      <c r="BD31" s="25"/>
      <c r="BE31" s="25"/>
      <c r="BF31" s="25"/>
      <c r="BI31" s="85"/>
      <c r="BN31" s="59"/>
    </row>
    <row r="32" spans="2:82" ht="9.75" customHeight="1" thickBot="1" x14ac:dyDescent="0.3">
      <c r="B32" s="14"/>
      <c r="C32" s="5"/>
      <c r="D32" s="5"/>
      <c r="E32" s="5"/>
      <c r="F32" s="12"/>
      <c r="G32" s="5"/>
      <c r="H32" s="5"/>
      <c r="I32" s="13"/>
      <c r="J32" s="12"/>
      <c r="K32" s="5"/>
      <c r="L32" s="5"/>
      <c r="M32" s="13"/>
      <c r="N32" s="12"/>
      <c r="O32" s="5"/>
      <c r="P32" s="5"/>
      <c r="Q32" s="13"/>
      <c r="R32" s="12"/>
      <c r="S32" s="5"/>
      <c r="T32" s="5"/>
      <c r="U32" s="13"/>
      <c r="V32" s="12"/>
      <c r="W32" s="5"/>
      <c r="X32" s="5"/>
      <c r="Y32" s="13"/>
      <c r="Z32" s="12"/>
      <c r="AA32" s="5"/>
      <c r="AB32" s="5"/>
      <c r="AC32" s="13"/>
      <c r="AD32" s="12"/>
      <c r="AE32" s="5"/>
      <c r="AF32" s="5"/>
      <c r="AG32" s="13"/>
      <c r="AH32" s="12"/>
      <c r="AI32" s="5"/>
      <c r="AJ32" s="5"/>
      <c r="AK32" s="13"/>
      <c r="AL32" s="12"/>
      <c r="AM32" s="5"/>
      <c r="AN32" s="5"/>
      <c r="AO32" s="5"/>
      <c r="AP32" s="14"/>
      <c r="AQ32" s="5"/>
      <c r="AR32" s="5"/>
      <c r="AS32" s="11"/>
      <c r="BN32" s="59"/>
    </row>
    <row r="33" spans="2:66" ht="9.75" customHeight="1" thickBot="1" x14ac:dyDescent="0.3">
      <c r="B33" s="10"/>
      <c r="C33" s="7"/>
      <c r="D33" s="7"/>
      <c r="E33" s="7"/>
      <c r="F33" s="22"/>
      <c r="G33" s="21"/>
      <c r="H33" s="21"/>
      <c r="I33" s="20"/>
      <c r="J33" s="22"/>
      <c r="K33" s="21"/>
      <c r="L33" s="21"/>
      <c r="M33" s="20"/>
      <c r="N33" s="22"/>
      <c r="O33" s="21"/>
      <c r="P33" s="21"/>
      <c r="Q33" s="20"/>
      <c r="R33" s="22"/>
      <c r="S33" s="21"/>
      <c r="T33" s="21"/>
      <c r="U33" s="20"/>
      <c r="V33" s="22"/>
      <c r="W33" s="21"/>
      <c r="X33" s="21"/>
      <c r="Y33" s="20"/>
      <c r="Z33" s="22"/>
      <c r="AA33" s="21"/>
      <c r="AB33" s="21"/>
      <c r="AC33" s="20"/>
      <c r="AD33" s="22"/>
      <c r="AE33" s="21"/>
      <c r="AF33" s="21"/>
      <c r="AG33" s="20"/>
      <c r="AH33" s="22"/>
      <c r="AI33" s="21"/>
      <c r="AJ33" s="21"/>
      <c r="AK33" s="20"/>
      <c r="AL33" s="22"/>
      <c r="AM33" s="21"/>
      <c r="AN33" s="21"/>
      <c r="AO33" s="21"/>
      <c r="AP33" s="23"/>
      <c r="AQ33" s="21"/>
      <c r="AR33" s="21"/>
      <c r="AS33" s="24"/>
      <c r="AV33" s="39"/>
      <c r="AW33" s="81">
        <f>1150*31+160</f>
        <v>35810</v>
      </c>
      <c r="AX33" s="82"/>
      <c r="AY33" s="82"/>
      <c r="AZ33" s="36" t="s">
        <v>40</v>
      </c>
      <c r="BA33" s="39"/>
      <c r="BB33" s="39"/>
      <c r="BC33" s="39"/>
      <c r="BD33" s="39"/>
    </row>
    <row r="34" spans="2:66" ht="9.75" customHeight="1" x14ac:dyDescent="0.25">
      <c r="B34" s="46"/>
      <c r="C34" s="41"/>
      <c r="D34" s="41"/>
      <c r="E34" s="40"/>
      <c r="F34" s="19"/>
      <c r="G34" s="16"/>
      <c r="H34" s="16"/>
      <c r="I34" s="18"/>
      <c r="J34" s="17"/>
      <c r="K34" s="16"/>
      <c r="L34" s="16"/>
      <c r="M34" s="18"/>
      <c r="N34" s="17"/>
      <c r="O34" s="16"/>
      <c r="P34" s="16"/>
      <c r="Q34" s="18"/>
      <c r="R34" s="17"/>
      <c r="S34" s="16"/>
      <c r="T34" s="16"/>
      <c r="U34" s="18"/>
      <c r="V34" s="17"/>
      <c r="W34" s="16"/>
      <c r="X34" s="16"/>
      <c r="Y34" s="18"/>
      <c r="Z34" s="17"/>
      <c r="AA34" s="16"/>
      <c r="AB34" s="16"/>
      <c r="AC34" s="18"/>
      <c r="AD34" s="17"/>
      <c r="AE34" s="16"/>
      <c r="AF34" s="16"/>
      <c r="AG34" s="18"/>
      <c r="AH34" s="17"/>
      <c r="AI34" s="16"/>
      <c r="AJ34" s="16"/>
      <c r="AK34" s="18"/>
      <c r="AL34" s="17"/>
      <c r="AM34" s="16"/>
      <c r="AN34" s="16"/>
      <c r="AO34" s="16"/>
      <c r="AP34" s="19"/>
      <c r="AQ34" s="16"/>
      <c r="AR34" s="16"/>
      <c r="AS34" s="15"/>
      <c r="AV34" s="39"/>
      <c r="AW34" s="77">
        <f>23*1530</f>
        <v>35190</v>
      </c>
      <c r="AX34" s="78"/>
      <c r="AY34" s="78"/>
      <c r="AZ34" s="35" t="s">
        <v>39</v>
      </c>
      <c r="BA34" s="39"/>
      <c r="BB34" s="39"/>
      <c r="BC34" s="39"/>
      <c r="BD34" s="39"/>
    </row>
    <row r="35" spans="2:66" ht="9.75" customHeight="1" x14ac:dyDescent="0.25">
      <c r="B35" s="14"/>
      <c r="C35" s="5"/>
      <c r="D35" s="5"/>
      <c r="E35" s="11"/>
      <c r="F35" s="14"/>
      <c r="G35" s="5"/>
      <c r="H35" s="5"/>
      <c r="I35" s="13"/>
      <c r="J35" s="12"/>
      <c r="K35" s="5"/>
      <c r="L35" s="5"/>
      <c r="M35" s="13"/>
      <c r="N35" s="12"/>
      <c r="O35" s="5"/>
      <c r="P35" s="5"/>
      <c r="Q35" s="13"/>
      <c r="R35" s="12"/>
      <c r="S35" s="5"/>
      <c r="T35" s="5"/>
      <c r="U35" s="13"/>
      <c r="V35" s="12"/>
      <c r="W35" s="5"/>
      <c r="X35" s="5"/>
      <c r="Y35" s="13"/>
      <c r="Z35" s="12"/>
      <c r="AA35" s="5"/>
      <c r="AB35" s="5"/>
      <c r="AC35" s="13"/>
      <c r="AD35" s="12"/>
      <c r="AE35" s="5"/>
      <c r="AF35" s="5"/>
      <c r="AG35" s="13"/>
      <c r="AH35" s="12"/>
      <c r="AI35" s="5"/>
      <c r="AJ35" s="5"/>
      <c r="AK35" s="13"/>
      <c r="AL35" s="12"/>
      <c r="AM35" s="5"/>
      <c r="AN35" s="5"/>
      <c r="AO35" s="5"/>
      <c r="AP35" s="14"/>
      <c r="AQ35" s="5"/>
      <c r="AR35" s="5"/>
      <c r="AS35" s="11"/>
      <c r="AT35" s="3"/>
      <c r="AU35" s="3"/>
      <c r="AV35" s="3"/>
      <c r="AW35" s="77"/>
      <c r="AX35" s="78"/>
      <c r="AY35" s="78"/>
      <c r="AZ35" s="35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2:66" ht="9.75" customHeight="1" x14ac:dyDescent="0.25">
      <c r="B36" s="14"/>
      <c r="C36" s="5"/>
      <c r="D36" s="5"/>
      <c r="E36" s="11"/>
      <c r="F36" s="14"/>
      <c r="G36" s="5"/>
      <c r="H36" s="5"/>
      <c r="I36" s="13"/>
      <c r="J36" s="12"/>
      <c r="K36" s="5"/>
      <c r="L36" s="5"/>
      <c r="M36" s="13"/>
      <c r="N36" s="12"/>
      <c r="O36" s="5"/>
      <c r="P36" s="5"/>
      <c r="Q36" s="13"/>
      <c r="R36" s="12"/>
      <c r="S36" s="5"/>
      <c r="T36" s="5"/>
      <c r="U36" s="13"/>
      <c r="V36" s="12"/>
      <c r="W36" s="5"/>
      <c r="X36" s="5"/>
      <c r="Y36" s="13"/>
      <c r="Z36" s="12"/>
      <c r="AA36" s="5"/>
      <c r="AB36" s="5"/>
      <c r="AC36" s="13"/>
      <c r="AD36" s="12"/>
      <c r="AE36" s="5"/>
      <c r="AF36" s="5"/>
      <c r="AG36" s="13"/>
      <c r="AH36" s="12"/>
      <c r="AI36" s="5"/>
      <c r="AJ36" s="5"/>
      <c r="AK36" s="13"/>
      <c r="AL36" s="12"/>
      <c r="AM36" s="5"/>
      <c r="AN36" s="5"/>
      <c r="AO36" s="5"/>
      <c r="AP36" s="14"/>
      <c r="AQ36" s="5"/>
      <c r="AR36" s="5"/>
      <c r="AS36" s="11"/>
      <c r="AT36" s="3"/>
      <c r="AU36" s="3"/>
      <c r="AV36" s="3"/>
      <c r="AW36" s="77"/>
      <c r="AX36" s="78"/>
      <c r="AY36" s="78"/>
      <c r="AZ36" s="35" t="s">
        <v>38</v>
      </c>
      <c r="BA36" s="4"/>
      <c r="BB36" s="4"/>
      <c r="BC36" s="4"/>
      <c r="BD36" s="89"/>
      <c r="BE36" s="89"/>
      <c r="BF36" s="89"/>
      <c r="BG36" s="89"/>
      <c r="BH36" s="89"/>
      <c r="BI36" s="89"/>
      <c r="BJ36" s="89"/>
    </row>
    <row r="37" spans="2:66" ht="9.75" customHeight="1" thickBot="1" x14ac:dyDescent="0.3">
      <c r="B37" s="23"/>
      <c r="C37" s="21"/>
      <c r="D37" s="21"/>
      <c r="E37" s="24"/>
      <c r="F37" s="23"/>
      <c r="G37" s="21"/>
      <c r="H37" s="21"/>
      <c r="I37" s="20"/>
      <c r="J37" s="22"/>
      <c r="K37" s="21"/>
      <c r="L37" s="21"/>
      <c r="M37" s="20"/>
      <c r="N37" s="22"/>
      <c r="O37" s="21"/>
      <c r="P37" s="21"/>
      <c r="Q37" s="20"/>
      <c r="R37" s="22"/>
      <c r="S37" s="21"/>
      <c r="T37" s="21"/>
      <c r="U37" s="20"/>
      <c r="V37" s="22"/>
      <c r="W37" s="21"/>
      <c r="X37" s="21"/>
      <c r="Y37" s="20"/>
      <c r="Z37" s="22"/>
      <c r="AA37" s="21"/>
      <c r="AB37" s="21"/>
      <c r="AC37" s="20"/>
      <c r="AD37" s="12"/>
      <c r="AE37" s="5"/>
      <c r="AF37" s="5"/>
      <c r="AG37" s="13"/>
      <c r="AH37" s="8"/>
      <c r="AI37" s="7"/>
      <c r="AJ37" s="7"/>
      <c r="AK37" s="9"/>
      <c r="AL37" s="8"/>
      <c r="AM37" s="7"/>
      <c r="AN37" s="7"/>
      <c r="AO37" s="7"/>
      <c r="AP37" s="23"/>
      <c r="AQ37" s="21"/>
      <c r="AR37" s="21"/>
      <c r="AS37" s="24"/>
      <c r="AT37" s="3"/>
      <c r="AU37" s="3"/>
      <c r="AV37" s="3"/>
      <c r="AW37" s="77">
        <v>600</v>
      </c>
      <c r="AX37" s="78"/>
      <c r="AY37" s="78"/>
      <c r="AZ37" s="35"/>
      <c r="BA37" s="4"/>
      <c r="BB37" s="4"/>
      <c r="BC37" s="4"/>
      <c r="BD37" s="89"/>
      <c r="BE37" s="89"/>
      <c r="BF37" s="89"/>
      <c r="BG37" s="89"/>
      <c r="BH37" s="89"/>
      <c r="BI37" s="89"/>
      <c r="BJ37" s="89"/>
    </row>
    <row r="38" spans="2:66" ht="9.75" customHeight="1" thickBot="1" x14ac:dyDescent="0.3">
      <c r="B38" s="19"/>
      <c r="C38" s="16"/>
      <c r="D38" s="16"/>
      <c r="E38" s="15"/>
      <c r="F38" s="19"/>
      <c r="G38" s="16"/>
      <c r="H38" s="16"/>
      <c r="I38" s="18"/>
      <c r="J38" s="17"/>
      <c r="K38" s="16"/>
      <c r="L38" s="16"/>
      <c r="M38" s="18"/>
      <c r="N38" s="17"/>
      <c r="O38" s="16"/>
      <c r="P38" s="16"/>
      <c r="Q38" s="18"/>
      <c r="R38" s="17"/>
      <c r="S38" s="16"/>
      <c r="T38" s="16"/>
      <c r="U38" s="18"/>
      <c r="V38" s="17"/>
      <c r="W38" s="16"/>
      <c r="X38" s="16"/>
      <c r="Y38" s="16"/>
      <c r="Z38" s="12"/>
      <c r="AA38" s="5"/>
      <c r="AB38" s="5"/>
      <c r="AC38" s="5"/>
      <c r="AD38" s="17"/>
      <c r="AE38" s="16"/>
      <c r="AF38" s="16"/>
      <c r="AG38" s="15"/>
      <c r="AH38" s="46"/>
      <c r="AI38" s="41"/>
      <c r="AJ38" s="41"/>
      <c r="AK38" s="40"/>
      <c r="AL38" s="46"/>
      <c r="AM38" s="41"/>
      <c r="AN38" s="41"/>
      <c r="AO38" s="40"/>
      <c r="AP38" s="19"/>
      <c r="AQ38" s="16"/>
      <c r="AR38" s="16"/>
      <c r="AS38" s="15"/>
      <c r="AT38" s="3"/>
      <c r="AU38" s="3"/>
      <c r="AV38" s="3"/>
      <c r="AW38" s="75">
        <f>SUM(AW34:AY37)</f>
        <v>35790</v>
      </c>
      <c r="AX38" s="76"/>
      <c r="AY38" s="76"/>
      <c r="AZ38" s="60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2:66" ht="9.75" customHeight="1" x14ac:dyDescent="0.25">
      <c r="B39" s="14"/>
      <c r="C39" s="5"/>
      <c r="D39" s="5"/>
      <c r="E39" s="11"/>
      <c r="F39" s="14"/>
      <c r="G39" s="5"/>
      <c r="H39" s="5"/>
      <c r="I39" s="13"/>
      <c r="J39" s="12"/>
      <c r="K39" s="5"/>
      <c r="L39" s="5"/>
      <c r="M39" s="13"/>
      <c r="N39" s="12"/>
      <c r="O39" s="5"/>
      <c r="P39" s="5"/>
      <c r="Q39" s="13"/>
      <c r="R39" s="12"/>
      <c r="S39" s="5"/>
      <c r="T39" s="5"/>
      <c r="U39" s="13"/>
      <c r="V39" s="12"/>
      <c r="W39" s="5"/>
      <c r="X39" s="5"/>
      <c r="Y39" s="5"/>
      <c r="Z39" s="12"/>
      <c r="AA39" s="5"/>
      <c r="AB39" s="5"/>
      <c r="AC39" s="5"/>
      <c r="AD39" s="12"/>
      <c r="AE39" s="5"/>
      <c r="AF39" s="5"/>
      <c r="AG39" s="11"/>
      <c r="AH39" s="14"/>
      <c r="AI39" s="88"/>
      <c r="AJ39" s="88"/>
      <c r="AK39" s="11"/>
      <c r="AL39" s="14"/>
      <c r="AM39" s="5"/>
      <c r="AN39" s="5"/>
      <c r="AO39" s="11"/>
      <c r="AP39" s="14"/>
      <c r="AQ39" s="5"/>
      <c r="AR39" s="5"/>
      <c r="AS39" s="11"/>
      <c r="AT39" s="3"/>
      <c r="AU39" s="3"/>
      <c r="AV39" s="3"/>
      <c r="AW39" s="3"/>
      <c r="AX39" s="4"/>
      <c r="AY39" s="4"/>
      <c r="AZ39" s="63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2:66" ht="9.75" customHeight="1" x14ac:dyDescent="0.25">
      <c r="B40" s="14"/>
      <c r="C40" s="5"/>
      <c r="D40" s="5"/>
      <c r="E40" s="11"/>
      <c r="F40" s="14"/>
      <c r="G40" s="5"/>
      <c r="H40" s="5"/>
      <c r="I40" s="13"/>
      <c r="J40" s="12"/>
      <c r="K40" s="5"/>
      <c r="L40" s="5"/>
      <c r="M40" s="13"/>
      <c r="N40" s="12"/>
      <c r="O40" s="5"/>
      <c r="P40" s="5"/>
      <c r="Q40" s="13"/>
      <c r="R40" s="12"/>
      <c r="S40" s="5"/>
      <c r="T40" s="5"/>
      <c r="U40" s="13"/>
      <c r="V40" s="12"/>
      <c r="W40" s="5"/>
      <c r="X40" s="5"/>
      <c r="Y40" s="5"/>
      <c r="Z40" s="12"/>
      <c r="AA40" s="5"/>
      <c r="AB40" s="5"/>
      <c r="AC40" s="5"/>
      <c r="AD40" s="12"/>
      <c r="AE40" s="5"/>
      <c r="AF40" s="5"/>
      <c r="AG40" s="11"/>
      <c r="AH40" s="14"/>
      <c r="AI40" s="88"/>
      <c r="AJ40" s="88"/>
      <c r="AK40" s="11"/>
      <c r="AL40" s="14"/>
      <c r="AM40" s="5"/>
      <c r="AN40" s="5"/>
      <c r="AO40" s="11"/>
      <c r="AP40" s="14"/>
      <c r="AQ40" s="5"/>
      <c r="AR40" s="5"/>
      <c r="AS40" s="11"/>
      <c r="AT40" s="3"/>
      <c r="AU40" s="3"/>
      <c r="AV40" s="3"/>
      <c r="AW40" s="3"/>
      <c r="AX40" s="4"/>
      <c r="AY40" s="4"/>
      <c r="AZ40" s="63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2:66" ht="9.75" customHeight="1" thickBot="1" x14ac:dyDescent="0.3">
      <c r="B41" s="10"/>
      <c r="C41" s="7"/>
      <c r="D41" s="7"/>
      <c r="E41" s="6"/>
      <c r="F41" s="10"/>
      <c r="G41" s="7"/>
      <c r="H41" s="7"/>
      <c r="I41" s="9"/>
      <c r="J41" s="8"/>
      <c r="K41" s="7"/>
      <c r="L41" s="7"/>
      <c r="M41" s="9"/>
      <c r="N41" s="8"/>
      <c r="O41" s="7"/>
      <c r="P41" s="7"/>
      <c r="Q41" s="9"/>
      <c r="R41" s="8"/>
      <c r="S41" s="7"/>
      <c r="T41" s="7"/>
      <c r="U41" s="9"/>
      <c r="V41" s="8"/>
      <c r="W41" s="7"/>
      <c r="X41" s="7"/>
      <c r="Y41" s="7"/>
      <c r="Z41" s="8"/>
      <c r="AA41" s="7"/>
      <c r="AB41" s="7"/>
      <c r="AC41" s="7"/>
      <c r="AD41" s="8"/>
      <c r="AE41" s="7"/>
      <c r="AF41" s="7"/>
      <c r="AG41" s="6"/>
      <c r="AH41" s="10"/>
      <c r="AI41" s="7"/>
      <c r="AJ41" s="7"/>
      <c r="AK41" s="6"/>
      <c r="AL41" s="10"/>
      <c r="AM41" s="7"/>
      <c r="AN41" s="7"/>
      <c r="AO41" s="6"/>
      <c r="AP41" s="10"/>
      <c r="AQ41" s="7"/>
      <c r="AR41" s="7"/>
      <c r="AS41" s="6"/>
      <c r="AT41" s="3"/>
      <c r="AU41" s="3"/>
      <c r="AV41" s="3"/>
      <c r="AW41" s="3"/>
      <c r="AX41" s="4"/>
      <c r="AY41" s="4"/>
      <c r="AZ41" s="63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2:66" ht="9.75" customHeight="1" x14ac:dyDescent="0.25">
      <c r="Z42" s="5"/>
      <c r="AA42" s="5"/>
      <c r="AB42" s="5"/>
      <c r="AC42" s="5"/>
      <c r="AT42" s="3"/>
      <c r="AU42" s="3"/>
      <c r="AV42" s="3"/>
      <c r="AW42" s="3"/>
      <c r="AX42" s="4"/>
      <c r="AY42" s="4"/>
      <c r="AZ42" s="63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2:66" ht="9.75" customHeight="1" x14ac:dyDescent="0.25">
      <c r="AT43" s="3"/>
      <c r="AU43" s="3"/>
      <c r="AV43" s="3"/>
      <c r="AW43" s="3"/>
      <c r="AX43" s="4"/>
      <c r="AY43" s="4"/>
      <c r="AZ43" s="63"/>
      <c r="BA43" s="4"/>
      <c r="BB43" s="4"/>
      <c r="BC43" s="4"/>
      <c r="BD43" s="4"/>
      <c r="BE43" s="4"/>
      <c r="BF43" s="4"/>
      <c r="BG43" s="4"/>
      <c r="BH43" s="4"/>
      <c r="BI43" s="4"/>
      <c r="BJ43" s="4"/>
      <c r="BN43" s="64"/>
    </row>
    <row r="44" spans="2:66" ht="9.75" customHeight="1" x14ac:dyDescent="0.25">
      <c r="AT44" s="3"/>
      <c r="AU44" s="3"/>
      <c r="AV44" s="3"/>
      <c r="AW44" s="3"/>
      <c r="AX44" s="3"/>
      <c r="AY44" s="3"/>
      <c r="AZ44" s="62"/>
      <c r="BA44" s="3"/>
      <c r="BB44" s="3"/>
      <c r="BC44" s="3"/>
      <c r="BD44" s="3"/>
      <c r="BE44" s="3"/>
      <c r="BF44" s="3"/>
      <c r="BG44" s="3"/>
      <c r="BH44" s="3"/>
      <c r="BI44" s="3"/>
      <c r="BJ44" s="3"/>
      <c r="BN44" s="64"/>
    </row>
    <row r="45" spans="2:66" ht="9.75" customHeight="1" x14ac:dyDescent="0.25">
      <c r="BN45" s="64"/>
    </row>
    <row r="46" spans="2:66" ht="9.75" customHeight="1" x14ac:dyDescent="0.25">
      <c r="BN46" s="64"/>
    </row>
    <row r="47" spans="2:66" ht="9.75" customHeight="1" x14ac:dyDescent="0.25">
      <c r="BN47" s="64"/>
    </row>
    <row r="48" spans="2:66" ht="9.75" customHeight="1" x14ac:dyDescent="0.25">
      <c r="BN48" s="64"/>
    </row>
    <row r="58" spans="46:55" ht="9.75" customHeight="1" x14ac:dyDescent="0.25">
      <c r="AT58" s="39"/>
      <c r="AU58" s="39"/>
      <c r="AV58" s="39"/>
      <c r="AW58" s="39"/>
      <c r="AX58" s="65"/>
      <c r="AY58" s="39"/>
      <c r="AZ58" s="39"/>
      <c r="BA58" s="39"/>
      <c r="BB58" s="39"/>
      <c r="BC58" s="39"/>
    </row>
    <row r="59" spans="46:55" ht="9.75" customHeight="1" thickBot="1" x14ac:dyDescent="0.3">
      <c r="AT59" s="39"/>
      <c r="AU59" s="79"/>
      <c r="AV59" s="79"/>
      <c r="AW59" s="79"/>
      <c r="AX59" s="65"/>
      <c r="AY59" s="80"/>
      <c r="AZ59" s="80"/>
      <c r="BA59" s="80"/>
      <c r="BB59" s="80"/>
      <c r="BC59" s="80"/>
    </row>
    <row r="60" spans="46:55" ht="9.75" customHeight="1" x14ac:dyDescent="0.25">
      <c r="AU60" s="81">
        <f>1150*32+160</f>
        <v>36960</v>
      </c>
      <c r="AV60" s="82"/>
      <c r="AW60" s="82"/>
      <c r="AX60" s="36" t="s">
        <v>37</v>
      </c>
      <c r="AY60" s="79"/>
      <c r="AZ60" s="79"/>
      <c r="BA60" s="79"/>
      <c r="BB60" s="79"/>
      <c r="BC60" s="79"/>
    </row>
    <row r="61" spans="46:55" ht="9.75" customHeight="1" x14ac:dyDescent="0.25">
      <c r="AU61" s="77">
        <f>21*1530</f>
        <v>32130</v>
      </c>
      <c r="AV61" s="78"/>
      <c r="AW61" s="78"/>
      <c r="AX61" s="35" t="s">
        <v>15</v>
      </c>
      <c r="AY61" s="79"/>
      <c r="AZ61" s="79"/>
      <c r="BA61" s="79"/>
      <c r="BB61" s="79"/>
      <c r="BC61" s="79"/>
    </row>
    <row r="62" spans="46:55" ht="9.75" customHeight="1" x14ac:dyDescent="0.25">
      <c r="AU62" s="77"/>
      <c r="AV62" s="78"/>
      <c r="AW62" s="78"/>
      <c r="AX62" s="35" t="s">
        <v>16</v>
      </c>
      <c r="AY62" s="79"/>
      <c r="AZ62" s="79"/>
      <c r="BA62" s="79"/>
      <c r="BB62" s="79"/>
      <c r="BC62" s="79"/>
    </row>
    <row r="63" spans="46:55" ht="9.75" customHeight="1" x14ac:dyDescent="0.25">
      <c r="AU63" s="77">
        <f>1360+1360+1360</f>
        <v>4080</v>
      </c>
      <c r="AV63" s="78"/>
      <c r="AW63" s="78"/>
      <c r="AX63" s="35"/>
      <c r="AY63" s="39"/>
      <c r="AZ63" s="39"/>
      <c r="BA63" s="39"/>
      <c r="BB63" s="39"/>
    </row>
    <row r="64" spans="46:55" ht="9.75" customHeight="1" x14ac:dyDescent="0.25">
      <c r="AU64" s="77">
        <v>600</v>
      </c>
      <c r="AV64" s="78"/>
      <c r="AW64" s="78"/>
      <c r="AX64" s="35"/>
      <c r="AZ64" s="1"/>
    </row>
    <row r="65" spans="47:52" ht="9.75" customHeight="1" thickBot="1" x14ac:dyDescent="0.3">
      <c r="AU65" s="75">
        <f>SUM(AU61:AW64)</f>
        <v>36810</v>
      </c>
      <c r="AV65" s="76"/>
      <c r="AW65" s="76"/>
      <c r="AX65" s="60"/>
      <c r="AZ65" s="1"/>
    </row>
  </sheetData>
  <mergeCells count="90">
    <mergeCell ref="AI39:AJ40"/>
    <mergeCell ref="BI22:BI23"/>
    <mergeCell ref="BI24:BI25"/>
    <mergeCell ref="BI26:BI27"/>
    <mergeCell ref="BI28:BI29"/>
    <mergeCell ref="BI30:BI31"/>
    <mergeCell ref="AW24:AY24"/>
    <mergeCell ref="AW25:AY25"/>
    <mergeCell ref="AW26:AY26"/>
    <mergeCell ref="AV27:BD28"/>
    <mergeCell ref="BD36:BJ37"/>
    <mergeCell ref="AW33:AY33"/>
    <mergeCell ref="AW34:AY34"/>
    <mergeCell ref="AW35:AY35"/>
    <mergeCell ref="AW36:AY36"/>
    <mergeCell ref="AW37:AY37"/>
    <mergeCell ref="BX17:BX18"/>
    <mergeCell ref="BY17:BY18"/>
    <mergeCell ref="BS17:BS18"/>
    <mergeCell ref="BT17:BT18"/>
    <mergeCell ref="BU17:BU18"/>
    <mergeCell ref="BV17:BV18"/>
    <mergeCell ref="CC13:CC14"/>
    <mergeCell ref="CD13:CD14"/>
    <mergeCell ref="BS15:BS16"/>
    <mergeCell ref="BT15:BT16"/>
    <mergeCell ref="BU15:BU16"/>
    <mergeCell ref="BV15:BV16"/>
    <mergeCell ref="BX15:BX16"/>
    <mergeCell ref="BY15:BY16"/>
    <mergeCell ref="BZ15:BZ16"/>
    <mergeCell ref="CA15:CA16"/>
    <mergeCell ref="CB15:CB16"/>
    <mergeCell ref="CC15:CC16"/>
    <mergeCell ref="CD15:CD16"/>
    <mergeCell ref="BX13:BX14"/>
    <mergeCell ref="BY13:BY14"/>
    <mergeCell ref="BZ13:BZ14"/>
    <mergeCell ref="CA13:CA14"/>
    <mergeCell ref="CB13:CB14"/>
    <mergeCell ref="BS13:BS14"/>
    <mergeCell ref="BT13:BT14"/>
    <mergeCell ref="BU13:BU14"/>
    <mergeCell ref="BV13:BV14"/>
    <mergeCell ref="CC9:CC10"/>
    <mergeCell ref="CD9:CD10"/>
    <mergeCell ref="BS11:BS12"/>
    <mergeCell ref="BT11:BT12"/>
    <mergeCell ref="BU11:BU12"/>
    <mergeCell ref="BV11:BV12"/>
    <mergeCell ref="BX11:BX12"/>
    <mergeCell ref="BY11:BY12"/>
    <mergeCell ref="BZ11:BZ12"/>
    <mergeCell ref="CA11:CA12"/>
    <mergeCell ref="CB11:CB12"/>
    <mergeCell ref="CC11:CC12"/>
    <mergeCell ref="CD11:CD12"/>
    <mergeCell ref="BX9:BX10"/>
    <mergeCell ref="BY9:BY10"/>
    <mergeCell ref="BZ9:BZ10"/>
    <mergeCell ref="CA9:CA10"/>
    <mergeCell ref="CB9:CB10"/>
    <mergeCell ref="BS9:BS10"/>
    <mergeCell ref="BT9:BT10"/>
    <mergeCell ref="BU9:BU10"/>
    <mergeCell ref="BV9:BV10"/>
    <mergeCell ref="AU4:BN8"/>
    <mergeCell ref="AV10:BD11"/>
    <mergeCell ref="AW17:BD18"/>
    <mergeCell ref="AR20:AU20"/>
    <mergeCell ref="AW20:AY20"/>
    <mergeCell ref="BA20:BE20"/>
    <mergeCell ref="AW21:AY21"/>
    <mergeCell ref="BA21:BE21"/>
    <mergeCell ref="AW22:AY22"/>
    <mergeCell ref="BA22:BE22"/>
    <mergeCell ref="AW23:AY23"/>
    <mergeCell ref="BA23:BE23"/>
    <mergeCell ref="AU65:AW65"/>
    <mergeCell ref="AU59:AW59"/>
    <mergeCell ref="AY59:BC59"/>
    <mergeCell ref="AU60:AW60"/>
    <mergeCell ref="AY60:BC60"/>
    <mergeCell ref="AU61:AW61"/>
    <mergeCell ref="AY61:BC61"/>
    <mergeCell ref="AW38:AY38"/>
    <mergeCell ref="AU62:AW62"/>
    <mergeCell ref="AY62:BC62"/>
    <mergeCell ref="AU63:AW63"/>
    <mergeCell ref="AU64:AW64"/>
  </mergeCells>
  <hyperlinks>
    <hyperlink ref="BR10" r:id="rId1" display="http://fr.forgeofempires.com/page/the_game/b%C3%A2timents/b%C3%A2timents+militaires/postmodern+era/rocket+artillery+factory/"/>
    <hyperlink ref="BR12" r:id="rId2" display="http://fr.forgeofempires.com/page/the_game/b%C3%A2timents/b%C3%A2timents+militaires/postmodern+era/commando+camp/"/>
    <hyperlink ref="BR14" r:id="rId3" display="http://fr.forgeofempires.com/page/the_game/b%C3%A2timents/b%C3%A2timents+militaires/postmodern+era/ifv+factory/"/>
    <hyperlink ref="BR16" r:id="rId4" display="http://fr.forgeofempires.com/page/the_game/b%C3%A2timents/b%C3%A2timents+militaires/postmodern+era/universal+tank+factory/"/>
    <hyperlink ref="BR18" r:id="rId5" display="http://fr.forgeofempires.com/page/the_game/b%C3%A2timents/b%C3%A2timents+militaires/postmodern+era/machinegun+range/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44"/>
  <sheetViews>
    <sheetView topLeftCell="A3" zoomScale="130" zoomScaleNormal="130" workbookViewId="0">
      <selection activeCell="AU36" sqref="AU36"/>
    </sheetView>
  </sheetViews>
  <sheetFormatPr baseColWidth="10" defaultColWidth="1.85546875" defaultRowHeight="9" customHeight="1" x14ac:dyDescent="0.2"/>
  <cols>
    <col min="1" max="13" width="1.85546875" style="1"/>
    <col min="14" max="14" width="2" style="1" bestFit="1" customWidth="1"/>
    <col min="15" max="44" width="1.85546875" style="1"/>
    <col min="45" max="45" width="1.42578125" style="5" customWidth="1"/>
    <col min="46" max="46" width="9" style="1" customWidth="1"/>
    <col min="47" max="47" width="3.5703125" style="1" customWidth="1"/>
    <col min="48" max="48" width="8.42578125" style="1" customWidth="1"/>
    <col min="49" max="49" width="9" style="1" customWidth="1"/>
    <col min="50" max="50" width="4.140625" style="2" customWidth="1"/>
    <col min="51" max="52" width="5.7109375" style="1" customWidth="1"/>
    <col min="53" max="60" width="6.140625" style="1" customWidth="1"/>
    <col min="61" max="16384" width="1.85546875" style="1"/>
  </cols>
  <sheetData>
    <row r="1" spans="2:59" ht="7.5" customHeight="1" thickBot="1" x14ac:dyDescent="0.25">
      <c r="AS1" s="47"/>
      <c r="AT1" s="44"/>
      <c r="AU1" s="44"/>
      <c r="BA1" s="45"/>
      <c r="BB1" s="45"/>
      <c r="BC1" s="45"/>
      <c r="BD1" s="45"/>
      <c r="BE1" s="45"/>
      <c r="BF1" s="45"/>
      <c r="BG1" s="44"/>
    </row>
    <row r="2" spans="2:59" ht="9.75" customHeight="1" x14ac:dyDescent="0.2">
      <c r="B2" s="46"/>
      <c r="C2" s="41"/>
      <c r="D2" s="41"/>
      <c r="E2" s="41"/>
      <c r="F2" s="42"/>
      <c r="G2" s="41"/>
      <c r="H2" s="41"/>
      <c r="I2" s="40"/>
      <c r="AS2" s="47"/>
      <c r="AT2" s="44"/>
      <c r="AU2" s="44"/>
      <c r="BA2" s="45"/>
      <c r="BB2" s="45"/>
      <c r="BC2" s="45"/>
      <c r="BD2" s="45"/>
      <c r="BE2" s="45"/>
      <c r="BF2" s="45"/>
      <c r="BG2" s="44"/>
    </row>
    <row r="3" spans="2:59" ht="9.75" customHeight="1" x14ac:dyDescent="0.2">
      <c r="B3" s="14"/>
      <c r="C3" s="5"/>
      <c r="D3" s="5"/>
      <c r="E3" s="5"/>
      <c r="F3" s="12"/>
      <c r="G3" s="5"/>
      <c r="H3" s="5"/>
      <c r="I3" s="11"/>
      <c r="AS3" s="47"/>
      <c r="AT3" s="44"/>
      <c r="AU3" s="44"/>
      <c r="BA3" s="45"/>
      <c r="BB3" s="45"/>
      <c r="BC3" s="45"/>
      <c r="BD3" s="45"/>
      <c r="BE3" s="45"/>
      <c r="BF3" s="45"/>
      <c r="BG3" s="44"/>
    </row>
    <row r="4" spans="2:59" ht="9.75" customHeight="1" x14ac:dyDescent="0.2">
      <c r="B4" s="14"/>
      <c r="C4" s="5"/>
      <c r="D4" s="5"/>
      <c r="E4" s="5"/>
      <c r="F4" s="12"/>
      <c r="G4" s="5"/>
      <c r="H4" s="5"/>
      <c r="I4" s="11"/>
      <c r="AQ4" s="39"/>
      <c r="AR4" s="39"/>
      <c r="AS4" s="47"/>
      <c r="AT4" s="44" t="s">
        <v>8</v>
      </c>
      <c r="AU4" s="44"/>
      <c r="AV4" s="1">
        <v>3200</v>
      </c>
      <c r="AW4" s="1">
        <v>18</v>
      </c>
      <c r="AX4" s="2">
        <f>AV4/AW4</f>
        <v>177.77777777777777</v>
      </c>
      <c r="AY4" s="1">
        <v>600</v>
      </c>
      <c r="BA4" s="45"/>
      <c r="BB4" s="45"/>
      <c r="BC4" s="45"/>
      <c r="BD4" s="45"/>
      <c r="BE4" s="45"/>
      <c r="BF4" s="45"/>
      <c r="BG4" s="44"/>
    </row>
    <row r="5" spans="2:59" ht="9.75" customHeight="1" thickBot="1" x14ac:dyDescent="0.25">
      <c r="B5" s="14"/>
      <c r="C5" s="5"/>
      <c r="D5" s="5"/>
      <c r="E5" s="5"/>
      <c r="F5" s="12"/>
      <c r="G5" s="5"/>
      <c r="H5" s="5"/>
      <c r="I5" s="11"/>
      <c r="AQ5" s="39"/>
      <c r="AR5" s="39"/>
      <c r="AT5" s="2" t="s">
        <v>7</v>
      </c>
      <c r="AU5" s="2"/>
      <c r="AV5" s="1">
        <v>6830</v>
      </c>
      <c r="AW5" s="1">
        <v>42</v>
      </c>
      <c r="AX5" s="2">
        <f>AV5/AW5</f>
        <v>162.61904761904762</v>
      </c>
      <c r="AY5" s="1">
        <v>1000</v>
      </c>
    </row>
    <row r="6" spans="2:59" ht="9" customHeight="1" x14ac:dyDescent="0.2">
      <c r="B6" s="19"/>
      <c r="C6" s="16"/>
      <c r="D6" s="16"/>
      <c r="E6" s="16"/>
      <c r="F6" s="17"/>
      <c r="G6" s="16"/>
      <c r="H6" s="16"/>
      <c r="I6" s="18"/>
      <c r="J6" s="42"/>
      <c r="K6" s="41"/>
      <c r="L6" s="41"/>
      <c r="M6" s="43"/>
      <c r="N6" s="42"/>
      <c r="O6" s="41"/>
      <c r="P6" s="41"/>
      <c r="Q6" s="43"/>
      <c r="R6" s="42"/>
      <c r="S6" s="41"/>
      <c r="T6" s="41"/>
      <c r="U6" s="43"/>
      <c r="V6" s="42"/>
      <c r="W6" s="41"/>
      <c r="X6" s="41"/>
      <c r="Y6" s="43"/>
      <c r="Z6" s="42"/>
      <c r="AA6" s="41"/>
      <c r="AB6" s="41"/>
      <c r="AC6" s="43"/>
      <c r="AD6" s="42"/>
      <c r="AE6" s="41"/>
      <c r="AF6" s="41"/>
      <c r="AG6" s="43"/>
      <c r="AH6" s="42"/>
      <c r="AI6" s="41"/>
      <c r="AJ6" s="41"/>
      <c r="AK6" s="43"/>
      <c r="AL6" s="42"/>
      <c r="AM6" s="41"/>
      <c r="AN6" s="41"/>
      <c r="AO6" s="40"/>
      <c r="AP6" s="5"/>
      <c r="AQ6" s="39"/>
      <c r="AR6" s="39"/>
      <c r="AT6" s="1" t="s">
        <v>6</v>
      </c>
      <c r="AV6" s="1">
        <v>961</v>
      </c>
      <c r="AW6" s="1">
        <v>6.5</v>
      </c>
      <c r="AX6" s="2">
        <f>AV6/AW6</f>
        <v>147.84615384615384</v>
      </c>
      <c r="AZ6" s="1">
        <v>1000</v>
      </c>
    </row>
    <row r="7" spans="2:59" ht="9" customHeight="1" x14ac:dyDescent="0.2">
      <c r="B7" s="14"/>
      <c r="C7" s="5"/>
      <c r="D7" s="5"/>
      <c r="E7" s="5"/>
      <c r="F7" s="12"/>
      <c r="G7" s="5"/>
      <c r="H7" s="5"/>
      <c r="I7" s="13"/>
      <c r="J7" s="12"/>
      <c r="K7" s="5"/>
      <c r="L7" s="5"/>
      <c r="M7" s="13"/>
      <c r="N7" s="12"/>
      <c r="O7" s="5"/>
      <c r="P7" s="5"/>
      <c r="Q7" s="13"/>
      <c r="R7" s="12"/>
      <c r="S7" s="5"/>
      <c r="T7" s="5"/>
      <c r="U7" s="13"/>
      <c r="V7" s="12"/>
      <c r="W7" s="5"/>
      <c r="X7" s="5"/>
      <c r="Y7" s="13"/>
      <c r="Z7" s="12"/>
      <c r="AA7" s="5"/>
      <c r="AB7" s="5"/>
      <c r="AC7" s="13"/>
      <c r="AD7" s="12"/>
      <c r="AE7" s="5"/>
      <c r="AF7" s="5"/>
      <c r="AG7" s="13"/>
      <c r="AH7" s="12"/>
      <c r="AI7" s="5"/>
      <c r="AJ7" s="5"/>
      <c r="AK7" s="13"/>
      <c r="AL7" s="12"/>
      <c r="AM7" s="5"/>
      <c r="AN7" s="5"/>
      <c r="AO7" s="11"/>
      <c r="AP7" s="5"/>
      <c r="AQ7" s="39"/>
      <c r="AR7" s="39"/>
      <c r="AT7" s="1" t="s">
        <v>5</v>
      </c>
      <c r="AV7" s="1">
        <v>1000</v>
      </c>
      <c r="AW7" s="1">
        <v>8.5</v>
      </c>
      <c r="AX7" s="2">
        <f>AV7/AW7</f>
        <v>117.64705882352941</v>
      </c>
      <c r="AZ7" s="1">
        <v>750</v>
      </c>
    </row>
    <row r="8" spans="2:59" ht="9" customHeight="1" x14ac:dyDescent="0.2">
      <c r="B8" s="14"/>
      <c r="C8" s="5"/>
      <c r="D8" s="5"/>
      <c r="E8" s="5"/>
      <c r="F8" s="12"/>
      <c r="G8" s="5"/>
      <c r="H8" s="5"/>
      <c r="I8" s="13"/>
      <c r="J8" s="12"/>
      <c r="K8" s="5"/>
      <c r="L8" s="5"/>
      <c r="M8" s="13"/>
      <c r="N8" s="12"/>
      <c r="O8" s="5"/>
      <c r="P8" s="5"/>
      <c r="Q8" s="13"/>
      <c r="R8" s="12"/>
      <c r="S8" s="5"/>
      <c r="T8" s="5"/>
      <c r="U8" s="13"/>
      <c r="V8" s="12"/>
      <c r="W8" s="5"/>
      <c r="X8" s="5"/>
      <c r="Y8" s="13"/>
      <c r="Z8" s="12"/>
      <c r="AA8" s="5"/>
      <c r="AB8" s="5"/>
      <c r="AC8" s="13"/>
      <c r="AD8" s="12"/>
      <c r="AE8" s="5"/>
      <c r="AF8" s="5"/>
      <c r="AG8" s="13"/>
      <c r="AH8" s="12"/>
      <c r="AI8" s="5"/>
      <c r="AJ8" s="5"/>
      <c r="AK8" s="13"/>
      <c r="AL8" s="12"/>
      <c r="AM8" s="5"/>
      <c r="AN8" s="5"/>
      <c r="AO8" s="11"/>
      <c r="AP8" s="5"/>
      <c r="AQ8" s="39"/>
      <c r="AR8" s="39"/>
      <c r="AT8" s="1" t="s">
        <v>4</v>
      </c>
      <c r="AV8" s="1">
        <v>2150</v>
      </c>
      <c r="AW8" s="1">
        <v>24</v>
      </c>
      <c r="AX8" s="2">
        <f>AV8/AW8</f>
        <v>89.583333333333329</v>
      </c>
    </row>
    <row r="9" spans="2:59" ht="9" customHeight="1" x14ac:dyDescent="0.2">
      <c r="B9" s="23"/>
      <c r="C9" s="21"/>
      <c r="D9" s="21"/>
      <c r="E9" s="21"/>
      <c r="F9" s="22"/>
      <c r="G9" s="21"/>
      <c r="H9" s="21"/>
      <c r="I9" s="20"/>
      <c r="J9" s="22"/>
      <c r="K9" s="21"/>
      <c r="L9" s="21"/>
      <c r="M9" s="20"/>
      <c r="N9" s="22"/>
      <c r="O9" s="21"/>
      <c r="P9" s="21"/>
      <c r="Q9" s="20"/>
      <c r="R9" s="22"/>
      <c r="S9" s="21"/>
      <c r="T9" s="21"/>
      <c r="U9" s="20"/>
      <c r="V9" s="22"/>
      <c r="W9" s="21"/>
      <c r="X9" s="21"/>
      <c r="Y9" s="20"/>
      <c r="Z9" s="22"/>
      <c r="AA9" s="21"/>
      <c r="AB9" s="21"/>
      <c r="AC9" s="20"/>
      <c r="AD9" s="22"/>
      <c r="AE9" s="21"/>
      <c r="AF9" s="21"/>
      <c r="AG9" s="20"/>
      <c r="AH9" s="22"/>
      <c r="AI9" s="21"/>
      <c r="AJ9" s="21"/>
      <c r="AK9" s="20"/>
      <c r="AL9" s="22"/>
      <c r="AM9" s="21"/>
      <c r="AN9" s="21"/>
      <c r="AO9" s="24"/>
      <c r="AP9" s="5"/>
      <c r="AQ9" s="5"/>
    </row>
    <row r="10" spans="2:59" ht="9" customHeight="1" x14ac:dyDescent="0.2">
      <c r="B10" s="19"/>
      <c r="C10" s="16"/>
      <c r="D10" s="16"/>
      <c r="E10" s="16"/>
      <c r="F10" s="17"/>
      <c r="G10" s="16"/>
      <c r="H10" s="16"/>
      <c r="I10" s="18"/>
      <c r="J10" s="17"/>
      <c r="K10" s="16"/>
      <c r="L10" s="16"/>
      <c r="M10" s="18"/>
      <c r="N10" s="17"/>
      <c r="O10" s="16"/>
      <c r="P10" s="16"/>
      <c r="Q10" s="18"/>
      <c r="R10" s="17"/>
      <c r="S10" s="16"/>
      <c r="T10" s="16"/>
      <c r="U10" s="18"/>
      <c r="V10" s="17"/>
      <c r="W10" s="16"/>
      <c r="X10" s="16"/>
      <c r="Y10" s="18"/>
      <c r="Z10" s="17"/>
      <c r="AA10" s="16"/>
      <c r="AB10" s="16"/>
      <c r="AC10" s="18"/>
      <c r="AD10" s="17"/>
      <c r="AE10" s="16"/>
      <c r="AF10" s="16"/>
      <c r="AG10" s="18"/>
      <c r="AH10" s="17"/>
      <c r="AI10" s="16"/>
      <c r="AJ10" s="16"/>
      <c r="AK10" s="18"/>
      <c r="AL10" s="17"/>
      <c r="AM10" s="16"/>
      <c r="AN10" s="16"/>
      <c r="AO10" s="15"/>
      <c r="AP10" s="5"/>
      <c r="AQ10" s="5"/>
    </row>
    <row r="11" spans="2:59" ht="9" customHeight="1" x14ac:dyDescent="0.2">
      <c r="B11" s="14"/>
      <c r="C11" s="5"/>
      <c r="D11" s="5"/>
      <c r="E11" s="5"/>
      <c r="F11" s="12"/>
      <c r="G11" s="5"/>
      <c r="H11" s="5"/>
      <c r="I11" s="13"/>
      <c r="J11" s="12"/>
      <c r="K11" s="5"/>
      <c r="L11" s="5"/>
      <c r="M11" s="13"/>
      <c r="N11" s="12"/>
      <c r="O11" s="5"/>
      <c r="P11" s="5"/>
      <c r="Q11" s="13"/>
      <c r="R11" s="12"/>
      <c r="S11" s="5"/>
      <c r="T11" s="5"/>
      <c r="U11" s="13"/>
      <c r="V11" s="12"/>
      <c r="W11" s="5"/>
      <c r="X11" s="5"/>
      <c r="Y11" s="13"/>
      <c r="Z11" s="12"/>
      <c r="AA11" s="5"/>
      <c r="AB11" s="5"/>
      <c r="AC11" s="13"/>
      <c r="AD11" s="12"/>
      <c r="AE11" s="5"/>
      <c r="AF11" s="5"/>
      <c r="AG11" s="13"/>
      <c r="AH11" s="12"/>
      <c r="AI11" s="5"/>
      <c r="AJ11" s="5"/>
      <c r="AK11" s="13"/>
      <c r="AL11" s="12"/>
      <c r="AM11" s="5"/>
      <c r="AN11" s="5"/>
      <c r="AO11" s="11"/>
      <c r="AP11" s="5"/>
      <c r="AQ11" s="5"/>
    </row>
    <row r="12" spans="2:59" ht="9" customHeight="1" x14ac:dyDescent="0.2">
      <c r="B12" s="14"/>
      <c r="C12" s="5"/>
      <c r="D12" s="5"/>
      <c r="E12" s="5"/>
      <c r="F12" s="12"/>
      <c r="G12" s="5"/>
      <c r="H12" s="5"/>
      <c r="I12" s="13"/>
      <c r="J12" s="12"/>
      <c r="K12" s="5"/>
      <c r="L12" s="5"/>
      <c r="M12" s="13"/>
      <c r="N12" s="12"/>
      <c r="O12" s="5"/>
      <c r="P12" s="5"/>
      <c r="Q12" s="13"/>
      <c r="R12" s="12"/>
      <c r="S12" s="5"/>
      <c r="T12" s="5"/>
      <c r="U12" s="13"/>
      <c r="V12" s="12"/>
      <c r="W12" s="5"/>
      <c r="X12" s="5"/>
      <c r="Y12" s="13"/>
      <c r="Z12" s="12"/>
      <c r="AA12" s="5"/>
      <c r="AB12" s="5"/>
      <c r="AC12" s="13"/>
      <c r="AD12" s="12"/>
      <c r="AE12" s="5"/>
      <c r="AF12" s="5"/>
      <c r="AG12" s="13"/>
      <c r="AH12" s="12"/>
      <c r="AI12" s="5"/>
      <c r="AJ12" s="5"/>
      <c r="AK12" s="13"/>
      <c r="AL12" s="12"/>
      <c r="AM12" s="5"/>
      <c r="AN12" s="5"/>
      <c r="AO12" s="11"/>
      <c r="AP12" s="5"/>
      <c r="AQ12" s="5"/>
    </row>
    <row r="13" spans="2:59" ht="9" customHeight="1" x14ac:dyDescent="0.2">
      <c r="B13" s="23"/>
      <c r="C13" s="21"/>
      <c r="D13" s="21"/>
      <c r="E13" s="21"/>
      <c r="F13" s="22"/>
      <c r="G13" s="21"/>
      <c r="H13" s="21"/>
      <c r="I13" s="20"/>
      <c r="J13" s="22"/>
      <c r="K13" s="21"/>
      <c r="L13" s="21"/>
      <c r="M13" s="20"/>
      <c r="N13" s="22"/>
      <c r="O13" s="21"/>
      <c r="P13" s="21"/>
      <c r="Q13" s="20"/>
      <c r="R13" s="22"/>
      <c r="S13" s="21"/>
      <c r="T13" s="21"/>
      <c r="U13" s="20"/>
      <c r="V13" s="22"/>
      <c r="W13" s="21"/>
      <c r="X13" s="21"/>
      <c r="Y13" s="20"/>
      <c r="Z13" s="22"/>
      <c r="AA13" s="21"/>
      <c r="AB13" s="21"/>
      <c r="AC13" s="20"/>
      <c r="AD13" s="22"/>
      <c r="AE13" s="21"/>
      <c r="AF13" s="21"/>
      <c r="AG13" s="20"/>
      <c r="AH13" s="22"/>
      <c r="AI13" s="21"/>
      <c r="AJ13" s="21"/>
      <c r="AK13" s="20"/>
      <c r="AL13" s="22"/>
      <c r="AM13" s="21"/>
      <c r="AN13" s="21"/>
      <c r="AO13" s="24"/>
      <c r="AP13" s="5"/>
      <c r="AQ13" s="5"/>
      <c r="AT13" s="90" t="s">
        <v>3</v>
      </c>
      <c r="AU13" s="90"/>
      <c r="AV13" s="90"/>
      <c r="AW13" s="2">
        <f>1.4*31291</f>
        <v>43807.399999999994</v>
      </c>
    </row>
    <row r="14" spans="2:59" ht="9" customHeight="1" x14ac:dyDescent="0.2">
      <c r="B14" s="19"/>
      <c r="C14" s="16"/>
      <c r="D14" s="16"/>
      <c r="E14" s="16"/>
      <c r="F14" s="17"/>
      <c r="G14" s="16"/>
      <c r="H14" s="16"/>
      <c r="I14" s="18"/>
      <c r="J14" s="17"/>
      <c r="K14" s="16"/>
      <c r="L14" s="16"/>
      <c r="M14" s="18"/>
      <c r="N14" s="17"/>
      <c r="O14" s="16"/>
      <c r="P14" s="16"/>
      <c r="Q14" s="18"/>
      <c r="R14" s="17"/>
      <c r="S14" s="16"/>
      <c r="T14" s="16"/>
      <c r="U14" s="18"/>
      <c r="V14" s="17"/>
      <c r="W14" s="16"/>
      <c r="X14" s="16"/>
      <c r="Y14" s="18"/>
      <c r="Z14" s="17"/>
      <c r="AA14" s="16"/>
      <c r="AB14" s="16"/>
      <c r="AC14" s="18"/>
      <c r="AD14" s="17"/>
      <c r="AE14" s="16"/>
      <c r="AF14" s="16"/>
      <c r="AG14" s="18"/>
      <c r="AH14" s="17"/>
      <c r="AI14" s="16"/>
      <c r="AJ14" s="16"/>
      <c r="AK14" s="18"/>
      <c r="AL14" s="17"/>
      <c r="AM14" s="16"/>
      <c r="AN14" s="16"/>
      <c r="AO14" s="15"/>
      <c r="AP14" s="5"/>
      <c r="AQ14" s="5"/>
      <c r="AR14" s="38"/>
      <c r="AT14" s="90" t="s">
        <v>2</v>
      </c>
      <c r="AU14" s="90"/>
      <c r="AV14" s="90"/>
      <c r="AW14" s="2">
        <f>6460+6460+5460+5460+10400+8600+3820</f>
        <v>46660</v>
      </c>
    </row>
    <row r="15" spans="2:59" ht="9" customHeight="1" thickBot="1" x14ac:dyDescent="0.25">
      <c r="B15" s="14"/>
      <c r="C15" s="5"/>
      <c r="D15" s="5"/>
      <c r="E15" s="5"/>
      <c r="F15" s="12"/>
      <c r="G15" s="5"/>
      <c r="H15" s="5"/>
      <c r="I15" s="13"/>
      <c r="J15" s="12"/>
      <c r="K15" s="5"/>
      <c r="L15" s="5"/>
      <c r="M15" s="13"/>
      <c r="N15" s="12"/>
      <c r="O15" s="5"/>
      <c r="P15" s="5"/>
      <c r="Q15" s="13"/>
      <c r="R15" s="12"/>
      <c r="S15" s="5"/>
      <c r="T15" s="5"/>
      <c r="U15" s="13"/>
      <c r="V15" s="12"/>
      <c r="W15" s="5"/>
      <c r="X15" s="5"/>
      <c r="Y15" s="13"/>
      <c r="Z15" s="12"/>
      <c r="AA15" s="5"/>
      <c r="AB15" s="5"/>
      <c r="AC15" s="13"/>
      <c r="AD15" s="12"/>
      <c r="AE15" s="5"/>
      <c r="AF15" s="5"/>
      <c r="AG15" s="13"/>
      <c r="AH15" s="12"/>
      <c r="AI15" s="5"/>
      <c r="AJ15" s="5"/>
      <c r="AK15" s="13"/>
      <c r="AL15" s="12"/>
      <c r="AM15" s="5"/>
      <c r="AN15" s="5"/>
      <c r="AO15" s="11"/>
      <c r="AP15" s="5"/>
      <c r="AQ15" s="5"/>
      <c r="AT15" s="5"/>
      <c r="AU15" s="5"/>
      <c r="AV15" s="5"/>
      <c r="AW15" s="5"/>
      <c r="AX15" s="28"/>
      <c r="AY15" s="5"/>
    </row>
    <row r="16" spans="2:59" ht="9" customHeight="1" x14ac:dyDescent="0.2">
      <c r="B16" s="14"/>
      <c r="C16" s="5"/>
      <c r="D16" s="5"/>
      <c r="E16" s="5"/>
      <c r="F16" s="12"/>
      <c r="G16" s="5"/>
      <c r="H16" s="5"/>
      <c r="I16" s="13"/>
      <c r="J16" s="12"/>
      <c r="K16" s="5"/>
      <c r="L16" s="5"/>
      <c r="M16" s="13"/>
      <c r="N16" s="12"/>
      <c r="O16" s="5"/>
      <c r="P16" s="5"/>
      <c r="Q16" s="13"/>
      <c r="R16" s="12"/>
      <c r="S16" s="5"/>
      <c r="T16" s="5"/>
      <c r="U16" s="13"/>
      <c r="V16" s="12"/>
      <c r="W16" s="5"/>
      <c r="X16" s="5"/>
      <c r="Y16" s="13"/>
      <c r="Z16" s="12"/>
      <c r="AA16" s="5"/>
      <c r="AB16" s="5"/>
      <c r="AC16" s="13"/>
      <c r="AD16" s="12"/>
      <c r="AE16" s="5"/>
      <c r="AF16" s="5"/>
      <c r="AG16" s="13"/>
      <c r="AH16" s="12"/>
      <c r="AI16" s="5"/>
      <c r="AJ16" s="5"/>
      <c r="AK16" s="13"/>
      <c r="AL16" s="12"/>
      <c r="AM16" s="5"/>
      <c r="AN16" s="5"/>
      <c r="AO16" s="11"/>
      <c r="AP16" s="5"/>
      <c r="AT16" s="49">
        <f>AU16*1330</f>
        <v>31920</v>
      </c>
      <c r="AU16" s="37">
        <v>24</v>
      </c>
      <c r="AV16" s="36" t="s">
        <v>19</v>
      </c>
      <c r="AW16" s="31"/>
      <c r="AX16" s="28"/>
      <c r="AY16" s="5"/>
    </row>
    <row r="17" spans="2:59" ht="9" customHeight="1" x14ac:dyDescent="0.2">
      <c r="B17" s="23"/>
      <c r="C17" s="21"/>
      <c r="D17" s="21"/>
      <c r="E17" s="21"/>
      <c r="F17" s="22"/>
      <c r="G17" s="21"/>
      <c r="H17" s="21"/>
      <c r="I17" s="20"/>
      <c r="J17" s="22"/>
      <c r="K17" s="21"/>
      <c r="L17" s="21"/>
      <c r="M17" s="20"/>
      <c r="N17" s="22"/>
      <c r="O17" s="21"/>
      <c r="P17" s="21"/>
      <c r="Q17" s="20"/>
      <c r="R17" s="22"/>
      <c r="S17" s="21"/>
      <c r="T17" s="21"/>
      <c r="U17" s="20"/>
      <c r="V17" s="22"/>
      <c r="W17" s="21"/>
      <c r="X17" s="21"/>
      <c r="Y17" s="20"/>
      <c r="Z17" s="22"/>
      <c r="AA17" s="21"/>
      <c r="AB17" s="21"/>
      <c r="AC17" s="20"/>
      <c r="AD17" s="22"/>
      <c r="AE17" s="21"/>
      <c r="AF17" s="21"/>
      <c r="AG17" s="20"/>
      <c r="AH17" s="22"/>
      <c r="AI17" s="21"/>
      <c r="AJ17" s="21"/>
      <c r="AK17" s="20"/>
      <c r="AL17" s="22"/>
      <c r="AM17" s="21"/>
      <c r="AN17" s="21"/>
      <c r="AO17" s="24"/>
      <c r="AP17" s="5"/>
      <c r="AT17" s="50">
        <f>AU17*1530</f>
        <v>19890</v>
      </c>
      <c r="AU17" s="34">
        <v>13</v>
      </c>
      <c r="AV17" s="35" t="s">
        <v>20</v>
      </c>
      <c r="AW17" s="34"/>
      <c r="AX17" s="28"/>
      <c r="AY17" s="5"/>
    </row>
    <row r="18" spans="2:59" ht="9" customHeight="1" x14ac:dyDescent="0.2">
      <c r="B18" s="19"/>
      <c r="C18" s="16"/>
      <c r="D18" s="16"/>
      <c r="E18" s="16"/>
      <c r="F18" s="17"/>
      <c r="G18" s="16"/>
      <c r="H18" s="16"/>
      <c r="I18" s="18"/>
      <c r="J18" s="17"/>
      <c r="K18" s="16"/>
      <c r="L18" s="16"/>
      <c r="M18" s="18"/>
      <c r="N18" s="17"/>
      <c r="O18" s="16"/>
      <c r="P18" s="16"/>
      <c r="Q18" s="18"/>
      <c r="R18" s="17"/>
      <c r="S18" s="16"/>
      <c r="T18" s="16"/>
      <c r="U18" s="18"/>
      <c r="V18" s="17"/>
      <c r="W18" s="16"/>
      <c r="X18" s="16"/>
      <c r="Y18" s="18"/>
      <c r="Z18" s="17"/>
      <c r="AA18" s="16"/>
      <c r="AB18" s="16"/>
      <c r="AC18" s="18"/>
      <c r="AD18" s="17"/>
      <c r="AE18" s="16"/>
      <c r="AF18" s="16"/>
      <c r="AG18" s="18"/>
      <c r="AH18" s="17"/>
      <c r="AI18" s="16"/>
      <c r="AJ18" s="16"/>
      <c r="AK18" s="18"/>
      <c r="AL18" s="17"/>
      <c r="AM18" s="16"/>
      <c r="AN18" s="16"/>
      <c r="AO18" s="15"/>
      <c r="AT18" s="50">
        <f>2160+2160+2160+2800</f>
        <v>9280</v>
      </c>
      <c r="AU18" s="34">
        <v>4</v>
      </c>
      <c r="AV18" s="35" t="s">
        <v>21</v>
      </c>
      <c r="AW18" s="34"/>
      <c r="AX18" s="28"/>
      <c r="AY18" s="5"/>
    </row>
    <row r="19" spans="2:59" ht="9" customHeight="1" x14ac:dyDescent="0.2">
      <c r="B19" s="14"/>
      <c r="C19" s="5"/>
      <c r="D19" s="5"/>
      <c r="E19" s="5"/>
      <c r="F19" s="12"/>
      <c r="G19" s="5"/>
      <c r="H19" s="5"/>
      <c r="I19" s="13"/>
      <c r="J19" s="12"/>
      <c r="K19" s="5"/>
      <c r="L19" s="5"/>
      <c r="M19" s="13"/>
      <c r="N19" s="12"/>
      <c r="O19" s="5"/>
      <c r="P19" s="5"/>
      <c r="Q19" s="13"/>
      <c r="R19" s="12"/>
      <c r="S19" s="5"/>
      <c r="T19" s="5"/>
      <c r="U19" s="13"/>
      <c r="V19" s="12"/>
      <c r="W19" s="5"/>
      <c r="X19" s="5"/>
      <c r="Y19" s="13"/>
      <c r="Z19" s="12"/>
      <c r="AA19" s="5"/>
      <c r="AB19" s="5"/>
      <c r="AC19" s="13"/>
      <c r="AD19" s="12"/>
      <c r="AE19" s="5"/>
      <c r="AF19" s="5"/>
      <c r="AG19" s="13"/>
      <c r="AH19" s="12"/>
      <c r="AI19" s="5"/>
      <c r="AJ19" s="5"/>
      <c r="AK19" s="13"/>
      <c r="AL19" s="12"/>
      <c r="AM19" s="5"/>
      <c r="AN19" s="5"/>
      <c r="AO19" s="11"/>
      <c r="AS19" s="48"/>
      <c r="AT19" s="50"/>
      <c r="AU19" s="34"/>
      <c r="AV19" s="35" t="s">
        <v>9</v>
      </c>
      <c r="AW19" s="34"/>
      <c r="AX19" s="28"/>
      <c r="AY19" s="5"/>
      <c r="BA19" s="27"/>
      <c r="BB19" s="27"/>
      <c r="BC19" s="27"/>
      <c r="BD19" s="27"/>
      <c r="BE19" s="27"/>
      <c r="BF19" s="27"/>
      <c r="BG19" s="26"/>
    </row>
    <row r="20" spans="2:59" ht="9" customHeight="1" x14ac:dyDescent="0.2">
      <c r="B20" s="14"/>
      <c r="C20" s="5"/>
      <c r="D20" s="5"/>
      <c r="E20" s="5"/>
      <c r="F20" s="12"/>
      <c r="G20" s="5"/>
      <c r="H20" s="5"/>
      <c r="I20" s="13"/>
      <c r="J20" s="12"/>
      <c r="K20" s="5"/>
      <c r="L20" s="5"/>
      <c r="M20" s="13"/>
      <c r="N20" s="12"/>
      <c r="O20" s="5"/>
      <c r="P20" s="5"/>
      <c r="Q20" s="13"/>
      <c r="R20" s="12"/>
      <c r="S20" s="5"/>
      <c r="T20" s="5"/>
      <c r="U20" s="13"/>
      <c r="V20" s="12"/>
      <c r="W20" s="5"/>
      <c r="X20" s="5"/>
      <c r="Y20" s="13"/>
      <c r="Z20" s="12"/>
      <c r="AA20" s="5"/>
      <c r="AB20" s="5"/>
      <c r="AC20" s="13"/>
      <c r="AD20" s="12"/>
      <c r="AE20" s="5"/>
      <c r="AF20" s="5"/>
      <c r="AG20" s="13"/>
      <c r="AH20" s="12"/>
      <c r="AI20" s="5"/>
      <c r="AJ20" s="5"/>
      <c r="AK20" s="13"/>
      <c r="AL20" s="12"/>
      <c r="AM20" s="5"/>
      <c r="AN20" s="5"/>
      <c r="AO20" s="11"/>
      <c r="AS20" s="48"/>
      <c r="AT20" s="50">
        <f>1050+3*437</f>
        <v>2361</v>
      </c>
      <c r="AU20" s="34">
        <v>6</v>
      </c>
      <c r="AV20" s="35" t="s">
        <v>22</v>
      </c>
      <c r="AW20" s="34"/>
      <c r="AX20" s="28"/>
      <c r="AY20" s="5"/>
      <c r="BA20" s="27"/>
      <c r="BB20" s="27"/>
      <c r="BC20" s="27"/>
      <c r="BD20" s="27"/>
      <c r="BE20" s="27"/>
      <c r="BF20" s="27"/>
      <c r="BG20" s="26"/>
    </row>
    <row r="21" spans="2:59" ht="9" customHeight="1" thickBot="1" x14ac:dyDescent="0.25">
      <c r="B21" s="23"/>
      <c r="C21" s="21"/>
      <c r="D21" s="21"/>
      <c r="E21" s="21"/>
      <c r="F21" s="22"/>
      <c r="G21" s="21"/>
      <c r="H21" s="21"/>
      <c r="I21" s="20"/>
      <c r="J21" s="22"/>
      <c r="K21" s="21"/>
      <c r="L21" s="21"/>
      <c r="M21" s="20"/>
      <c r="N21" s="22"/>
      <c r="O21" s="21"/>
      <c r="P21" s="21"/>
      <c r="Q21" s="20"/>
      <c r="R21" s="22"/>
      <c r="S21" s="21"/>
      <c r="T21" s="21"/>
      <c r="U21" s="20"/>
      <c r="V21" s="22"/>
      <c r="W21" s="21"/>
      <c r="X21" s="21"/>
      <c r="Y21" s="20"/>
      <c r="Z21" s="22"/>
      <c r="AA21" s="21"/>
      <c r="AB21" s="21"/>
      <c r="AC21" s="20"/>
      <c r="AD21" s="22"/>
      <c r="AE21" s="21"/>
      <c r="AF21" s="21"/>
      <c r="AG21" s="20"/>
      <c r="AH21" s="22"/>
      <c r="AI21" s="21"/>
      <c r="AJ21" s="21"/>
      <c r="AK21" s="20"/>
      <c r="AL21" s="22"/>
      <c r="AM21" s="21"/>
      <c r="AN21" s="21"/>
      <c r="AO21" s="24"/>
      <c r="AS21" s="48"/>
      <c r="AT21" s="51">
        <f>SUM(AT17:AW20)</f>
        <v>31554</v>
      </c>
      <c r="AU21" s="33"/>
      <c r="AV21" s="32"/>
      <c r="AW21" s="31"/>
      <c r="AX21" s="30"/>
      <c r="AY21" s="5"/>
      <c r="BA21" s="27"/>
      <c r="BB21" s="27"/>
      <c r="BC21" s="27"/>
      <c r="BD21" s="27"/>
      <c r="BE21" s="27"/>
      <c r="BF21" s="27"/>
      <c r="BG21" s="26"/>
    </row>
    <row r="22" spans="2:59" ht="9" customHeight="1" x14ac:dyDescent="0.2">
      <c r="B22" s="19"/>
      <c r="C22" s="16"/>
      <c r="D22" s="16"/>
      <c r="E22" s="16"/>
      <c r="F22" s="17"/>
      <c r="G22" s="16"/>
      <c r="H22" s="16"/>
      <c r="I22" s="18"/>
      <c r="J22" s="17"/>
      <c r="K22" s="16"/>
      <c r="L22" s="16"/>
      <c r="M22" s="18"/>
      <c r="N22" s="17"/>
      <c r="O22" s="16"/>
      <c r="P22" s="16"/>
      <c r="Q22" s="18"/>
      <c r="R22" s="17"/>
      <c r="S22" s="16"/>
      <c r="T22" s="16"/>
      <c r="U22" s="18"/>
      <c r="V22" s="17"/>
      <c r="W22" s="16"/>
      <c r="X22" s="16"/>
      <c r="Y22" s="18"/>
      <c r="Z22" s="17"/>
      <c r="AA22" s="16"/>
      <c r="AB22" s="16"/>
      <c r="AC22" s="18"/>
      <c r="AD22" s="17"/>
      <c r="AE22" s="16"/>
      <c r="AF22" s="16"/>
      <c r="AG22" s="18"/>
      <c r="AH22" s="17"/>
      <c r="AI22" s="16"/>
      <c r="AJ22" s="16"/>
      <c r="AK22" s="18"/>
      <c r="AL22" s="17"/>
      <c r="AM22" s="16"/>
      <c r="AN22" s="16"/>
      <c r="AO22" s="15"/>
      <c r="AS22" s="48"/>
      <c r="AT22" s="29"/>
      <c r="AU22" s="29"/>
      <c r="AV22" s="5"/>
      <c r="AW22" s="5"/>
      <c r="AX22" s="28"/>
      <c r="AY22" s="5"/>
      <c r="BA22" s="27"/>
      <c r="BB22" s="27"/>
      <c r="BC22" s="27"/>
      <c r="BD22" s="27"/>
      <c r="BE22" s="27"/>
      <c r="BF22" s="27"/>
      <c r="BG22" s="26"/>
    </row>
    <row r="23" spans="2:59" ht="9" customHeight="1" x14ac:dyDescent="0.2">
      <c r="B23" s="14"/>
      <c r="C23" s="5"/>
      <c r="D23" s="5"/>
      <c r="E23" s="5"/>
      <c r="F23" s="12"/>
      <c r="G23" s="5"/>
      <c r="H23" s="5"/>
      <c r="I23" s="13"/>
      <c r="J23" s="12"/>
      <c r="K23" s="5"/>
      <c r="L23" s="5"/>
      <c r="M23" s="13"/>
      <c r="N23" s="12"/>
      <c r="O23" s="5"/>
      <c r="P23" s="5"/>
      <c r="Q23" s="13"/>
      <c r="R23" s="12"/>
      <c r="S23" s="5"/>
      <c r="T23" s="5"/>
      <c r="U23" s="13"/>
      <c r="V23" s="12"/>
      <c r="W23" s="5"/>
      <c r="X23" s="5"/>
      <c r="Y23" s="13"/>
      <c r="Z23" s="12"/>
      <c r="AA23" s="5"/>
      <c r="AB23" s="5"/>
      <c r="AC23" s="13"/>
      <c r="AD23" s="12"/>
      <c r="AE23" s="5"/>
      <c r="AF23" s="5"/>
      <c r="AG23" s="13"/>
      <c r="AH23" s="12"/>
      <c r="AI23" s="5"/>
      <c r="AJ23" s="5"/>
      <c r="AK23" s="13"/>
      <c r="AL23" s="12"/>
      <c r="AM23" s="5"/>
      <c r="AN23" s="5"/>
      <c r="AO23" s="11"/>
      <c r="AV23" s="79" t="s">
        <v>1</v>
      </c>
      <c r="AW23" s="79"/>
      <c r="AX23" s="79"/>
      <c r="AY23" s="79"/>
      <c r="AZ23" s="79"/>
    </row>
    <row r="24" spans="2:59" ht="9" customHeight="1" x14ac:dyDescent="0.2">
      <c r="B24" s="14"/>
      <c r="C24" s="5"/>
      <c r="D24" s="5"/>
      <c r="E24" s="5"/>
      <c r="F24" s="12"/>
      <c r="G24" s="5"/>
      <c r="H24" s="5"/>
      <c r="I24" s="13"/>
      <c r="J24" s="12"/>
      <c r="K24" s="5"/>
      <c r="L24" s="5"/>
      <c r="M24" s="13"/>
      <c r="N24" s="12"/>
      <c r="O24" s="5"/>
      <c r="P24" s="5"/>
      <c r="Q24" s="13"/>
      <c r="R24" s="12"/>
      <c r="S24" s="5"/>
      <c r="T24" s="5"/>
      <c r="U24" s="13"/>
      <c r="V24" s="12"/>
      <c r="W24" s="5"/>
      <c r="X24" s="5"/>
      <c r="Y24" s="13"/>
      <c r="Z24" s="12"/>
      <c r="AA24" s="5"/>
      <c r="AB24" s="5"/>
      <c r="AC24" s="13"/>
      <c r="AD24" s="12"/>
      <c r="AE24" s="5"/>
      <c r="AF24" s="5"/>
      <c r="AG24" s="13"/>
      <c r="AH24" s="12"/>
      <c r="AI24" s="5"/>
      <c r="AJ24" s="5"/>
      <c r="AK24" s="13"/>
      <c r="AL24" s="12"/>
      <c r="AM24" s="5"/>
      <c r="AN24" s="5"/>
      <c r="AO24" s="11"/>
      <c r="AV24" s="79" t="s">
        <v>0</v>
      </c>
      <c r="AW24" s="79"/>
      <c r="AX24" s="79"/>
      <c r="AY24" s="79"/>
      <c r="AZ24" s="79"/>
    </row>
    <row r="25" spans="2:59" ht="9" customHeight="1" x14ac:dyDescent="0.2">
      <c r="B25" s="23"/>
      <c r="C25" s="21"/>
      <c r="D25" s="21"/>
      <c r="E25" s="21"/>
      <c r="F25" s="22"/>
      <c r="G25" s="21"/>
      <c r="H25" s="21"/>
      <c r="I25" s="20"/>
      <c r="J25" s="22"/>
      <c r="K25" s="21"/>
      <c r="L25" s="21"/>
      <c r="M25" s="20"/>
      <c r="N25" s="22"/>
      <c r="O25" s="21"/>
      <c r="P25" s="21"/>
      <c r="Q25" s="20"/>
      <c r="R25" s="22"/>
      <c r="S25" s="21"/>
      <c r="T25" s="21"/>
      <c r="U25" s="20"/>
      <c r="V25" s="22"/>
      <c r="W25" s="21"/>
      <c r="X25" s="21"/>
      <c r="Y25" s="20"/>
      <c r="Z25" s="22"/>
      <c r="AA25" s="21"/>
      <c r="AB25" s="21"/>
      <c r="AC25" s="20"/>
      <c r="AD25" s="22"/>
      <c r="AE25" s="21"/>
      <c r="AF25" s="21"/>
      <c r="AG25" s="20"/>
      <c r="AH25" s="22"/>
      <c r="AI25" s="21"/>
      <c r="AJ25" s="21"/>
      <c r="AK25" s="20"/>
      <c r="AL25" s="22"/>
      <c r="AM25" s="21"/>
      <c r="AN25" s="21"/>
      <c r="AO25" s="24"/>
    </row>
    <row r="26" spans="2:59" ht="9" customHeight="1" x14ac:dyDescent="0.2">
      <c r="B26" s="19"/>
      <c r="C26" s="16"/>
      <c r="D26" s="16"/>
      <c r="E26" s="16"/>
      <c r="F26" s="17"/>
      <c r="G26" s="16"/>
      <c r="H26" s="16"/>
      <c r="I26" s="18"/>
      <c r="J26" s="17"/>
      <c r="K26" s="16"/>
      <c r="L26" s="16"/>
      <c r="M26" s="18"/>
      <c r="N26" s="17"/>
      <c r="O26" s="16"/>
      <c r="P26" s="16"/>
      <c r="Q26" s="18"/>
      <c r="R26" s="17"/>
      <c r="S26" s="16"/>
      <c r="T26" s="16"/>
      <c r="U26" s="18"/>
      <c r="V26" s="17"/>
      <c r="W26" s="16"/>
      <c r="X26" s="16"/>
      <c r="Y26" s="18"/>
      <c r="Z26" s="17"/>
      <c r="AA26" s="16"/>
      <c r="AB26" s="16"/>
      <c r="AC26" s="18"/>
      <c r="AD26" s="17"/>
      <c r="AE26" s="16"/>
      <c r="AF26" s="16"/>
      <c r="AG26" s="18"/>
      <c r="AH26" s="17"/>
      <c r="AI26" s="16"/>
      <c r="AJ26" s="16"/>
      <c r="AK26" s="18"/>
      <c r="AL26" s="17"/>
      <c r="AM26" s="16"/>
      <c r="AN26" s="16"/>
      <c r="AO26" s="15"/>
    </row>
    <row r="27" spans="2:59" ht="9" customHeight="1" x14ac:dyDescent="0.2">
      <c r="B27" s="14"/>
      <c r="C27" s="5"/>
      <c r="D27" s="5"/>
      <c r="E27" s="5"/>
      <c r="F27" s="12"/>
      <c r="G27" s="5"/>
      <c r="H27" s="5"/>
      <c r="I27" s="13"/>
      <c r="J27" s="12"/>
      <c r="K27" s="5"/>
      <c r="L27" s="5"/>
      <c r="M27" s="13"/>
      <c r="N27" s="12"/>
      <c r="O27" s="5"/>
      <c r="P27" s="5"/>
      <c r="Q27" s="13"/>
      <c r="R27" s="12"/>
      <c r="S27" s="5"/>
      <c r="T27" s="5"/>
      <c r="U27" s="13"/>
      <c r="V27" s="12"/>
      <c r="W27" s="5"/>
      <c r="X27" s="5"/>
      <c r="Y27" s="13"/>
      <c r="Z27" s="12"/>
      <c r="AA27" s="5"/>
      <c r="AB27" s="5"/>
      <c r="AC27" s="13"/>
      <c r="AD27" s="12"/>
      <c r="AE27" s="5"/>
      <c r="AF27" s="5"/>
      <c r="AG27" s="13"/>
      <c r="AH27" s="12"/>
      <c r="AI27" s="5"/>
      <c r="AJ27" s="5"/>
      <c r="AK27" s="13"/>
      <c r="AL27" s="12"/>
      <c r="AM27" s="5"/>
      <c r="AN27" s="5"/>
      <c r="AO27" s="11"/>
      <c r="AQ27" s="5"/>
    </row>
    <row r="28" spans="2:59" ht="9" customHeight="1" x14ac:dyDescent="0.2">
      <c r="B28" s="14"/>
      <c r="C28" s="5"/>
      <c r="D28" s="5"/>
      <c r="E28" s="5"/>
      <c r="F28" s="12"/>
      <c r="G28" s="5"/>
      <c r="H28" s="5"/>
      <c r="I28" s="13"/>
      <c r="J28" s="12"/>
      <c r="K28" s="5"/>
      <c r="L28" s="5"/>
      <c r="M28" s="13"/>
      <c r="N28" s="12"/>
      <c r="O28" s="5"/>
      <c r="P28" s="5"/>
      <c r="Q28" s="13"/>
      <c r="R28" s="12"/>
      <c r="S28" s="5"/>
      <c r="T28" s="5"/>
      <c r="U28" s="13"/>
      <c r="V28" s="12"/>
      <c r="W28" s="5"/>
      <c r="X28" s="5"/>
      <c r="Y28" s="13"/>
      <c r="Z28" s="12"/>
      <c r="AA28" s="5"/>
      <c r="AB28" s="5"/>
      <c r="AC28" s="13"/>
      <c r="AD28" s="12"/>
      <c r="AE28" s="5"/>
      <c r="AF28" s="5"/>
      <c r="AG28" s="13"/>
      <c r="AH28" s="12"/>
      <c r="AI28" s="5"/>
      <c r="AJ28" s="5"/>
      <c r="AK28" s="13"/>
      <c r="AL28" s="12"/>
      <c r="AM28" s="5"/>
      <c r="AN28" s="5"/>
      <c r="AO28" s="11"/>
      <c r="AQ28" s="5"/>
    </row>
    <row r="29" spans="2:59" ht="9" customHeight="1" thickBot="1" x14ac:dyDescent="0.25">
      <c r="B29" s="10"/>
      <c r="C29" s="7"/>
      <c r="D29" s="7"/>
      <c r="E29" s="7"/>
      <c r="F29" s="22"/>
      <c r="G29" s="21"/>
      <c r="H29" s="21"/>
      <c r="I29" s="20"/>
      <c r="J29" s="22"/>
      <c r="K29" s="21"/>
      <c r="L29" s="21"/>
      <c r="M29" s="20"/>
      <c r="N29" s="22"/>
      <c r="O29" s="21"/>
      <c r="P29" s="21"/>
      <c r="Q29" s="20"/>
      <c r="R29" s="22"/>
      <c r="S29" s="21"/>
      <c r="T29" s="21"/>
      <c r="U29" s="20"/>
      <c r="V29" s="22"/>
      <c r="W29" s="21"/>
      <c r="X29" s="21"/>
      <c r="Y29" s="20"/>
      <c r="Z29" s="22"/>
      <c r="AA29" s="21"/>
      <c r="AB29" s="21"/>
      <c r="AC29" s="20"/>
      <c r="AD29" s="22"/>
      <c r="AE29" s="21"/>
      <c r="AF29" s="21"/>
      <c r="AG29" s="20"/>
      <c r="AH29" s="22"/>
      <c r="AI29" s="21"/>
      <c r="AJ29" s="21"/>
      <c r="AK29" s="20"/>
      <c r="AL29" s="22"/>
      <c r="AM29" s="21"/>
      <c r="AN29" s="21"/>
      <c r="AO29" s="24"/>
      <c r="AQ29" s="5"/>
    </row>
    <row r="30" spans="2:59" ht="9" customHeight="1" x14ac:dyDescent="0.2">
      <c r="B30" s="14"/>
      <c r="C30" s="5"/>
      <c r="D30" s="5"/>
      <c r="E30" s="5"/>
      <c r="F30" s="12"/>
      <c r="G30" s="5"/>
      <c r="H30" s="5"/>
      <c r="I30" s="13"/>
      <c r="J30" s="12"/>
      <c r="K30" s="5"/>
      <c r="L30" s="5"/>
      <c r="M30" s="13"/>
      <c r="N30" s="12"/>
      <c r="O30" s="5"/>
      <c r="P30" s="5"/>
      <c r="Q30" s="13"/>
      <c r="R30" s="12"/>
      <c r="S30" s="5"/>
      <c r="T30" s="5"/>
      <c r="U30" s="13"/>
      <c r="V30" s="12"/>
      <c r="W30" s="5"/>
      <c r="X30" s="5"/>
      <c r="Y30" s="13"/>
      <c r="Z30" s="12"/>
      <c r="AA30" s="5"/>
      <c r="AB30" s="5"/>
      <c r="AC30" s="13"/>
      <c r="AD30" s="12"/>
      <c r="AE30" s="5"/>
      <c r="AF30" s="5"/>
      <c r="AG30" s="13"/>
      <c r="AH30" s="12"/>
      <c r="AI30" s="5"/>
      <c r="AJ30" s="5"/>
      <c r="AK30" s="13"/>
      <c r="AL30" s="12"/>
      <c r="AM30" s="5"/>
      <c r="AN30" s="5"/>
      <c r="AO30" s="11"/>
      <c r="AQ30" s="25"/>
    </row>
    <row r="31" spans="2:59" ht="9" customHeight="1" x14ac:dyDescent="0.2">
      <c r="B31" s="14"/>
      <c r="C31" s="5"/>
      <c r="D31" s="5"/>
      <c r="E31" s="5"/>
      <c r="F31" s="12"/>
      <c r="G31" s="5"/>
      <c r="H31" s="5"/>
      <c r="I31" s="13"/>
      <c r="J31" s="12"/>
      <c r="K31" s="5"/>
      <c r="L31" s="5"/>
      <c r="M31" s="13"/>
      <c r="N31" s="12"/>
      <c r="O31" s="5"/>
      <c r="P31" s="5"/>
      <c r="Q31" s="13"/>
      <c r="R31" s="12"/>
      <c r="S31" s="5"/>
      <c r="T31" s="5"/>
      <c r="U31" s="13"/>
      <c r="V31" s="12"/>
      <c r="W31" s="5"/>
      <c r="X31" s="5"/>
      <c r="Y31" s="13"/>
      <c r="Z31" s="12"/>
      <c r="AA31" s="5"/>
      <c r="AB31" s="5"/>
      <c r="AC31" s="13"/>
      <c r="AD31" s="12"/>
      <c r="AE31" s="5"/>
      <c r="AF31" s="5"/>
      <c r="AG31" s="13"/>
      <c r="AH31" s="12"/>
      <c r="AI31" s="5"/>
      <c r="AJ31" s="5"/>
      <c r="AK31" s="13"/>
      <c r="AL31" s="12"/>
      <c r="AM31" s="5"/>
      <c r="AN31" s="5"/>
      <c r="AO31" s="11"/>
      <c r="AQ31" s="25"/>
    </row>
    <row r="32" spans="2:59" ht="9" customHeight="1" x14ac:dyDescent="0.2">
      <c r="B32" s="14"/>
      <c r="C32" s="5"/>
      <c r="D32" s="5"/>
      <c r="E32" s="5"/>
      <c r="F32" s="12"/>
      <c r="G32" s="5"/>
      <c r="H32" s="5"/>
      <c r="I32" s="13"/>
      <c r="J32" s="12"/>
      <c r="K32" s="5"/>
      <c r="L32" s="5"/>
      <c r="M32" s="13"/>
      <c r="N32" s="12"/>
      <c r="O32" s="5"/>
      <c r="P32" s="5"/>
      <c r="Q32" s="13"/>
      <c r="R32" s="12"/>
      <c r="S32" s="5"/>
      <c r="T32" s="5"/>
      <c r="U32" s="13"/>
      <c r="V32" s="12"/>
      <c r="W32" s="5"/>
      <c r="X32" s="5"/>
      <c r="Y32" s="13"/>
      <c r="Z32" s="12"/>
      <c r="AA32" s="5"/>
      <c r="AB32" s="5"/>
      <c r="AC32" s="13"/>
      <c r="AD32" s="12"/>
      <c r="AE32" s="5"/>
      <c r="AF32" s="5"/>
      <c r="AG32" s="13"/>
      <c r="AH32" s="12"/>
      <c r="AI32" s="5"/>
      <c r="AJ32" s="5"/>
      <c r="AK32" s="13"/>
      <c r="AL32" s="12"/>
      <c r="AM32" s="5"/>
      <c r="AN32" s="5"/>
      <c r="AO32" s="11"/>
    </row>
    <row r="33" spans="2:50" ht="9" customHeight="1" thickBot="1" x14ac:dyDescent="0.25">
      <c r="B33" s="10"/>
      <c r="C33" s="7"/>
      <c r="D33" s="7"/>
      <c r="E33" s="7"/>
      <c r="F33" s="22"/>
      <c r="G33" s="21"/>
      <c r="H33" s="21"/>
      <c r="I33" s="20"/>
      <c r="J33" s="22"/>
      <c r="K33" s="21"/>
      <c r="L33" s="21"/>
      <c r="M33" s="20"/>
      <c r="N33" s="22"/>
      <c r="O33" s="21"/>
      <c r="P33" s="21"/>
      <c r="Q33" s="20"/>
      <c r="R33" s="22"/>
      <c r="S33" s="21"/>
      <c r="T33" s="21"/>
      <c r="U33" s="20"/>
      <c r="V33" s="22"/>
      <c r="W33" s="21"/>
      <c r="X33" s="21"/>
      <c r="Y33" s="20"/>
      <c r="Z33" s="22"/>
      <c r="AA33" s="21"/>
      <c r="AB33" s="21"/>
      <c r="AC33" s="20"/>
      <c r="AD33" s="22"/>
      <c r="AE33" s="21"/>
      <c r="AF33" s="21"/>
      <c r="AG33" s="20"/>
      <c r="AH33" s="22"/>
      <c r="AI33" s="21"/>
      <c r="AJ33" s="21"/>
      <c r="AK33" s="20"/>
      <c r="AL33" s="22"/>
      <c r="AM33" s="21"/>
      <c r="AN33" s="21"/>
      <c r="AO33" s="24"/>
      <c r="AX33" s="1"/>
    </row>
    <row r="34" spans="2:50" ht="9" customHeight="1" x14ac:dyDescent="0.2">
      <c r="B34" s="5"/>
      <c r="C34" s="5"/>
      <c r="D34" s="5"/>
      <c r="E34" s="5"/>
      <c r="F34" s="19"/>
      <c r="G34" s="16"/>
      <c r="H34" s="16"/>
      <c r="I34" s="18"/>
      <c r="J34" s="17"/>
      <c r="K34" s="16"/>
      <c r="L34" s="16"/>
      <c r="M34" s="18"/>
      <c r="N34" s="17"/>
      <c r="O34" s="16"/>
      <c r="P34" s="16"/>
      <c r="Q34" s="18"/>
      <c r="R34" s="17"/>
      <c r="S34" s="16"/>
      <c r="T34" s="16"/>
      <c r="U34" s="18"/>
      <c r="V34" s="17"/>
      <c r="W34" s="16"/>
      <c r="X34" s="16"/>
      <c r="Y34" s="18"/>
      <c r="Z34" s="17"/>
      <c r="AA34" s="16"/>
      <c r="AB34" s="16"/>
      <c r="AC34" s="18"/>
      <c r="AD34" s="17"/>
      <c r="AE34" s="16"/>
      <c r="AF34" s="16"/>
      <c r="AG34" s="18"/>
      <c r="AH34" s="17"/>
      <c r="AI34" s="16"/>
      <c r="AJ34" s="16"/>
      <c r="AK34" s="18"/>
      <c r="AL34" s="17"/>
      <c r="AM34" s="16"/>
      <c r="AN34" s="16"/>
      <c r="AO34" s="15"/>
      <c r="AX34" s="1"/>
    </row>
    <row r="35" spans="2:50" ht="9" customHeight="1" x14ac:dyDescent="0.2">
      <c r="B35" s="5"/>
      <c r="C35" s="5"/>
      <c r="D35" s="5"/>
      <c r="E35" s="5"/>
      <c r="F35" s="14"/>
      <c r="G35" s="5"/>
      <c r="H35" s="5"/>
      <c r="I35" s="13"/>
      <c r="J35" s="12"/>
      <c r="K35" s="5"/>
      <c r="L35" s="5"/>
      <c r="M35" s="13"/>
      <c r="N35" s="12"/>
      <c r="O35" s="5"/>
      <c r="P35" s="5"/>
      <c r="Q35" s="13"/>
      <c r="R35" s="12"/>
      <c r="S35" s="5"/>
      <c r="T35" s="5"/>
      <c r="U35" s="13"/>
      <c r="V35" s="12"/>
      <c r="W35" s="5"/>
      <c r="X35" s="5"/>
      <c r="Y35" s="13"/>
      <c r="Z35" s="12"/>
      <c r="AA35" s="5"/>
      <c r="AB35" s="5"/>
      <c r="AC35" s="13"/>
      <c r="AD35" s="12"/>
      <c r="AE35" s="5"/>
      <c r="AF35" s="5"/>
      <c r="AG35" s="13"/>
      <c r="AH35" s="12"/>
      <c r="AI35" s="5"/>
      <c r="AJ35" s="5"/>
      <c r="AK35" s="13"/>
      <c r="AL35" s="12"/>
      <c r="AM35" s="5"/>
      <c r="AN35" s="5"/>
      <c r="AO35" s="11"/>
      <c r="AQ35" s="3"/>
      <c r="AR35" s="3"/>
      <c r="AX35" s="1"/>
    </row>
    <row r="36" spans="2:50" ht="9" customHeight="1" x14ac:dyDescent="0.2">
      <c r="B36" s="5"/>
      <c r="C36" s="5"/>
      <c r="D36" s="5"/>
      <c r="E36" s="5"/>
      <c r="F36" s="14"/>
      <c r="G36" s="5"/>
      <c r="H36" s="5"/>
      <c r="I36" s="13"/>
      <c r="J36" s="12"/>
      <c r="K36" s="5"/>
      <c r="L36" s="5"/>
      <c r="M36" s="13"/>
      <c r="N36" s="12"/>
      <c r="O36" s="5"/>
      <c r="P36" s="5"/>
      <c r="Q36" s="13"/>
      <c r="R36" s="12"/>
      <c r="S36" s="5"/>
      <c r="T36" s="5"/>
      <c r="U36" s="13"/>
      <c r="V36" s="12"/>
      <c r="W36" s="5"/>
      <c r="X36" s="5"/>
      <c r="Y36" s="13"/>
      <c r="Z36" s="12"/>
      <c r="AA36" s="5"/>
      <c r="AB36" s="5"/>
      <c r="AC36" s="13"/>
      <c r="AD36" s="12"/>
      <c r="AE36" s="5"/>
      <c r="AF36" s="5"/>
      <c r="AG36" s="13"/>
      <c r="AH36" s="12"/>
      <c r="AI36" s="5"/>
      <c r="AJ36" s="5"/>
      <c r="AK36" s="13"/>
      <c r="AL36" s="12"/>
      <c r="AM36" s="5"/>
      <c r="AN36" s="5"/>
      <c r="AO36" s="11"/>
      <c r="AQ36" s="89"/>
      <c r="AR36" s="89"/>
      <c r="AX36" s="1"/>
    </row>
    <row r="37" spans="2:50" ht="9" customHeight="1" thickBot="1" x14ac:dyDescent="0.25">
      <c r="B37" s="5"/>
      <c r="C37" s="5"/>
      <c r="D37" s="5"/>
      <c r="E37" s="5"/>
      <c r="F37" s="23"/>
      <c r="G37" s="21"/>
      <c r="H37" s="21"/>
      <c r="I37" s="20"/>
      <c r="J37" s="22"/>
      <c r="K37" s="21"/>
      <c r="L37" s="21"/>
      <c r="M37" s="20"/>
      <c r="N37" s="22"/>
      <c r="O37" s="21"/>
      <c r="P37" s="21"/>
      <c r="Q37" s="20"/>
      <c r="R37" s="22"/>
      <c r="S37" s="21"/>
      <c r="T37" s="21"/>
      <c r="U37" s="20"/>
      <c r="V37" s="22"/>
      <c r="W37" s="21"/>
      <c r="X37" s="21"/>
      <c r="Y37" s="20"/>
      <c r="Z37" s="22"/>
      <c r="AA37" s="21"/>
      <c r="AB37" s="21"/>
      <c r="AC37" s="20"/>
      <c r="AD37" s="22"/>
      <c r="AE37" s="21"/>
      <c r="AF37" s="21"/>
      <c r="AG37" s="20"/>
      <c r="AH37" s="8"/>
      <c r="AI37" s="7"/>
      <c r="AJ37" s="7"/>
      <c r="AK37" s="9"/>
      <c r="AL37" s="8"/>
      <c r="AM37" s="7"/>
      <c r="AN37" s="7"/>
      <c r="AO37" s="6"/>
      <c r="AQ37" s="89"/>
      <c r="AR37" s="89"/>
      <c r="AX37" s="1"/>
    </row>
    <row r="38" spans="2:50" ht="9" customHeight="1" x14ac:dyDescent="0.2">
      <c r="B38" s="5"/>
      <c r="C38" s="5"/>
      <c r="D38" s="5"/>
      <c r="E38" s="5"/>
      <c r="F38" s="19"/>
      <c r="G38" s="16"/>
      <c r="H38" s="16"/>
      <c r="I38" s="18"/>
      <c r="J38" s="17"/>
      <c r="K38" s="16"/>
      <c r="L38" s="16"/>
      <c r="M38" s="18"/>
      <c r="N38" s="17"/>
      <c r="O38" s="16"/>
      <c r="P38" s="16"/>
      <c r="Q38" s="18"/>
      <c r="R38" s="17"/>
      <c r="S38" s="16"/>
      <c r="T38" s="16"/>
      <c r="U38" s="18"/>
      <c r="V38" s="17"/>
      <c r="W38" s="16"/>
      <c r="X38" s="16"/>
      <c r="Y38" s="16"/>
      <c r="Z38" s="12"/>
      <c r="AA38" s="5"/>
      <c r="AB38" s="5"/>
      <c r="AC38" s="5"/>
      <c r="AD38" s="12"/>
      <c r="AE38" s="5"/>
      <c r="AF38" s="5"/>
      <c r="AG38" s="11"/>
      <c r="AH38" s="5"/>
      <c r="AQ38" s="4"/>
      <c r="AR38" s="4"/>
      <c r="AX38" s="1"/>
    </row>
    <row r="39" spans="2:50" ht="9" customHeight="1" x14ac:dyDescent="0.2">
      <c r="B39" s="5"/>
      <c r="C39" s="5"/>
      <c r="D39" s="5"/>
      <c r="E39" s="5"/>
      <c r="F39" s="14"/>
      <c r="G39" s="5"/>
      <c r="H39" s="5"/>
      <c r="I39" s="13"/>
      <c r="J39" s="12"/>
      <c r="K39" s="5"/>
      <c r="L39" s="5"/>
      <c r="M39" s="13"/>
      <c r="N39" s="12"/>
      <c r="O39" s="5"/>
      <c r="P39" s="5"/>
      <c r="Q39" s="13"/>
      <c r="R39" s="12"/>
      <c r="S39" s="5"/>
      <c r="T39" s="5"/>
      <c r="U39" s="13"/>
      <c r="V39" s="12"/>
      <c r="W39" s="5"/>
      <c r="X39" s="5"/>
      <c r="Y39" s="5"/>
      <c r="Z39" s="12"/>
      <c r="AA39" s="5"/>
      <c r="AB39" s="5"/>
      <c r="AC39" s="5"/>
      <c r="AD39" s="12"/>
      <c r="AE39" s="5"/>
      <c r="AF39" s="5"/>
      <c r="AG39" s="11"/>
      <c r="AH39" s="5"/>
      <c r="AQ39" s="4"/>
      <c r="AR39" s="4"/>
      <c r="AX39" s="1"/>
    </row>
    <row r="40" spans="2:50" ht="9" customHeight="1" x14ac:dyDescent="0.2">
      <c r="B40" s="5"/>
      <c r="C40" s="5"/>
      <c r="D40" s="5"/>
      <c r="E40" s="5"/>
      <c r="F40" s="14"/>
      <c r="G40" s="5"/>
      <c r="H40" s="5"/>
      <c r="I40" s="13"/>
      <c r="J40" s="12"/>
      <c r="K40" s="5"/>
      <c r="L40" s="5"/>
      <c r="M40" s="13"/>
      <c r="N40" s="12"/>
      <c r="O40" s="5"/>
      <c r="P40" s="5"/>
      <c r="Q40" s="13"/>
      <c r="R40" s="12"/>
      <c r="S40" s="5"/>
      <c r="T40" s="5"/>
      <c r="U40" s="13"/>
      <c r="V40" s="12"/>
      <c r="W40" s="5"/>
      <c r="X40" s="5"/>
      <c r="Y40" s="5"/>
      <c r="Z40" s="12"/>
      <c r="AA40" s="5"/>
      <c r="AB40" s="5"/>
      <c r="AC40" s="5"/>
      <c r="AD40" s="12"/>
      <c r="AE40" s="5"/>
      <c r="AF40" s="5"/>
      <c r="AG40" s="11"/>
      <c r="AH40" s="5"/>
      <c r="AQ40" s="4"/>
      <c r="AR40" s="4"/>
      <c r="AX40" s="1"/>
    </row>
    <row r="41" spans="2:50" ht="9" customHeight="1" thickBot="1" x14ac:dyDescent="0.25">
      <c r="B41" s="5"/>
      <c r="C41" s="5"/>
      <c r="D41" s="5"/>
      <c r="E41" s="5"/>
      <c r="F41" s="10"/>
      <c r="G41" s="7"/>
      <c r="H41" s="7"/>
      <c r="I41" s="9"/>
      <c r="J41" s="8"/>
      <c r="K41" s="7"/>
      <c r="L41" s="7"/>
      <c r="M41" s="9"/>
      <c r="N41" s="8"/>
      <c r="O41" s="7"/>
      <c r="P41" s="7"/>
      <c r="Q41" s="9"/>
      <c r="R41" s="8"/>
      <c r="S41" s="7"/>
      <c r="T41" s="7"/>
      <c r="U41" s="9"/>
      <c r="V41" s="8"/>
      <c r="W41" s="7"/>
      <c r="X41" s="7"/>
      <c r="Y41" s="7"/>
      <c r="Z41" s="8"/>
      <c r="AA41" s="7"/>
      <c r="AB41" s="7"/>
      <c r="AC41" s="7"/>
      <c r="AD41" s="8"/>
      <c r="AE41" s="7"/>
      <c r="AF41" s="7"/>
      <c r="AG41" s="6"/>
      <c r="AH41" s="5"/>
      <c r="AQ41" s="4"/>
      <c r="AR41" s="4"/>
      <c r="AX41" s="1"/>
    </row>
    <row r="42" spans="2:50" ht="9" customHeight="1" x14ac:dyDescent="0.2">
      <c r="Z42" s="5"/>
      <c r="AA42" s="5"/>
      <c r="AB42" s="5"/>
      <c r="AC42" s="5"/>
      <c r="AD42" s="52"/>
      <c r="AE42" s="5"/>
      <c r="AF42" s="5"/>
      <c r="AG42" s="5"/>
      <c r="AQ42" s="4"/>
      <c r="AR42" s="4"/>
      <c r="AX42" s="1"/>
    </row>
    <row r="43" spans="2:50" ht="9" customHeight="1" x14ac:dyDescent="0.2">
      <c r="AQ43" s="4"/>
      <c r="AR43" s="4"/>
      <c r="AX43" s="1"/>
    </row>
    <row r="44" spans="2:50" ht="9" customHeight="1" x14ac:dyDescent="0.2">
      <c r="AQ44" s="3"/>
      <c r="AR44" s="3"/>
      <c r="AX44" s="1"/>
    </row>
  </sheetData>
  <mergeCells count="5">
    <mergeCell ref="AT13:AV13"/>
    <mergeCell ref="AT14:AV14"/>
    <mergeCell ref="AV23:AZ23"/>
    <mergeCell ref="AV24:AZ24"/>
    <mergeCell ref="AQ36:AR3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44"/>
  <sheetViews>
    <sheetView topLeftCell="A16" zoomScale="130" zoomScaleNormal="130" workbookViewId="0">
      <selection activeCell="BA24" sqref="BA24"/>
    </sheetView>
  </sheetViews>
  <sheetFormatPr baseColWidth="10" defaultColWidth="1.85546875" defaultRowHeight="9" customHeight="1" x14ac:dyDescent="0.2"/>
  <cols>
    <col min="1" max="13" width="1.85546875" style="1"/>
    <col min="14" max="14" width="2" style="1" bestFit="1" customWidth="1"/>
    <col min="15" max="44" width="1.85546875" style="1"/>
    <col min="45" max="45" width="1.42578125" style="5" customWidth="1"/>
    <col min="46" max="46" width="9" style="1" customWidth="1"/>
    <col min="47" max="47" width="3.5703125" style="1" customWidth="1"/>
    <col min="48" max="48" width="8.42578125" style="1" customWidth="1"/>
    <col min="49" max="49" width="9" style="1" customWidth="1"/>
    <col min="50" max="50" width="4.140625" style="2" customWidth="1"/>
    <col min="51" max="52" width="5.7109375" style="1" customWidth="1"/>
    <col min="53" max="60" width="6.140625" style="1" customWidth="1"/>
    <col min="61" max="16384" width="1.85546875" style="1"/>
  </cols>
  <sheetData>
    <row r="1" spans="2:59" ht="7.5" customHeight="1" thickBot="1" x14ac:dyDescent="0.25">
      <c r="AS1" s="47"/>
      <c r="AT1" s="44"/>
      <c r="AU1" s="44"/>
      <c r="BA1" s="45"/>
      <c r="BB1" s="45"/>
      <c r="BC1" s="45"/>
      <c r="BD1" s="45"/>
      <c r="BE1" s="45"/>
      <c r="BF1" s="45"/>
      <c r="BG1" s="44"/>
    </row>
    <row r="2" spans="2:59" ht="9.75" customHeight="1" x14ac:dyDescent="0.2">
      <c r="B2" s="46"/>
      <c r="C2" s="41"/>
      <c r="D2" s="41"/>
      <c r="E2" s="41"/>
      <c r="F2" s="42"/>
      <c r="G2" s="41"/>
      <c r="H2" s="41"/>
      <c r="I2" s="40"/>
      <c r="AS2" s="47"/>
      <c r="AT2" s="44"/>
      <c r="AU2" s="44"/>
      <c r="BA2" s="45"/>
      <c r="BB2" s="45"/>
      <c r="BC2" s="45"/>
      <c r="BD2" s="45"/>
      <c r="BE2" s="45"/>
      <c r="BF2" s="45"/>
      <c r="BG2" s="44"/>
    </row>
    <row r="3" spans="2:59" ht="9.75" customHeight="1" x14ac:dyDescent="0.2">
      <c r="B3" s="14"/>
      <c r="C3" s="5"/>
      <c r="D3" s="5"/>
      <c r="E3" s="5"/>
      <c r="F3" s="12"/>
      <c r="G3" s="5"/>
      <c r="H3" s="5"/>
      <c r="I3" s="11"/>
      <c r="AS3" s="47"/>
      <c r="AT3" s="44"/>
      <c r="AU3" s="44"/>
      <c r="BA3" s="45"/>
      <c r="BB3" s="45"/>
      <c r="BC3" s="45"/>
      <c r="BD3" s="45"/>
      <c r="BE3" s="45"/>
      <c r="BF3" s="45"/>
      <c r="BG3" s="44"/>
    </row>
    <row r="4" spans="2:59" ht="9.75" customHeight="1" x14ac:dyDescent="0.2">
      <c r="B4" s="14"/>
      <c r="C4" s="5"/>
      <c r="D4" s="5"/>
      <c r="E4" s="5"/>
      <c r="F4" s="12"/>
      <c r="G4" s="5"/>
      <c r="H4" s="5"/>
      <c r="I4" s="11"/>
      <c r="AQ4" s="39"/>
      <c r="AR4" s="39"/>
      <c r="AS4" s="47"/>
      <c r="AT4" s="44" t="s">
        <v>8</v>
      </c>
      <c r="AU4" s="44"/>
      <c r="AV4" s="1">
        <v>3200</v>
      </c>
      <c r="AW4" s="1">
        <v>18</v>
      </c>
      <c r="AX4" s="2">
        <f>AV4/AW4</f>
        <v>177.77777777777777</v>
      </c>
      <c r="AY4" s="1">
        <v>600</v>
      </c>
      <c r="BA4" s="45"/>
      <c r="BB4" s="45"/>
      <c r="BC4" s="45"/>
      <c r="BD4" s="45"/>
      <c r="BE4" s="45"/>
      <c r="BF4" s="45"/>
      <c r="BG4" s="44"/>
    </row>
    <row r="5" spans="2:59" ht="9.75" customHeight="1" thickBot="1" x14ac:dyDescent="0.25">
      <c r="B5" s="14"/>
      <c r="C5" s="5"/>
      <c r="D5" s="5"/>
      <c r="E5" s="5"/>
      <c r="F5" s="12"/>
      <c r="G5" s="5"/>
      <c r="H5" s="5"/>
      <c r="I5" s="11"/>
      <c r="AQ5" s="39"/>
      <c r="AR5" s="39"/>
      <c r="AT5" s="2" t="s">
        <v>7</v>
      </c>
      <c r="AU5" s="2"/>
      <c r="AV5" s="1">
        <v>6830</v>
      </c>
      <c r="AW5" s="1">
        <v>42</v>
      </c>
      <c r="AX5" s="2">
        <f>AV5/AW5</f>
        <v>162.61904761904762</v>
      </c>
      <c r="AY5" s="1">
        <v>1000</v>
      </c>
    </row>
    <row r="6" spans="2:59" ht="9" customHeight="1" x14ac:dyDescent="0.2">
      <c r="B6" s="19"/>
      <c r="C6" s="16"/>
      <c r="D6" s="16"/>
      <c r="E6" s="16"/>
      <c r="F6" s="17"/>
      <c r="G6" s="16"/>
      <c r="H6" s="16"/>
      <c r="I6" s="18"/>
      <c r="J6" s="42"/>
      <c r="K6" s="41"/>
      <c r="L6" s="41"/>
      <c r="M6" s="43"/>
      <c r="N6" s="42"/>
      <c r="O6" s="41"/>
      <c r="P6" s="41"/>
      <c r="Q6" s="43"/>
      <c r="R6" s="42"/>
      <c r="S6" s="41"/>
      <c r="T6" s="41"/>
      <c r="U6" s="43"/>
      <c r="V6" s="42"/>
      <c r="W6" s="41"/>
      <c r="X6" s="41"/>
      <c r="Y6" s="43"/>
      <c r="Z6" s="42"/>
      <c r="AA6" s="41"/>
      <c r="AB6" s="41"/>
      <c r="AC6" s="43"/>
      <c r="AD6" s="42"/>
      <c r="AE6" s="41"/>
      <c r="AF6" s="41"/>
      <c r="AG6" s="43"/>
      <c r="AH6" s="42"/>
      <c r="AI6" s="41"/>
      <c r="AJ6" s="41"/>
      <c r="AK6" s="43"/>
      <c r="AL6" s="42"/>
      <c r="AM6" s="41"/>
      <c r="AN6" s="41"/>
      <c r="AO6" s="40"/>
      <c r="AP6" s="5"/>
      <c r="AQ6" s="39"/>
      <c r="AR6" s="39"/>
      <c r="AT6" s="1" t="s">
        <v>6</v>
      </c>
      <c r="AV6" s="1">
        <v>961</v>
      </c>
      <c r="AW6" s="1">
        <v>6.5</v>
      </c>
      <c r="AX6" s="2">
        <f>AV6/AW6</f>
        <v>147.84615384615384</v>
      </c>
      <c r="AZ6" s="1">
        <v>1000</v>
      </c>
    </row>
    <row r="7" spans="2:59" ht="9" customHeight="1" x14ac:dyDescent="0.2">
      <c r="B7" s="14"/>
      <c r="C7" s="5"/>
      <c r="D7" s="5"/>
      <c r="E7" s="5"/>
      <c r="F7" s="12"/>
      <c r="G7" s="5"/>
      <c r="H7" s="5"/>
      <c r="I7" s="13"/>
      <c r="J7" s="12"/>
      <c r="K7" s="5"/>
      <c r="L7" s="5"/>
      <c r="M7" s="13"/>
      <c r="N7" s="12"/>
      <c r="O7" s="5"/>
      <c r="P7" s="5"/>
      <c r="Q7" s="13"/>
      <c r="R7" s="12"/>
      <c r="S7" s="5"/>
      <c r="T7" s="5"/>
      <c r="U7" s="13"/>
      <c r="V7" s="12"/>
      <c r="W7" s="5"/>
      <c r="X7" s="5"/>
      <c r="Y7" s="13"/>
      <c r="Z7" s="12"/>
      <c r="AA7" s="5"/>
      <c r="AB7" s="5"/>
      <c r="AC7" s="13"/>
      <c r="AD7" s="12"/>
      <c r="AE7" s="5"/>
      <c r="AF7" s="5"/>
      <c r="AG7" s="13"/>
      <c r="AH7" s="12"/>
      <c r="AI7" s="5"/>
      <c r="AJ7" s="5"/>
      <c r="AK7" s="13"/>
      <c r="AL7" s="12"/>
      <c r="AM7" s="5"/>
      <c r="AN7" s="5"/>
      <c r="AO7" s="11"/>
      <c r="AP7" s="5"/>
      <c r="AQ7" s="39"/>
      <c r="AR7" s="39"/>
      <c r="AT7" s="1" t="s">
        <v>5</v>
      </c>
      <c r="AV7" s="1">
        <v>1000</v>
      </c>
      <c r="AW7" s="1">
        <v>8.5</v>
      </c>
      <c r="AX7" s="2">
        <f>AV7/AW7</f>
        <v>117.64705882352941</v>
      </c>
      <c r="AZ7" s="1">
        <v>750</v>
      </c>
    </row>
    <row r="8" spans="2:59" ht="9" customHeight="1" x14ac:dyDescent="0.2">
      <c r="B8" s="14"/>
      <c r="C8" s="5"/>
      <c r="D8" s="5"/>
      <c r="E8" s="5"/>
      <c r="F8" s="12"/>
      <c r="G8" s="5"/>
      <c r="H8" s="5"/>
      <c r="I8" s="13"/>
      <c r="J8" s="12"/>
      <c r="K8" s="5"/>
      <c r="L8" s="5"/>
      <c r="M8" s="13"/>
      <c r="N8" s="12"/>
      <c r="O8" s="5"/>
      <c r="P8" s="5"/>
      <c r="Q8" s="13"/>
      <c r="R8" s="12"/>
      <c r="S8" s="5"/>
      <c r="T8" s="5"/>
      <c r="U8" s="13"/>
      <c r="V8" s="12"/>
      <c r="W8" s="5"/>
      <c r="X8" s="5"/>
      <c r="Y8" s="13"/>
      <c r="Z8" s="12"/>
      <c r="AA8" s="5"/>
      <c r="AB8" s="5"/>
      <c r="AC8" s="13"/>
      <c r="AD8" s="12"/>
      <c r="AE8" s="5"/>
      <c r="AF8" s="5"/>
      <c r="AG8" s="13"/>
      <c r="AH8" s="12"/>
      <c r="AI8" s="5"/>
      <c r="AJ8" s="5"/>
      <c r="AK8" s="13"/>
      <c r="AL8" s="12"/>
      <c r="AM8" s="5"/>
      <c r="AN8" s="5"/>
      <c r="AO8" s="11"/>
      <c r="AP8" s="5"/>
      <c r="AQ8" s="39"/>
      <c r="AR8" s="39"/>
      <c r="AT8" s="1" t="s">
        <v>4</v>
      </c>
      <c r="AV8" s="1">
        <v>2150</v>
      </c>
      <c r="AW8" s="1">
        <v>24</v>
      </c>
      <c r="AX8" s="2">
        <f>AV8/AW8</f>
        <v>89.583333333333329</v>
      </c>
    </row>
    <row r="9" spans="2:59" ht="9" customHeight="1" x14ac:dyDescent="0.2">
      <c r="B9" s="23"/>
      <c r="C9" s="21"/>
      <c r="D9" s="21"/>
      <c r="E9" s="21"/>
      <c r="F9" s="22"/>
      <c r="G9" s="21"/>
      <c r="H9" s="21"/>
      <c r="I9" s="20"/>
      <c r="J9" s="22"/>
      <c r="K9" s="21"/>
      <c r="L9" s="21"/>
      <c r="M9" s="20"/>
      <c r="N9" s="22"/>
      <c r="O9" s="21"/>
      <c r="P9" s="21"/>
      <c r="Q9" s="20"/>
      <c r="R9" s="22"/>
      <c r="S9" s="21"/>
      <c r="T9" s="21"/>
      <c r="U9" s="20"/>
      <c r="V9" s="22"/>
      <c r="W9" s="21"/>
      <c r="X9" s="21"/>
      <c r="Y9" s="20"/>
      <c r="Z9" s="22"/>
      <c r="AA9" s="21"/>
      <c r="AB9" s="21"/>
      <c r="AC9" s="20"/>
      <c r="AD9" s="22"/>
      <c r="AE9" s="21"/>
      <c r="AF9" s="21"/>
      <c r="AG9" s="20"/>
      <c r="AH9" s="22"/>
      <c r="AI9" s="21"/>
      <c r="AJ9" s="21"/>
      <c r="AK9" s="20"/>
      <c r="AL9" s="22"/>
      <c r="AM9" s="21"/>
      <c r="AN9" s="21"/>
      <c r="AO9" s="24"/>
      <c r="AP9" s="5"/>
      <c r="AQ9" s="5"/>
    </row>
    <row r="10" spans="2:59" ht="9" customHeight="1" x14ac:dyDescent="0.2">
      <c r="B10" s="19"/>
      <c r="C10" s="16"/>
      <c r="D10" s="16"/>
      <c r="E10" s="16"/>
      <c r="F10" s="17"/>
      <c r="G10" s="16"/>
      <c r="H10" s="16"/>
      <c r="I10" s="18"/>
      <c r="J10" s="17"/>
      <c r="K10" s="16"/>
      <c r="L10" s="16"/>
      <c r="M10" s="18"/>
      <c r="N10" s="17"/>
      <c r="O10" s="16"/>
      <c r="P10" s="16"/>
      <c r="Q10" s="18"/>
      <c r="R10" s="17"/>
      <c r="S10" s="16"/>
      <c r="T10" s="16"/>
      <c r="U10" s="18"/>
      <c r="V10" s="17"/>
      <c r="W10" s="16"/>
      <c r="X10" s="16"/>
      <c r="Y10" s="18"/>
      <c r="Z10" s="17"/>
      <c r="AA10" s="16"/>
      <c r="AB10" s="16"/>
      <c r="AC10" s="18"/>
      <c r="AD10" s="17"/>
      <c r="AE10" s="16"/>
      <c r="AF10" s="16"/>
      <c r="AG10" s="18"/>
      <c r="AH10" s="17"/>
      <c r="AI10" s="16"/>
      <c r="AJ10" s="16"/>
      <c r="AK10" s="18"/>
      <c r="AL10" s="17"/>
      <c r="AM10" s="16"/>
      <c r="AN10" s="16"/>
      <c r="AO10" s="15"/>
      <c r="AP10" s="5"/>
      <c r="AQ10" s="5"/>
    </row>
    <row r="11" spans="2:59" ht="9" customHeight="1" x14ac:dyDescent="0.2">
      <c r="B11" s="14"/>
      <c r="C11" s="5"/>
      <c r="D11" s="5"/>
      <c r="E11" s="5"/>
      <c r="F11" s="12"/>
      <c r="G11" s="5"/>
      <c r="H11" s="5"/>
      <c r="I11" s="13"/>
      <c r="J11" s="12"/>
      <c r="K11" s="5"/>
      <c r="L11" s="5"/>
      <c r="M11" s="13"/>
      <c r="N11" s="12"/>
      <c r="O11" s="5"/>
      <c r="P11" s="5"/>
      <c r="Q11" s="13"/>
      <c r="R11" s="12"/>
      <c r="S11" s="5"/>
      <c r="T11" s="5"/>
      <c r="U11" s="13"/>
      <c r="V11" s="12"/>
      <c r="W11" s="5"/>
      <c r="X11" s="5"/>
      <c r="Y11" s="13"/>
      <c r="Z11" s="12"/>
      <c r="AA11" s="5"/>
      <c r="AB11" s="5"/>
      <c r="AC11" s="13"/>
      <c r="AD11" s="12"/>
      <c r="AE11" s="5"/>
      <c r="AF11" s="5"/>
      <c r="AG11" s="13"/>
      <c r="AH11" s="12"/>
      <c r="AI11" s="5"/>
      <c r="AJ11" s="5"/>
      <c r="AK11" s="13"/>
      <c r="AL11" s="12"/>
      <c r="AM11" s="5"/>
      <c r="AN11" s="5"/>
      <c r="AO11" s="11"/>
      <c r="AP11" s="5"/>
      <c r="AQ11" s="5"/>
    </row>
    <row r="12" spans="2:59" ht="9" customHeight="1" x14ac:dyDescent="0.2">
      <c r="B12" s="14"/>
      <c r="C12" s="5"/>
      <c r="D12" s="5"/>
      <c r="E12" s="5"/>
      <c r="F12" s="12"/>
      <c r="G12" s="5"/>
      <c r="H12" s="5"/>
      <c r="I12" s="13"/>
      <c r="J12" s="12"/>
      <c r="K12" s="5"/>
      <c r="L12" s="5"/>
      <c r="M12" s="13"/>
      <c r="N12" s="12"/>
      <c r="O12" s="5"/>
      <c r="P12" s="5"/>
      <c r="Q12" s="13"/>
      <c r="R12" s="12"/>
      <c r="S12" s="5"/>
      <c r="T12" s="5"/>
      <c r="U12" s="13"/>
      <c r="V12" s="12"/>
      <c r="W12" s="5"/>
      <c r="X12" s="5"/>
      <c r="Y12" s="13"/>
      <c r="Z12" s="12"/>
      <c r="AA12" s="5"/>
      <c r="AB12" s="5"/>
      <c r="AC12" s="13"/>
      <c r="AD12" s="12"/>
      <c r="AE12" s="5"/>
      <c r="AF12" s="5"/>
      <c r="AG12" s="13"/>
      <c r="AH12" s="12"/>
      <c r="AI12" s="5"/>
      <c r="AJ12" s="5"/>
      <c r="AK12" s="13"/>
      <c r="AL12" s="12"/>
      <c r="AM12" s="5"/>
      <c r="AN12" s="5"/>
      <c r="AO12" s="11"/>
      <c r="AP12" s="5"/>
      <c r="AQ12" s="5"/>
    </row>
    <row r="13" spans="2:59" ht="9" customHeight="1" x14ac:dyDescent="0.2">
      <c r="B13" s="23"/>
      <c r="C13" s="21"/>
      <c r="D13" s="21"/>
      <c r="E13" s="21"/>
      <c r="F13" s="22"/>
      <c r="G13" s="21"/>
      <c r="H13" s="21"/>
      <c r="I13" s="20"/>
      <c r="J13" s="22"/>
      <c r="K13" s="21"/>
      <c r="L13" s="21"/>
      <c r="M13" s="20"/>
      <c r="N13" s="22"/>
      <c r="O13" s="21"/>
      <c r="P13" s="21"/>
      <c r="Q13" s="20"/>
      <c r="R13" s="22"/>
      <c r="S13" s="21"/>
      <c r="T13" s="21"/>
      <c r="U13" s="20"/>
      <c r="V13" s="22"/>
      <c r="W13" s="21"/>
      <c r="X13" s="21"/>
      <c r="Y13" s="20"/>
      <c r="Z13" s="22"/>
      <c r="AA13" s="21"/>
      <c r="AB13" s="21"/>
      <c r="AC13" s="20"/>
      <c r="AD13" s="22"/>
      <c r="AE13" s="21"/>
      <c r="AF13" s="21"/>
      <c r="AG13" s="20"/>
      <c r="AH13" s="22"/>
      <c r="AI13" s="21"/>
      <c r="AJ13" s="21"/>
      <c r="AK13" s="20"/>
      <c r="AL13" s="22"/>
      <c r="AM13" s="21"/>
      <c r="AN13" s="21"/>
      <c r="AO13" s="24"/>
      <c r="AP13" s="5"/>
      <c r="AQ13" s="5"/>
      <c r="AT13" s="90" t="s">
        <v>3</v>
      </c>
      <c r="AU13" s="90"/>
      <c r="AV13" s="90"/>
      <c r="AW13" s="2">
        <f>1.4*AT16</f>
        <v>44688</v>
      </c>
    </row>
    <row r="14" spans="2:59" ht="9" customHeight="1" x14ac:dyDescent="0.2">
      <c r="B14" s="19"/>
      <c r="C14" s="16"/>
      <c r="D14" s="16"/>
      <c r="E14" s="16"/>
      <c r="F14" s="17"/>
      <c r="G14" s="16"/>
      <c r="H14" s="16"/>
      <c r="I14" s="18"/>
      <c r="J14" s="17"/>
      <c r="K14" s="16"/>
      <c r="L14" s="16"/>
      <c r="M14" s="18"/>
      <c r="N14" s="17"/>
      <c r="O14" s="16"/>
      <c r="P14" s="16"/>
      <c r="Q14" s="18"/>
      <c r="R14" s="17"/>
      <c r="S14" s="16"/>
      <c r="T14" s="16"/>
      <c r="U14" s="18"/>
      <c r="V14" s="17"/>
      <c r="W14" s="16"/>
      <c r="X14" s="16"/>
      <c r="Y14" s="18"/>
      <c r="Z14" s="17"/>
      <c r="AA14" s="16"/>
      <c r="AB14" s="16"/>
      <c r="AC14" s="18"/>
      <c r="AD14" s="17"/>
      <c r="AE14" s="16"/>
      <c r="AF14" s="16"/>
      <c r="AG14" s="18"/>
      <c r="AH14" s="17"/>
      <c r="AI14" s="16"/>
      <c r="AJ14" s="16"/>
      <c r="AK14" s="18"/>
      <c r="AL14" s="17"/>
      <c r="AM14" s="16"/>
      <c r="AN14" s="16"/>
      <c r="AO14" s="15"/>
      <c r="AP14" s="5"/>
      <c r="AQ14" s="5"/>
      <c r="AR14" s="38"/>
      <c r="AT14" s="90" t="s">
        <v>2</v>
      </c>
      <c r="AU14" s="90"/>
      <c r="AV14" s="90"/>
      <c r="AW14" s="2">
        <f>6460+6460+5460+5460+10400+8600+3820</f>
        <v>46660</v>
      </c>
    </row>
    <row r="15" spans="2:59" ht="9" customHeight="1" thickBot="1" x14ac:dyDescent="0.25">
      <c r="B15" s="14"/>
      <c r="C15" s="5"/>
      <c r="D15" s="5"/>
      <c r="E15" s="5"/>
      <c r="F15" s="12"/>
      <c r="G15" s="5"/>
      <c r="H15" s="5"/>
      <c r="I15" s="13"/>
      <c r="J15" s="12"/>
      <c r="K15" s="5"/>
      <c r="L15" s="5"/>
      <c r="M15" s="13"/>
      <c r="N15" s="12"/>
      <c r="O15" s="5"/>
      <c r="P15" s="5"/>
      <c r="Q15" s="13"/>
      <c r="R15" s="12"/>
      <c r="S15" s="5"/>
      <c r="T15" s="5"/>
      <c r="U15" s="13"/>
      <c r="V15" s="12"/>
      <c r="W15" s="5"/>
      <c r="X15" s="5"/>
      <c r="Y15" s="13"/>
      <c r="Z15" s="12"/>
      <c r="AA15" s="5"/>
      <c r="AB15" s="5"/>
      <c r="AC15" s="13"/>
      <c r="AD15" s="12"/>
      <c r="AE15" s="5"/>
      <c r="AF15" s="5"/>
      <c r="AG15" s="13"/>
      <c r="AH15" s="12"/>
      <c r="AI15" s="5"/>
      <c r="AJ15" s="5"/>
      <c r="AK15" s="13"/>
      <c r="AL15" s="12"/>
      <c r="AM15" s="5"/>
      <c r="AN15" s="5"/>
      <c r="AO15" s="11"/>
      <c r="AP15" s="5"/>
      <c r="AQ15" s="5"/>
      <c r="AT15" s="5"/>
      <c r="AU15" s="5"/>
      <c r="AV15" s="5"/>
      <c r="AW15" s="5"/>
      <c r="AX15" s="28"/>
      <c r="AY15" s="5"/>
    </row>
    <row r="16" spans="2:59" ht="9" customHeight="1" x14ac:dyDescent="0.2">
      <c r="B16" s="14"/>
      <c r="C16" s="5"/>
      <c r="D16" s="5"/>
      <c r="E16" s="5"/>
      <c r="F16" s="12"/>
      <c r="G16" s="5"/>
      <c r="H16" s="5"/>
      <c r="I16" s="13"/>
      <c r="J16" s="12"/>
      <c r="K16" s="5"/>
      <c r="L16" s="5"/>
      <c r="M16" s="13"/>
      <c r="N16" s="12"/>
      <c r="O16" s="5"/>
      <c r="P16" s="5"/>
      <c r="Q16" s="13"/>
      <c r="R16" s="12"/>
      <c r="S16" s="5"/>
      <c r="T16" s="5"/>
      <c r="U16" s="13"/>
      <c r="V16" s="12"/>
      <c r="W16" s="5"/>
      <c r="X16" s="5"/>
      <c r="Y16" s="13"/>
      <c r="Z16" s="12"/>
      <c r="AA16" s="5"/>
      <c r="AB16" s="5"/>
      <c r="AC16" s="13"/>
      <c r="AD16" s="12"/>
      <c r="AE16" s="5"/>
      <c r="AF16" s="5"/>
      <c r="AG16" s="13"/>
      <c r="AH16" s="12"/>
      <c r="AI16" s="5"/>
      <c r="AJ16" s="5"/>
      <c r="AK16" s="13"/>
      <c r="AL16" s="12"/>
      <c r="AM16" s="5"/>
      <c r="AN16" s="5"/>
      <c r="AO16" s="11"/>
      <c r="AP16" s="5"/>
      <c r="AT16" s="49">
        <f>AU16*1330</f>
        <v>31920</v>
      </c>
      <c r="AU16" s="37">
        <v>24</v>
      </c>
      <c r="AV16" s="36" t="s">
        <v>19</v>
      </c>
      <c r="AW16" s="31"/>
      <c r="AX16" s="28"/>
      <c r="AY16" s="5"/>
    </row>
    <row r="17" spans="2:59" ht="9" customHeight="1" x14ac:dyDescent="0.2">
      <c r="B17" s="23"/>
      <c r="C17" s="21"/>
      <c r="D17" s="21"/>
      <c r="E17" s="21"/>
      <c r="F17" s="22"/>
      <c r="G17" s="21"/>
      <c r="H17" s="21"/>
      <c r="I17" s="20"/>
      <c r="J17" s="22"/>
      <c r="K17" s="21"/>
      <c r="L17" s="21"/>
      <c r="M17" s="20"/>
      <c r="N17" s="22"/>
      <c r="O17" s="21"/>
      <c r="P17" s="21"/>
      <c r="Q17" s="20"/>
      <c r="R17" s="22"/>
      <c r="S17" s="21"/>
      <c r="T17" s="21"/>
      <c r="U17" s="20"/>
      <c r="V17" s="22"/>
      <c r="W17" s="21"/>
      <c r="X17" s="21"/>
      <c r="Y17" s="20"/>
      <c r="Z17" s="22"/>
      <c r="AA17" s="21"/>
      <c r="AB17" s="21"/>
      <c r="AC17" s="20"/>
      <c r="AD17" s="22"/>
      <c r="AE17" s="21"/>
      <c r="AF17" s="21"/>
      <c r="AG17" s="20"/>
      <c r="AH17" s="22"/>
      <c r="AI17" s="21"/>
      <c r="AJ17" s="21"/>
      <c r="AK17" s="20"/>
      <c r="AL17" s="22"/>
      <c r="AM17" s="21"/>
      <c r="AN17" s="21"/>
      <c r="AO17" s="24"/>
      <c r="AP17" s="5"/>
      <c r="AT17" s="50">
        <f>AU17*1530</f>
        <v>19890</v>
      </c>
      <c r="AU17" s="34">
        <v>13</v>
      </c>
      <c r="AV17" s="35" t="s">
        <v>20</v>
      </c>
      <c r="AW17" s="34"/>
      <c r="AX17" s="28"/>
      <c r="AY17" s="5"/>
    </row>
    <row r="18" spans="2:59" ht="9" customHeight="1" x14ac:dyDescent="0.2">
      <c r="B18" s="19"/>
      <c r="C18" s="16"/>
      <c r="D18" s="16"/>
      <c r="E18" s="16"/>
      <c r="F18" s="17"/>
      <c r="G18" s="16"/>
      <c r="H18" s="16"/>
      <c r="I18" s="18"/>
      <c r="J18" s="17"/>
      <c r="K18" s="16"/>
      <c r="L18" s="16"/>
      <c r="M18" s="18"/>
      <c r="N18" s="17"/>
      <c r="O18" s="16"/>
      <c r="P18" s="16"/>
      <c r="Q18" s="18"/>
      <c r="R18" s="17"/>
      <c r="S18" s="16"/>
      <c r="T18" s="16"/>
      <c r="U18" s="18"/>
      <c r="V18" s="17"/>
      <c r="W18" s="16"/>
      <c r="X18" s="16"/>
      <c r="Y18" s="18"/>
      <c r="Z18" s="17"/>
      <c r="AA18" s="16"/>
      <c r="AB18" s="16"/>
      <c r="AC18" s="18"/>
      <c r="AD18" s="17"/>
      <c r="AE18" s="16"/>
      <c r="AF18" s="16"/>
      <c r="AG18" s="18"/>
      <c r="AH18" s="17"/>
      <c r="AI18" s="16"/>
      <c r="AJ18" s="16"/>
      <c r="AK18" s="18"/>
      <c r="AL18" s="17"/>
      <c r="AM18" s="16"/>
      <c r="AN18" s="16"/>
      <c r="AO18" s="15"/>
      <c r="AT18" s="50">
        <f>2160+2160+2160+2800</f>
        <v>9280</v>
      </c>
      <c r="AU18" s="34">
        <v>4</v>
      </c>
      <c r="AV18" s="35" t="s">
        <v>21</v>
      </c>
      <c r="AW18" s="34"/>
      <c r="AX18" s="28"/>
      <c r="AY18" s="5"/>
    </row>
    <row r="19" spans="2:59" ht="9" customHeight="1" x14ac:dyDescent="0.2">
      <c r="B19" s="14"/>
      <c r="C19" s="5"/>
      <c r="D19" s="5"/>
      <c r="E19" s="5"/>
      <c r="F19" s="12"/>
      <c r="G19" s="5"/>
      <c r="H19" s="5"/>
      <c r="I19" s="13"/>
      <c r="J19" s="12"/>
      <c r="K19" s="5"/>
      <c r="L19" s="5"/>
      <c r="M19" s="13"/>
      <c r="N19" s="12"/>
      <c r="O19" s="5"/>
      <c r="P19" s="5"/>
      <c r="Q19" s="13"/>
      <c r="R19" s="12"/>
      <c r="S19" s="5"/>
      <c r="T19" s="5"/>
      <c r="U19" s="13"/>
      <c r="V19" s="12"/>
      <c r="W19" s="5"/>
      <c r="X19" s="5"/>
      <c r="Y19" s="13"/>
      <c r="Z19" s="12"/>
      <c r="AA19" s="5"/>
      <c r="AB19" s="5"/>
      <c r="AC19" s="13"/>
      <c r="AD19" s="12"/>
      <c r="AE19" s="5"/>
      <c r="AF19" s="5"/>
      <c r="AG19" s="13"/>
      <c r="AH19" s="12"/>
      <c r="AI19" s="5"/>
      <c r="AJ19" s="5"/>
      <c r="AK19" s="13"/>
      <c r="AL19" s="12"/>
      <c r="AM19" s="5"/>
      <c r="AN19" s="5"/>
      <c r="AO19" s="11"/>
      <c r="AS19" s="48"/>
      <c r="AT19" s="50"/>
      <c r="AU19" s="34"/>
      <c r="AV19" s="35" t="s">
        <v>9</v>
      </c>
      <c r="AW19" s="34"/>
      <c r="AX19" s="28"/>
      <c r="AY19" s="5"/>
      <c r="BA19" s="27"/>
      <c r="BB19" s="27"/>
      <c r="BC19" s="27"/>
      <c r="BD19" s="27"/>
      <c r="BE19" s="27"/>
      <c r="BF19" s="27"/>
      <c r="BG19" s="26"/>
    </row>
    <row r="20" spans="2:59" ht="9" customHeight="1" x14ac:dyDescent="0.2">
      <c r="B20" s="14"/>
      <c r="C20" s="5"/>
      <c r="D20" s="5"/>
      <c r="E20" s="5"/>
      <c r="F20" s="12"/>
      <c r="G20" s="5"/>
      <c r="H20" s="5"/>
      <c r="I20" s="13"/>
      <c r="J20" s="12"/>
      <c r="K20" s="5"/>
      <c r="L20" s="5"/>
      <c r="M20" s="13"/>
      <c r="N20" s="12"/>
      <c r="O20" s="5"/>
      <c r="P20" s="5"/>
      <c r="Q20" s="13"/>
      <c r="R20" s="12"/>
      <c r="S20" s="5"/>
      <c r="T20" s="5"/>
      <c r="U20" s="13"/>
      <c r="V20" s="12"/>
      <c r="W20" s="5"/>
      <c r="X20" s="5"/>
      <c r="Y20" s="13"/>
      <c r="Z20" s="12"/>
      <c r="AA20" s="5"/>
      <c r="AB20" s="5"/>
      <c r="AC20" s="13"/>
      <c r="AD20" s="12"/>
      <c r="AE20" s="5"/>
      <c r="AF20" s="5"/>
      <c r="AG20" s="13"/>
      <c r="AH20" s="12"/>
      <c r="AI20" s="5"/>
      <c r="AJ20" s="5"/>
      <c r="AK20" s="13"/>
      <c r="AL20" s="12"/>
      <c r="AM20" s="5"/>
      <c r="AN20" s="5"/>
      <c r="AO20" s="11"/>
      <c r="AS20" s="48"/>
      <c r="AT20" s="50">
        <f>1050+3*437</f>
        <v>2361</v>
      </c>
      <c r="AU20" s="34">
        <v>6</v>
      </c>
      <c r="AV20" s="35" t="s">
        <v>22</v>
      </c>
      <c r="AW20" s="34"/>
      <c r="AX20" s="28"/>
      <c r="AY20" s="5"/>
      <c r="BA20" s="27"/>
      <c r="BB20" s="27"/>
      <c r="BC20" s="27"/>
      <c r="BD20" s="27"/>
      <c r="BE20" s="27"/>
      <c r="BF20" s="27"/>
      <c r="BG20" s="26"/>
    </row>
    <row r="21" spans="2:59" ht="9" customHeight="1" thickBot="1" x14ac:dyDescent="0.25">
      <c r="B21" s="23"/>
      <c r="C21" s="21"/>
      <c r="D21" s="21"/>
      <c r="E21" s="21"/>
      <c r="F21" s="22"/>
      <c r="G21" s="21"/>
      <c r="H21" s="21"/>
      <c r="I21" s="20"/>
      <c r="J21" s="22"/>
      <c r="K21" s="21"/>
      <c r="L21" s="21"/>
      <c r="M21" s="20"/>
      <c r="N21" s="22"/>
      <c r="O21" s="21"/>
      <c r="P21" s="21"/>
      <c r="Q21" s="20"/>
      <c r="R21" s="22"/>
      <c r="S21" s="21"/>
      <c r="T21" s="21"/>
      <c r="U21" s="20"/>
      <c r="V21" s="22"/>
      <c r="W21" s="21"/>
      <c r="X21" s="21"/>
      <c r="Y21" s="20"/>
      <c r="Z21" s="22"/>
      <c r="AA21" s="21"/>
      <c r="AB21" s="21"/>
      <c r="AC21" s="20"/>
      <c r="AD21" s="22"/>
      <c r="AE21" s="21"/>
      <c r="AF21" s="21"/>
      <c r="AG21" s="20"/>
      <c r="AH21" s="22"/>
      <c r="AI21" s="21"/>
      <c r="AJ21" s="21"/>
      <c r="AK21" s="20"/>
      <c r="AL21" s="22"/>
      <c r="AM21" s="21"/>
      <c r="AN21" s="21"/>
      <c r="AO21" s="24"/>
      <c r="AS21" s="48"/>
      <c r="AT21" s="51">
        <f>SUM(AT17:AW20)</f>
        <v>31554</v>
      </c>
      <c r="AU21" s="33"/>
      <c r="AV21" s="32"/>
      <c r="AW21" s="31"/>
      <c r="AX21" s="30"/>
      <c r="AY21" s="5"/>
      <c r="BA21" s="27"/>
      <c r="BB21" s="27"/>
      <c r="BC21" s="27"/>
      <c r="BD21" s="27"/>
      <c r="BE21" s="27"/>
      <c r="BF21" s="27"/>
      <c r="BG21" s="26"/>
    </row>
    <row r="22" spans="2:59" ht="9" customHeight="1" x14ac:dyDescent="0.2">
      <c r="B22" s="19"/>
      <c r="C22" s="16"/>
      <c r="D22" s="16"/>
      <c r="E22" s="16"/>
      <c r="F22" s="17"/>
      <c r="G22" s="16"/>
      <c r="H22" s="16"/>
      <c r="I22" s="18"/>
      <c r="J22" s="17"/>
      <c r="K22" s="16"/>
      <c r="L22" s="16"/>
      <c r="M22" s="18"/>
      <c r="N22" s="17"/>
      <c r="O22" s="16"/>
      <c r="P22" s="16"/>
      <c r="Q22" s="18"/>
      <c r="R22" s="17"/>
      <c r="S22" s="16"/>
      <c r="T22" s="16"/>
      <c r="U22" s="18"/>
      <c r="V22" s="17"/>
      <c r="W22" s="16"/>
      <c r="X22" s="16"/>
      <c r="Y22" s="18"/>
      <c r="Z22" s="17"/>
      <c r="AA22" s="16"/>
      <c r="AB22" s="16"/>
      <c r="AC22" s="18"/>
      <c r="AD22" s="17"/>
      <c r="AE22" s="16"/>
      <c r="AF22" s="16"/>
      <c r="AG22" s="18"/>
      <c r="AH22" s="17"/>
      <c r="AI22" s="16"/>
      <c r="AJ22" s="16"/>
      <c r="AK22" s="18"/>
      <c r="AL22" s="17"/>
      <c r="AM22" s="16"/>
      <c r="AN22" s="16"/>
      <c r="AO22" s="15"/>
      <c r="AS22" s="48"/>
      <c r="AT22" s="29"/>
      <c r="AU22" s="29"/>
      <c r="AV22" s="5"/>
      <c r="AW22" s="5"/>
      <c r="AX22" s="28"/>
      <c r="AY22" s="5"/>
      <c r="BA22" s="27"/>
      <c r="BB22" s="27"/>
      <c r="BC22" s="27"/>
      <c r="BD22" s="27"/>
      <c r="BE22" s="27"/>
      <c r="BF22" s="27"/>
      <c r="BG22" s="26"/>
    </row>
    <row r="23" spans="2:59" ht="9" customHeight="1" x14ac:dyDescent="0.2">
      <c r="B23" s="14"/>
      <c r="C23" s="5"/>
      <c r="D23" s="5"/>
      <c r="E23" s="5"/>
      <c r="F23" s="12"/>
      <c r="G23" s="5"/>
      <c r="H23" s="5"/>
      <c r="I23" s="13"/>
      <c r="J23" s="12"/>
      <c r="K23" s="5"/>
      <c r="L23" s="5"/>
      <c r="M23" s="13"/>
      <c r="N23" s="12"/>
      <c r="O23" s="5"/>
      <c r="P23" s="5"/>
      <c r="Q23" s="13"/>
      <c r="R23" s="12"/>
      <c r="S23" s="5"/>
      <c r="T23" s="5"/>
      <c r="U23" s="13"/>
      <c r="V23" s="12"/>
      <c r="W23" s="5"/>
      <c r="X23" s="5"/>
      <c r="Y23" s="13"/>
      <c r="Z23" s="12"/>
      <c r="AA23" s="5"/>
      <c r="AB23" s="5"/>
      <c r="AC23" s="13"/>
      <c r="AD23" s="12"/>
      <c r="AE23" s="5"/>
      <c r="AF23" s="5"/>
      <c r="AG23" s="13"/>
      <c r="AH23" s="12"/>
      <c r="AI23" s="5"/>
      <c r="AJ23" s="5"/>
      <c r="AK23" s="13"/>
      <c r="AL23" s="12"/>
      <c r="AM23" s="5"/>
      <c r="AN23" s="5"/>
      <c r="AO23" s="11"/>
      <c r="AV23" s="79" t="s">
        <v>1</v>
      </c>
      <c r="AW23" s="79"/>
      <c r="AX23" s="79"/>
      <c r="AY23" s="79"/>
      <c r="AZ23" s="79"/>
    </row>
    <row r="24" spans="2:59" ht="9" customHeight="1" x14ac:dyDescent="0.2">
      <c r="B24" s="14"/>
      <c r="C24" s="5"/>
      <c r="D24" s="5"/>
      <c r="E24" s="5"/>
      <c r="F24" s="12"/>
      <c r="G24" s="5"/>
      <c r="H24" s="5"/>
      <c r="I24" s="13"/>
      <c r="J24" s="12"/>
      <c r="K24" s="5"/>
      <c r="L24" s="5"/>
      <c r="M24" s="13"/>
      <c r="N24" s="12"/>
      <c r="O24" s="5"/>
      <c r="P24" s="5"/>
      <c r="Q24" s="13"/>
      <c r="R24" s="12"/>
      <c r="S24" s="5"/>
      <c r="T24" s="5"/>
      <c r="U24" s="13"/>
      <c r="V24" s="12"/>
      <c r="W24" s="5"/>
      <c r="X24" s="5"/>
      <c r="Y24" s="13"/>
      <c r="Z24" s="12"/>
      <c r="AA24" s="5"/>
      <c r="AB24" s="5"/>
      <c r="AC24" s="13"/>
      <c r="AD24" s="12"/>
      <c r="AE24" s="5"/>
      <c r="AF24" s="5"/>
      <c r="AG24" s="13"/>
      <c r="AH24" s="12"/>
      <c r="AI24" s="5"/>
      <c r="AJ24" s="5"/>
      <c r="AK24" s="13"/>
      <c r="AL24" s="12"/>
      <c r="AM24" s="5"/>
      <c r="AN24" s="5"/>
      <c r="AO24" s="11"/>
      <c r="AV24" s="79" t="s">
        <v>0</v>
      </c>
      <c r="AW24" s="79"/>
      <c r="AX24" s="79"/>
      <c r="AY24" s="79"/>
      <c r="AZ24" s="79"/>
    </row>
    <row r="25" spans="2:59" ht="9" customHeight="1" x14ac:dyDescent="0.2">
      <c r="B25" s="23"/>
      <c r="C25" s="21"/>
      <c r="D25" s="21"/>
      <c r="E25" s="21"/>
      <c r="F25" s="22"/>
      <c r="G25" s="21"/>
      <c r="H25" s="21"/>
      <c r="I25" s="20"/>
      <c r="J25" s="22"/>
      <c r="K25" s="21"/>
      <c r="L25" s="21"/>
      <c r="M25" s="20"/>
      <c r="N25" s="22"/>
      <c r="O25" s="21"/>
      <c r="P25" s="21"/>
      <c r="Q25" s="20"/>
      <c r="R25" s="22"/>
      <c r="S25" s="21"/>
      <c r="T25" s="21"/>
      <c r="U25" s="20"/>
      <c r="V25" s="22"/>
      <c r="W25" s="21"/>
      <c r="X25" s="21"/>
      <c r="Y25" s="20"/>
      <c r="Z25" s="22"/>
      <c r="AA25" s="21"/>
      <c r="AB25" s="21"/>
      <c r="AC25" s="20"/>
      <c r="AD25" s="22"/>
      <c r="AE25" s="21"/>
      <c r="AF25" s="21"/>
      <c r="AG25" s="20"/>
      <c r="AH25" s="22"/>
      <c r="AI25" s="21"/>
      <c r="AJ25" s="21"/>
      <c r="AK25" s="20"/>
      <c r="AL25" s="22"/>
      <c r="AM25" s="21"/>
      <c r="AN25" s="21"/>
      <c r="AO25" s="24"/>
    </row>
    <row r="26" spans="2:59" ht="9" customHeight="1" x14ac:dyDescent="0.2">
      <c r="B26" s="19"/>
      <c r="C26" s="16"/>
      <c r="D26" s="16"/>
      <c r="E26" s="16"/>
      <c r="F26" s="17"/>
      <c r="G26" s="16"/>
      <c r="H26" s="16"/>
      <c r="I26" s="18"/>
      <c r="J26" s="17"/>
      <c r="K26" s="16"/>
      <c r="L26" s="16"/>
      <c r="M26" s="18"/>
      <c r="N26" s="17"/>
      <c r="O26" s="16"/>
      <c r="P26" s="16"/>
      <c r="Q26" s="18"/>
      <c r="R26" s="17"/>
      <c r="S26" s="16"/>
      <c r="T26" s="16"/>
      <c r="U26" s="18"/>
      <c r="V26" s="17"/>
      <c r="W26" s="16"/>
      <c r="X26" s="16"/>
      <c r="Y26" s="18"/>
      <c r="Z26" s="17"/>
      <c r="AA26" s="16"/>
      <c r="AB26" s="16"/>
      <c r="AC26" s="18"/>
      <c r="AD26" s="17"/>
      <c r="AE26" s="16"/>
      <c r="AF26" s="16"/>
      <c r="AG26" s="18"/>
      <c r="AH26" s="17"/>
      <c r="AI26" s="16"/>
      <c r="AJ26" s="16"/>
      <c r="AK26" s="18"/>
      <c r="AL26" s="17"/>
      <c r="AM26" s="16"/>
      <c r="AN26" s="16"/>
      <c r="AO26" s="15"/>
    </row>
    <row r="27" spans="2:59" ht="9" customHeight="1" x14ac:dyDescent="0.2">
      <c r="B27" s="14"/>
      <c r="C27" s="5"/>
      <c r="D27" s="5"/>
      <c r="E27" s="5"/>
      <c r="F27" s="12"/>
      <c r="G27" s="5"/>
      <c r="H27" s="5"/>
      <c r="I27" s="13"/>
      <c r="J27" s="12"/>
      <c r="K27" s="5"/>
      <c r="L27" s="5"/>
      <c r="M27" s="13"/>
      <c r="N27" s="12"/>
      <c r="O27" s="5"/>
      <c r="P27" s="5"/>
      <c r="Q27" s="13"/>
      <c r="R27" s="12"/>
      <c r="S27" s="5"/>
      <c r="T27" s="5"/>
      <c r="U27" s="13"/>
      <c r="V27" s="12"/>
      <c r="W27" s="5"/>
      <c r="X27" s="5"/>
      <c r="Y27" s="13"/>
      <c r="Z27" s="12"/>
      <c r="AA27" s="5"/>
      <c r="AB27" s="5"/>
      <c r="AC27" s="13"/>
      <c r="AD27" s="12"/>
      <c r="AE27" s="5"/>
      <c r="AF27" s="5"/>
      <c r="AG27" s="13"/>
      <c r="AH27" s="12"/>
      <c r="AI27" s="5"/>
      <c r="AJ27" s="5"/>
      <c r="AK27" s="13"/>
      <c r="AL27" s="12"/>
      <c r="AM27" s="5"/>
      <c r="AN27" s="5"/>
      <c r="AO27" s="11"/>
      <c r="AQ27" s="5"/>
    </row>
    <row r="28" spans="2:59" ht="9" customHeight="1" x14ac:dyDescent="0.2">
      <c r="B28" s="14"/>
      <c r="C28" s="5"/>
      <c r="D28" s="5"/>
      <c r="E28" s="5"/>
      <c r="F28" s="12"/>
      <c r="G28" s="5"/>
      <c r="H28" s="5"/>
      <c r="I28" s="13"/>
      <c r="J28" s="12"/>
      <c r="K28" s="5"/>
      <c r="L28" s="5"/>
      <c r="M28" s="13"/>
      <c r="N28" s="12"/>
      <c r="O28" s="5"/>
      <c r="P28" s="5"/>
      <c r="Q28" s="13"/>
      <c r="R28" s="12"/>
      <c r="S28" s="5"/>
      <c r="T28" s="5"/>
      <c r="U28" s="13"/>
      <c r="V28" s="12"/>
      <c r="W28" s="5"/>
      <c r="X28" s="5"/>
      <c r="Y28" s="13"/>
      <c r="Z28" s="12"/>
      <c r="AA28" s="5"/>
      <c r="AB28" s="5"/>
      <c r="AC28" s="13"/>
      <c r="AD28" s="12"/>
      <c r="AE28" s="5"/>
      <c r="AF28" s="5"/>
      <c r="AG28" s="13"/>
      <c r="AH28" s="12"/>
      <c r="AI28" s="5"/>
      <c r="AJ28" s="5"/>
      <c r="AK28" s="13"/>
      <c r="AL28" s="12"/>
      <c r="AM28" s="5"/>
      <c r="AN28" s="5"/>
      <c r="AO28" s="11"/>
      <c r="AQ28" s="5"/>
    </row>
    <row r="29" spans="2:59" ht="9" customHeight="1" thickBot="1" x14ac:dyDescent="0.25">
      <c r="B29" s="10"/>
      <c r="C29" s="7"/>
      <c r="D29" s="7"/>
      <c r="E29" s="7"/>
      <c r="F29" s="22"/>
      <c r="G29" s="21"/>
      <c r="H29" s="21"/>
      <c r="I29" s="20"/>
      <c r="J29" s="22"/>
      <c r="K29" s="21"/>
      <c r="L29" s="21"/>
      <c r="M29" s="20"/>
      <c r="N29" s="22"/>
      <c r="O29" s="21"/>
      <c r="P29" s="21"/>
      <c r="Q29" s="20"/>
      <c r="R29" s="22"/>
      <c r="S29" s="21"/>
      <c r="T29" s="21"/>
      <c r="U29" s="20"/>
      <c r="V29" s="22"/>
      <c r="W29" s="21"/>
      <c r="X29" s="21"/>
      <c r="Y29" s="20"/>
      <c r="Z29" s="22"/>
      <c r="AA29" s="21"/>
      <c r="AB29" s="21"/>
      <c r="AC29" s="20"/>
      <c r="AD29" s="22"/>
      <c r="AE29" s="21"/>
      <c r="AF29" s="21"/>
      <c r="AG29" s="20"/>
      <c r="AH29" s="22"/>
      <c r="AI29" s="21"/>
      <c r="AJ29" s="21"/>
      <c r="AK29" s="20"/>
      <c r="AL29" s="22"/>
      <c r="AM29" s="21"/>
      <c r="AN29" s="21"/>
      <c r="AO29" s="24"/>
      <c r="AQ29" s="5"/>
    </row>
    <row r="30" spans="2:59" ht="9" customHeight="1" x14ac:dyDescent="0.2">
      <c r="B30" s="14"/>
      <c r="C30" s="5"/>
      <c r="D30" s="5"/>
      <c r="E30" s="5"/>
      <c r="F30" s="12"/>
      <c r="G30" s="5"/>
      <c r="H30" s="5"/>
      <c r="I30" s="13"/>
      <c r="J30" s="12"/>
      <c r="K30" s="5"/>
      <c r="L30" s="5"/>
      <c r="M30" s="13"/>
      <c r="N30" s="12"/>
      <c r="O30" s="5"/>
      <c r="P30" s="5"/>
      <c r="Q30" s="13"/>
      <c r="R30" s="12"/>
      <c r="S30" s="5"/>
      <c r="T30" s="5"/>
      <c r="U30" s="13"/>
      <c r="V30" s="12"/>
      <c r="W30" s="5"/>
      <c r="X30" s="5"/>
      <c r="Y30" s="13"/>
      <c r="Z30" s="12"/>
      <c r="AA30" s="5"/>
      <c r="AB30" s="5"/>
      <c r="AC30" s="13"/>
      <c r="AD30" s="12"/>
      <c r="AE30" s="5"/>
      <c r="AF30" s="5"/>
      <c r="AG30" s="13"/>
      <c r="AH30" s="12"/>
      <c r="AI30" s="5"/>
      <c r="AJ30" s="5"/>
      <c r="AK30" s="13"/>
      <c r="AL30" s="12"/>
      <c r="AM30" s="5"/>
      <c r="AN30" s="5"/>
      <c r="AO30" s="11"/>
      <c r="AQ30" s="25"/>
    </row>
    <row r="31" spans="2:59" ht="9" customHeight="1" x14ac:dyDescent="0.2">
      <c r="B31" s="14"/>
      <c r="C31" s="5"/>
      <c r="D31" s="5"/>
      <c r="E31" s="5"/>
      <c r="F31" s="12"/>
      <c r="G31" s="5"/>
      <c r="H31" s="5"/>
      <c r="I31" s="13"/>
      <c r="J31" s="12"/>
      <c r="K31" s="5"/>
      <c r="L31" s="5"/>
      <c r="M31" s="13"/>
      <c r="N31" s="12"/>
      <c r="O31" s="5"/>
      <c r="P31" s="5"/>
      <c r="Q31" s="13"/>
      <c r="R31" s="12"/>
      <c r="S31" s="5"/>
      <c r="T31" s="5"/>
      <c r="U31" s="13"/>
      <c r="V31" s="12"/>
      <c r="W31" s="5"/>
      <c r="X31" s="5"/>
      <c r="Y31" s="13"/>
      <c r="Z31" s="12"/>
      <c r="AA31" s="5"/>
      <c r="AB31" s="5"/>
      <c r="AC31" s="13"/>
      <c r="AD31" s="12"/>
      <c r="AE31" s="5"/>
      <c r="AF31" s="5"/>
      <c r="AG31" s="13"/>
      <c r="AH31" s="12"/>
      <c r="AI31" s="5"/>
      <c r="AJ31" s="5"/>
      <c r="AK31" s="13"/>
      <c r="AL31" s="12"/>
      <c r="AM31" s="5"/>
      <c r="AN31" s="5"/>
      <c r="AO31" s="11"/>
      <c r="AQ31" s="25"/>
    </row>
    <row r="32" spans="2:59" ht="9" customHeight="1" x14ac:dyDescent="0.2">
      <c r="B32" s="14"/>
      <c r="C32" s="5"/>
      <c r="D32" s="5"/>
      <c r="E32" s="5"/>
      <c r="F32" s="12"/>
      <c r="G32" s="5"/>
      <c r="H32" s="5"/>
      <c r="I32" s="13"/>
      <c r="J32" s="12"/>
      <c r="K32" s="5"/>
      <c r="L32" s="5"/>
      <c r="M32" s="13"/>
      <c r="N32" s="12"/>
      <c r="O32" s="5"/>
      <c r="P32" s="5"/>
      <c r="Q32" s="13"/>
      <c r="R32" s="12"/>
      <c r="S32" s="5"/>
      <c r="T32" s="5"/>
      <c r="U32" s="13"/>
      <c r="V32" s="12"/>
      <c r="W32" s="5"/>
      <c r="X32" s="5"/>
      <c r="Y32" s="13"/>
      <c r="Z32" s="12"/>
      <c r="AA32" s="5"/>
      <c r="AB32" s="5"/>
      <c r="AC32" s="13"/>
      <c r="AD32" s="12"/>
      <c r="AE32" s="5"/>
      <c r="AF32" s="5"/>
      <c r="AG32" s="13"/>
      <c r="AH32" s="12"/>
      <c r="AI32" s="5"/>
      <c r="AJ32" s="5"/>
      <c r="AK32" s="13"/>
      <c r="AL32" s="12"/>
      <c r="AM32" s="5"/>
      <c r="AN32" s="5"/>
      <c r="AO32" s="11"/>
    </row>
    <row r="33" spans="2:50" ht="9" customHeight="1" thickBot="1" x14ac:dyDescent="0.25">
      <c r="B33" s="10"/>
      <c r="C33" s="7"/>
      <c r="D33" s="7"/>
      <c r="E33" s="7"/>
      <c r="F33" s="22"/>
      <c r="G33" s="21"/>
      <c r="H33" s="21"/>
      <c r="I33" s="20"/>
      <c r="J33" s="22"/>
      <c r="K33" s="21"/>
      <c r="L33" s="21"/>
      <c r="M33" s="20"/>
      <c r="N33" s="22"/>
      <c r="O33" s="21"/>
      <c r="P33" s="21"/>
      <c r="Q33" s="20"/>
      <c r="R33" s="22"/>
      <c r="S33" s="21"/>
      <c r="T33" s="21"/>
      <c r="U33" s="20"/>
      <c r="V33" s="22"/>
      <c r="W33" s="21"/>
      <c r="X33" s="21"/>
      <c r="Y33" s="20"/>
      <c r="Z33" s="22"/>
      <c r="AA33" s="21"/>
      <c r="AB33" s="21"/>
      <c r="AC33" s="20"/>
      <c r="AD33" s="22"/>
      <c r="AE33" s="21"/>
      <c r="AF33" s="21"/>
      <c r="AG33" s="20"/>
      <c r="AH33" s="22"/>
      <c r="AI33" s="21"/>
      <c r="AJ33" s="21"/>
      <c r="AK33" s="20"/>
      <c r="AL33" s="22"/>
      <c r="AM33" s="21"/>
      <c r="AN33" s="21"/>
      <c r="AO33" s="24"/>
      <c r="AX33" s="1"/>
    </row>
    <row r="34" spans="2:50" ht="9" customHeight="1" x14ac:dyDescent="0.2">
      <c r="B34" s="5"/>
      <c r="C34" s="5"/>
      <c r="D34" s="5"/>
      <c r="E34" s="5"/>
      <c r="F34" s="19"/>
      <c r="G34" s="16"/>
      <c r="H34" s="16"/>
      <c r="I34" s="18"/>
      <c r="J34" s="17"/>
      <c r="K34" s="16"/>
      <c r="L34" s="16"/>
      <c r="M34" s="18"/>
      <c r="N34" s="17"/>
      <c r="O34" s="16"/>
      <c r="P34" s="16"/>
      <c r="Q34" s="18"/>
      <c r="R34" s="17"/>
      <c r="S34" s="16"/>
      <c r="T34" s="16"/>
      <c r="U34" s="18"/>
      <c r="V34" s="17"/>
      <c r="W34" s="16"/>
      <c r="X34" s="16"/>
      <c r="Y34" s="18"/>
      <c r="Z34" s="17"/>
      <c r="AA34" s="16"/>
      <c r="AB34" s="16"/>
      <c r="AC34" s="18"/>
      <c r="AD34" s="17"/>
      <c r="AE34" s="16"/>
      <c r="AF34" s="16"/>
      <c r="AG34" s="18"/>
      <c r="AH34" s="17"/>
      <c r="AI34" s="16"/>
      <c r="AJ34" s="16"/>
      <c r="AK34" s="18"/>
      <c r="AL34" s="17"/>
      <c r="AM34" s="16"/>
      <c r="AN34" s="16"/>
      <c r="AO34" s="15"/>
      <c r="AX34" s="1"/>
    </row>
    <row r="35" spans="2:50" ht="9" customHeight="1" x14ac:dyDescent="0.2">
      <c r="B35" s="5"/>
      <c r="C35" s="5"/>
      <c r="D35" s="5"/>
      <c r="E35" s="5"/>
      <c r="F35" s="14"/>
      <c r="G35" s="5"/>
      <c r="H35" s="5"/>
      <c r="I35" s="13"/>
      <c r="J35" s="12"/>
      <c r="K35" s="5"/>
      <c r="L35" s="5"/>
      <c r="M35" s="13"/>
      <c r="N35" s="12"/>
      <c r="O35" s="5"/>
      <c r="P35" s="5"/>
      <c r="Q35" s="13"/>
      <c r="R35" s="12"/>
      <c r="S35" s="5"/>
      <c r="T35" s="5"/>
      <c r="U35" s="13"/>
      <c r="V35" s="12"/>
      <c r="W35" s="5"/>
      <c r="X35" s="5"/>
      <c r="Y35" s="13"/>
      <c r="Z35" s="12"/>
      <c r="AA35" s="5"/>
      <c r="AB35" s="5"/>
      <c r="AC35" s="13"/>
      <c r="AD35" s="12"/>
      <c r="AE35" s="5"/>
      <c r="AF35" s="5"/>
      <c r="AG35" s="13"/>
      <c r="AH35" s="12"/>
      <c r="AI35" s="5"/>
      <c r="AJ35" s="5"/>
      <c r="AK35" s="13"/>
      <c r="AL35" s="12"/>
      <c r="AM35" s="5"/>
      <c r="AN35" s="5"/>
      <c r="AO35" s="11"/>
      <c r="AQ35" s="3"/>
      <c r="AR35" s="3"/>
      <c r="AX35" s="1"/>
    </row>
    <row r="36" spans="2:50" ht="9" customHeight="1" x14ac:dyDescent="0.2">
      <c r="B36" s="5"/>
      <c r="C36" s="5"/>
      <c r="D36" s="5"/>
      <c r="E36" s="5"/>
      <c r="F36" s="14"/>
      <c r="G36" s="5"/>
      <c r="H36" s="5"/>
      <c r="I36" s="13"/>
      <c r="J36" s="12"/>
      <c r="K36" s="5"/>
      <c r="L36" s="5"/>
      <c r="M36" s="13"/>
      <c r="N36" s="12"/>
      <c r="O36" s="5"/>
      <c r="P36" s="5"/>
      <c r="Q36" s="13"/>
      <c r="R36" s="12"/>
      <c r="S36" s="5"/>
      <c r="T36" s="5"/>
      <c r="U36" s="13"/>
      <c r="V36" s="12"/>
      <c r="W36" s="5"/>
      <c r="X36" s="5"/>
      <c r="Y36" s="13"/>
      <c r="Z36" s="12"/>
      <c r="AA36" s="5"/>
      <c r="AB36" s="5"/>
      <c r="AC36" s="13"/>
      <c r="AD36" s="12"/>
      <c r="AE36" s="5"/>
      <c r="AF36" s="5"/>
      <c r="AG36" s="13"/>
      <c r="AH36" s="12"/>
      <c r="AI36" s="5"/>
      <c r="AJ36" s="5"/>
      <c r="AK36" s="13"/>
      <c r="AL36" s="12"/>
      <c r="AM36" s="5"/>
      <c r="AN36" s="5"/>
      <c r="AO36" s="11"/>
      <c r="AQ36" s="89"/>
      <c r="AR36" s="89"/>
      <c r="AX36" s="1"/>
    </row>
    <row r="37" spans="2:50" ht="9" customHeight="1" thickBot="1" x14ac:dyDescent="0.25">
      <c r="B37" s="5"/>
      <c r="C37" s="5"/>
      <c r="D37" s="5"/>
      <c r="E37" s="5"/>
      <c r="F37" s="23"/>
      <c r="G37" s="21"/>
      <c r="H37" s="21"/>
      <c r="I37" s="20"/>
      <c r="J37" s="22"/>
      <c r="K37" s="21"/>
      <c r="L37" s="21"/>
      <c r="M37" s="20"/>
      <c r="N37" s="22"/>
      <c r="O37" s="21"/>
      <c r="P37" s="21"/>
      <c r="Q37" s="20"/>
      <c r="R37" s="22"/>
      <c r="S37" s="21"/>
      <c r="T37" s="21"/>
      <c r="U37" s="20"/>
      <c r="V37" s="22"/>
      <c r="W37" s="21"/>
      <c r="X37" s="21"/>
      <c r="Y37" s="20"/>
      <c r="Z37" s="22"/>
      <c r="AA37" s="21"/>
      <c r="AB37" s="21"/>
      <c r="AC37" s="20"/>
      <c r="AD37" s="22"/>
      <c r="AE37" s="21"/>
      <c r="AF37" s="21"/>
      <c r="AG37" s="20"/>
      <c r="AH37" s="8"/>
      <c r="AI37" s="7"/>
      <c r="AJ37" s="7"/>
      <c r="AK37" s="9"/>
      <c r="AL37" s="8"/>
      <c r="AM37" s="7"/>
      <c r="AN37" s="7"/>
      <c r="AO37" s="6"/>
      <c r="AQ37" s="89"/>
      <c r="AR37" s="89"/>
      <c r="AX37" s="1"/>
    </row>
    <row r="38" spans="2:50" ht="9" customHeight="1" x14ac:dyDescent="0.2">
      <c r="B38" s="5"/>
      <c r="C38" s="5"/>
      <c r="D38" s="5"/>
      <c r="E38" s="5"/>
      <c r="F38" s="19"/>
      <c r="G38" s="16"/>
      <c r="H38" s="16"/>
      <c r="I38" s="18"/>
      <c r="J38" s="17"/>
      <c r="K38" s="16"/>
      <c r="L38" s="16"/>
      <c r="M38" s="18"/>
      <c r="N38" s="17"/>
      <c r="O38" s="16"/>
      <c r="P38" s="16"/>
      <c r="Q38" s="18"/>
      <c r="R38" s="17"/>
      <c r="S38" s="16"/>
      <c r="T38" s="16"/>
      <c r="U38" s="18"/>
      <c r="V38" s="17"/>
      <c r="W38" s="16"/>
      <c r="X38" s="16"/>
      <c r="Y38" s="16"/>
      <c r="Z38" s="12"/>
      <c r="AA38" s="5"/>
      <c r="AB38" s="5"/>
      <c r="AC38" s="5"/>
      <c r="AD38" s="12"/>
      <c r="AE38" s="5"/>
      <c r="AF38" s="5"/>
      <c r="AG38" s="11"/>
      <c r="AH38" s="5"/>
      <c r="AQ38" s="4"/>
      <c r="AR38" s="4"/>
      <c r="AX38" s="1"/>
    </row>
    <row r="39" spans="2:50" ht="9" customHeight="1" x14ac:dyDescent="0.2">
      <c r="B39" s="5"/>
      <c r="C39" s="5"/>
      <c r="D39" s="5"/>
      <c r="E39" s="5"/>
      <c r="F39" s="14"/>
      <c r="G39" s="5"/>
      <c r="H39" s="5"/>
      <c r="I39" s="13"/>
      <c r="J39" s="12"/>
      <c r="K39" s="5"/>
      <c r="L39" s="5"/>
      <c r="M39" s="13"/>
      <c r="N39" s="12"/>
      <c r="O39" s="5"/>
      <c r="P39" s="5"/>
      <c r="Q39" s="13"/>
      <c r="R39" s="12"/>
      <c r="S39" s="5"/>
      <c r="T39" s="5"/>
      <c r="U39" s="13"/>
      <c r="V39" s="12"/>
      <c r="W39" s="5"/>
      <c r="X39" s="5"/>
      <c r="Y39" s="5"/>
      <c r="Z39" s="12"/>
      <c r="AA39" s="5"/>
      <c r="AB39" s="5"/>
      <c r="AC39" s="5"/>
      <c r="AD39" s="12"/>
      <c r="AE39" s="5"/>
      <c r="AF39" s="5"/>
      <c r="AG39" s="11"/>
      <c r="AH39" s="5"/>
      <c r="AQ39" s="4"/>
      <c r="AR39" s="4"/>
      <c r="AX39" s="1"/>
    </row>
    <row r="40" spans="2:50" ht="9" customHeight="1" x14ac:dyDescent="0.2">
      <c r="B40" s="5"/>
      <c r="C40" s="5"/>
      <c r="D40" s="5"/>
      <c r="E40" s="5"/>
      <c r="F40" s="14"/>
      <c r="G40" s="5"/>
      <c r="H40" s="5"/>
      <c r="I40" s="13"/>
      <c r="J40" s="12"/>
      <c r="K40" s="5"/>
      <c r="L40" s="5"/>
      <c r="M40" s="13"/>
      <c r="N40" s="12"/>
      <c r="O40" s="5"/>
      <c r="P40" s="5"/>
      <c r="Q40" s="13"/>
      <c r="R40" s="12"/>
      <c r="S40" s="5"/>
      <c r="T40" s="5"/>
      <c r="U40" s="13"/>
      <c r="V40" s="12"/>
      <c r="W40" s="5"/>
      <c r="X40" s="5"/>
      <c r="Y40" s="5"/>
      <c r="Z40" s="12"/>
      <c r="AA40" s="5"/>
      <c r="AB40" s="5"/>
      <c r="AC40" s="5"/>
      <c r="AD40" s="12"/>
      <c r="AE40" s="5"/>
      <c r="AF40" s="5"/>
      <c r="AG40" s="11"/>
      <c r="AH40" s="5"/>
      <c r="AQ40" s="4"/>
      <c r="AR40" s="4"/>
      <c r="AX40" s="1"/>
    </row>
    <row r="41" spans="2:50" ht="9" customHeight="1" thickBot="1" x14ac:dyDescent="0.25">
      <c r="B41" s="5"/>
      <c r="C41" s="5"/>
      <c r="D41" s="5"/>
      <c r="E41" s="5"/>
      <c r="F41" s="10"/>
      <c r="G41" s="7"/>
      <c r="H41" s="7"/>
      <c r="I41" s="9"/>
      <c r="J41" s="8"/>
      <c r="K41" s="7"/>
      <c r="L41" s="7"/>
      <c r="M41" s="9"/>
      <c r="N41" s="8"/>
      <c r="O41" s="7"/>
      <c r="P41" s="7"/>
      <c r="Q41" s="9"/>
      <c r="R41" s="8"/>
      <c r="S41" s="7"/>
      <c r="T41" s="7"/>
      <c r="U41" s="9"/>
      <c r="V41" s="8"/>
      <c r="W41" s="7"/>
      <c r="X41" s="7"/>
      <c r="Y41" s="7"/>
      <c r="Z41" s="8"/>
      <c r="AA41" s="7"/>
      <c r="AB41" s="7"/>
      <c r="AC41" s="7"/>
      <c r="AD41" s="8"/>
      <c r="AE41" s="7"/>
      <c r="AF41" s="7"/>
      <c r="AG41" s="6"/>
      <c r="AH41" s="5"/>
      <c r="AQ41" s="4"/>
      <c r="AR41" s="4"/>
      <c r="AX41" s="1"/>
    </row>
    <row r="42" spans="2:50" ht="9" customHeight="1" x14ac:dyDescent="0.2">
      <c r="Z42" s="5"/>
      <c r="AA42" s="5"/>
      <c r="AB42" s="5"/>
      <c r="AC42" s="5"/>
      <c r="AD42" s="52"/>
      <c r="AE42" s="5"/>
      <c r="AF42" s="5"/>
      <c r="AG42" s="5"/>
      <c r="AQ42" s="4"/>
      <c r="AR42" s="4"/>
      <c r="AX42" s="1"/>
    </row>
    <row r="43" spans="2:50" ht="9" customHeight="1" x14ac:dyDescent="0.2">
      <c r="AQ43" s="4"/>
      <c r="AR43" s="4"/>
      <c r="AX43" s="1"/>
    </row>
    <row r="44" spans="2:50" ht="9" customHeight="1" x14ac:dyDescent="0.2">
      <c r="AQ44" s="3"/>
      <c r="AR44" s="3"/>
      <c r="AX44" s="1"/>
    </row>
  </sheetData>
  <mergeCells count="5">
    <mergeCell ref="AT13:AV13"/>
    <mergeCell ref="AT14:AV14"/>
    <mergeCell ref="AV23:AZ23"/>
    <mergeCell ref="AV24:AZ24"/>
    <mergeCell ref="AQ36:AR3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44"/>
  <sheetViews>
    <sheetView zoomScale="130" zoomScaleNormal="130" workbookViewId="0">
      <selection activeCell="AS25" sqref="AS25"/>
    </sheetView>
  </sheetViews>
  <sheetFormatPr baseColWidth="10" defaultColWidth="1.85546875" defaultRowHeight="9" customHeight="1" x14ac:dyDescent="0.2"/>
  <cols>
    <col min="1" max="13" width="1.85546875" style="1"/>
    <col min="14" max="14" width="2" style="1" bestFit="1" customWidth="1"/>
    <col min="15" max="44" width="1.85546875" style="1"/>
    <col min="45" max="45" width="1.42578125" style="5" customWidth="1"/>
    <col min="46" max="46" width="9" style="1" customWidth="1"/>
    <col min="47" max="47" width="3.5703125" style="1" customWidth="1"/>
    <col min="48" max="48" width="8.42578125" style="1" customWidth="1"/>
    <col min="49" max="49" width="9" style="1" customWidth="1"/>
    <col min="50" max="50" width="4.140625" style="2" customWidth="1"/>
    <col min="51" max="52" width="5.7109375" style="1" customWidth="1"/>
    <col min="53" max="60" width="6.140625" style="1" customWidth="1"/>
    <col min="61" max="16384" width="1.85546875" style="1"/>
  </cols>
  <sheetData>
    <row r="1" spans="2:59" ht="7.5" customHeight="1" thickBot="1" x14ac:dyDescent="0.25">
      <c r="AS1" s="47"/>
      <c r="AT1" s="44"/>
      <c r="AU1" s="44"/>
      <c r="BA1" s="45"/>
      <c r="BB1" s="45"/>
      <c r="BC1" s="45"/>
      <c r="BD1" s="45"/>
      <c r="BE1" s="45"/>
      <c r="BF1" s="45"/>
      <c r="BG1" s="44"/>
    </row>
    <row r="2" spans="2:59" ht="9.75" customHeight="1" x14ac:dyDescent="0.2">
      <c r="B2" s="46"/>
      <c r="C2" s="41"/>
      <c r="D2" s="41"/>
      <c r="E2" s="41"/>
      <c r="F2" s="42"/>
      <c r="G2" s="41"/>
      <c r="H2" s="41"/>
      <c r="I2" s="40"/>
      <c r="J2" s="46"/>
      <c r="K2" s="41"/>
      <c r="L2" s="41"/>
      <c r="M2" s="40"/>
      <c r="N2" s="46"/>
      <c r="O2" s="41"/>
      <c r="P2" s="41"/>
      <c r="Q2" s="40"/>
      <c r="AS2" s="47"/>
      <c r="AT2" s="44"/>
      <c r="AU2" s="44"/>
      <c r="BA2" s="45"/>
      <c r="BB2" s="45"/>
      <c r="BC2" s="45"/>
      <c r="BD2" s="45"/>
      <c r="BE2" s="45"/>
      <c r="BF2" s="45"/>
      <c r="BG2" s="44"/>
    </row>
    <row r="3" spans="2:59" ht="9.75" customHeight="1" x14ac:dyDescent="0.2">
      <c r="B3" s="14"/>
      <c r="C3" s="5"/>
      <c r="D3" s="5"/>
      <c r="E3" s="5"/>
      <c r="F3" s="12"/>
      <c r="G3" s="5"/>
      <c r="H3" s="5"/>
      <c r="I3" s="11"/>
      <c r="J3" s="14"/>
      <c r="K3" s="5"/>
      <c r="L3" s="5"/>
      <c r="M3" s="11"/>
      <c r="N3" s="14"/>
      <c r="O3" s="5"/>
      <c r="P3" s="5"/>
      <c r="Q3" s="11"/>
      <c r="AS3" s="47"/>
      <c r="AT3" s="44"/>
      <c r="AU3" s="44"/>
      <c r="BA3" s="45"/>
      <c r="BB3" s="45"/>
      <c r="BC3" s="45"/>
      <c r="BD3" s="45"/>
      <c r="BE3" s="45"/>
      <c r="BF3" s="45"/>
      <c r="BG3" s="44"/>
    </row>
    <row r="4" spans="2:59" ht="9.75" customHeight="1" x14ac:dyDescent="0.2">
      <c r="B4" s="14"/>
      <c r="C4" s="5"/>
      <c r="D4" s="5"/>
      <c r="E4" s="5"/>
      <c r="F4" s="12"/>
      <c r="G4" s="5"/>
      <c r="H4" s="5"/>
      <c r="I4" s="11"/>
      <c r="J4" s="14"/>
      <c r="K4" s="5"/>
      <c r="L4" s="5"/>
      <c r="M4" s="11"/>
      <c r="N4" s="14"/>
      <c r="O4" s="5"/>
      <c r="P4" s="5"/>
      <c r="Q4" s="11"/>
      <c r="AQ4" s="39"/>
      <c r="AR4" s="39"/>
      <c r="AS4" s="47"/>
      <c r="AT4" s="44" t="s">
        <v>8</v>
      </c>
      <c r="AU4" s="44"/>
      <c r="AV4" s="1">
        <v>3200</v>
      </c>
      <c r="AW4" s="1">
        <v>18</v>
      </c>
      <c r="AX4" s="2">
        <f>AV4/AW4</f>
        <v>177.77777777777777</v>
      </c>
      <c r="AY4" s="1">
        <v>600</v>
      </c>
      <c r="BA4" s="45"/>
      <c r="BB4" s="45"/>
      <c r="BC4" s="45"/>
      <c r="BD4" s="45"/>
      <c r="BE4" s="45"/>
      <c r="BF4" s="45"/>
      <c r="BG4" s="44"/>
    </row>
    <row r="5" spans="2:59" ht="9.75" customHeight="1" thickBot="1" x14ac:dyDescent="0.25">
      <c r="B5" s="14"/>
      <c r="C5" s="5"/>
      <c r="D5" s="5"/>
      <c r="E5" s="5"/>
      <c r="F5" s="12"/>
      <c r="G5" s="5"/>
      <c r="H5" s="5"/>
      <c r="I5" s="11"/>
      <c r="J5" s="10"/>
      <c r="K5" s="7"/>
      <c r="L5" s="7"/>
      <c r="M5" s="6"/>
      <c r="N5" s="10"/>
      <c r="O5" s="7"/>
      <c r="P5" s="7"/>
      <c r="Q5" s="6"/>
      <c r="AQ5" s="39"/>
      <c r="AR5" s="39"/>
      <c r="AT5" s="2" t="s">
        <v>7</v>
      </c>
      <c r="AU5" s="2"/>
      <c r="AV5" s="1">
        <v>6830</v>
      </c>
      <c r="AW5" s="1">
        <v>42</v>
      </c>
      <c r="AX5" s="2">
        <f>AV5/AW5</f>
        <v>162.61904761904762</v>
      </c>
      <c r="AY5" s="1">
        <v>1000</v>
      </c>
    </row>
    <row r="6" spans="2:59" ht="9" customHeight="1" x14ac:dyDescent="0.2">
      <c r="B6" s="19"/>
      <c r="C6" s="16"/>
      <c r="D6" s="16"/>
      <c r="E6" s="16"/>
      <c r="F6" s="17"/>
      <c r="G6" s="16"/>
      <c r="H6" s="16"/>
      <c r="I6" s="18"/>
      <c r="R6" s="42"/>
      <c r="S6" s="41"/>
      <c r="T6" s="41"/>
      <c r="U6" s="43"/>
      <c r="V6" s="42"/>
      <c r="W6" s="41"/>
      <c r="X6" s="41"/>
      <c r="Y6" s="43"/>
      <c r="Z6" s="42"/>
      <c r="AA6" s="41"/>
      <c r="AB6" s="41"/>
      <c r="AC6" s="43"/>
      <c r="AD6" s="42"/>
      <c r="AE6" s="41"/>
      <c r="AF6" s="41"/>
      <c r="AG6" s="43"/>
      <c r="AH6" s="42"/>
      <c r="AI6" s="41"/>
      <c r="AJ6" s="41"/>
      <c r="AK6" s="43"/>
      <c r="AL6" s="42"/>
      <c r="AM6" s="41"/>
      <c r="AN6" s="41"/>
      <c r="AO6" s="40"/>
      <c r="AP6" s="5"/>
      <c r="AQ6" s="39"/>
      <c r="AR6" s="39"/>
      <c r="AT6" s="1" t="s">
        <v>6</v>
      </c>
      <c r="AV6" s="1">
        <v>961</v>
      </c>
      <c r="AW6" s="1">
        <v>6.5</v>
      </c>
      <c r="AX6" s="2">
        <f>AV6/AW6</f>
        <v>147.84615384615384</v>
      </c>
      <c r="AZ6" s="1">
        <v>1000</v>
      </c>
    </row>
    <row r="7" spans="2:59" ht="9" customHeight="1" x14ac:dyDescent="0.2">
      <c r="B7" s="14"/>
      <c r="C7" s="5"/>
      <c r="D7" s="5"/>
      <c r="E7" s="5"/>
      <c r="F7" s="12"/>
      <c r="G7" s="5"/>
      <c r="H7" s="5"/>
      <c r="I7" s="13"/>
      <c r="J7" s="12"/>
      <c r="K7" s="5"/>
      <c r="L7" s="5"/>
      <c r="M7" s="13"/>
      <c r="N7" s="12"/>
      <c r="O7" s="5"/>
      <c r="P7" s="5"/>
      <c r="Q7" s="13"/>
      <c r="R7" s="12"/>
      <c r="S7" s="5"/>
      <c r="T7" s="5"/>
      <c r="U7" s="13"/>
      <c r="V7" s="12"/>
      <c r="W7" s="5"/>
      <c r="X7" s="5"/>
      <c r="Y7" s="13"/>
      <c r="Z7" s="12"/>
      <c r="AA7" s="5"/>
      <c r="AB7" s="5"/>
      <c r="AC7" s="13"/>
      <c r="AD7" s="12"/>
      <c r="AE7" s="5"/>
      <c r="AF7" s="5"/>
      <c r="AG7" s="13"/>
      <c r="AH7" s="12"/>
      <c r="AI7" s="5"/>
      <c r="AJ7" s="5"/>
      <c r="AK7" s="13"/>
      <c r="AL7" s="12"/>
      <c r="AM7" s="5"/>
      <c r="AN7" s="5"/>
      <c r="AO7" s="11"/>
      <c r="AP7" s="5"/>
      <c r="AQ7" s="39"/>
      <c r="AR7" s="39"/>
      <c r="AT7" s="1" t="s">
        <v>5</v>
      </c>
      <c r="AV7" s="1">
        <v>1000</v>
      </c>
      <c r="AW7" s="1">
        <v>8.5</v>
      </c>
      <c r="AX7" s="2">
        <f>AV7/AW7</f>
        <v>117.64705882352941</v>
      </c>
      <c r="AZ7" s="1">
        <v>750</v>
      </c>
    </row>
    <row r="8" spans="2:59" ht="9" customHeight="1" x14ac:dyDescent="0.2">
      <c r="B8" s="14"/>
      <c r="C8" s="5"/>
      <c r="D8" s="5"/>
      <c r="E8" s="5"/>
      <c r="F8" s="12"/>
      <c r="G8" s="5"/>
      <c r="H8" s="5"/>
      <c r="I8" s="13"/>
      <c r="J8" s="12"/>
      <c r="K8" s="5"/>
      <c r="L8" s="5"/>
      <c r="M8" s="13"/>
      <c r="N8" s="12"/>
      <c r="O8" s="5"/>
      <c r="P8" s="5"/>
      <c r="Q8" s="13"/>
      <c r="R8" s="12"/>
      <c r="S8" s="5"/>
      <c r="T8" s="5"/>
      <c r="U8" s="13"/>
      <c r="V8" s="12"/>
      <c r="W8" s="5"/>
      <c r="X8" s="5"/>
      <c r="Y8" s="13"/>
      <c r="Z8" s="12"/>
      <c r="AA8" s="5"/>
      <c r="AB8" s="5"/>
      <c r="AC8" s="13"/>
      <c r="AD8" s="12"/>
      <c r="AE8" s="5"/>
      <c r="AF8" s="5"/>
      <c r="AG8" s="13"/>
      <c r="AH8" s="12"/>
      <c r="AI8" s="5"/>
      <c r="AJ8" s="5"/>
      <c r="AK8" s="13"/>
      <c r="AL8" s="12"/>
      <c r="AM8" s="5"/>
      <c r="AN8" s="5"/>
      <c r="AO8" s="11"/>
      <c r="AP8" s="5"/>
      <c r="AQ8" s="39"/>
      <c r="AR8" s="39"/>
      <c r="AT8" s="1" t="s">
        <v>4</v>
      </c>
      <c r="AV8" s="1">
        <v>2150</v>
      </c>
      <c r="AW8" s="1">
        <v>24</v>
      </c>
      <c r="AX8" s="2">
        <f>AV8/AW8</f>
        <v>89.583333333333329</v>
      </c>
    </row>
    <row r="9" spans="2:59" ht="9" customHeight="1" x14ac:dyDescent="0.2">
      <c r="B9" s="23"/>
      <c r="C9" s="21"/>
      <c r="D9" s="21"/>
      <c r="E9" s="21"/>
      <c r="F9" s="22"/>
      <c r="G9" s="21"/>
      <c r="H9" s="21"/>
      <c r="I9" s="20"/>
      <c r="J9" s="22"/>
      <c r="K9" s="21"/>
      <c r="L9" s="21"/>
      <c r="M9" s="20"/>
      <c r="N9" s="22"/>
      <c r="O9" s="21"/>
      <c r="P9" s="21"/>
      <c r="Q9" s="20"/>
      <c r="R9" s="22"/>
      <c r="S9" s="21"/>
      <c r="T9" s="21"/>
      <c r="U9" s="20"/>
      <c r="V9" s="22"/>
      <c r="W9" s="21"/>
      <c r="X9" s="21"/>
      <c r="Y9" s="20"/>
      <c r="Z9" s="22"/>
      <c r="AA9" s="21"/>
      <c r="AB9" s="21"/>
      <c r="AC9" s="20"/>
      <c r="AD9" s="22"/>
      <c r="AE9" s="21"/>
      <c r="AF9" s="21"/>
      <c r="AG9" s="20"/>
      <c r="AH9" s="22"/>
      <c r="AI9" s="21"/>
      <c r="AJ9" s="21"/>
      <c r="AK9" s="20"/>
      <c r="AL9" s="22"/>
      <c r="AM9" s="21"/>
      <c r="AN9" s="21"/>
      <c r="AO9" s="24"/>
      <c r="AP9" s="5"/>
      <c r="AQ9" s="5"/>
    </row>
    <row r="10" spans="2:59" ht="9" customHeight="1" x14ac:dyDescent="0.2">
      <c r="B10" s="19"/>
      <c r="C10" s="16"/>
      <c r="D10" s="16"/>
      <c r="E10" s="16"/>
      <c r="F10" s="17"/>
      <c r="G10" s="16"/>
      <c r="H10" s="16"/>
      <c r="I10" s="18"/>
      <c r="J10" s="17"/>
      <c r="K10" s="16"/>
      <c r="L10" s="16"/>
      <c r="M10" s="18"/>
      <c r="N10" s="17"/>
      <c r="O10" s="16"/>
      <c r="P10" s="16"/>
      <c r="Q10" s="18"/>
      <c r="R10" s="17"/>
      <c r="S10" s="16"/>
      <c r="T10" s="16"/>
      <c r="U10" s="18"/>
      <c r="V10" s="17"/>
      <c r="W10" s="16"/>
      <c r="X10" s="16"/>
      <c r="Y10" s="18"/>
      <c r="Z10" s="17"/>
      <c r="AA10" s="16"/>
      <c r="AB10" s="16"/>
      <c r="AC10" s="18"/>
      <c r="AD10" s="17"/>
      <c r="AE10" s="16"/>
      <c r="AF10" s="16"/>
      <c r="AG10" s="18"/>
      <c r="AH10" s="17"/>
      <c r="AI10" s="16"/>
      <c r="AJ10" s="16"/>
      <c r="AK10" s="18"/>
      <c r="AL10" s="17"/>
      <c r="AM10" s="16"/>
      <c r="AN10" s="16"/>
      <c r="AO10" s="15"/>
      <c r="AP10" s="5"/>
      <c r="AQ10" s="5"/>
    </row>
    <row r="11" spans="2:59" ht="9" customHeight="1" x14ac:dyDescent="0.2">
      <c r="B11" s="14"/>
      <c r="C11" s="5"/>
      <c r="D11" s="5"/>
      <c r="E11" s="5"/>
      <c r="F11" s="12"/>
      <c r="G11" s="5"/>
      <c r="H11" s="5"/>
      <c r="I11" s="13"/>
      <c r="J11" s="12"/>
      <c r="K11" s="5"/>
      <c r="L11" s="5"/>
      <c r="M11" s="13"/>
      <c r="N11" s="12"/>
      <c r="O11" s="5"/>
      <c r="P11" s="5"/>
      <c r="Q11" s="13"/>
      <c r="R11" s="12"/>
      <c r="S11" s="5"/>
      <c r="T11" s="5"/>
      <c r="U11" s="13"/>
      <c r="V11" s="12"/>
      <c r="W11" s="5"/>
      <c r="X11" s="5"/>
      <c r="Y11" s="13"/>
      <c r="Z11" s="12"/>
      <c r="AA11" s="5"/>
      <c r="AB11" s="5"/>
      <c r="AC11" s="13"/>
      <c r="AD11" s="12"/>
      <c r="AE11" s="5"/>
      <c r="AF11" s="5"/>
      <c r="AG11" s="13"/>
      <c r="AH11" s="12"/>
      <c r="AI11" s="5"/>
      <c r="AJ11" s="5"/>
      <c r="AK11" s="13"/>
      <c r="AL11" s="12"/>
      <c r="AM11" s="5"/>
      <c r="AN11" s="5"/>
      <c r="AO11" s="11"/>
      <c r="AP11" s="5"/>
      <c r="AQ11" s="5"/>
    </row>
    <row r="12" spans="2:59" ht="9" customHeight="1" x14ac:dyDescent="0.2">
      <c r="B12" s="14"/>
      <c r="C12" s="5"/>
      <c r="D12" s="5"/>
      <c r="E12" s="5"/>
      <c r="F12" s="12"/>
      <c r="G12" s="5"/>
      <c r="H12" s="5"/>
      <c r="I12" s="13"/>
      <c r="J12" s="12"/>
      <c r="K12" s="5"/>
      <c r="L12" s="5"/>
      <c r="M12" s="13"/>
      <c r="N12" s="12"/>
      <c r="O12" s="5"/>
      <c r="P12" s="5"/>
      <c r="Q12" s="13"/>
      <c r="R12" s="12"/>
      <c r="S12" s="5"/>
      <c r="T12" s="5"/>
      <c r="U12" s="13"/>
      <c r="V12" s="12"/>
      <c r="W12" s="5"/>
      <c r="X12" s="5"/>
      <c r="Y12" s="13"/>
      <c r="Z12" s="12"/>
      <c r="AA12" s="5"/>
      <c r="AB12" s="5"/>
      <c r="AC12" s="13"/>
      <c r="AD12" s="12"/>
      <c r="AE12" s="5"/>
      <c r="AF12" s="5"/>
      <c r="AG12" s="13"/>
      <c r="AH12" s="12"/>
      <c r="AI12" s="5"/>
      <c r="AJ12" s="5"/>
      <c r="AK12" s="13"/>
      <c r="AL12" s="12"/>
      <c r="AM12" s="5"/>
      <c r="AN12" s="5"/>
      <c r="AO12" s="11"/>
      <c r="AP12" s="5"/>
      <c r="AQ12" s="5"/>
    </row>
    <row r="13" spans="2:59" ht="9" customHeight="1" x14ac:dyDescent="0.2">
      <c r="B13" s="23"/>
      <c r="C13" s="21"/>
      <c r="D13" s="21"/>
      <c r="E13" s="21"/>
      <c r="F13" s="22"/>
      <c r="G13" s="21"/>
      <c r="H13" s="21"/>
      <c r="I13" s="20"/>
      <c r="J13" s="22"/>
      <c r="K13" s="21"/>
      <c r="L13" s="21"/>
      <c r="M13" s="20"/>
      <c r="N13" s="22"/>
      <c r="O13" s="21"/>
      <c r="P13" s="21"/>
      <c r="Q13" s="20"/>
      <c r="R13" s="22"/>
      <c r="S13" s="21"/>
      <c r="T13" s="21"/>
      <c r="U13" s="20"/>
      <c r="V13" s="22"/>
      <c r="W13" s="21"/>
      <c r="X13" s="21"/>
      <c r="Y13" s="20"/>
      <c r="Z13" s="22"/>
      <c r="AA13" s="21"/>
      <c r="AB13" s="21"/>
      <c r="AC13" s="20"/>
      <c r="AD13" s="22"/>
      <c r="AE13" s="21"/>
      <c r="AF13" s="21"/>
      <c r="AG13" s="20"/>
      <c r="AH13" s="22"/>
      <c r="AI13" s="21"/>
      <c r="AJ13" s="21"/>
      <c r="AK13" s="20"/>
      <c r="AL13" s="22"/>
      <c r="AM13" s="21"/>
      <c r="AN13" s="21"/>
      <c r="AO13" s="24"/>
      <c r="AP13" s="5"/>
      <c r="AQ13" s="5"/>
      <c r="AT13" s="90" t="s">
        <v>3</v>
      </c>
      <c r="AU13" s="90"/>
      <c r="AV13" s="90"/>
      <c r="AW13" s="2">
        <f>1.4*AT16</f>
        <v>48532.399999999994</v>
      </c>
      <c r="AZ13" s="2" t="s">
        <v>3</v>
      </c>
      <c r="BA13" s="2">
        <f>1.4*AT16</f>
        <v>48532.399999999994</v>
      </c>
    </row>
    <row r="14" spans="2:59" ht="9" customHeight="1" x14ac:dyDescent="0.2">
      <c r="B14" s="19"/>
      <c r="C14" s="16"/>
      <c r="D14" s="16"/>
      <c r="E14" s="16"/>
      <c r="F14" s="17"/>
      <c r="G14" s="16"/>
      <c r="H14" s="16"/>
      <c r="I14" s="18"/>
      <c r="J14" s="17"/>
      <c r="K14" s="16"/>
      <c r="L14" s="16"/>
      <c r="M14" s="18"/>
      <c r="N14" s="17"/>
      <c r="O14" s="16"/>
      <c r="P14" s="16"/>
      <c r="Q14" s="18"/>
      <c r="R14" s="17"/>
      <c r="S14" s="16"/>
      <c r="T14" s="16"/>
      <c r="U14" s="18"/>
      <c r="V14" s="17"/>
      <c r="W14" s="16"/>
      <c r="X14" s="16"/>
      <c r="Y14" s="18"/>
      <c r="Z14" s="17"/>
      <c r="AA14" s="16"/>
      <c r="AB14" s="16"/>
      <c r="AC14" s="18"/>
      <c r="AD14" s="17"/>
      <c r="AE14" s="16"/>
      <c r="AF14" s="16"/>
      <c r="AG14" s="18"/>
      <c r="AH14" s="17"/>
      <c r="AI14" s="16"/>
      <c r="AJ14" s="16"/>
      <c r="AK14" s="18"/>
      <c r="AL14" s="17"/>
      <c r="AM14" s="16"/>
      <c r="AN14" s="16"/>
      <c r="AO14" s="15"/>
      <c r="AP14" s="5"/>
      <c r="AQ14" s="5"/>
      <c r="AR14" s="38"/>
      <c r="AT14" s="90" t="s">
        <v>2</v>
      </c>
      <c r="AU14" s="90"/>
      <c r="AV14" s="90"/>
      <c r="AW14" s="2">
        <f>6460+6460+5460+5460+10400+8600+3820</f>
        <v>46660</v>
      </c>
      <c r="AZ14" s="2" t="s">
        <v>2</v>
      </c>
      <c r="BA14" s="2">
        <f>6460+6460+5460+5460+10400+8600+4675+600</f>
        <v>48115</v>
      </c>
    </row>
    <row r="15" spans="2:59" ht="9" customHeight="1" thickBot="1" x14ac:dyDescent="0.25">
      <c r="B15" s="14"/>
      <c r="C15" s="5"/>
      <c r="D15" s="5"/>
      <c r="E15" s="5"/>
      <c r="F15" s="12"/>
      <c r="G15" s="5"/>
      <c r="H15" s="5"/>
      <c r="I15" s="13"/>
      <c r="J15" s="12"/>
      <c r="K15" s="5"/>
      <c r="L15" s="5"/>
      <c r="M15" s="13"/>
      <c r="N15" s="12"/>
      <c r="O15" s="5"/>
      <c r="P15" s="5"/>
      <c r="Q15" s="13"/>
      <c r="R15" s="12"/>
      <c r="S15" s="5"/>
      <c r="T15" s="5"/>
      <c r="U15" s="13"/>
      <c r="V15" s="12"/>
      <c r="W15" s="5"/>
      <c r="X15" s="5"/>
      <c r="Y15" s="13"/>
      <c r="Z15" s="12"/>
      <c r="AA15" s="5"/>
      <c r="AB15" s="5"/>
      <c r="AC15" s="13"/>
      <c r="AD15" s="12"/>
      <c r="AE15" s="5"/>
      <c r="AF15" s="5"/>
      <c r="AG15" s="13"/>
      <c r="AH15" s="12"/>
      <c r="AI15" s="5"/>
      <c r="AJ15" s="5"/>
      <c r="AK15" s="13"/>
      <c r="AL15" s="12"/>
      <c r="AM15" s="5"/>
      <c r="AN15" s="5"/>
      <c r="AO15" s="11"/>
      <c r="AP15" s="5"/>
      <c r="AQ15" s="5"/>
      <c r="AT15" s="5"/>
      <c r="AU15" s="5"/>
      <c r="AV15" s="5"/>
      <c r="AW15" s="5"/>
      <c r="AX15" s="28"/>
      <c r="AY15" s="5"/>
    </row>
    <row r="16" spans="2:59" ht="9" customHeight="1" x14ac:dyDescent="0.2">
      <c r="B16" s="14"/>
      <c r="C16" s="5"/>
      <c r="D16" s="5"/>
      <c r="E16" s="5"/>
      <c r="F16" s="12"/>
      <c r="G16" s="5"/>
      <c r="H16" s="5"/>
      <c r="I16" s="13"/>
      <c r="J16" s="12"/>
      <c r="K16" s="5"/>
      <c r="L16" s="5"/>
      <c r="M16" s="13"/>
      <c r="N16" s="12"/>
      <c r="O16" s="5"/>
      <c r="P16" s="5"/>
      <c r="Q16" s="13"/>
      <c r="R16" s="12"/>
      <c r="S16" s="5"/>
      <c r="T16" s="5"/>
      <c r="U16" s="13"/>
      <c r="V16" s="12"/>
      <c r="W16" s="5"/>
      <c r="X16" s="5"/>
      <c r="Y16" s="13"/>
      <c r="Z16" s="12"/>
      <c r="AA16" s="5"/>
      <c r="AB16" s="5"/>
      <c r="AC16" s="13"/>
      <c r="AD16" s="12"/>
      <c r="AE16" s="5"/>
      <c r="AF16" s="5"/>
      <c r="AG16" s="13"/>
      <c r="AH16" s="12"/>
      <c r="AI16" s="5"/>
      <c r="AJ16" s="5"/>
      <c r="AK16" s="13"/>
      <c r="AL16" s="12"/>
      <c r="AM16" s="5"/>
      <c r="AN16" s="5"/>
      <c r="AO16" s="11"/>
      <c r="AP16" s="5"/>
      <c r="AT16" s="49">
        <f>AU16*1330 + 86</f>
        <v>34666</v>
      </c>
      <c r="AU16" s="37">
        <v>26</v>
      </c>
      <c r="AV16" s="36" t="s">
        <v>19</v>
      </c>
      <c r="AW16" s="31"/>
      <c r="AX16" s="28"/>
      <c r="AY16" s="5"/>
      <c r="BB16" s="1" t="s">
        <v>35</v>
      </c>
    </row>
    <row r="17" spans="2:59" ht="9" customHeight="1" x14ac:dyDescent="0.2">
      <c r="B17" s="23"/>
      <c r="C17" s="21"/>
      <c r="D17" s="21"/>
      <c r="E17" s="21"/>
      <c r="F17" s="22"/>
      <c r="G17" s="21"/>
      <c r="H17" s="21"/>
      <c r="I17" s="20"/>
      <c r="J17" s="22"/>
      <c r="K17" s="21"/>
      <c r="L17" s="21"/>
      <c r="M17" s="20"/>
      <c r="N17" s="22"/>
      <c r="O17" s="21"/>
      <c r="P17" s="21"/>
      <c r="Q17" s="20"/>
      <c r="R17" s="22"/>
      <c r="S17" s="21"/>
      <c r="T17" s="21"/>
      <c r="U17" s="20"/>
      <c r="V17" s="22"/>
      <c r="W17" s="21"/>
      <c r="X17" s="21"/>
      <c r="Y17" s="20"/>
      <c r="Z17" s="22"/>
      <c r="AA17" s="21"/>
      <c r="AB17" s="21"/>
      <c r="AC17" s="20"/>
      <c r="AD17" s="22"/>
      <c r="AE17" s="21"/>
      <c r="AF17" s="21"/>
      <c r="AG17" s="20"/>
      <c r="AH17" s="22"/>
      <c r="AI17" s="21"/>
      <c r="AJ17" s="21"/>
      <c r="AK17" s="20"/>
      <c r="AL17" s="22"/>
      <c r="AM17" s="21"/>
      <c r="AN17" s="21"/>
      <c r="AO17" s="24"/>
      <c r="AP17" s="5"/>
      <c r="AT17" s="50">
        <f>AU17*1530</f>
        <v>26010</v>
      </c>
      <c r="AU17" s="34">
        <v>17</v>
      </c>
      <c r="AV17" s="35" t="s">
        <v>20</v>
      </c>
      <c r="AW17" s="34"/>
      <c r="AX17" s="28"/>
      <c r="AY17" s="5"/>
    </row>
    <row r="18" spans="2:59" ht="9" customHeight="1" x14ac:dyDescent="0.2">
      <c r="B18" s="19"/>
      <c r="C18" s="16"/>
      <c r="D18" s="16"/>
      <c r="E18" s="16"/>
      <c r="F18" s="17"/>
      <c r="G18" s="16"/>
      <c r="H18" s="16"/>
      <c r="I18" s="18"/>
      <c r="J18" s="17"/>
      <c r="K18" s="16"/>
      <c r="L18" s="16"/>
      <c r="M18" s="18"/>
      <c r="N18" s="17"/>
      <c r="O18" s="16"/>
      <c r="P18" s="16"/>
      <c r="Q18" s="18"/>
      <c r="R18" s="17"/>
      <c r="S18" s="16"/>
      <c r="T18" s="16"/>
      <c r="U18" s="18"/>
      <c r="V18" s="17"/>
      <c r="W18" s="16"/>
      <c r="X18" s="16"/>
      <c r="Y18" s="18"/>
      <c r="Z18" s="17"/>
      <c r="AA18" s="16"/>
      <c r="AB18" s="16"/>
      <c r="AC18" s="18"/>
      <c r="AD18" s="17"/>
      <c r="AE18" s="16"/>
      <c r="AF18" s="16"/>
      <c r="AG18" s="18"/>
      <c r="AH18" s="17"/>
      <c r="AI18" s="16"/>
      <c r="AJ18" s="16"/>
      <c r="AK18" s="18"/>
      <c r="AL18" s="17"/>
      <c r="AM18" s="16"/>
      <c r="AN18" s="16"/>
      <c r="AO18" s="15"/>
      <c r="AT18" s="50">
        <f>2800+1900+2600</f>
        <v>7300</v>
      </c>
      <c r="AU18" s="34">
        <v>3</v>
      </c>
      <c r="AV18" s="35" t="s">
        <v>21</v>
      </c>
      <c r="AW18" s="34"/>
      <c r="AX18" s="28"/>
      <c r="AY18" s="5"/>
    </row>
    <row r="19" spans="2:59" ht="9" customHeight="1" x14ac:dyDescent="0.2">
      <c r="B19" s="14"/>
      <c r="C19" s="5"/>
      <c r="D19" s="5"/>
      <c r="E19" s="5"/>
      <c r="F19" s="12"/>
      <c r="G19" s="5"/>
      <c r="H19" s="5"/>
      <c r="I19" s="13"/>
      <c r="J19" s="12"/>
      <c r="K19" s="5"/>
      <c r="L19" s="5"/>
      <c r="M19" s="13"/>
      <c r="N19" s="12"/>
      <c r="O19" s="5"/>
      <c r="P19" s="5"/>
      <c r="Q19" s="13"/>
      <c r="R19" s="12"/>
      <c r="S19" s="5"/>
      <c r="T19" s="5"/>
      <c r="U19" s="13"/>
      <c r="V19" s="12"/>
      <c r="W19" s="5"/>
      <c r="X19" s="5"/>
      <c r="Y19" s="13"/>
      <c r="Z19" s="12"/>
      <c r="AA19" s="5"/>
      <c r="AB19" s="5"/>
      <c r="AC19" s="13"/>
      <c r="AD19" s="12"/>
      <c r="AE19" s="5"/>
      <c r="AF19" s="5"/>
      <c r="AG19" s="13"/>
      <c r="AH19" s="12"/>
      <c r="AI19" s="5"/>
      <c r="AJ19" s="5"/>
      <c r="AK19" s="13"/>
      <c r="AL19" s="12"/>
      <c r="AM19" s="5"/>
      <c r="AN19" s="5"/>
      <c r="AO19" s="11"/>
      <c r="AS19" s="48"/>
      <c r="AT19" s="50"/>
      <c r="AU19" s="34"/>
      <c r="AV19" s="35" t="s">
        <v>9</v>
      </c>
      <c r="AW19" s="34"/>
      <c r="AX19" s="28"/>
      <c r="AY19" s="5"/>
      <c r="BA19" s="27"/>
      <c r="BB19" s="27"/>
      <c r="BC19" s="27"/>
      <c r="BD19" s="27"/>
      <c r="BE19" s="27"/>
      <c r="BF19" s="27"/>
      <c r="BG19" s="26"/>
    </row>
    <row r="20" spans="2:59" ht="9" customHeight="1" x14ac:dyDescent="0.2">
      <c r="B20" s="14"/>
      <c r="C20" s="5"/>
      <c r="D20" s="5"/>
      <c r="E20" s="5"/>
      <c r="F20" s="12"/>
      <c r="G20" s="5"/>
      <c r="H20" s="5"/>
      <c r="I20" s="13"/>
      <c r="J20" s="12"/>
      <c r="K20" s="5"/>
      <c r="L20" s="5"/>
      <c r="M20" s="13"/>
      <c r="N20" s="12"/>
      <c r="O20" s="5"/>
      <c r="P20" s="5"/>
      <c r="Q20" s="13"/>
      <c r="R20" s="12"/>
      <c r="S20" s="5"/>
      <c r="T20" s="5"/>
      <c r="U20" s="13"/>
      <c r="V20" s="12"/>
      <c r="W20" s="5"/>
      <c r="X20" s="5"/>
      <c r="Y20" s="13"/>
      <c r="Z20" s="12"/>
      <c r="AA20" s="5"/>
      <c r="AB20" s="5"/>
      <c r="AC20" s="13"/>
      <c r="AD20" s="12"/>
      <c r="AE20" s="5"/>
      <c r="AF20" s="5"/>
      <c r="AG20" s="13"/>
      <c r="AH20" s="12"/>
      <c r="AI20" s="5"/>
      <c r="AJ20" s="5"/>
      <c r="AK20" s="13"/>
      <c r="AL20" s="12"/>
      <c r="AM20" s="5"/>
      <c r="AN20" s="5"/>
      <c r="AO20" s="11"/>
      <c r="AS20" s="48"/>
      <c r="AT20" s="50">
        <f>600+6*123</f>
        <v>1338</v>
      </c>
      <c r="AU20" s="34">
        <v>3</v>
      </c>
      <c r="AV20" s="35" t="s">
        <v>22</v>
      </c>
      <c r="AW20" s="34"/>
      <c r="AX20" s="28"/>
      <c r="AY20" s="5"/>
      <c r="BA20" s="27"/>
      <c r="BB20" s="27"/>
      <c r="BC20" s="27"/>
      <c r="BD20" s="27"/>
      <c r="BE20" s="27"/>
      <c r="BF20" s="27"/>
      <c r="BG20" s="26"/>
    </row>
    <row r="21" spans="2:59" ht="9" customHeight="1" thickBot="1" x14ac:dyDescent="0.25">
      <c r="B21" s="23"/>
      <c r="C21" s="21"/>
      <c r="D21" s="21"/>
      <c r="E21" s="21"/>
      <c r="F21" s="22"/>
      <c r="G21" s="21"/>
      <c r="H21" s="21"/>
      <c r="I21" s="20"/>
      <c r="J21" s="22"/>
      <c r="K21" s="21"/>
      <c r="L21" s="21"/>
      <c r="M21" s="20"/>
      <c r="N21" s="22"/>
      <c r="O21" s="21"/>
      <c r="P21" s="21"/>
      <c r="Q21" s="20"/>
      <c r="R21" s="22"/>
      <c r="S21" s="21"/>
      <c r="T21" s="21"/>
      <c r="U21" s="20"/>
      <c r="V21" s="22"/>
      <c r="W21" s="21"/>
      <c r="X21" s="21"/>
      <c r="Y21" s="20"/>
      <c r="Z21" s="22"/>
      <c r="AA21" s="21"/>
      <c r="AB21" s="21"/>
      <c r="AC21" s="20"/>
      <c r="AD21" s="22"/>
      <c r="AE21" s="21"/>
      <c r="AF21" s="21"/>
      <c r="AG21" s="20"/>
      <c r="AH21" s="22"/>
      <c r="AI21" s="21"/>
      <c r="AJ21" s="21"/>
      <c r="AK21" s="20"/>
      <c r="AL21" s="22"/>
      <c r="AM21" s="21"/>
      <c r="AN21" s="21"/>
      <c r="AO21" s="24"/>
      <c r="AS21" s="48"/>
      <c r="AT21" s="51">
        <f>SUM(AT17:AW20)</f>
        <v>34671</v>
      </c>
      <c r="AU21" s="33"/>
      <c r="AV21" s="32"/>
      <c r="AW21" s="31"/>
      <c r="AX21" s="30"/>
      <c r="AY21" s="5"/>
      <c r="BA21" s="27"/>
      <c r="BB21" s="27"/>
      <c r="BC21" s="27"/>
      <c r="BD21" s="27"/>
      <c r="BE21" s="27"/>
      <c r="BF21" s="27"/>
      <c r="BG21" s="26"/>
    </row>
    <row r="22" spans="2:59" ht="9" customHeight="1" x14ac:dyDescent="0.2">
      <c r="B22" s="19"/>
      <c r="C22" s="16"/>
      <c r="D22" s="16"/>
      <c r="E22" s="16"/>
      <c r="F22" s="17"/>
      <c r="G22" s="16"/>
      <c r="H22" s="16"/>
      <c r="I22" s="18"/>
      <c r="J22" s="17"/>
      <c r="K22" s="16"/>
      <c r="L22" s="16"/>
      <c r="M22" s="18"/>
      <c r="N22" s="17"/>
      <c r="O22" s="16"/>
      <c r="P22" s="16"/>
      <c r="Q22" s="18"/>
      <c r="R22" s="17"/>
      <c r="S22" s="16"/>
      <c r="T22" s="16"/>
      <c r="U22" s="18"/>
      <c r="V22" s="17"/>
      <c r="W22" s="16"/>
      <c r="X22" s="16"/>
      <c r="Y22" s="18"/>
      <c r="Z22" s="17"/>
      <c r="AA22" s="16"/>
      <c r="AB22" s="16"/>
      <c r="AC22" s="18"/>
      <c r="AD22" s="17"/>
      <c r="AE22" s="16"/>
      <c r="AF22" s="16"/>
      <c r="AG22" s="18"/>
      <c r="AH22" s="17"/>
      <c r="AI22" s="16"/>
      <c r="AJ22" s="16"/>
      <c r="AK22" s="18"/>
      <c r="AL22" s="17"/>
      <c r="AM22" s="16"/>
      <c r="AN22" s="16"/>
      <c r="AO22" s="15"/>
      <c r="AS22" s="48"/>
      <c r="AT22" s="29"/>
      <c r="AU22" s="29"/>
      <c r="AV22" s="5"/>
      <c r="AW22" s="5"/>
      <c r="AX22" s="28"/>
      <c r="AY22" s="5"/>
      <c r="BA22" s="27"/>
      <c r="BB22" s="27"/>
      <c r="BC22" s="27"/>
      <c r="BD22" s="27"/>
      <c r="BE22" s="27"/>
      <c r="BF22" s="27"/>
      <c r="BG22" s="26"/>
    </row>
    <row r="23" spans="2:59" ht="9" customHeight="1" x14ac:dyDescent="0.2">
      <c r="B23" s="14"/>
      <c r="C23" s="5"/>
      <c r="D23" s="5"/>
      <c r="E23" s="5"/>
      <c r="F23" s="12"/>
      <c r="G23" s="5"/>
      <c r="H23" s="5"/>
      <c r="I23" s="13"/>
      <c r="J23" s="12"/>
      <c r="K23" s="5"/>
      <c r="L23" s="5"/>
      <c r="M23" s="13"/>
      <c r="N23" s="12"/>
      <c r="O23" s="5"/>
      <c r="P23" s="5"/>
      <c r="Q23" s="13"/>
      <c r="R23" s="12"/>
      <c r="S23" s="5"/>
      <c r="T23" s="5"/>
      <c r="U23" s="13"/>
      <c r="V23" s="12"/>
      <c r="W23" s="5"/>
      <c r="X23" s="5"/>
      <c r="Y23" s="13"/>
      <c r="Z23" s="12"/>
      <c r="AA23" s="5"/>
      <c r="AB23" s="5"/>
      <c r="AC23" s="13"/>
      <c r="AD23" s="12"/>
      <c r="AE23" s="5"/>
      <c r="AF23" s="5"/>
      <c r="AG23" s="13"/>
      <c r="AH23" s="12"/>
      <c r="AI23" s="5"/>
      <c r="AJ23" s="5"/>
      <c r="AK23" s="13"/>
      <c r="AL23" s="12"/>
      <c r="AM23" s="5"/>
      <c r="AN23" s="5"/>
      <c r="AO23" s="11"/>
      <c r="AV23" s="79" t="s">
        <v>34</v>
      </c>
      <c r="AW23" s="79"/>
      <c r="AX23" s="79"/>
      <c r="AY23" s="79"/>
      <c r="AZ23" s="79"/>
    </row>
    <row r="24" spans="2:59" ht="9" customHeight="1" x14ac:dyDescent="0.2">
      <c r="B24" s="14"/>
      <c r="C24" s="5"/>
      <c r="D24" s="5"/>
      <c r="E24" s="5"/>
      <c r="F24" s="12"/>
      <c r="G24" s="5"/>
      <c r="H24" s="5"/>
      <c r="I24" s="13"/>
      <c r="J24" s="12"/>
      <c r="K24" s="5"/>
      <c r="L24" s="5"/>
      <c r="M24" s="13"/>
      <c r="N24" s="12"/>
      <c r="O24" s="5"/>
      <c r="P24" s="5"/>
      <c r="Q24" s="13"/>
      <c r="R24" s="12"/>
      <c r="S24" s="5"/>
      <c r="T24" s="5"/>
      <c r="U24" s="13"/>
      <c r="V24" s="12"/>
      <c r="W24" s="5"/>
      <c r="X24" s="5"/>
      <c r="Y24" s="13"/>
      <c r="Z24" s="12"/>
      <c r="AA24" s="5"/>
      <c r="AB24" s="5"/>
      <c r="AC24" s="13"/>
      <c r="AD24" s="12"/>
      <c r="AE24" s="5"/>
      <c r="AF24" s="5"/>
      <c r="AG24" s="13"/>
      <c r="AH24" s="12"/>
      <c r="AI24" s="5"/>
      <c r="AJ24" s="5"/>
      <c r="AK24" s="13"/>
      <c r="AL24" s="12"/>
      <c r="AM24" s="5"/>
      <c r="AN24" s="5"/>
      <c r="AO24" s="11"/>
      <c r="AV24" s="79" t="s">
        <v>33</v>
      </c>
      <c r="AW24" s="79"/>
      <c r="AX24" s="79"/>
      <c r="AY24" s="79"/>
      <c r="AZ24" s="79"/>
    </row>
    <row r="25" spans="2:59" ht="9" customHeight="1" x14ac:dyDescent="0.2">
      <c r="B25" s="23"/>
      <c r="C25" s="21"/>
      <c r="D25" s="21"/>
      <c r="E25" s="21"/>
      <c r="F25" s="22"/>
      <c r="G25" s="21"/>
      <c r="H25" s="21"/>
      <c r="I25" s="20"/>
      <c r="J25" s="22"/>
      <c r="K25" s="21"/>
      <c r="L25" s="21"/>
      <c r="M25" s="20"/>
      <c r="N25" s="22"/>
      <c r="O25" s="21"/>
      <c r="P25" s="21"/>
      <c r="Q25" s="20"/>
      <c r="R25" s="22"/>
      <c r="S25" s="21"/>
      <c r="T25" s="21"/>
      <c r="U25" s="20"/>
      <c r="V25" s="22"/>
      <c r="W25" s="21"/>
      <c r="X25" s="21"/>
      <c r="Y25" s="20"/>
      <c r="Z25" s="22"/>
      <c r="AA25" s="21"/>
      <c r="AB25" s="21"/>
      <c r="AC25" s="20"/>
      <c r="AD25" s="22"/>
      <c r="AE25" s="21"/>
      <c r="AF25" s="21"/>
      <c r="AG25" s="20"/>
      <c r="AH25" s="22"/>
      <c r="AI25" s="21"/>
      <c r="AJ25" s="21"/>
      <c r="AK25" s="20"/>
      <c r="AL25" s="22"/>
      <c r="AM25" s="21"/>
      <c r="AN25" s="21"/>
      <c r="AO25" s="24"/>
    </row>
    <row r="26" spans="2:59" ht="9" customHeight="1" x14ac:dyDescent="0.2">
      <c r="B26" s="19"/>
      <c r="C26" s="16"/>
      <c r="D26" s="16"/>
      <c r="E26" s="16"/>
      <c r="F26" s="17"/>
      <c r="G26" s="16"/>
      <c r="H26" s="16"/>
      <c r="I26" s="18"/>
      <c r="J26" s="17"/>
      <c r="K26" s="16"/>
      <c r="L26" s="16"/>
      <c r="M26" s="18"/>
      <c r="N26" s="17"/>
      <c r="O26" s="16"/>
      <c r="P26" s="16"/>
      <c r="Q26" s="18"/>
      <c r="R26" s="17"/>
      <c r="S26" s="16"/>
      <c r="T26" s="16"/>
      <c r="U26" s="18"/>
      <c r="V26" s="17"/>
      <c r="W26" s="16"/>
      <c r="X26" s="16"/>
      <c r="Y26" s="18"/>
      <c r="Z26" s="17"/>
      <c r="AA26" s="16"/>
      <c r="AB26" s="16"/>
      <c r="AC26" s="18"/>
      <c r="AD26" s="17"/>
      <c r="AE26" s="16"/>
      <c r="AF26" s="16"/>
      <c r="AG26" s="18"/>
      <c r="AH26" s="17"/>
      <c r="AI26" s="16"/>
      <c r="AJ26" s="16"/>
      <c r="AK26" s="18"/>
      <c r="AL26" s="17"/>
      <c r="AM26" s="16"/>
      <c r="AN26" s="16"/>
      <c r="AO26" s="15"/>
    </row>
    <row r="27" spans="2:59" ht="9" customHeight="1" x14ac:dyDescent="0.2">
      <c r="B27" s="14"/>
      <c r="C27" s="5"/>
      <c r="D27" s="5"/>
      <c r="E27" s="5"/>
      <c r="F27" s="12"/>
      <c r="G27" s="5"/>
      <c r="H27" s="5"/>
      <c r="I27" s="13"/>
      <c r="J27" s="12"/>
      <c r="K27" s="5"/>
      <c r="L27" s="5"/>
      <c r="M27" s="13"/>
      <c r="N27" s="12"/>
      <c r="O27" s="5"/>
      <c r="P27" s="5"/>
      <c r="Q27" s="13"/>
      <c r="R27" s="12"/>
      <c r="S27" s="5"/>
      <c r="T27" s="5"/>
      <c r="U27" s="13"/>
      <c r="V27" s="12"/>
      <c r="W27" s="5"/>
      <c r="X27" s="5"/>
      <c r="Y27" s="13"/>
      <c r="Z27" s="12"/>
      <c r="AA27" s="5"/>
      <c r="AB27" s="5"/>
      <c r="AC27" s="13"/>
      <c r="AD27" s="12"/>
      <c r="AE27" s="5"/>
      <c r="AF27" s="5"/>
      <c r="AG27" s="13"/>
      <c r="AH27" s="12"/>
      <c r="AI27" s="5"/>
      <c r="AJ27" s="5"/>
      <c r="AK27" s="13"/>
      <c r="AL27" s="12"/>
      <c r="AM27" s="5"/>
      <c r="AN27" s="5"/>
      <c r="AO27" s="11"/>
      <c r="AQ27" s="5"/>
    </row>
    <row r="28" spans="2:59" ht="9" customHeight="1" x14ac:dyDescent="0.2">
      <c r="B28" s="14"/>
      <c r="C28" s="5"/>
      <c r="D28" s="5"/>
      <c r="E28" s="5"/>
      <c r="F28" s="12"/>
      <c r="G28" s="5"/>
      <c r="H28" s="5"/>
      <c r="I28" s="13"/>
      <c r="J28" s="12"/>
      <c r="K28" s="5"/>
      <c r="L28" s="5"/>
      <c r="M28" s="13"/>
      <c r="N28" s="12"/>
      <c r="O28" s="5"/>
      <c r="P28" s="5"/>
      <c r="Q28" s="13"/>
      <c r="R28" s="12"/>
      <c r="S28" s="5"/>
      <c r="T28" s="5"/>
      <c r="U28" s="13"/>
      <c r="V28" s="12"/>
      <c r="W28" s="5"/>
      <c r="X28" s="5"/>
      <c r="Y28" s="13"/>
      <c r="Z28" s="12"/>
      <c r="AA28" s="5"/>
      <c r="AB28" s="5"/>
      <c r="AC28" s="13"/>
      <c r="AD28" s="12"/>
      <c r="AE28" s="5"/>
      <c r="AF28" s="5"/>
      <c r="AG28" s="13"/>
      <c r="AH28" s="12"/>
      <c r="AI28" s="5"/>
      <c r="AJ28" s="5"/>
      <c r="AK28" s="13"/>
      <c r="AL28" s="12"/>
      <c r="AM28" s="5"/>
      <c r="AN28" s="5"/>
      <c r="AO28" s="11"/>
      <c r="AQ28" s="5"/>
    </row>
    <row r="29" spans="2:59" ht="9" customHeight="1" thickBot="1" x14ac:dyDescent="0.25">
      <c r="B29" s="10"/>
      <c r="C29" s="7"/>
      <c r="D29" s="7"/>
      <c r="E29" s="7"/>
      <c r="F29" s="22"/>
      <c r="G29" s="21"/>
      <c r="H29" s="21"/>
      <c r="I29" s="20"/>
      <c r="J29" s="22"/>
      <c r="K29" s="21"/>
      <c r="L29" s="21"/>
      <c r="M29" s="20"/>
      <c r="N29" s="22"/>
      <c r="O29" s="21"/>
      <c r="P29" s="21"/>
      <c r="Q29" s="20"/>
      <c r="R29" s="22"/>
      <c r="S29" s="21"/>
      <c r="T29" s="21"/>
      <c r="U29" s="20"/>
      <c r="V29" s="22"/>
      <c r="W29" s="21"/>
      <c r="X29" s="21"/>
      <c r="Y29" s="20"/>
      <c r="Z29" s="22"/>
      <c r="AA29" s="21"/>
      <c r="AB29" s="21"/>
      <c r="AC29" s="20"/>
      <c r="AD29" s="22"/>
      <c r="AE29" s="21"/>
      <c r="AF29" s="21"/>
      <c r="AG29" s="20"/>
      <c r="AH29" s="22"/>
      <c r="AI29" s="21"/>
      <c r="AJ29" s="21"/>
      <c r="AK29" s="20"/>
      <c r="AL29" s="22"/>
      <c r="AM29" s="21"/>
      <c r="AN29" s="21"/>
      <c r="AO29" s="24"/>
      <c r="AQ29" s="5"/>
    </row>
    <row r="30" spans="2:59" ht="9" customHeight="1" x14ac:dyDescent="0.2">
      <c r="B30" s="14"/>
      <c r="C30" s="5"/>
      <c r="D30" s="5"/>
      <c r="E30" s="5"/>
      <c r="F30" s="12"/>
      <c r="G30" s="5"/>
      <c r="H30" s="5"/>
      <c r="I30" s="13"/>
      <c r="J30" s="12"/>
      <c r="K30" s="5"/>
      <c r="L30" s="5"/>
      <c r="M30" s="13"/>
      <c r="N30" s="12"/>
      <c r="O30" s="5"/>
      <c r="P30" s="5"/>
      <c r="Q30" s="13"/>
      <c r="R30" s="12"/>
      <c r="S30" s="5"/>
      <c r="T30" s="5"/>
      <c r="U30" s="13"/>
      <c r="V30" s="12"/>
      <c r="W30" s="5"/>
      <c r="X30" s="5"/>
      <c r="Y30" s="13"/>
      <c r="Z30" s="12"/>
      <c r="AA30" s="5"/>
      <c r="AB30" s="5"/>
      <c r="AC30" s="13"/>
      <c r="AD30" s="12"/>
      <c r="AE30" s="5"/>
      <c r="AF30" s="5"/>
      <c r="AG30" s="13"/>
      <c r="AH30" s="12"/>
      <c r="AI30" s="5"/>
      <c r="AJ30" s="5"/>
      <c r="AK30" s="13"/>
      <c r="AL30" s="12"/>
      <c r="AM30" s="5"/>
      <c r="AN30" s="5"/>
      <c r="AO30" s="11"/>
      <c r="AQ30" s="25"/>
    </row>
    <row r="31" spans="2:59" ht="9" customHeight="1" x14ac:dyDescent="0.2">
      <c r="B31" s="14"/>
      <c r="C31" s="5"/>
      <c r="D31" s="5"/>
      <c r="E31" s="5"/>
      <c r="F31" s="12"/>
      <c r="G31" s="5"/>
      <c r="H31" s="5"/>
      <c r="I31" s="13"/>
      <c r="J31" s="12"/>
      <c r="K31" s="5"/>
      <c r="L31" s="5"/>
      <c r="M31" s="13"/>
      <c r="N31" s="12"/>
      <c r="O31" s="5"/>
      <c r="P31" s="5"/>
      <c r="Q31" s="13"/>
      <c r="R31" s="12"/>
      <c r="S31" s="5"/>
      <c r="T31" s="5"/>
      <c r="U31" s="13"/>
      <c r="V31" s="12"/>
      <c r="W31" s="5"/>
      <c r="X31" s="5"/>
      <c r="Y31" s="13"/>
      <c r="Z31" s="12"/>
      <c r="AA31" s="5"/>
      <c r="AB31" s="5"/>
      <c r="AC31" s="13"/>
      <c r="AD31" s="12"/>
      <c r="AE31" s="5"/>
      <c r="AF31" s="5"/>
      <c r="AG31" s="13"/>
      <c r="AH31" s="12"/>
      <c r="AI31" s="5"/>
      <c r="AJ31" s="5"/>
      <c r="AK31" s="13"/>
      <c r="AL31" s="12"/>
      <c r="AM31" s="5"/>
      <c r="AN31" s="5"/>
      <c r="AO31" s="11"/>
      <c r="AQ31" s="25"/>
    </row>
    <row r="32" spans="2:59" ht="9" customHeight="1" x14ac:dyDescent="0.2">
      <c r="B32" s="14"/>
      <c r="C32" s="5"/>
      <c r="D32" s="5"/>
      <c r="E32" s="5"/>
      <c r="F32" s="12"/>
      <c r="G32" s="5"/>
      <c r="H32" s="5"/>
      <c r="I32" s="13"/>
      <c r="J32" s="12"/>
      <c r="K32" s="5"/>
      <c r="L32" s="5"/>
      <c r="M32" s="13"/>
      <c r="N32" s="12"/>
      <c r="O32" s="5"/>
      <c r="P32" s="5"/>
      <c r="Q32" s="13"/>
      <c r="R32" s="12"/>
      <c r="S32" s="5"/>
      <c r="T32" s="5"/>
      <c r="U32" s="13"/>
      <c r="V32" s="12"/>
      <c r="W32" s="5"/>
      <c r="X32" s="5"/>
      <c r="Y32" s="13"/>
      <c r="Z32" s="12"/>
      <c r="AA32" s="5"/>
      <c r="AB32" s="5"/>
      <c r="AC32" s="13"/>
      <c r="AD32" s="12"/>
      <c r="AE32" s="5"/>
      <c r="AF32" s="5"/>
      <c r="AG32" s="13"/>
      <c r="AH32" s="12"/>
      <c r="AI32" s="5"/>
      <c r="AJ32" s="5"/>
      <c r="AK32" s="13"/>
      <c r="AL32" s="12"/>
      <c r="AM32" s="5"/>
      <c r="AN32" s="5"/>
      <c r="AO32" s="11"/>
    </row>
    <row r="33" spans="2:50" ht="9" customHeight="1" thickBot="1" x14ac:dyDescent="0.25">
      <c r="B33" s="10"/>
      <c r="C33" s="7"/>
      <c r="D33" s="7"/>
      <c r="E33" s="7"/>
      <c r="F33" s="22"/>
      <c r="G33" s="21"/>
      <c r="H33" s="21"/>
      <c r="I33" s="20"/>
      <c r="J33" s="22"/>
      <c r="K33" s="21"/>
      <c r="L33" s="21"/>
      <c r="M33" s="20"/>
      <c r="N33" s="22"/>
      <c r="O33" s="21"/>
      <c r="P33" s="21"/>
      <c r="Q33" s="20"/>
      <c r="R33" s="22"/>
      <c r="S33" s="21"/>
      <c r="T33" s="21"/>
      <c r="U33" s="20"/>
      <c r="V33" s="22"/>
      <c r="W33" s="21"/>
      <c r="X33" s="21"/>
      <c r="Y33" s="20"/>
      <c r="Z33" s="22"/>
      <c r="AA33" s="21"/>
      <c r="AB33" s="21"/>
      <c r="AC33" s="20"/>
      <c r="AD33" s="22"/>
      <c r="AE33" s="21"/>
      <c r="AF33" s="21"/>
      <c r="AG33" s="20"/>
      <c r="AH33" s="22"/>
      <c r="AI33" s="21"/>
      <c r="AJ33" s="21"/>
      <c r="AK33" s="20"/>
      <c r="AL33" s="22"/>
      <c r="AM33" s="21"/>
      <c r="AN33" s="21"/>
      <c r="AO33" s="24"/>
      <c r="AX33" s="1"/>
    </row>
    <row r="34" spans="2:50" ht="9" customHeight="1" x14ac:dyDescent="0.2">
      <c r="F34" s="46"/>
      <c r="G34" s="41"/>
      <c r="H34" s="41"/>
      <c r="I34" s="40"/>
      <c r="J34" s="17"/>
      <c r="K34" s="16"/>
      <c r="L34" s="16"/>
      <c r="M34" s="18"/>
      <c r="N34" s="17"/>
      <c r="O34" s="16"/>
      <c r="P34" s="16"/>
      <c r="Q34" s="18"/>
      <c r="R34" s="17"/>
      <c r="S34" s="16"/>
      <c r="T34" s="16"/>
      <c r="U34" s="18"/>
      <c r="V34" s="17"/>
      <c r="W34" s="16"/>
      <c r="X34" s="16"/>
      <c r="Y34" s="18"/>
      <c r="Z34" s="17"/>
      <c r="AA34" s="16"/>
      <c r="AB34" s="16"/>
      <c r="AC34" s="18"/>
      <c r="AD34" s="17"/>
      <c r="AE34" s="16"/>
      <c r="AF34" s="16"/>
      <c r="AG34" s="18"/>
      <c r="AH34" s="17"/>
      <c r="AI34" s="16"/>
      <c r="AJ34" s="16"/>
      <c r="AK34" s="18"/>
      <c r="AL34" s="17"/>
      <c r="AM34" s="16"/>
      <c r="AN34" s="16"/>
      <c r="AO34" s="15"/>
      <c r="AX34" s="1"/>
    </row>
    <row r="35" spans="2:50" ht="9" customHeight="1" x14ac:dyDescent="0.2">
      <c r="F35" s="14"/>
      <c r="G35" s="5"/>
      <c r="H35" s="5"/>
      <c r="I35" s="11"/>
      <c r="J35" s="12"/>
      <c r="K35" s="5"/>
      <c r="L35" s="5"/>
      <c r="M35" s="13"/>
      <c r="N35" s="12"/>
      <c r="O35" s="5"/>
      <c r="P35" s="5"/>
      <c r="Q35" s="13"/>
      <c r="R35" s="12"/>
      <c r="S35" s="5"/>
      <c r="T35" s="5"/>
      <c r="U35" s="13"/>
      <c r="V35" s="12"/>
      <c r="W35" s="5"/>
      <c r="X35" s="5"/>
      <c r="Y35" s="13"/>
      <c r="Z35" s="12"/>
      <c r="AA35" s="5"/>
      <c r="AB35" s="5"/>
      <c r="AC35" s="13"/>
      <c r="AD35" s="12"/>
      <c r="AE35" s="5"/>
      <c r="AF35" s="5"/>
      <c r="AG35" s="13"/>
      <c r="AH35" s="12"/>
      <c r="AI35" s="5"/>
      <c r="AJ35" s="5"/>
      <c r="AK35" s="13"/>
      <c r="AL35" s="12"/>
      <c r="AM35" s="5"/>
      <c r="AN35" s="5"/>
      <c r="AO35" s="11"/>
      <c r="AQ35" s="3"/>
      <c r="AR35" s="3"/>
      <c r="AX35" s="1"/>
    </row>
    <row r="36" spans="2:50" ht="9" customHeight="1" x14ac:dyDescent="0.2">
      <c r="F36" s="14"/>
      <c r="G36" s="5"/>
      <c r="H36" s="5"/>
      <c r="I36" s="11"/>
      <c r="J36" s="12"/>
      <c r="K36" s="5"/>
      <c r="L36" s="5"/>
      <c r="M36" s="13"/>
      <c r="N36" s="12"/>
      <c r="O36" s="5"/>
      <c r="P36" s="5"/>
      <c r="Q36" s="13"/>
      <c r="R36" s="12"/>
      <c r="S36" s="5"/>
      <c r="T36" s="5"/>
      <c r="U36" s="13"/>
      <c r="V36" s="12"/>
      <c r="W36" s="5"/>
      <c r="X36" s="5"/>
      <c r="Y36" s="13"/>
      <c r="Z36" s="12"/>
      <c r="AA36" s="5"/>
      <c r="AB36" s="5"/>
      <c r="AC36" s="13"/>
      <c r="AD36" s="12"/>
      <c r="AE36" s="5"/>
      <c r="AF36" s="5"/>
      <c r="AG36" s="13"/>
      <c r="AH36" s="12"/>
      <c r="AI36" s="5"/>
      <c r="AJ36" s="5"/>
      <c r="AK36" s="13"/>
      <c r="AL36" s="12"/>
      <c r="AM36" s="5"/>
      <c r="AN36" s="5"/>
      <c r="AO36" s="11"/>
      <c r="AQ36" s="89"/>
      <c r="AR36" s="89"/>
      <c r="AX36" s="1"/>
    </row>
    <row r="37" spans="2:50" ht="9" customHeight="1" thickBot="1" x14ac:dyDescent="0.25">
      <c r="F37" s="10"/>
      <c r="G37" s="7"/>
      <c r="H37" s="7"/>
      <c r="I37" s="6"/>
      <c r="J37" s="22"/>
      <c r="K37" s="21"/>
      <c r="L37" s="21"/>
      <c r="M37" s="20"/>
      <c r="N37" s="22"/>
      <c r="O37" s="21"/>
      <c r="P37" s="21"/>
      <c r="Q37" s="20"/>
      <c r="R37" s="22"/>
      <c r="S37" s="21"/>
      <c r="T37" s="21"/>
      <c r="U37" s="20"/>
      <c r="V37" s="22"/>
      <c r="W37" s="21"/>
      <c r="X37" s="21"/>
      <c r="Y37" s="20"/>
      <c r="Z37" s="22"/>
      <c r="AA37" s="21"/>
      <c r="AB37" s="21"/>
      <c r="AC37" s="20"/>
      <c r="AD37" s="22"/>
      <c r="AE37" s="21"/>
      <c r="AF37" s="21"/>
      <c r="AG37" s="20"/>
      <c r="AH37" s="8"/>
      <c r="AI37" s="7"/>
      <c r="AJ37" s="7"/>
      <c r="AK37" s="9"/>
      <c r="AL37" s="8"/>
      <c r="AM37" s="7"/>
      <c r="AN37" s="7"/>
      <c r="AO37" s="6"/>
      <c r="AQ37" s="89"/>
      <c r="AR37" s="89"/>
      <c r="AX37" s="1"/>
    </row>
    <row r="38" spans="2:50" ht="9" customHeight="1" x14ac:dyDescent="0.2">
      <c r="F38" s="19"/>
      <c r="G38" s="16"/>
      <c r="H38" s="16"/>
      <c r="I38" s="15"/>
      <c r="J38" s="17"/>
      <c r="K38" s="16"/>
      <c r="L38" s="16"/>
      <c r="M38" s="18"/>
      <c r="N38" s="17"/>
      <c r="O38" s="16"/>
      <c r="P38" s="16"/>
      <c r="Q38" s="18"/>
      <c r="R38" s="17"/>
      <c r="S38" s="16"/>
      <c r="T38" s="16"/>
      <c r="U38" s="18"/>
      <c r="V38" s="17"/>
      <c r="W38" s="16"/>
      <c r="X38" s="16"/>
      <c r="Y38" s="16"/>
      <c r="Z38" s="12"/>
      <c r="AA38" s="5"/>
      <c r="AB38" s="5"/>
      <c r="AC38" s="5"/>
      <c r="AD38" s="12"/>
      <c r="AE38" s="5"/>
      <c r="AF38" s="5"/>
      <c r="AG38" s="11"/>
      <c r="AH38" s="17"/>
      <c r="AI38" s="16"/>
      <c r="AJ38" s="16"/>
      <c r="AK38" s="15"/>
      <c r="AL38" s="17"/>
      <c r="AM38" s="16"/>
      <c r="AN38" s="16"/>
      <c r="AO38" s="15"/>
      <c r="AQ38" s="4"/>
      <c r="AR38" s="4"/>
      <c r="AX38" s="1"/>
    </row>
    <row r="39" spans="2:50" ht="9" customHeight="1" x14ac:dyDescent="0.2">
      <c r="F39" s="14"/>
      <c r="G39" s="5"/>
      <c r="H39" s="5"/>
      <c r="I39" s="11"/>
      <c r="J39" s="12"/>
      <c r="K39" s="5"/>
      <c r="L39" s="5"/>
      <c r="M39" s="13"/>
      <c r="N39" s="12"/>
      <c r="O39" s="5"/>
      <c r="P39" s="5"/>
      <c r="Q39" s="13"/>
      <c r="R39" s="12"/>
      <c r="S39" s="5"/>
      <c r="T39" s="5"/>
      <c r="U39" s="13"/>
      <c r="V39" s="12"/>
      <c r="W39" s="5"/>
      <c r="X39" s="5"/>
      <c r="Y39" s="5"/>
      <c r="Z39" s="12"/>
      <c r="AA39" s="5"/>
      <c r="AB39" s="5"/>
      <c r="AC39" s="5"/>
      <c r="AD39" s="12"/>
      <c r="AE39" s="5"/>
      <c r="AF39" s="5"/>
      <c r="AG39" s="11"/>
      <c r="AH39" s="12"/>
      <c r="AI39" s="5"/>
      <c r="AJ39" s="5"/>
      <c r="AK39" s="11"/>
      <c r="AL39" s="12"/>
      <c r="AM39" s="5"/>
      <c r="AN39" s="5"/>
      <c r="AO39" s="11"/>
      <c r="AQ39" s="4"/>
      <c r="AR39" s="4"/>
      <c r="AX39" s="1"/>
    </row>
    <row r="40" spans="2:50" ht="9" customHeight="1" x14ac:dyDescent="0.2">
      <c r="F40" s="14"/>
      <c r="G40" s="5"/>
      <c r="H40" s="5"/>
      <c r="I40" s="11"/>
      <c r="J40" s="12"/>
      <c r="K40" s="5"/>
      <c r="L40" s="5"/>
      <c r="M40" s="13"/>
      <c r="N40" s="12"/>
      <c r="O40" s="5"/>
      <c r="P40" s="5"/>
      <c r="Q40" s="13"/>
      <c r="R40" s="12"/>
      <c r="S40" s="5"/>
      <c r="T40" s="5"/>
      <c r="U40" s="13"/>
      <c r="V40" s="12"/>
      <c r="W40" s="5"/>
      <c r="X40" s="5"/>
      <c r="Y40" s="5"/>
      <c r="Z40" s="12"/>
      <c r="AA40" s="5"/>
      <c r="AB40" s="5"/>
      <c r="AC40" s="5"/>
      <c r="AD40" s="12"/>
      <c r="AE40" s="5"/>
      <c r="AF40" s="5"/>
      <c r="AG40" s="11"/>
      <c r="AH40" s="12"/>
      <c r="AI40" s="5"/>
      <c r="AJ40" s="5"/>
      <c r="AK40" s="11"/>
      <c r="AL40" s="12"/>
      <c r="AM40" s="5"/>
      <c r="AN40" s="5"/>
      <c r="AO40" s="11"/>
      <c r="AQ40" s="4"/>
      <c r="AR40" s="4"/>
      <c r="AX40" s="1"/>
    </row>
    <row r="41" spans="2:50" ht="9" customHeight="1" thickBot="1" x14ac:dyDescent="0.25">
      <c r="F41" s="10"/>
      <c r="G41" s="7"/>
      <c r="H41" s="7"/>
      <c r="I41" s="6"/>
      <c r="J41" s="8"/>
      <c r="K41" s="7"/>
      <c r="L41" s="7"/>
      <c r="M41" s="9"/>
      <c r="N41" s="8"/>
      <c r="O41" s="7"/>
      <c r="P41" s="7"/>
      <c r="Q41" s="9"/>
      <c r="R41" s="8"/>
      <c r="S41" s="7"/>
      <c r="T41" s="7"/>
      <c r="U41" s="9"/>
      <c r="V41" s="8"/>
      <c r="W41" s="7"/>
      <c r="X41" s="7"/>
      <c r="Y41" s="7"/>
      <c r="Z41" s="8"/>
      <c r="AA41" s="7"/>
      <c r="AB41" s="7"/>
      <c r="AC41" s="7"/>
      <c r="AD41" s="8"/>
      <c r="AE41" s="7"/>
      <c r="AF41" s="7"/>
      <c r="AG41" s="6"/>
      <c r="AH41" s="8"/>
      <c r="AI41" s="7"/>
      <c r="AJ41" s="7"/>
      <c r="AK41" s="6"/>
      <c r="AL41" s="8"/>
      <c r="AM41" s="7"/>
      <c r="AN41" s="7"/>
      <c r="AO41" s="6"/>
      <c r="AQ41" s="4"/>
      <c r="AR41" s="4"/>
      <c r="AX41" s="1"/>
    </row>
    <row r="42" spans="2:50" ht="9" customHeight="1" x14ac:dyDescent="0.2">
      <c r="Z42" s="5"/>
      <c r="AA42" s="5"/>
      <c r="AB42" s="5"/>
      <c r="AC42" s="5"/>
      <c r="AD42" s="71"/>
      <c r="AE42" s="5"/>
      <c r="AF42" s="5"/>
      <c r="AG42" s="5"/>
      <c r="AQ42" s="4"/>
      <c r="AR42" s="4"/>
      <c r="AX42" s="1"/>
    </row>
    <row r="43" spans="2:50" ht="9" customHeight="1" x14ac:dyDescent="0.2">
      <c r="AQ43" s="4"/>
      <c r="AR43" s="4"/>
      <c r="AX43" s="1"/>
    </row>
    <row r="44" spans="2:50" ht="9" customHeight="1" x14ac:dyDescent="0.2">
      <c r="AQ44" s="3"/>
      <c r="AR44" s="3"/>
      <c r="AX44" s="1"/>
    </row>
  </sheetData>
  <mergeCells count="5">
    <mergeCell ref="AT13:AV13"/>
    <mergeCell ref="AT14:AV14"/>
    <mergeCell ref="AV23:AZ23"/>
    <mergeCell ref="AV24:AZ24"/>
    <mergeCell ref="AQ36:AR3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D65"/>
  <sheetViews>
    <sheetView topLeftCell="A16" zoomScale="130" zoomScaleNormal="130" workbookViewId="0">
      <selection activeCell="AV26" sqref="AV26"/>
    </sheetView>
  </sheetViews>
  <sheetFormatPr baseColWidth="10" defaultColWidth="1.85546875" defaultRowHeight="9.75" customHeight="1" x14ac:dyDescent="0.25"/>
  <cols>
    <col min="1" max="13" width="1.85546875" style="1"/>
    <col min="14" max="14" width="2" style="1" bestFit="1" customWidth="1"/>
    <col min="15" max="42" width="1.85546875" style="1"/>
    <col min="43" max="44" width="1.85546875" style="1" customWidth="1"/>
    <col min="45" max="47" width="1.85546875" style="1"/>
    <col min="48" max="48" width="6.140625" style="1" bestFit="1" customWidth="1"/>
    <col min="49" max="49" width="5.28515625" style="1" bestFit="1" customWidth="1"/>
    <col min="50" max="50" width="3" style="1" bestFit="1" customWidth="1"/>
    <col min="51" max="51" width="1.85546875" style="1"/>
    <col min="52" max="52" width="8.85546875" style="74" customWidth="1"/>
    <col min="53" max="56" width="1.85546875" style="1"/>
    <col min="57" max="57" width="4.42578125" style="1" bestFit="1" customWidth="1"/>
    <col min="58" max="59" width="1.85546875" style="1"/>
    <col min="60" max="60" width="4.140625" style="1" bestFit="1" customWidth="1"/>
    <col min="61" max="61" width="5.28515625" style="1" bestFit="1" customWidth="1"/>
    <col min="62" max="64" width="1.85546875" style="1"/>
    <col min="65" max="65" width="2.85546875" style="14" customWidth="1"/>
    <col min="66" max="66" width="5.140625" style="55" customWidth="1"/>
    <col min="67" max="67" width="3.28515625" style="1" customWidth="1"/>
    <col min="68" max="68" width="2.42578125" style="1" bestFit="1" customWidth="1"/>
    <col min="69" max="69" width="4.140625" style="1" bestFit="1" customWidth="1"/>
    <col min="70" max="70" width="6.140625" style="67" customWidth="1"/>
    <col min="71" max="72" width="9.28515625" style="67" customWidth="1"/>
    <col min="73" max="74" width="6.140625" style="67" customWidth="1"/>
    <col min="76" max="77" width="6.140625" style="1" customWidth="1"/>
    <col min="78" max="16384" width="1.85546875" style="1"/>
  </cols>
  <sheetData>
    <row r="1" spans="2:82" ht="9.75" customHeight="1" thickBot="1" x14ac:dyDescent="0.3">
      <c r="BM1" s="46"/>
      <c r="BN1" s="54"/>
      <c r="BR1" s="66"/>
      <c r="BS1" s="66"/>
      <c r="BT1" s="66"/>
      <c r="BU1" s="66"/>
      <c r="BV1" s="66"/>
      <c r="BX1" s="44"/>
    </row>
    <row r="2" spans="2:82" ht="9.75" customHeight="1" x14ac:dyDescent="0.25">
      <c r="B2" s="46"/>
      <c r="C2" s="41"/>
      <c r="D2" s="41"/>
      <c r="E2" s="41"/>
      <c r="F2" s="42"/>
      <c r="G2" s="41"/>
      <c r="H2" s="41"/>
      <c r="I2" s="40"/>
      <c r="J2" s="46"/>
      <c r="K2" s="41"/>
      <c r="L2" s="41"/>
      <c r="M2" s="40"/>
      <c r="BR2" s="66"/>
      <c r="BS2" s="66"/>
      <c r="BT2" s="66"/>
      <c r="BU2" s="66"/>
      <c r="BV2" s="66"/>
      <c r="BX2" s="44"/>
    </row>
    <row r="3" spans="2:82" ht="9.75" customHeight="1" x14ac:dyDescent="0.25">
      <c r="B3" s="14"/>
      <c r="C3" s="5"/>
      <c r="D3" s="5"/>
      <c r="E3" s="5"/>
      <c r="F3" s="12"/>
      <c r="G3" s="5"/>
      <c r="H3" s="5"/>
      <c r="I3" s="11"/>
      <c r="J3" s="14"/>
      <c r="K3" s="5"/>
      <c r="L3" s="5"/>
      <c r="M3" s="11"/>
      <c r="BR3" s="66"/>
      <c r="BS3" s="66"/>
      <c r="BT3" s="66"/>
      <c r="BU3" s="66"/>
      <c r="BV3" s="66"/>
      <c r="BX3" s="44"/>
    </row>
    <row r="4" spans="2:82" ht="9.75" customHeight="1" x14ac:dyDescent="0.25">
      <c r="B4" s="14"/>
      <c r="C4" s="5"/>
      <c r="D4" s="5"/>
      <c r="E4" s="5"/>
      <c r="F4" s="12"/>
      <c r="G4" s="5"/>
      <c r="H4" s="5"/>
      <c r="I4" s="11"/>
      <c r="J4" s="14"/>
      <c r="K4" s="5"/>
      <c r="L4" s="5"/>
      <c r="M4" s="11"/>
      <c r="AU4" s="83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R4" s="66"/>
      <c r="BS4" s="66"/>
      <c r="BT4" s="66"/>
      <c r="BU4" s="66"/>
      <c r="BV4" s="66"/>
      <c r="BX4" s="44"/>
    </row>
    <row r="5" spans="2:82" ht="9.75" customHeight="1" thickBot="1" x14ac:dyDescent="0.3">
      <c r="B5" s="14"/>
      <c r="C5" s="5"/>
      <c r="D5" s="5"/>
      <c r="E5" s="5"/>
      <c r="F5" s="12"/>
      <c r="G5" s="5"/>
      <c r="H5" s="5"/>
      <c r="I5" s="11"/>
      <c r="J5" s="10"/>
      <c r="K5" s="7"/>
      <c r="L5" s="7"/>
      <c r="M5" s="6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</row>
    <row r="6" spans="2:82" ht="9.75" customHeight="1" x14ac:dyDescent="0.25">
      <c r="B6" s="19"/>
      <c r="C6" s="16"/>
      <c r="D6" s="16"/>
      <c r="E6" s="16"/>
      <c r="F6" s="17"/>
      <c r="G6" s="16"/>
      <c r="H6" s="16"/>
      <c r="I6" s="18"/>
      <c r="J6" s="42"/>
      <c r="K6" s="41"/>
      <c r="L6" s="41"/>
      <c r="M6" s="43"/>
      <c r="N6" s="42"/>
      <c r="O6" s="41"/>
      <c r="P6" s="41"/>
      <c r="Q6" s="43"/>
      <c r="R6" s="42"/>
      <c r="S6" s="41"/>
      <c r="T6" s="41"/>
      <c r="U6" s="43"/>
      <c r="V6" s="42"/>
      <c r="W6" s="41"/>
      <c r="X6" s="41"/>
      <c r="Y6" s="43"/>
      <c r="Z6" s="42"/>
      <c r="AA6" s="41"/>
      <c r="AB6" s="41"/>
      <c r="AC6" s="43"/>
      <c r="AD6" s="42"/>
      <c r="AE6" s="41"/>
      <c r="AF6" s="41"/>
      <c r="AG6" s="43"/>
      <c r="AH6" s="42"/>
      <c r="AI6" s="41"/>
      <c r="AJ6" s="41"/>
      <c r="AK6" s="43"/>
      <c r="AL6" s="42"/>
      <c r="AM6" s="41"/>
      <c r="AN6" s="41"/>
      <c r="AO6" s="40"/>
      <c r="AP6" s="5"/>
      <c r="AQ6" s="5"/>
      <c r="AR6" s="5"/>
      <c r="AS6" s="5"/>
      <c r="AT6" s="5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</row>
    <row r="7" spans="2:82" ht="9.75" customHeight="1" x14ac:dyDescent="0.25">
      <c r="B7" s="14"/>
      <c r="C7" s="5"/>
      <c r="D7" s="5"/>
      <c r="E7" s="5"/>
      <c r="F7" s="12"/>
      <c r="G7" s="5"/>
      <c r="H7" s="5"/>
      <c r="I7" s="13"/>
      <c r="J7" s="12"/>
      <c r="K7" s="5"/>
      <c r="L7" s="5"/>
      <c r="M7" s="13"/>
      <c r="N7" s="12"/>
      <c r="O7" s="5"/>
      <c r="P7" s="5"/>
      <c r="Q7" s="13"/>
      <c r="R7" s="12"/>
      <c r="S7" s="5"/>
      <c r="T7" s="5"/>
      <c r="U7" s="13"/>
      <c r="V7" s="12"/>
      <c r="W7" s="5"/>
      <c r="X7" s="5"/>
      <c r="Y7" s="13"/>
      <c r="Z7" s="12"/>
      <c r="AA7" s="5"/>
      <c r="AB7" s="5"/>
      <c r="AC7" s="13"/>
      <c r="AD7" s="12"/>
      <c r="AE7" s="5"/>
      <c r="AF7" s="5"/>
      <c r="AG7" s="13"/>
      <c r="AH7" s="12"/>
      <c r="AI7" s="5"/>
      <c r="AJ7" s="5"/>
      <c r="AK7" s="13"/>
      <c r="AL7" s="12"/>
      <c r="AM7" s="5"/>
      <c r="AN7" s="5"/>
      <c r="AO7" s="11"/>
      <c r="AP7" s="5"/>
      <c r="AQ7" s="5"/>
      <c r="AR7" s="5"/>
      <c r="AS7" s="5"/>
      <c r="AT7" s="5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</row>
    <row r="8" spans="2:82" ht="9.75" customHeight="1" x14ac:dyDescent="0.25">
      <c r="B8" s="14"/>
      <c r="C8" s="5"/>
      <c r="D8" s="5"/>
      <c r="E8" s="5"/>
      <c r="F8" s="12"/>
      <c r="G8" s="5"/>
      <c r="H8" s="5"/>
      <c r="I8" s="13"/>
      <c r="J8" s="12"/>
      <c r="K8" s="5"/>
      <c r="L8" s="5"/>
      <c r="M8" s="13"/>
      <c r="N8" s="12"/>
      <c r="O8" s="5"/>
      <c r="P8" s="5"/>
      <c r="Q8" s="13"/>
      <c r="R8" s="12"/>
      <c r="S8" s="5"/>
      <c r="T8" s="5"/>
      <c r="U8" s="13"/>
      <c r="V8" s="12"/>
      <c r="W8" s="5"/>
      <c r="X8" s="5"/>
      <c r="Y8" s="13"/>
      <c r="Z8" s="12"/>
      <c r="AA8" s="5"/>
      <c r="AB8" s="5"/>
      <c r="AC8" s="13"/>
      <c r="AD8" s="12"/>
      <c r="AE8" s="5"/>
      <c r="AF8" s="5"/>
      <c r="AG8" s="13"/>
      <c r="AH8" s="12"/>
      <c r="AI8" s="5"/>
      <c r="AJ8" s="5"/>
      <c r="AK8" s="13"/>
      <c r="AL8" s="12"/>
      <c r="AM8" s="5"/>
      <c r="AN8" s="5"/>
      <c r="AO8" s="11"/>
      <c r="AP8" s="5"/>
      <c r="AQ8" s="5"/>
      <c r="AR8" s="5"/>
      <c r="AS8" s="5"/>
      <c r="AT8" s="5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</row>
    <row r="9" spans="2:82" ht="9.75" customHeight="1" x14ac:dyDescent="0.25">
      <c r="B9" s="23"/>
      <c r="C9" s="21"/>
      <c r="D9" s="21"/>
      <c r="E9" s="21"/>
      <c r="F9" s="22"/>
      <c r="G9" s="21"/>
      <c r="H9" s="21"/>
      <c r="I9" s="20"/>
      <c r="J9" s="22"/>
      <c r="K9" s="21"/>
      <c r="L9" s="21"/>
      <c r="M9" s="20"/>
      <c r="N9" s="22"/>
      <c r="O9" s="21"/>
      <c r="P9" s="21"/>
      <c r="Q9" s="20"/>
      <c r="R9" s="22"/>
      <c r="S9" s="21"/>
      <c r="T9" s="21"/>
      <c r="U9" s="20"/>
      <c r="V9" s="22"/>
      <c r="W9" s="21"/>
      <c r="X9" s="21"/>
      <c r="Y9" s="20"/>
      <c r="Z9" s="22"/>
      <c r="AA9" s="21"/>
      <c r="AB9" s="21"/>
      <c r="AC9" s="20"/>
      <c r="AD9" s="22"/>
      <c r="AE9" s="21"/>
      <c r="AF9" s="21"/>
      <c r="AG9" s="20"/>
      <c r="AH9" s="22"/>
      <c r="AI9" s="21"/>
      <c r="AJ9" s="21"/>
      <c r="AK9" s="20"/>
      <c r="AL9" s="22"/>
      <c r="AM9" s="21"/>
      <c r="AN9" s="21"/>
      <c r="AO9" s="24"/>
      <c r="AP9" s="5"/>
      <c r="AQ9" s="5"/>
      <c r="AR9" s="5"/>
      <c r="AS9" s="5"/>
      <c r="AT9" s="5"/>
      <c r="AU9" s="5"/>
      <c r="AV9" s="5"/>
      <c r="AW9" s="5"/>
      <c r="AX9" s="5"/>
      <c r="AY9" s="5"/>
      <c r="AZ9" s="56"/>
      <c r="BA9" s="5"/>
      <c r="BB9" s="5"/>
      <c r="BC9" s="5"/>
      <c r="BD9" s="5"/>
      <c r="BE9" s="5"/>
      <c r="BF9" s="5"/>
      <c r="BL9" s="5"/>
      <c r="BR9" s="72"/>
      <c r="BS9" s="85">
        <v>330000</v>
      </c>
      <c r="BT9" s="85">
        <v>347000</v>
      </c>
      <c r="BU9" s="86">
        <v>2800</v>
      </c>
      <c r="BV9" s="85" t="s">
        <v>24</v>
      </c>
      <c r="BX9" s="87"/>
      <c r="BY9" s="84"/>
      <c r="BZ9" s="84"/>
      <c r="CA9" s="84"/>
      <c r="CB9" s="84"/>
      <c r="CC9" s="84"/>
      <c r="CD9" s="84"/>
    </row>
    <row r="10" spans="2:82" ht="9.75" customHeight="1" x14ac:dyDescent="0.25">
      <c r="B10" s="19"/>
      <c r="C10" s="16"/>
      <c r="D10" s="16"/>
      <c r="E10" s="16"/>
      <c r="F10" s="17"/>
      <c r="G10" s="16"/>
      <c r="H10" s="16"/>
      <c r="I10" s="18"/>
      <c r="J10" s="17"/>
      <c r="K10" s="16"/>
      <c r="L10" s="16"/>
      <c r="M10" s="18"/>
      <c r="N10" s="17"/>
      <c r="O10" s="16"/>
      <c r="P10" s="16"/>
      <c r="Q10" s="18"/>
      <c r="R10" s="17"/>
      <c r="S10" s="16"/>
      <c r="T10" s="16"/>
      <c r="U10" s="18"/>
      <c r="V10" s="17"/>
      <c r="W10" s="16"/>
      <c r="X10" s="16"/>
      <c r="Y10" s="18"/>
      <c r="Z10" s="17"/>
      <c r="AA10" s="16"/>
      <c r="AB10" s="16"/>
      <c r="AC10" s="18"/>
      <c r="AD10" s="17"/>
      <c r="AE10" s="16"/>
      <c r="AF10" s="16"/>
      <c r="AG10" s="18"/>
      <c r="AH10" s="17"/>
      <c r="AI10" s="16"/>
      <c r="AJ10" s="16"/>
      <c r="AK10" s="18"/>
      <c r="AL10" s="17"/>
      <c r="AM10" s="16"/>
      <c r="AN10" s="16"/>
      <c r="AO10" s="15"/>
      <c r="AP10" s="5"/>
      <c r="AQ10" s="5"/>
      <c r="AR10" s="5"/>
      <c r="AS10" s="5"/>
      <c r="AT10" s="5"/>
      <c r="AU10" s="5"/>
      <c r="AV10" s="78"/>
      <c r="AW10" s="78"/>
      <c r="AX10" s="78"/>
      <c r="AY10" s="78"/>
      <c r="AZ10" s="78"/>
      <c r="BA10" s="78"/>
      <c r="BB10" s="78"/>
      <c r="BC10" s="78"/>
      <c r="BD10" s="78"/>
      <c r="BE10" s="5" t="s">
        <v>10</v>
      </c>
      <c r="BF10" s="5"/>
      <c r="BI10" s="1">
        <f>22*1330</f>
        <v>29260</v>
      </c>
      <c r="BR10" s="69" t="s">
        <v>23</v>
      </c>
      <c r="BS10" s="85"/>
      <c r="BT10" s="85"/>
      <c r="BU10" s="86"/>
      <c r="BV10" s="85"/>
      <c r="BX10" s="87"/>
      <c r="BY10" s="84"/>
      <c r="BZ10" s="84"/>
      <c r="CA10" s="84"/>
      <c r="CB10" s="84"/>
      <c r="CC10" s="84"/>
      <c r="CD10" s="84"/>
    </row>
    <row r="11" spans="2:82" ht="9.75" customHeight="1" x14ac:dyDescent="0.25">
      <c r="B11" s="14"/>
      <c r="C11" s="5"/>
      <c r="D11" s="5"/>
      <c r="E11" s="5"/>
      <c r="F11" s="12"/>
      <c r="G11" s="5"/>
      <c r="H11" s="5"/>
      <c r="I11" s="13"/>
      <c r="J11" s="12"/>
      <c r="K11" s="5"/>
      <c r="L11" s="5"/>
      <c r="M11" s="13"/>
      <c r="N11" s="12"/>
      <c r="O11" s="5"/>
      <c r="P11" s="5"/>
      <c r="Q11" s="13"/>
      <c r="R11" s="12"/>
      <c r="S11" s="5"/>
      <c r="T11" s="5"/>
      <c r="U11" s="13"/>
      <c r="V11" s="12"/>
      <c r="W11" s="5"/>
      <c r="X11" s="5"/>
      <c r="Y11" s="13"/>
      <c r="Z11" s="12"/>
      <c r="AA11" s="5"/>
      <c r="AB11" s="5"/>
      <c r="AC11" s="13"/>
      <c r="AD11" s="12"/>
      <c r="AE11" s="5"/>
      <c r="AF11" s="5"/>
      <c r="AG11" s="13"/>
      <c r="AH11" s="12"/>
      <c r="AI11" s="5"/>
      <c r="AJ11" s="5"/>
      <c r="AK11" s="13"/>
      <c r="AL11" s="12"/>
      <c r="AM11" s="5"/>
      <c r="AN11" s="5"/>
      <c r="AO11" s="11"/>
      <c r="AP11" s="5"/>
      <c r="AQ11" s="5"/>
      <c r="AR11" s="5"/>
      <c r="AS11" s="5"/>
      <c r="AT11" s="5"/>
      <c r="AU11" s="5"/>
      <c r="AV11" s="78"/>
      <c r="AW11" s="78"/>
      <c r="AX11" s="78"/>
      <c r="AY11" s="78"/>
      <c r="AZ11" s="78"/>
      <c r="BA11" s="78"/>
      <c r="BB11" s="78"/>
      <c r="BC11" s="78"/>
      <c r="BD11" s="78"/>
      <c r="BE11" s="5" t="s">
        <v>11</v>
      </c>
      <c r="BF11" s="5"/>
      <c r="BI11" s="1">
        <f>2*437+650</f>
        <v>1524</v>
      </c>
      <c r="BR11" s="72"/>
      <c r="BS11" s="85">
        <v>236000</v>
      </c>
      <c r="BT11" s="85">
        <v>248000</v>
      </c>
      <c r="BU11" s="86">
        <v>1900</v>
      </c>
      <c r="BV11" s="85" t="s">
        <v>26</v>
      </c>
      <c r="BX11" s="87"/>
      <c r="BY11" s="84"/>
      <c r="BZ11" s="84"/>
      <c r="CA11" s="84"/>
      <c r="CB11" s="84"/>
      <c r="CC11" s="84"/>
      <c r="CD11" s="84"/>
    </row>
    <row r="12" spans="2:82" ht="9.75" customHeight="1" x14ac:dyDescent="0.25">
      <c r="B12" s="14"/>
      <c r="C12" s="5"/>
      <c r="D12" s="5"/>
      <c r="E12" s="5"/>
      <c r="F12" s="12"/>
      <c r="G12" s="5"/>
      <c r="H12" s="5"/>
      <c r="I12" s="13"/>
      <c r="J12" s="12"/>
      <c r="K12" s="5"/>
      <c r="L12" s="5"/>
      <c r="M12" s="13"/>
      <c r="N12" s="12"/>
      <c r="O12" s="5"/>
      <c r="P12" s="5"/>
      <c r="Q12" s="13"/>
      <c r="R12" s="12"/>
      <c r="S12" s="5"/>
      <c r="T12" s="5"/>
      <c r="U12" s="13"/>
      <c r="V12" s="12"/>
      <c r="W12" s="5"/>
      <c r="X12" s="5"/>
      <c r="Y12" s="13"/>
      <c r="Z12" s="12"/>
      <c r="AA12" s="5"/>
      <c r="AB12" s="5"/>
      <c r="AC12" s="13"/>
      <c r="AD12" s="12"/>
      <c r="AE12" s="5"/>
      <c r="AF12" s="5"/>
      <c r="AG12" s="13"/>
      <c r="AH12" s="12"/>
      <c r="AI12" s="5"/>
      <c r="AJ12" s="5"/>
      <c r="AK12" s="13"/>
      <c r="AL12" s="12"/>
      <c r="AM12" s="5"/>
      <c r="AN12" s="5"/>
      <c r="AO12" s="11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6"/>
      <c r="BA12" s="5"/>
      <c r="BB12" s="5"/>
      <c r="BC12" s="5"/>
      <c r="BD12" s="5"/>
      <c r="BE12" s="5" t="s">
        <v>12</v>
      </c>
      <c r="BF12" s="5"/>
      <c r="BI12" s="1">
        <v>2800</v>
      </c>
      <c r="BN12" s="57"/>
      <c r="BR12" s="69" t="s">
        <v>25</v>
      </c>
      <c r="BS12" s="85"/>
      <c r="BT12" s="85"/>
      <c r="BU12" s="86"/>
      <c r="BV12" s="85"/>
      <c r="BX12" s="87"/>
      <c r="BY12" s="84"/>
      <c r="BZ12" s="84"/>
      <c r="CA12" s="84"/>
      <c r="CB12" s="84"/>
      <c r="CC12" s="84"/>
      <c r="CD12" s="84"/>
    </row>
    <row r="13" spans="2:82" ht="9.75" customHeight="1" x14ac:dyDescent="0.25">
      <c r="B13" s="23"/>
      <c r="C13" s="21"/>
      <c r="D13" s="21"/>
      <c r="E13" s="21"/>
      <c r="F13" s="22"/>
      <c r="G13" s="21"/>
      <c r="H13" s="21"/>
      <c r="I13" s="20"/>
      <c r="J13" s="22"/>
      <c r="K13" s="21"/>
      <c r="L13" s="21"/>
      <c r="M13" s="20"/>
      <c r="N13" s="22"/>
      <c r="O13" s="21"/>
      <c r="P13" s="21"/>
      <c r="Q13" s="20"/>
      <c r="R13" s="22"/>
      <c r="S13" s="21"/>
      <c r="T13" s="21"/>
      <c r="U13" s="20"/>
      <c r="V13" s="22"/>
      <c r="W13" s="21"/>
      <c r="X13" s="21"/>
      <c r="Y13" s="20"/>
      <c r="Z13" s="22"/>
      <c r="AA13" s="21"/>
      <c r="AB13" s="21"/>
      <c r="AC13" s="20"/>
      <c r="AD13" s="22"/>
      <c r="AE13" s="21"/>
      <c r="AF13" s="21"/>
      <c r="AG13" s="20"/>
      <c r="AH13" s="22"/>
      <c r="AI13" s="21"/>
      <c r="AJ13" s="21"/>
      <c r="AK13" s="20"/>
      <c r="AL13" s="22"/>
      <c r="AM13" s="21"/>
      <c r="AN13" s="21"/>
      <c r="AO13" s="24"/>
      <c r="AP13" s="5"/>
      <c r="AQ13" s="5"/>
      <c r="AR13" s="5"/>
      <c r="AS13" s="5"/>
      <c r="AT13" s="5"/>
      <c r="AU13" s="5"/>
      <c r="AV13" s="58"/>
      <c r="AW13" s="58"/>
      <c r="AX13" s="58"/>
      <c r="AY13" s="58"/>
      <c r="AZ13" s="30"/>
      <c r="BA13" s="58"/>
      <c r="BB13" s="58"/>
      <c r="BC13" s="58"/>
      <c r="BD13" s="58"/>
      <c r="BE13" s="5" t="s">
        <v>13</v>
      </c>
      <c r="BF13" s="5"/>
      <c r="BI13" s="1">
        <f>15*1530</f>
        <v>22950</v>
      </c>
      <c r="BN13" s="59"/>
      <c r="BR13" s="72"/>
      <c r="BS13" s="85">
        <v>283000</v>
      </c>
      <c r="BT13" s="85">
        <v>297000</v>
      </c>
      <c r="BU13" s="85">
        <v>2400</v>
      </c>
      <c r="BV13" s="85" t="s">
        <v>28</v>
      </c>
      <c r="BX13" s="87"/>
      <c r="BY13" s="84"/>
      <c r="BZ13" s="84"/>
      <c r="CA13" s="84"/>
      <c r="CB13" s="84"/>
      <c r="CC13" s="84"/>
      <c r="CD13" s="84"/>
    </row>
    <row r="14" spans="2:82" ht="9.75" customHeight="1" x14ac:dyDescent="0.25">
      <c r="B14" s="19"/>
      <c r="C14" s="16"/>
      <c r="D14" s="16"/>
      <c r="E14" s="16"/>
      <c r="F14" s="17"/>
      <c r="G14" s="16"/>
      <c r="H14" s="16"/>
      <c r="I14" s="18"/>
      <c r="J14" s="17"/>
      <c r="K14" s="16"/>
      <c r="L14" s="16"/>
      <c r="M14" s="18"/>
      <c r="N14" s="17"/>
      <c r="O14" s="16"/>
      <c r="P14" s="16"/>
      <c r="Q14" s="18"/>
      <c r="R14" s="17"/>
      <c r="S14" s="16"/>
      <c r="T14" s="16"/>
      <c r="U14" s="18"/>
      <c r="V14" s="17"/>
      <c r="W14" s="16"/>
      <c r="X14" s="16"/>
      <c r="Y14" s="18"/>
      <c r="Z14" s="17"/>
      <c r="AA14" s="16"/>
      <c r="AB14" s="16"/>
      <c r="AC14" s="18"/>
      <c r="AD14" s="17"/>
      <c r="AE14" s="16"/>
      <c r="AF14" s="16"/>
      <c r="AG14" s="18"/>
      <c r="AH14" s="17"/>
      <c r="AI14" s="16"/>
      <c r="AJ14" s="16"/>
      <c r="AK14" s="18"/>
      <c r="AL14" s="17"/>
      <c r="AM14" s="16"/>
      <c r="AN14" s="16"/>
      <c r="AO14" s="15"/>
      <c r="AP14" s="5"/>
      <c r="AQ14" s="5"/>
      <c r="AR14" s="5"/>
      <c r="AS14" s="5"/>
      <c r="AT14" s="5"/>
      <c r="AU14" s="5"/>
      <c r="AV14" s="58"/>
      <c r="AW14" s="58"/>
      <c r="AX14" s="58"/>
      <c r="AY14" s="58"/>
      <c r="AZ14" s="30"/>
      <c r="BA14" s="58"/>
      <c r="BB14" s="58"/>
      <c r="BC14" s="58"/>
      <c r="BD14" s="58"/>
      <c r="BE14" s="5" t="s">
        <v>14</v>
      </c>
      <c r="BF14" s="5"/>
      <c r="BG14" s="38"/>
      <c r="BI14" s="1">
        <f>BI11+BI12+BI13+2040+400</f>
        <v>29714</v>
      </c>
      <c r="BN14" s="59"/>
      <c r="BR14" s="69" t="s">
        <v>27</v>
      </c>
      <c r="BS14" s="85"/>
      <c r="BT14" s="85"/>
      <c r="BU14" s="85"/>
      <c r="BV14" s="85"/>
      <c r="BX14" s="87"/>
      <c r="BY14" s="84"/>
      <c r="BZ14" s="84"/>
      <c r="CA14" s="84"/>
      <c r="CB14" s="84"/>
      <c r="CC14" s="84"/>
      <c r="CD14" s="84"/>
    </row>
    <row r="15" spans="2:82" ht="9.75" customHeight="1" x14ac:dyDescent="0.25">
      <c r="B15" s="14"/>
      <c r="C15" s="5"/>
      <c r="D15" s="5"/>
      <c r="E15" s="5"/>
      <c r="F15" s="12"/>
      <c r="G15" s="5"/>
      <c r="H15" s="5"/>
      <c r="I15" s="13"/>
      <c r="J15" s="12"/>
      <c r="K15" s="5"/>
      <c r="L15" s="5"/>
      <c r="M15" s="13"/>
      <c r="N15" s="12"/>
      <c r="O15" s="5"/>
      <c r="P15" s="5"/>
      <c r="Q15" s="13"/>
      <c r="R15" s="12"/>
      <c r="S15" s="5"/>
      <c r="T15" s="5"/>
      <c r="U15" s="13"/>
      <c r="V15" s="12"/>
      <c r="W15" s="5"/>
      <c r="X15" s="5"/>
      <c r="Y15" s="13"/>
      <c r="Z15" s="12"/>
      <c r="AA15" s="5"/>
      <c r="AB15" s="5"/>
      <c r="AC15" s="13"/>
      <c r="AD15" s="12"/>
      <c r="AE15" s="5"/>
      <c r="AF15" s="5"/>
      <c r="AG15" s="13"/>
      <c r="AH15" s="12"/>
      <c r="AI15" s="5"/>
      <c r="AJ15" s="5"/>
      <c r="AK15" s="13"/>
      <c r="AL15" s="12"/>
      <c r="AM15" s="5"/>
      <c r="AN15" s="5"/>
      <c r="AO15" s="11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6"/>
      <c r="BA15" s="5"/>
      <c r="BB15" s="5"/>
      <c r="BC15" s="5"/>
      <c r="BD15" s="5"/>
      <c r="BE15" s="5"/>
      <c r="BF15" s="5"/>
      <c r="BN15" s="59"/>
      <c r="BR15" s="72"/>
      <c r="BS15" s="85">
        <v>306000</v>
      </c>
      <c r="BT15" s="85">
        <v>322000</v>
      </c>
      <c r="BU15" s="86">
        <v>2600</v>
      </c>
      <c r="BV15" s="85" t="s">
        <v>30</v>
      </c>
      <c r="BX15" s="87"/>
      <c r="BY15" s="84"/>
      <c r="BZ15" s="84"/>
      <c r="CA15" s="84"/>
      <c r="CB15" s="84"/>
      <c r="CC15" s="84"/>
      <c r="CD15" s="84"/>
    </row>
    <row r="16" spans="2:82" ht="9.75" customHeight="1" x14ac:dyDescent="0.25">
      <c r="B16" s="14"/>
      <c r="C16" s="5"/>
      <c r="D16" s="5"/>
      <c r="E16" s="5"/>
      <c r="F16" s="12"/>
      <c r="G16" s="5"/>
      <c r="H16" s="5"/>
      <c r="I16" s="13"/>
      <c r="J16" s="12"/>
      <c r="K16" s="5"/>
      <c r="L16" s="5"/>
      <c r="M16" s="13"/>
      <c r="N16" s="12"/>
      <c r="O16" s="5"/>
      <c r="P16" s="5"/>
      <c r="Q16" s="13"/>
      <c r="R16" s="12"/>
      <c r="S16" s="5"/>
      <c r="T16" s="5"/>
      <c r="U16" s="13"/>
      <c r="V16" s="12"/>
      <c r="W16" s="5"/>
      <c r="X16" s="5"/>
      <c r="Y16" s="13"/>
      <c r="Z16" s="12"/>
      <c r="AA16" s="5"/>
      <c r="AB16" s="5"/>
      <c r="AC16" s="13"/>
      <c r="AD16" s="12"/>
      <c r="AE16" s="5"/>
      <c r="AF16" s="5"/>
      <c r="AG16" s="13"/>
      <c r="AH16" s="12"/>
      <c r="AI16" s="5"/>
      <c r="AJ16" s="5"/>
      <c r="AK16" s="13"/>
      <c r="AL16" s="12"/>
      <c r="AM16" s="5"/>
      <c r="AN16" s="5"/>
      <c r="AO16" s="11"/>
      <c r="AP16" s="5"/>
      <c r="AQ16" s="5"/>
      <c r="AR16" s="5"/>
      <c r="AS16" s="5"/>
      <c r="AT16" s="5"/>
      <c r="AU16" s="5"/>
      <c r="BH16" s="2" t="s">
        <v>3</v>
      </c>
      <c r="BI16" s="2">
        <f>1.4*37000</f>
        <v>51800</v>
      </c>
      <c r="BN16" s="59"/>
      <c r="BR16" s="69" t="s">
        <v>29</v>
      </c>
      <c r="BS16" s="85"/>
      <c r="BT16" s="85"/>
      <c r="BU16" s="86"/>
      <c r="BV16" s="85"/>
      <c r="BX16" s="87"/>
      <c r="BY16" s="84"/>
      <c r="BZ16" s="84"/>
      <c r="CA16" s="84"/>
      <c r="CB16" s="84"/>
      <c r="CC16" s="84"/>
      <c r="CD16" s="84"/>
    </row>
    <row r="17" spans="2:82" ht="9.75" customHeight="1" x14ac:dyDescent="0.25">
      <c r="B17" s="23"/>
      <c r="C17" s="21"/>
      <c r="D17" s="21"/>
      <c r="E17" s="21"/>
      <c r="F17" s="22"/>
      <c r="G17" s="21"/>
      <c r="H17" s="21"/>
      <c r="I17" s="20"/>
      <c r="J17" s="22"/>
      <c r="K17" s="21"/>
      <c r="L17" s="21"/>
      <c r="M17" s="20"/>
      <c r="N17" s="22"/>
      <c r="O17" s="21"/>
      <c r="P17" s="21"/>
      <c r="Q17" s="20"/>
      <c r="R17" s="22"/>
      <c r="S17" s="21"/>
      <c r="T17" s="21"/>
      <c r="U17" s="20"/>
      <c r="V17" s="22"/>
      <c r="W17" s="21"/>
      <c r="X17" s="21"/>
      <c r="Y17" s="20"/>
      <c r="Z17" s="22"/>
      <c r="AA17" s="21"/>
      <c r="AB17" s="21"/>
      <c r="AC17" s="20"/>
      <c r="AD17" s="22"/>
      <c r="AE17" s="21"/>
      <c r="AF17" s="21"/>
      <c r="AG17" s="20"/>
      <c r="AH17" s="22"/>
      <c r="AI17" s="21"/>
      <c r="AJ17" s="21"/>
      <c r="AK17" s="20"/>
      <c r="AL17" s="22"/>
      <c r="AM17" s="21"/>
      <c r="AN17" s="21"/>
      <c r="AO17" s="24"/>
      <c r="AP17" s="5"/>
      <c r="AQ17" s="5"/>
      <c r="AR17" s="5"/>
      <c r="AS17" s="5"/>
      <c r="AT17" s="5"/>
      <c r="AU17" s="5"/>
      <c r="AW17" s="79"/>
      <c r="AX17" s="79"/>
      <c r="AY17" s="79"/>
      <c r="AZ17" s="79"/>
      <c r="BA17" s="79"/>
      <c r="BB17" s="79"/>
      <c r="BC17" s="79"/>
      <c r="BD17" s="79"/>
      <c r="BH17" s="2" t="s">
        <v>2</v>
      </c>
      <c r="BI17" s="2">
        <f>4*4540+2*5460+10400+10500+3820</f>
        <v>53800</v>
      </c>
      <c r="BN17" s="59"/>
      <c r="BR17" s="72"/>
      <c r="BS17" s="85">
        <v>259000</v>
      </c>
      <c r="BT17" s="85">
        <v>272000</v>
      </c>
      <c r="BU17" s="85">
        <v>2100</v>
      </c>
      <c r="BV17" s="85" t="s">
        <v>32</v>
      </c>
      <c r="BX17" s="87"/>
      <c r="BY17" s="84"/>
      <c r="BZ17"/>
      <c r="CA17"/>
      <c r="CB17"/>
      <c r="CC17"/>
      <c r="CD17"/>
    </row>
    <row r="18" spans="2:82" ht="9.75" customHeight="1" x14ac:dyDescent="0.25">
      <c r="B18" s="19"/>
      <c r="C18" s="16"/>
      <c r="D18" s="16"/>
      <c r="E18" s="16"/>
      <c r="F18" s="17"/>
      <c r="G18" s="16"/>
      <c r="H18" s="16"/>
      <c r="I18" s="18"/>
      <c r="J18" s="17"/>
      <c r="K18" s="16"/>
      <c r="L18" s="16"/>
      <c r="M18" s="18"/>
      <c r="N18" s="17"/>
      <c r="O18" s="16"/>
      <c r="P18" s="16"/>
      <c r="Q18" s="18"/>
      <c r="R18" s="17"/>
      <c r="S18" s="16"/>
      <c r="T18" s="16"/>
      <c r="U18" s="18"/>
      <c r="V18" s="17"/>
      <c r="W18" s="16"/>
      <c r="X18" s="16"/>
      <c r="Y18" s="18"/>
      <c r="Z18" s="17"/>
      <c r="AA18" s="16"/>
      <c r="AB18" s="16"/>
      <c r="AC18" s="18"/>
      <c r="AD18" s="17"/>
      <c r="AE18" s="16"/>
      <c r="AF18" s="16"/>
      <c r="AG18" s="18"/>
      <c r="AH18" s="17"/>
      <c r="AI18" s="16"/>
      <c r="AJ18" s="16"/>
      <c r="AK18" s="18"/>
      <c r="AL18" s="17"/>
      <c r="AM18" s="16"/>
      <c r="AN18" s="16"/>
      <c r="AO18" s="15"/>
      <c r="AR18" s="5"/>
      <c r="AS18" s="5"/>
      <c r="AT18" s="5"/>
      <c r="AU18" s="5"/>
      <c r="AW18" s="79"/>
      <c r="AX18" s="79"/>
      <c r="AY18" s="79"/>
      <c r="AZ18" s="79"/>
      <c r="BA18" s="79"/>
      <c r="BB18" s="79"/>
      <c r="BC18" s="79"/>
      <c r="BD18" s="79"/>
      <c r="BN18" s="59"/>
      <c r="BR18" s="69" t="s">
        <v>31</v>
      </c>
      <c r="BS18" s="85"/>
      <c r="BT18" s="85"/>
      <c r="BU18" s="85"/>
      <c r="BV18" s="85"/>
      <c r="BX18" s="87"/>
      <c r="BY18" s="84"/>
      <c r="BZ18"/>
      <c r="CA18"/>
      <c r="CB18"/>
      <c r="CC18"/>
      <c r="CD18"/>
    </row>
    <row r="19" spans="2:82" ht="9.75" customHeight="1" x14ac:dyDescent="0.25">
      <c r="B19" s="14"/>
      <c r="C19" s="5"/>
      <c r="D19" s="5"/>
      <c r="E19" s="5"/>
      <c r="F19" s="12"/>
      <c r="G19" s="5"/>
      <c r="H19" s="5"/>
      <c r="I19" s="13"/>
      <c r="J19" s="12"/>
      <c r="K19" s="5"/>
      <c r="L19" s="5"/>
      <c r="M19" s="13"/>
      <c r="N19" s="12"/>
      <c r="O19" s="5"/>
      <c r="P19" s="5"/>
      <c r="Q19" s="13"/>
      <c r="R19" s="12"/>
      <c r="S19" s="5"/>
      <c r="T19" s="5"/>
      <c r="U19" s="13"/>
      <c r="V19" s="12"/>
      <c r="W19" s="5"/>
      <c r="X19" s="5"/>
      <c r="Y19" s="13"/>
      <c r="Z19" s="12"/>
      <c r="AA19" s="5"/>
      <c r="AB19" s="5"/>
      <c r="AC19" s="13"/>
      <c r="AD19" s="12"/>
      <c r="AE19" s="5"/>
      <c r="AF19" s="5"/>
      <c r="AG19" s="13"/>
      <c r="AH19" s="12"/>
      <c r="AI19" s="5"/>
      <c r="AJ19" s="5"/>
      <c r="AK19" s="13"/>
      <c r="AL19" s="12"/>
      <c r="AM19" s="5"/>
      <c r="AN19" s="5"/>
      <c r="AO19" s="11"/>
      <c r="AV19" s="39"/>
      <c r="AW19" s="39"/>
      <c r="AX19" s="39"/>
      <c r="AY19" s="39"/>
      <c r="BA19" s="39"/>
      <c r="BB19" s="39"/>
      <c r="BC19" s="39"/>
      <c r="BD19" s="39"/>
      <c r="BE19" s="39"/>
      <c r="BN19" s="59"/>
      <c r="BR19" s="70"/>
      <c r="BS19" s="70"/>
      <c r="BT19" s="70"/>
      <c r="BU19" s="70"/>
      <c r="BV19" s="70"/>
      <c r="BX19" s="26"/>
    </row>
    <row r="20" spans="2:82" ht="9.75" customHeight="1" thickBot="1" x14ac:dyDescent="0.3">
      <c r="B20" s="14"/>
      <c r="C20" s="5"/>
      <c r="D20" s="5"/>
      <c r="E20" s="5"/>
      <c r="F20" s="12"/>
      <c r="G20" s="5"/>
      <c r="H20" s="5"/>
      <c r="I20" s="13"/>
      <c r="J20" s="12"/>
      <c r="K20" s="5"/>
      <c r="L20" s="5"/>
      <c r="M20" s="13"/>
      <c r="N20" s="12"/>
      <c r="O20" s="5"/>
      <c r="P20" s="5"/>
      <c r="Q20" s="13"/>
      <c r="R20" s="12"/>
      <c r="S20" s="5"/>
      <c r="T20" s="5"/>
      <c r="U20" s="13"/>
      <c r="V20" s="12"/>
      <c r="W20" s="5"/>
      <c r="X20" s="5"/>
      <c r="Y20" s="13"/>
      <c r="Z20" s="12"/>
      <c r="AA20" s="5"/>
      <c r="AB20" s="5"/>
      <c r="AC20" s="13"/>
      <c r="AD20" s="12"/>
      <c r="AE20" s="5"/>
      <c r="AF20" s="5"/>
      <c r="AG20" s="13"/>
      <c r="AH20" s="12"/>
      <c r="AI20" s="5"/>
      <c r="AJ20" s="5"/>
      <c r="AK20" s="13"/>
      <c r="AL20" s="12"/>
      <c r="AM20" s="5"/>
      <c r="AN20" s="5"/>
      <c r="AO20" s="11"/>
      <c r="AR20" s="79"/>
      <c r="AS20" s="79"/>
      <c r="AT20" s="79"/>
      <c r="AU20" s="79"/>
      <c r="AV20" s="39"/>
      <c r="AW20" s="79"/>
      <c r="AX20" s="79"/>
      <c r="AY20" s="79"/>
      <c r="BA20" s="80" t="s">
        <v>1</v>
      </c>
      <c r="BB20" s="80"/>
      <c r="BC20" s="80"/>
      <c r="BD20" s="80"/>
      <c r="BE20" s="80"/>
      <c r="BN20" s="59"/>
      <c r="BR20" s="70"/>
      <c r="BS20" s="70"/>
      <c r="BT20" s="70"/>
      <c r="BU20" s="70"/>
      <c r="BV20" s="70"/>
      <c r="BX20" s="26"/>
    </row>
    <row r="21" spans="2:82" ht="9.75" customHeight="1" thickBot="1" x14ac:dyDescent="0.3">
      <c r="B21" s="23"/>
      <c r="C21" s="21"/>
      <c r="D21" s="21"/>
      <c r="E21" s="21"/>
      <c r="F21" s="22"/>
      <c r="G21" s="21"/>
      <c r="H21" s="21"/>
      <c r="I21" s="20"/>
      <c r="J21" s="22"/>
      <c r="K21" s="21"/>
      <c r="L21" s="21"/>
      <c r="M21" s="20"/>
      <c r="N21" s="22"/>
      <c r="O21" s="21"/>
      <c r="P21" s="21"/>
      <c r="Q21" s="20"/>
      <c r="R21" s="22"/>
      <c r="S21" s="21"/>
      <c r="T21" s="21"/>
      <c r="U21" s="20"/>
      <c r="V21" s="22"/>
      <c r="W21" s="21"/>
      <c r="X21" s="21"/>
      <c r="Y21" s="20"/>
      <c r="Z21" s="22"/>
      <c r="AA21" s="21"/>
      <c r="AB21" s="21"/>
      <c r="AC21" s="20"/>
      <c r="AD21" s="22"/>
      <c r="AE21" s="21"/>
      <c r="AF21" s="21"/>
      <c r="AG21" s="20"/>
      <c r="AH21" s="22"/>
      <c r="AI21" s="21"/>
      <c r="AJ21" s="21"/>
      <c r="AK21" s="20"/>
      <c r="AL21" s="22"/>
      <c r="AM21" s="21"/>
      <c r="AN21" s="21"/>
      <c r="AO21" s="24"/>
      <c r="AW21" s="81">
        <f>1150*33+160</f>
        <v>38110</v>
      </c>
      <c r="AX21" s="82"/>
      <c r="AY21" s="82"/>
      <c r="AZ21" s="36" t="s">
        <v>36</v>
      </c>
      <c r="BA21" s="79" t="s">
        <v>0</v>
      </c>
      <c r="BB21" s="79"/>
      <c r="BC21" s="79"/>
      <c r="BD21" s="79"/>
      <c r="BE21" s="79"/>
      <c r="BN21" s="59"/>
      <c r="BR21" s="70"/>
      <c r="BS21" s="70"/>
      <c r="BT21" s="70"/>
      <c r="BU21" s="70"/>
      <c r="BV21" s="70"/>
      <c r="BX21" s="26"/>
    </row>
    <row r="22" spans="2:82" ht="9.75" customHeight="1" x14ac:dyDescent="0.25">
      <c r="B22" s="19"/>
      <c r="C22" s="16"/>
      <c r="D22" s="16"/>
      <c r="E22" s="16"/>
      <c r="F22" s="17"/>
      <c r="G22" s="16"/>
      <c r="H22" s="16"/>
      <c r="I22" s="18"/>
      <c r="J22" s="17"/>
      <c r="K22" s="16"/>
      <c r="L22" s="16"/>
      <c r="M22" s="18"/>
      <c r="N22" s="17"/>
      <c r="O22" s="16"/>
      <c r="P22" s="16"/>
      <c r="Q22" s="18"/>
      <c r="R22" s="17"/>
      <c r="S22" s="16"/>
      <c r="T22" s="16"/>
      <c r="U22" s="18"/>
      <c r="V22" s="17"/>
      <c r="W22" s="16"/>
      <c r="X22" s="16"/>
      <c r="Y22" s="18"/>
      <c r="Z22" s="17"/>
      <c r="AA22" s="16"/>
      <c r="AB22" s="16"/>
      <c r="AC22" s="18"/>
      <c r="AD22" s="17"/>
      <c r="AE22" s="16"/>
      <c r="AF22" s="16"/>
      <c r="AG22" s="18"/>
      <c r="AH22" s="17"/>
      <c r="AI22" s="16"/>
      <c r="AJ22" s="16"/>
      <c r="AK22" s="18"/>
      <c r="AL22" s="17"/>
      <c r="AM22" s="16"/>
      <c r="AN22" s="16"/>
      <c r="AO22" s="16"/>
      <c r="AP22" s="46"/>
      <c r="AQ22" s="41"/>
      <c r="AR22" s="41"/>
      <c r="AS22" s="40"/>
      <c r="AW22" s="77">
        <f>22*1530</f>
        <v>33660</v>
      </c>
      <c r="AX22" s="78"/>
      <c r="AY22" s="78"/>
      <c r="AZ22" s="35" t="s">
        <v>15</v>
      </c>
      <c r="BA22" s="79"/>
      <c r="BB22" s="79"/>
      <c r="BC22" s="79"/>
      <c r="BD22" s="79"/>
      <c r="BE22" s="79"/>
      <c r="BI22" s="86">
        <v>2800</v>
      </c>
      <c r="BN22" s="59"/>
      <c r="BR22" s="70"/>
      <c r="BS22" s="70"/>
      <c r="BT22" s="70"/>
      <c r="BU22" s="70"/>
      <c r="BV22" s="70"/>
      <c r="BX22" s="26"/>
    </row>
    <row r="23" spans="2:82" ht="9.75" customHeight="1" x14ac:dyDescent="0.25">
      <c r="B23" s="14"/>
      <c r="C23" s="5"/>
      <c r="D23" s="5"/>
      <c r="E23" s="5"/>
      <c r="F23" s="12"/>
      <c r="G23" s="5"/>
      <c r="H23" s="5"/>
      <c r="I23" s="13"/>
      <c r="J23" s="12"/>
      <c r="K23" s="5"/>
      <c r="L23" s="5"/>
      <c r="M23" s="13"/>
      <c r="N23" s="12"/>
      <c r="O23" s="5"/>
      <c r="P23" s="5"/>
      <c r="Q23" s="13"/>
      <c r="R23" s="12"/>
      <c r="S23" s="5"/>
      <c r="T23" s="5"/>
      <c r="U23" s="13"/>
      <c r="V23" s="12"/>
      <c r="W23" s="5"/>
      <c r="X23" s="5"/>
      <c r="Y23" s="13"/>
      <c r="Z23" s="12"/>
      <c r="AA23" s="5"/>
      <c r="AB23" s="5"/>
      <c r="AC23" s="13"/>
      <c r="AD23" s="12"/>
      <c r="AE23" s="5"/>
      <c r="AF23" s="5"/>
      <c r="AG23" s="13"/>
      <c r="AH23" s="12"/>
      <c r="AI23" s="5"/>
      <c r="AJ23" s="5"/>
      <c r="AK23" s="13"/>
      <c r="AL23" s="12"/>
      <c r="AM23" s="5"/>
      <c r="AN23" s="5"/>
      <c r="AO23" s="5"/>
      <c r="AP23" s="14"/>
      <c r="AQ23" s="5"/>
      <c r="AR23" s="5"/>
      <c r="AS23" s="11"/>
      <c r="AW23" s="77"/>
      <c r="AX23" s="78"/>
      <c r="AY23" s="78"/>
      <c r="AZ23" s="35" t="s">
        <v>16</v>
      </c>
      <c r="BA23" s="79"/>
      <c r="BB23" s="79"/>
      <c r="BC23" s="79"/>
      <c r="BD23" s="79"/>
      <c r="BE23" s="79"/>
      <c r="BI23" s="86"/>
      <c r="BN23" s="59"/>
    </row>
    <row r="24" spans="2:82" ht="9.75" customHeight="1" x14ac:dyDescent="0.25">
      <c r="B24" s="14"/>
      <c r="C24" s="5"/>
      <c r="D24" s="5"/>
      <c r="E24" s="5"/>
      <c r="F24" s="12"/>
      <c r="G24" s="5"/>
      <c r="H24" s="5"/>
      <c r="I24" s="13"/>
      <c r="J24" s="12"/>
      <c r="K24" s="5"/>
      <c r="L24" s="5"/>
      <c r="M24" s="13"/>
      <c r="N24" s="12"/>
      <c r="O24" s="5"/>
      <c r="P24" s="5"/>
      <c r="Q24" s="13"/>
      <c r="R24" s="12"/>
      <c r="S24" s="5"/>
      <c r="T24" s="5"/>
      <c r="U24" s="13"/>
      <c r="V24" s="12"/>
      <c r="W24" s="5"/>
      <c r="X24" s="5"/>
      <c r="Y24" s="13"/>
      <c r="Z24" s="12"/>
      <c r="AA24" s="5"/>
      <c r="AB24" s="5"/>
      <c r="AC24" s="13"/>
      <c r="AD24" s="12"/>
      <c r="AE24" s="5"/>
      <c r="AF24" s="5"/>
      <c r="AG24" s="13"/>
      <c r="AH24" s="12"/>
      <c r="AI24" s="5"/>
      <c r="AJ24" s="5"/>
      <c r="AK24" s="13"/>
      <c r="AL24" s="12"/>
      <c r="AM24" s="5"/>
      <c r="AN24" s="5"/>
      <c r="AO24" s="5"/>
      <c r="AP24" s="14"/>
      <c r="AQ24" s="5"/>
      <c r="AR24" s="5"/>
      <c r="AS24" s="11"/>
      <c r="AW24" s="77">
        <f>1200+1360</f>
        <v>2560</v>
      </c>
      <c r="AX24" s="78"/>
      <c r="AY24" s="78"/>
      <c r="AZ24" s="35" t="s">
        <v>17</v>
      </c>
      <c r="BA24" s="39"/>
      <c r="BB24" s="39"/>
      <c r="BC24" s="39"/>
      <c r="BD24" s="39"/>
      <c r="BI24" s="86">
        <v>1900</v>
      </c>
      <c r="BN24" s="59"/>
    </row>
    <row r="25" spans="2:82" ht="9.75" customHeight="1" x14ac:dyDescent="0.25">
      <c r="B25" s="23"/>
      <c r="C25" s="21"/>
      <c r="D25" s="21"/>
      <c r="E25" s="21"/>
      <c r="F25" s="22"/>
      <c r="G25" s="21"/>
      <c r="H25" s="21"/>
      <c r="I25" s="20"/>
      <c r="J25" s="22"/>
      <c r="K25" s="21"/>
      <c r="L25" s="21"/>
      <c r="M25" s="20"/>
      <c r="N25" s="22"/>
      <c r="O25" s="21"/>
      <c r="P25" s="21"/>
      <c r="Q25" s="20"/>
      <c r="R25" s="22"/>
      <c r="S25" s="21"/>
      <c r="T25" s="21"/>
      <c r="U25" s="20"/>
      <c r="V25" s="22"/>
      <c r="W25" s="21"/>
      <c r="X25" s="21"/>
      <c r="Y25" s="20"/>
      <c r="Z25" s="22"/>
      <c r="AA25" s="21"/>
      <c r="AB25" s="21"/>
      <c r="AC25" s="20"/>
      <c r="AD25" s="22"/>
      <c r="AE25" s="21"/>
      <c r="AF25" s="21"/>
      <c r="AG25" s="20"/>
      <c r="AH25" s="22"/>
      <c r="AI25" s="21"/>
      <c r="AJ25" s="21"/>
      <c r="AK25" s="20"/>
      <c r="AL25" s="22"/>
      <c r="AM25" s="21"/>
      <c r="AN25" s="21"/>
      <c r="AO25" s="21"/>
      <c r="AP25" s="23"/>
      <c r="AQ25" s="21"/>
      <c r="AR25" s="21"/>
      <c r="AS25" s="24"/>
      <c r="AW25" s="77">
        <v>600</v>
      </c>
      <c r="AX25" s="78"/>
      <c r="AY25" s="78"/>
      <c r="AZ25" s="35" t="s">
        <v>18</v>
      </c>
      <c r="BI25" s="86"/>
      <c r="BN25" s="59"/>
    </row>
    <row r="26" spans="2:82" ht="9.75" customHeight="1" thickBot="1" x14ac:dyDescent="0.3">
      <c r="B26" s="19"/>
      <c r="C26" s="16"/>
      <c r="D26" s="16"/>
      <c r="E26" s="16"/>
      <c r="F26" s="17"/>
      <c r="G26" s="16"/>
      <c r="H26" s="16"/>
      <c r="I26" s="18"/>
      <c r="J26" s="17"/>
      <c r="K26" s="16"/>
      <c r="L26" s="16"/>
      <c r="M26" s="18"/>
      <c r="N26" s="17"/>
      <c r="O26" s="16"/>
      <c r="P26" s="16"/>
      <c r="Q26" s="18"/>
      <c r="R26" s="17"/>
      <c r="S26" s="16"/>
      <c r="T26" s="16"/>
      <c r="U26" s="18"/>
      <c r="V26" s="17"/>
      <c r="W26" s="16"/>
      <c r="X26" s="16"/>
      <c r="Y26" s="18"/>
      <c r="Z26" s="17"/>
      <c r="AA26" s="16"/>
      <c r="AB26" s="16"/>
      <c r="AC26" s="18"/>
      <c r="AD26" s="17"/>
      <c r="AE26" s="16"/>
      <c r="AF26" s="16"/>
      <c r="AG26" s="18"/>
      <c r="AH26" s="17"/>
      <c r="AI26" s="16"/>
      <c r="AJ26" s="16"/>
      <c r="AK26" s="18"/>
      <c r="AL26" s="17"/>
      <c r="AM26" s="16"/>
      <c r="AN26" s="16"/>
      <c r="AO26" s="16"/>
      <c r="AP26" s="19"/>
      <c r="AQ26" s="16"/>
      <c r="AR26" s="16"/>
      <c r="AS26" s="15"/>
      <c r="AW26" s="75">
        <f>SUM(AW22:AY25)</f>
        <v>36820</v>
      </c>
      <c r="AX26" s="76"/>
      <c r="AY26" s="76"/>
      <c r="AZ26" s="60"/>
      <c r="BI26" s="85">
        <v>2400</v>
      </c>
      <c r="BN26" s="59"/>
    </row>
    <row r="27" spans="2:82" ht="9.75" customHeight="1" x14ac:dyDescent="0.25">
      <c r="B27" s="14"/>
      <c r="C27" s="5"/>
      <c r="D27" s="5"/>
      <c r="E27" s="5"/>
      <c r="F27" s="12"/>
      <c r="G27" s="5"/>
      <c r="H27" s="5"/>
      <c r="I27" s="13"/>
      <c r="J27" s="12"/>
      <c r="K27" s="5"/>
      <c r="L27" s="5"/>
      <c r="M27" s="13"/>
      <c r="N27" s="12"/>
      <c r="O27" s="5"/>
      <c r="P27" s="5"/>
      <c r="Q27" s="13"/>
      <c r="R27" s="12"/>
      <c r="S27" s="5"/>
      <c r="T27" s="5"/>
      <c r="U27" s="13"/>
      <c r="V27" s="12"/>
      <c r="W27" s="5"/>
      <c r="X27" s="5"/>
      <c r="Y27" s="13"/>
      <c r="Z27" s="12"/>
      <c r="AA27" s="5"/>
      <c r="AB27" s="5"/>
      <c r="AC27" s="13"/>
      <c r="AD27" s="12"/>
      <c r="AE27" s="5"/>
      <c r="AF27" s="5"/>
      <c r="AG27" s="13"/>
      <c r="AH27" s="12"/>
      <c r="AI27" s="5"/>
      <c r="AJ27" s="5"/>
      <c r="AK27" s="13"/>
      <c r="AL27" s="12"/>
      <c r="AM27" s="5"/>
      <c r="AN27" s="5"/>
      <c r="AO27" s="5"/>
      <c r="AP27" s="14"/>
      <c r="AQ27" s="5"/>
      <c r="AR27" s="5"/>
      <c r="AS27" s="11"/>
      <c r="AV27" s="78"/>
      <c r="AW27" s="78"/>
      <c r="AX27" s="78"/>
      <c r="AY27" s="78"/>
      <c r="AZ27" s="78"/>
      <c r="BA27" s="78"/>
      <c r="BB27" s="78"/>
      <c r="BC27" s="78"/>
      <c r="BD27" s="78"/>
      <c r="BE27" s="5"/>
      <c r="BF27" s="5"/>
      <c r="BI27" s="85"/>
      <c r="BN27" s="59"/>
    </row>
    <row r="28" spans="2:82" ht="9.75" customHeight="1" x14ac:dyDescent="0.25">
      <c r="B28" s="14"/>
      <c r="C28" s="5"/>
      <c r="D28" s="5"/>
      <c r="E28" s="5"/>
      <c r="F28" s="12"/>
      <c r="G28" s="5"/>
      <c r="H28" s="5"/>
      <c r="I28" s="13"/>
      <c r="J28" s="12"/>
      <c r="K28" s="5"/>
      <c r="L28" s="5"/>
      <c r="M28" s="13"/>
      <c r="N28" s="12"/>
      <c r="O28" s="5"/>
      <c r="P28" s="5"/>
      <c r="Q28" s="13"/>
      <c r="R28" s="12"/>
      <c r="S28" s="5"/>
      <c r="T28" s="5"/>
      <c r="U28" s="13"/>
      <c r="V28" s="12"/>
      <c r="W28" s="5"/>
      <c r="X28" s="5"/>
      <c r="Y28" s="13"/>
      <c r="Z28" s="12"/>
      <c r="AA28" s="5"/>
      <c r="AB28" s="5"/>
      <c r="AC28" s="13"/>
      <c r="AD28" s="12"/>
      <c r="AE28" s="5"/>
      <c r="AF28" s="5"/>
      <c r="AG28" s="13"/>
      <c r="AH28" s="12"/>
      <c r="AI28" s="5"/>
      <c r="AJ28" s="5"/>
      <c r="AK28" s="13"/>
      <c r="AL28" s="12"/>
      <c r="AM28" s="5"/>
      <c r="AN28" s="5"/>
      <c r="AO28" s="5"/>
      <c r="AP28" s="14"/>
      <c r="AQ28" s="5"/>
      <c r="AR28" s="5"/>
      <c r="AS28" s="11"/>
      <c r="AV28" s="78"/>
      <c r="AW28" s="78"/>
      <c r="AX28" s="78"/>
      <c r="AY28" s="78"/>
      <c r="AZ28" s="78"/>
      <c r="BA28" s="78"/>
      <c r="BB28" s="78"/>
      <c r="BC28" s="78"/>
      <c r="BD28" s="78"/>
      <c r="BE28" s="5"/>
      <c r="BF28" s="5"/>
      <c r="BI28" s="86">
        <v>2600</v>
      </c>
      <c r="BN28" s="59"/>
    </row>
    <row r="29" spans="2:82" ht="9.75" customHeight="1" thickBot="1" x14ac:dyDescent="0.3">
      <c r="B29" s="10"/>
      <c r="C29" s="7"/>
      <c r="D29" s="7"/>
      <c r="E29" s="7"/>
      <c r="F29" s="22"/>
      <c r="G29" s="21"/>
      <c r="H29" s="21"/>
      <c r="I29" s="20"/>
      <c r="J29" s="22"/>
      <c r="K29" s="21"/>
      <c r="L29" s="21"/>
      <c r="M29" s="20"/>
      <c r="N29" s="22"/>
      <c r="O29" s="21"/>
      <c r="P29" s="21"/>
      <c r="Q29" s="20"/>
      <c r="R29" s="22"/>
      <c r="S29" s="21"/>
      <c r="T29" s="21"/>
      <c r="U29" s="20"/>
      <c r="V29" s="22"/>
      <c r="W29" s="21"/>
      <c r="X29" s="21"/>
      <c r="Y29" s="20"/>
      <c r="Z29" s="22"/>
      <c r="AA29" s="21"/>
      <c r="AB29" s="21"/>
      <c r="AC29" s="20"/>
      <c r="AD29" s="22"/>
      <c r="AE29" s="21"/>
      <c r="AF29" s="21"/>
      <c r="AG29" s="20"/>
      <c r="AH29" s="22"/>
      <c r="AI29" s="21"/>
      <c r="AJ29" s="21"/>
      <c r="AK29" s="20"/>
      <c r="AL29" s="22"/>
      <c r="AM29" s="21"/>
      <c r="AN29" s="21"/>
      <c r="AO29" s="21"/>
      <c r="AP29" s="23"/>
      <c r="AQ29" s="21"/>
      <c r="AR29" s="21"/>
      <c r="AS29" s="24"/>
      <c r="AV29" s="28"/>
      <c r="AW29" s="28"/>
      <c r="AX29" s="28"/>
      <c r="AY29" s="28"/>
      <c r="AZ29" s="30"/>
      <c r="BA29" s="28"/>
      <c r="BB29" s="28"/>
      <c r="BC29" s="28"/>
      <c r="BD29" s="28"/>
      <c r="BE29" s="5"/>
      <c r="BF29" s="5"/>
      <c r="BI29" s="86"/>
      <c r="BN29" s="59"/>
    </row>
    <row r="30" spans="2:82" ht="9.75" customHeight="1" x14ac:dyDescent="0.25">
      <c r="B30" s="14"/>
      <c r="C30" s="5"/>
      <c r="D30" s="5"/>
      <c r="E30" s="5"/>
      <c r="F30" s="12"/>
      <c r="G30" s="5"/>
      <c r="H30" s="5"/>
      <c r="I30" s="13"/>
      <c r="J30" s="12"/>
      <c r="K30" s="5"/>
      <c r="L30" s="5"/>
      <c r="M30" s="13"/>
      <c r="N30" s="12"/>
      <c r="O30" s="5"/>
      <c r="P30" s="5"/>
      <c r="Q30" s="13"/>
      <c r="R30" s="12"/>
      <c r="S30" s="5"/>
      <c r="T30" s="5"/>
      <c r="U30" s="13"/>
      <c r="V30" s="12"/>
      <c r="W30" s="5"/>
      <c r="X30" s="5"/>
      <c r="Y30" s="13"/>
      <c r="Z30" s="12"/>
      <c r="AA30" s="5"/>
      <c r="AB30" s="5"/>
      <c r="AC30" s="13"/>
      <c r="AD30" s="12"/>
      <c r="AE30" s="5"/>
      <c r="AF30" s="5"/>
      <c r="AG30" s="13"/>
      <c r="AH30" s="12"/>
      <c r="AI30" s="5"/>
      <c r="AJ30" s="5"/>
      <c r="AK30" s="13"/>
      <c r="AL30" s="12"/>
      <c r="AM30" s="5"/>
      <c r="AN30" s="5"/>
      <c r="AO30" s="5"/>
      <c r="AP30" s="19"/>
      <c r="AQ30" s="16"/>
      <c r="AR30" s="16"/>
      <c r="AS30" s="15"/>
      <c r="AV30" s="25"/>
      <c r="AW30" s="25"/>
      <c r="AX30" s="25"/>
      <c r="AY30" s="25"/>
      <c r="AZ30" s="61">
        <f>3*1530-4*437</f>
        <v>2842</v>
      </c>
      <c r="BA30" s="25"/>
      <c r="BB30" s="25"/>
      <c r="BC30" s="25"/>
      <c r="BD30" s="25"/>
      <c r="BE30" s="25">
        <v>26</v>
      </c>
      <c r="BF30" s="25"/>
      <c r="BI30" s="85">
        <v>2100</v>
      </c>
      <c r="BN30" s="59"/>
    </row>
    <row r="31" spans="2:82" ht="9.75" customHeight="1" x14ac:dyDescent="0.25">
      <c r="B31" s="14"/>
      <c r="C31" s="5"/>
      <c r="D31" s="5"/>
      <c r="E31" s="5"/>
      <c r="F31" s="12"/>
      <c r="G31" s="5"/>
      <c r="H31" s="5"/>
      <c r="I31" s="13"/>
      <c r="J31" s="12"/>
      <c r="K31" s="5"/>
      <c r="L31" s="5"/>
      <c r="M31" s="13"/>
      <c r="N31" s="12"/>
      <c r="O31" s="5"/>
      <c r="P31" s="5"/>
      <c r="Q31" s="13"/>
      <c r="R31" s="12"/>
      <c r="S31" s="5"/>
      <c r="T31" s="5"/>
      <c r="U31" s="13"/>
      <c r="V31" s="12"/>
      <c r="W31" s="5"/>
      <c r="X31" s="5"/>
      <c r="Y31" s="13"/>
      <c r="Z31" s="12"/>
      <c r="AA31" s="5"/>
      <c r="AB31" s="5"/>
      <c r="AC31" s="13"/>
      <c r="AD31" s="12"/>
      <c r="AE31" s="5"/>
      <c r="AF31" s="5"/>
      <c r="AG31" s="13"/>
      <c r="AH31" s="12"/>
      <c r="AI31" s="5"/>
      <c r="AJ31" s="5"/>
      <c r="AK31" s="13"/>
      <c r="AL31" s="12"/>
      <c r="AM31" s="5"/>
      <c r="AN31" s="5"/>
      <c r="AO31" s="5"/>
      <c r="AP31" s="14"/>
      <c r="AQ31" s="5"/>
      <c r="AR31" s="5"/>
      <c r="AS31" s="11"/>
      <c r="AV31" s="25"/>
      <c r="AW31" s="25"/>
      <c r="AX31" s="25"/>
      <c r="AY31" s="25"/>
      <c r="AZ31" s="61"/>
      <c r="BA31" s="25"/>
      <c r="BB31" s="25"/>
      <c r="BC31" s="25"/>
      <c r="BD31" s="25"/>
      <c r="BE31" s="25"/>
      <c r="BF31" s="25"/>
      <c r="BI31" s="85"/>
      <c r="BN31" s="59"/>
    </row>
    <row r="32" spans="2:82" ht="9.75" customHeight="1" thickBot="1" x14ac:dyDescent="0.3">
      <c r="B32" s="14"/>
      <c r="C32" s="5"/>
      <c r="D32" s="5"/>
      <c r="E32" s="5"/>
      <c r="F32" s="12"/>
      <c r="G32" s="5"/>
      <c r="H32" s="5"/>
      <c r="I32" s="13"/>
      <c r="J32" s="12"/>
      <c r="K32" s="5"/>
      <c r="L32" s="5"/>
      <c r="M32" s="13"/>
      <c r="N32" s="12"/>
      <c r="O32" s="5"/>
      <c r="P32" s="5"/>
      <c r="Q32" s="13"/>
      <c r="R32" s="12"/>
      <c r="S32" s="5"/>
      <c r="T32" s="5"/>
      <c r="U32" s="13"/>
      <c r="V32" s="12"/>
      <c r="W32" s="5"/>
      <c r="X32" s="5"/>
      <c r="Y32" s="13"/>
      <c r="Z32" s="12"/>
      <c r="AA32" s="5"/>
      <c r="AB32" s="5"/>
      <c r="AC32" s="13"/>
      <c r="AD32" s="12"/>
      <c r="AE32" s="5"/>
      <c r="AF32" s="5"/>
      <c r="AG32" s="13"/>
      <c r="AH32" s="12"/>
      <c r="AI32" s="5"/>
      <c r="AJ32" s="5"/>
      <c r="AK32" s="13"/>
      <c r="AL32" s="12"/>
      <c r="AM32" s="5"/>
      <c r="AN32" s="5"/>
      <c r="AO32" s="5"/>
      <c r="AP32" s="14"/>
      <c r="AQ32" s="5"/>
      <c r="AR32" s="5"/>
      <c r="AS32" s="11"/>
      <c r="BN32" s="59"/>
    </row>
    <row r="33" spans="2:66" ht="9.75" customHeight="1" thickBot="1" x14ac:dyDescent="0.3">
      <c r="B33" s="10"/>
      <c r="C33" s="7"/>
      <c r="D33" s="7"/>
      <c r="E33" s="7"/>
      <c r="F33" s="22"/>
      <c r="G33" s="21"/>
      <c r="H33" s="21"/>
      <c r="I33" s="20"/>
      <c r="J33" s="22"/>
      <c r="K33" s="21"/>
      <c r="L33" s="21"/>
      <c r="M33" s="20"/>
      <c r="N33" s="22"/>
      <c r="O33" s="21"/>
      <c r="P33" s="21"/>
      <c r="Q33" s="20"/>
      <c r="R33" s="22"/>
      <c r="S33" s="21"/>
      <c r="T33" s="21"/>
      <c r="U33" s="20"/>
      <c r="V33" s="22"/>
      <c r="W33" s="21"/>
      <c r="X33" s="21"/>
      <c r="Y33" s="20"/>
      <c r="Z33" s="22"/>
      <c r="AA33" s="21"/>
      <c r="AB33" s="21"/>
      <c r="AC33" s="20"/>
      <c r="AD33" s="22"/>
      <c r="AE33" s="21"/>
      <c r="AF33" s="21"/>
      <c r="AG33" s="20"/>
      <c r="AH33" s="22"/>
      <c r="AI33" s="21"/>
      <c r="AJ33" s="21"/>
      <c r="AK33" s="20"/>
      <c r="AL33" s="22"/>
      <c r="AM33" s="21"/>
      <c r="AN33" s="21"/>
      <c r="AO33" s="21"/>
      <c r="AP33" s="23"/>
      <c r="AQ33" s="21"/>
      <c r="AR33" s="21"/>
      <c r="AS33" s="24"/>
      <c r="AV33" s="39"/>
      <c r="AW33" s="81">
        <f>1150*31+160</f>
        <v>35810</v>
      </c>
      <c r="AX33" s="82"/>
      <c r="AY33" s="82"/>
      <c r="AZ33" s="36" t="s">
        <v>40</v>
      </c>
      <c r="BA33" s="39"/>
      <c r="BB33" s="39"/>
      <c r="BC33" s="39"/>
      <c r="BD33" s="39"/>
    </row>
    <row r="34" spans="2:66" ht="9.75" customHeight="1" x14ac:dyDescent="0.25">
      <c r="B34" s="46"/>
      <c r="C34" s="41"/>
      <c r="D34" s="41"/>
      <c r="E34" s="40"/>
      <c r="F34" s="19"/>
      <c r="G34" s="16"/>
      <c r="H34" s="16"/>
      <c r="I34" s="18"/>
      <c r="J34" s="17"/>
      <c r="K34" s="16"/>
      <c r="L34" s="16"/>
      <c r="M34" s="18"/>
      <c r="N34" s="17"/>
      <c r="O34" s="16"/>
      <c r="P34" s="16"/>
      <c r="Q34" s="18"/>
      <c r="R34" s="17"/>
      <c r="S34" s="16"/>
      <c r="T34" s="16"/>
      <c r="U34" s="18"/>
      <c r="V34" s="17"/>
      <c r="W34" s="16"/>
      <c r="X34" s="16"/>
      <c r="Y34" s="18"/>
      <c r="Z34" s="17"/>
      <c r="AA34" s="16"/>
      <c r="AB34" s="16"/>
      <c r="AC34" s="18"/>
      <c r="AD34" s="17"/>
      <c r="AE34" s="16"/>
      <c r="AF34" s="16"/>
      <c r="AG34" s="18"/>
      <c r="AH34" s="17"/>
      <c r="AI34" s="16"/>
      <c r="AJ34" s="16"/>
      <c r="AK34" s="18"/>
      <c r="AL34" s="17"/>
      <c r="AM34" s="16"/>
      <c r="AN34" s="16"/>
      <c r="AO34" s="16"/>
      <c r="AP34" s="19"/>
      <c r="AQ34" s="16"/>
      <c r="AR34" s="16"/>
      <c r="AS34" s="15"/>
      <c r="AV34" s="39"/>
      <c r="AW34" s="77">
        <f>23*1530</f>
        <v>35190</v>
      </c>
      <c r="AX34" s="78"/>
      <c r="AY34" s="78"/>
      <c r="AZ34" s="35" t="s">
        <v>39</v>
      </c>
      <c r="BA34" s="39"/>
      <c r="BB34" s="39"/>
      <c r="BC34" s="39"/>
      <c r="BD34" s="39"/>
    </row>
    <row r="35" spans="2:66" ht="9.75" customHeight="1" x14ac:dyDescent="0.25">
      <c r="B35" s="14"/>
      <c r="C35" s="5"/>
      <c r="D35" s="5"/>
      <c r="E35" s="11"/>
      <c r="F35" s="14"/>
      <c r="G35" s="5"/>
      <c r="H35" s="5"/>
      <c r="I35" s="13"/>
      <c r="J35" s="12"/>
      <c r="K35" s="5"/>
      <c r="L35" s="5"/>
      <c r="M35" s="13"/>
      <c r="N35" s="12"/>
      <c r="O35" s="5"/>
      <c r="P35" s="5"/>
      <c r="Q35" s="13"/>
      <c r="R35" s="12"/>
      <c r="S35" s="5"/>
      <c r="T35" s="5"/>
      <c r="U35" s="13"/>
      <c r="V35" s="12"/>
      <c r="W35" s="5"/>
      <c r="X35" s="5"/>
      <c r="Y35" s="13"/>
      <c r="Z35" s="12"/>
      <c r="AA35" s="5"/>
      <c r="AB35" s="5"/>
      <c r="AC35" s="13"/>
      <c r="AD35" s="12"/>
      <c r="AE35" s="5"/>
      <c r="AF35" s="5"/>
      <c r="AG35" s="13"/>
      <c r="AH35" s="12"/>
      <c r="AI35" s="5"/>
      <c r="AJ35" s="5"/>
      <c r="AK35" s="13"/>
      <c r="AL35" s="12"/>
      <c r="AM35" s="5"/>
      <c r="AN35" s="5"/>
      <c r="AO35" s="5"/>
      <c r="AP35" s="14"/>
      <c r="AQ35" s="5"/>
      <c r="AR35" s="5"/>
      <c r="AS35" s="11"/>
      <c r="AT35" s="3"/>
      <c r="AU35" s="3"/>
      <c r="AV35" s="3"/>
      <c r="AW35" s="77"/>
      <c r="AX35" s="78"/>
      <c r="AY35" s="78"/>
      <c r="AZ35" s="35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2:66" ht="9.75" customHeight="1" x14ac:dyDescent="0.25">
      <c r="B36" s="14"/>
      <c r="C36" s="5"/>
      <c r="D36" s="5"/>
      <c r="E36" s="11"/>
      <c r="F36" s="14"/>
      <c r="G36" s="5"/>
      <c r="H36" s="5"/>
      <c r="I36" s="13"/>
      <c r="J36" s="12"/>
      <c r="K36" s="5"/>
      <c r="L36" s="5"/>
      <c r="M36" s="13"/>
      <c r="N36" s="12"/>
      <c r="O36" s="5"/>
      <c r="P36" s="5"/>
      <c r="Q36" s="13"/>
      <c r="R36" s="12"/>
      <c r="S36" s="5"/>
      <c r="T36" s="5"/>
      <c r="U36" s="13"/>
      <c r="V36" s="12"/>
      <c r="W36" s="5"/>
      <c r="X36" s="5"/>
      <c r="Y36" s="13"/>
      <c r="Z36" s="12"/>
      <c r="AA36" s="5"/>
      <c r="AB36" s="5"/>
      <c r="AC36" s="13"/>
      <c r="AD36" s="12"/>
      <c r="AE36" s="5"/>
      <c r="AF36" s="5"/>
      <c r="AG36" s="13"/>
      <c r="AH36" s="12"/>
      <c r="AI36" s="5"/>
      <c r="AJ36" s="5"/>
      <c r="AK36" s="13"/>
      <c r="AL36" s="12"/>
      <c r="AM36" s="5"/>
      <c r="AN36" s="5"/>
      <c r="AO36" s="5"/>
      <c r="AP36" s="14"/>
      <c r="AQ36" s="5"/>
      <c r="AR36" s="5"/>
      <c r="AS36" s="11"/>
      <c r="AT36" s="3"/>
      <c r="AU36" s="3"/>
      <c r="AV36" s="3"/>
      <c r="AW36" s="77"/>
      <c r="AX36" s="78"/>
      <c r="AY36" s="78"/>
      <c r="AZ36" s="35" t="s">
        <v>38</v>
      </c>
      <c r="BA36" s="73"/>
      <c r="BB36" s="73"/>
      <c r="BC36" s="73"/>
      <c r="BD36" s="89"/>
      <c r="BE36" s="89"/>
      <c r="BF36" s="89"/>
      <c r="BG36" s="89"/>
      <c r="BH36" s="89"/>
      <c r="BI36" s="89"/>
      <c r="BJ36" s="89"/>
    </row>
    <row r="37" spans="2:66" ht="9.75" customHeight="1" thickBot="1" x14ac:dyDescent="0.3">
      <c r="B37" s="23"/>
      <c r="C37" s="21"/>
      <c r="D37" s="21"/>
      <c r="E37" s="24"/>
      <c r="F37" s="23"/>
      <c r="G37" s="21"/>
      <c r="H37" s="21"/>
      <c r="I37" s="20"/>
      <c r="J37" s="22"/>
      <c r="K37" s="21"/>
      <c r="L37" s="21"/>
      <c r="M37" s="20"/>
      <c r="N37" s="22"/>
      <c r="O37" s="21"/>
      <c r="P37" s="21"/>
      <c r="Q37" s="20"/>
      <c r="R37" s="22"/>
      <c r="S37" s="21"/>
      <c r="T37" s="21"/>
      <c r="U37" s="20"/>
      <c r="V37" s="22"/>
      <c r="W37" s="21"/>
      <c r="X37" s="21"/>
      <c r="Y37" s="20"/>
      <c r="Z37" s="22"/>
      <c r="AA37" s="21"/>
      <c r="AB37" s="21"/>
      <c r="AC37" s="20"/>
      <c r="AD37" s="12"/>
      <c r="AE37" s="5"/>
      <c r="AF37" s="5"/>
      <c r="AG37" s="13"/>
      <c r="AH37" s="8"/>
      <c r="AI37" s="7"/>
      <c r="AJ37" s="7"/>
      <c r="AK37" s="9"/>
      <c r="AL37" s="8"/>
      <c r="AM37" s="7"/>
      <c r="AN37" s="7"/>
      <c r="AO37" s="7"/>
      <c r="AP37" s="23"/>
      <c r="AQ37" s="21"/>
      <c r="AR37" s="21"/>
      <c r="AS37" s="24"/>
      <c r="AT37" s="3"/>
      <c r="AU37" s="3"/>
      <c r="AV37" s="3"/>
      <c r="AW37" s="77">
        <v>600</v>
      </c>
      <c r="AX37" s="78"/>
      <c r="AY37" s="78"/>
      <c r="AZ37" s="35"/>
      <c r="BA37" s="73"/>
      <c r="BB37" s="73"/>
      <c r="BC37" s="73"/>
      <c r="BD37" s="89"/>
      <c r="BE37" s="89"/>
      <c r="BF37" s="89"/>
      <c r="BG37" s="89"/>
      <c r="BH37" s="89"/>
      <c r="BI37" s="89"/>
      <c r="BJ37" s="89"/>
    </row>
    <row r="38" spans="2:66" ht="9.75" customHeight="1" thickBot="1" x14ac:dyDescent="0.3">
      <c r="B38" s="19"/>
      <c r="C38" s="16"/>
      <c r="D38" s="16"/>
      <c r="E38" s="15"/>
      <c r="F38" s="19"/>
      <c r="G38" s="16"/>
      <c r="H38" s="16"/>
      <c r="I38" s="18"/>
      <c r="J38" s="17"/>
      <c r="K38" s="16"/>
      <c r="L38" s="16"/>
      <c r="M38" s="18"/>
      <c r="N38" s="17"/>
      <c r="O38" s="16"/>
      <c r="P38" s="16"/>
      <c r="Q38" s="18"/>
      <c r="R38" s="17"/>
      <c r="S38" s="16"/>
      <c r="T38" s="16"/>
      <c r="U38" s="18"/>
      <c r="V38" s="17"/>
      <c r="W38" s="16"/>
      <c r="X38" s="16"/>
      <c r="Y38" s="16"/>
      <c r="Z38" s="12"/>
      <c r="AA38" s="5"/>
      <c r="AB38" s="5"/>
      <c r="AC38" s="5"/>
      <c r="AD38" s="17"/>
      <c r="AE38" s="16"/>
      <c r="AF38" s="16"/>
      <c r="AG38" s="15"/>
      <c r="AH38" s="46"/>
      <c r="AI38" s="41"/>
      <c r="AJ38" s="41"/>
      <c r="AK38" s="40"/>
      <c r="AL38" s="46"/>
      <c r="AM38" s="41"/>
      <c r="AN38" s="41"/>
      <c r="AO38" s="40"/>
      <c r="AP38" s="19"/>
      <c r="AQ38" s="16"/>
      <c r="AR38" s="16"/>
      <c r="AS38" s="15"/>
      <c r="AT38" s="3"/>
      <c r="AU38" s="3"/>
      <c r="AV38" s="3"/>
      <c r="AW38" s="75">
        <f>SUM(AW34:AY37)</f>
        <v>35790</v>
      </c>
      <c r="AX38" s="76"/>
      <c r="AY38" s="76"/>
      <c r="AZ38" s="60"/>
      <c r="BA38" s="73"/>
      <c r="BB38" s="73"/>
      <c r="BC38" s="73"/>
      <c r="BD38" s="73"/>
      <c r="BE38" s="73"/>
      <c r="BF38" s="73"/>
      <c r="BG38" s="73"/>
      <c r="BH38" s="73"/>
      <c r="BI38" s="73"/>
      <c r="BJ38" s="73"/>
    </row>
    <row r="39" spans="2:66" ht="9.75" customHeight="1" x14ac:dyDescent="0.25">
      <c r="B39" s="14"/>
      <c r="C39" s="5"/>
      <c r="D39" s="5"/>
      <c r="E39" s="11"/>
      <c r="F39" s="14"/>
      <c r="G39" s="5"/>
      <c r="H39" s="5"/>
      <c r="I39" s="13"/>
      <c r="J39" s="12"/>
      <c r="K39" s="5"/>
      <c r="L39" s="5"/>
      <c r="M39" s="13"/>
      <c r="N39" s="12"/>
      <c r="O39" s="5"/>
      <c r="P39" s="5"/>
      <c r="Q39" s="13"/>
      <c r="R39" s="12"/>
      <c r="S39" s="5"/>
      <c r="T39" s="5"/>
      <c r="U39" s="13"/>
      <c r="V39" s="12"/>
      <c r="W39" s="5"/>
      <c r="X39" s="5"/>
      <c r="Y39" s="5"/>
      <c r="Z39" s="12"/>
      <c r="AA39" s="5"/>
      <c r="AB39" s="5"/>
      <c r="AC39" s="5"/>
      <c r="AD39" s="12"/>
      <c r="AE39" s="5"/>
      <c r="AF39" s="5"/>
      <c r="AG39" s="11"/>
      <c r="AH39" s="14"/>
      <c r="AI39" s="88"/>
      <c r="AJ39" s="88"/>
      <c r="AK39" s="11"/>
      <c r="AL39" s="14"/>
      <c r="AM39" s="5"/>
      <c r="AN39" s="5"/>
      <c r="AO39" s="11"/>
      <c r="AP39" s="14"/>
      <c r="AQ39" s="5"/>
      <c r="AR39" s="5"/>
      <c r="AS39" s="11"/>
      <c r="AT39" s="3"/>
      <c r="AU39" s="3"/>
      <c r="AV39" s="3"/>
      <c r="AW39" s="3"/>
      <c r="AX39" s="73"/>
      <c r="AY39" s="73"/>
      <c r="AZ39" s="63"/>
      <c r="BA39" s="73"/>
      <c r="BB39" s="73"/>
      <c r="BC39" s="73"/>
      <c r="BD39" s="73"/>
      <c r="BE39" s="73"/>
      <c r="BF39" s="73"/>
      <c r="BG39" s="73"/>
      <c r="BH39" s="73"/>
      <c r="BI39" s="73"/>
      <c r="BJ39" s="73"/>
    </row>
    <row r="40" spans="2:66" ht="9.75" customHeight="1" x14ac:dyDescent="0.25">
      <c r="B40" s="14"/>
      <c r="C40" s="5"/>
      <c r="D40" s="5"/>
      <c r="E40" s="11"/>
      <c r="F40" s="14"/>
      <c r="G40" s="5"/>
      <c r="H40" s="5"/>
      <c r="I40" s="13"/>
      <c r="J40" s="12"/>
      <c r="K40" s="5"/>
      <c r="L40" s="5"/>
      <c r="M40" s="13"/>
      <c r="N40" s="12"/>
      <c r="O40" s="5"/>
      <c r="P40" s="5"/>
      <c r="Q40" s="13"/>
      <c r="R40" s="12"/>
      <c r="S40" s="5"/>
      <c r="T40" s="5"/>
      <c r="U40" s="13"/>
      <c r="V40" s="12"/>
      <c r="W40" s="5"/>
      <c r="X40" s="5"/>
      <c r="Y40" s="5"/>
      <c r="Z40" s="12"/>
      <c r="AA40" s="5"/>
      <c r="AB40" s="5"/>
      <c r="AC40" s="5"/>
      <c r="AD40" s="12"/>
      <c r="AE40" s="5"/>
      <c r="AF40" s="5"/>
      <c r="AG40" s="11"/>
      <c r="AH40" s="14"/>
      <c r="AI40" s="88"/>
      <c r="AJ40" s="88"/>
      <c r="AK40" s="11"/>
      <c r="AL40" s="14"/>
      <c r="AM40" s="5"/>
      <c r="AN40" s="5"/>
      <c r="AO40" s="11"/>
      <c r="AP40" s="14"/>
      <c r="AQ40" s="5"/>
      <c r="AR40" s="5"/>
      <c r="AS40" s="11"/>
      <c r="AT40" s="3"/>
      <c r="AU40" s="3"/>
      <c r="AV40" s="3"/>
      <c r="AW40" s="3"/>
      <c r="AX40" s="73"/>
      <c r="AY40" s="73"/>
      <c r="AZ40" s="63"/>
      <c r="BA40" s="73"/>
      <c r="BB40" s="73"/>
      <c r="BC40" s="73"/>
      <c r="BD40" s="73"/>
      <c r="BE40" s="73"/>
      <c r="BF40" s="73"/>
      <c r="BG40" s="73"/>
      <c r="BH40" s="73"/>
      <c r="BI40" s="73"/>
      <c r="BJ40" s="73"/>
    </row>
    <row r="41" spans="2:66" ht="9.75" customHeight="1" thickBot="1" x14ac:dyDescent="0.3">
      <c r="B41" s="10"/>
      <c r="C41" s="7"/>
      <c r="D41" s="7"/>
      <c r="E41" s="6"/>
      <c r="F41" s="10"/>
      <c r="G41" s="7"/>
      <c r="H41" s="7"/>
      <c r="I41" s="9"/>
      <c r="J41" s="8"/>
      <c r="K41" s="7"/>
      <c r="L41" s="7"/>
      <c r="M41" s="9"/>
      <c r="N41" s="8"/>
      <c r="O41" s="7"/>
      <c r="P41" s="7"/>
      <c r="Q41" s="9"/>
      <c r="R41" s="8"/>
      <c r="S41" s="7"/>
      <c r="T41" s="7"/>
      <c r="U41" s="9"/>
      <c r="V41" s="8"/>
      <c r="W41" s="7"/>
      <c r="X41" s="7"/>
      <c r="Y41" s="7"/>
      <c r="Z41" s="8"/>
      <c r="AA41" s="7"/>
      <c r="AB41" s="7"/>
      <c r="AC41" s="7"/>
      <c r="AD41" s="8"/>
      <c r="AE41" s="7"/>
      <c r="AF41" s="7"/>
      <c r="AG41" s="6"/>
      <c r="AH41" s="10"/>
      <c r="AI41" s="7"/>
      <c r="AJ41" s="7"/>
      <c r="AK41" s="6"/>
      <c r="AL41" s="10"/>
      <c r="AM41" s="7"/>
      <c r="AN41" s="7"/>
      <c r="AO41" s="6"/>
      <c r="AP41" s="10"/>
      <c r="AQ41" s="7"/>
      <c r="AR41" s="7"/>
      <c r="AS41" s="6"/>
      <c r="AT41" s="3"/>
      <c r="AU41" s="3"/>
      <c r="AV41" s="3"/>
      <c r="AW41" s="3"/>
      <c r="AX41" s="73"/>
      <c r="AY41" s="73"/>
      <c r="AZ41" s="63"/>
      <c r="BA41" s="73"/>
      <c r="BB41" s="73"/>
      <c r="BC41" s="73"/>
      <c r="BD41" s="73"/>
      <c r="BE41" s="73"/>
      <c r="BF41" s="73"/>
      <c r="BG41" s="73"/>
      <c r="BH41" s="73"/>
      <c r="BI41" s="73"/>
      <c r="BJ41" s="73"/>
    </row>
    <row r="42" spans="2:66" ht="9.75" customHeight="1" x14ac:dyDescent="0.25">
      <c r="Z42" s="5"/>
      <c r="AA42" s="5"/>
      <c r="AB42" s="5"/>
      <c r="AC42" s="5"/>
      <c r="AT42" s="3"/>
      <c r="AU42" s="3"/>
      <c r="AV42" s="3"/>
      <c r="AW42" s="3"/>
      <c r="AX42" s="73"/>
      <c r="AY42" s="73"/>
      <c r="AZ42" s="63"/>
      <c r="BA42" s="73"/>
      <c r="BB42" s="73"/>
      <c r="BC42" s="73"/>
      <c r="BD42" s="73"/>
      <c r="BE42" s="73"/>
      <c r="BF42" s="73"/>
      <c r="BG42" s="73"/>
      <c r="BH42" s="73"/>
      <c r="BI42" s="73"/>
      <c r="BJ42" s="73"/>
    </row>
    <row r="43" spans="2:66" ht="9.75" customHeight="1" x14ac:dyDescent="0.25">
      <c r="AT43" s="3"/>
      <c r="AU43" s="3"/>
      <c r="AV43" s="3"/>
      <c r="AW43" s="3"/>
      <c r="AX43" s="73"/>
      <c r="AY43" s="73"/>
      <c r="AZ43" s="6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N43" s="64"/>
    </row>
    <row r="44" spans="2:66" ht="9.75" customHeight="1" x14ac:dyDescent="0.25">
      <c r="AT44" s="3"/>
      <c r="AU44" s="3"/>
      <c r="AV44" s="3"/>
      <c r="AW44" s="3"/>
      <c r="AX44" s="3"/>
      <c r="AY44" s="3"/>
      <c r="AZ44" s="62"/>
      <c r="BA44" s="3"/>
      <c r="BB44" s="3"/>
      <c r="BC44" s="3"/>
      <c r="BD44" s="3"/>
      <c r="BE44" s="3"/>
      <c r="BF44" s="3"/>
      <c r="BG44" s="3"/>
      <c r="BH44" s="3"/>
      <c r="BI44" s="3"/>
      <c r="BJ44" s="3"/>
      <c r="BN44" s="64"/>
    </row>
    <row r="45" spans="2:66" ht="9.75" customHeight="1" x14ac:dyDescent="0.25">
      <c r="BN45" s="64"/>
    </row>
    <row r="46" spans="2:66" ht="9.75" customHeight="1" x14ac:dyDescent="0.25">
      <c r="BN46" s="64"/>
    </row>
    <row r="47" spans="2:66" ht="9.75" customHeight="1" x14ac:dyDescent="0.25">
      <c r="BN47" s="64"/>
    </row>
    <row r="48" spans="2:66" ht="9.75" customHeight="1" x14ac:dyDescent="0.25">
      <c r="BN48" s="64"/>
    </row>
    <row r="58" spans="46:55" ht="9.75" customHeight="1" x14ac:dyDescent="0.25">
      <c r="AT58" s="39"/>
      <c r="AU58" s="39"/>
      <c r="AV58" s="39"/>
      <c r="AW58" s="39"/>
      <c r="AX58" s="74"/>
      <c r="AY58" s="39"/>
      <c r="AZ58" s="39"/>
      <c r="BA58" s="39"/>
      <c r="BB58" s="39"/>
      <c r="BC58" s="39"/>
    </row>
    <row r="59" spans="46:55" ht="9.75" customHeight="1" thickBot="1" x14ac:dyDescent="0.3">
      <c r="AT59" s="39"/>
      <c r="AU59" s="79"/>
      <c r="AV59" s="79"/>
      <c r="AW59" s="79"/>
      <c r="AX59" s="74"/>
      <c r="AY59" s="80"/>
      <c r="AZ59" s="80"/>
      <c r="BA59" s="80"/>
      <c r="BB59" s="80"/>
      <c r="BC59" s="80"/>
    </row>
    <row r="60" spans="46:55" ht="9.75" customHeight="1" x14ac:dyDescent="0.25">
      <c r="AU60" s="81">
        <f>1150*31+160</f>
        <v>35810</v>
      </c>
      <c r="AV60" s="82"/>
      <c r="AW60" s="82"/>
      <c r="AX60" s="36" t="s">
        <v>37</v>
      </c>
      <c r="AY60" s="79"/>
      <c r="AZ60" s="79"/>
      <c r="BA60" s="79"/>
      <c r="BB60" s="79"/>
      <c r="BC60" s="79"/>
    </row>
    <row r="61" spans="46:55" ht="9.75" customHeight="1" x14ac:dyDescent="0.25">
      <c r="AU61" s="77">
        <f>22*1530</f>
        <v>33660</v>
      </c>
      <c r="AV61" s="78"/>
      <c r="AW61" s="78"/>
      <c r="AX61" s="35" t="s">
        <v>15</v>
      </c>
      <c r="AY61" s="79"/>
      <c r="AZ61" s="79"/>
      <c r="BA61" s="79"/>
      <c r="BB61" s="79"/>
      <c r="BC61" s="79"/>
    </row>
    <row r="62" spans="46:55" ht="9.75" customHeight="1" x14ac:dyDescent="0.25">
      <c r="AU62" s="77"/>
      <c r="AV62" s="78"/>
      <c r="AW62" s="78"/>
      <c r="AX62" s="35" t="s">
        <v>16</v>
      </c>
      <c r="AY62" s="79"/>
      <c r="AZ62" s="79"/>
      <c r="BA62" s="79"/>
      <c r="BB62" s="79"/>
      <c r="BC62" s="79"/>
    </row>
    <row r="63" spans="46:55" ht="9.75" customHeight="1" x14ac:dyDescent="0.25">
      <c r="AU63" s="77">
        <v>1200</v>
      </c>
      <c r="AV63" s="78"/>
      <c r="AW63" s="78"/>
      <c r="AX63" s="35"/>
      <c r="AY63" s="39"/>
      <c r="AZ63" s="39"/>
      <c r="BA63" s="39"/>
      <c r="BB63" s="39"/>
    </row>
    <row r="64" spans="46:55" ht="9.75" customHeight="1" x14ac:dyDescent="0.25">
      <c r="AU64" s="77">
        <v>600</v>
      </c>
      <c r="AV64" s="78"/>
      <c r="AW64" s="78"/>
      <c r="AX64" s="35"/>
      <c r="AZ64" s="1"/>
    </row>
    <row r="65" spans="47:52" ht="9.75" customHeight="1" thickBot="1" x14ac:dyDescent="0.3">
      <c r="AU65" s="75">
        <f>SUM(AU61:AW64)</f>
        <v>35460</v>
      </c>
      <c r="AV65" s="76"/>
      <c r="AW65" s="76"/>
      <c r="AX65" s="60"/>
      <c r="AZ65" s="1"/>
    </row>
  </sheetData>
  <mergeCells count="90">
    <mergeCell ref="AU62:AW62"/>
    <mergeCell ref="AY62:BC62"/>
    <mergeCell ref="AU63:AW63"/>
    <mergeCell ref="AU64:AW64"/>
    <mergeCell ref="AU65:AW65"/>
    <mergeCell ref="AI39:AJ40"/>
    <mergeCell ref="AU59:AW59"/>
    <mergeCell ref="AY59:BC59"/>
    <mergeCell ref="AU60:AW60"/>
    <mergeCell ref="AY60:BC60"/>
    <mergeCell ref="AU61:AW61"/>
    <mergeCell ref="AY61:BC61"/>
    <mergeCell ref="AW34:AY34"/>
    <mergeCell ref="AW35:AY35"/>
    <mergeCell ref="AW36:AY36"/>
    <mergeCell ref="BD36:BJ37"/>
    <mergeCell ref="AW37:AY37"/>
    <mergeCell ref="AW38:AY38"/>
    <mergeCell ref="AW26:AY26"/>
    <mergeCell ref="BI26:BI27"/>
    <mergeCell ref="AV27:BD28"/>
    <mergeCell ref="BI28:BI29"/>
    <mergeCell ref="BI30:BI31"/>
    <mergeCell ref="AW33:AY33"/>
    <mergeCell ref="AW22:AY22"/>
    <mergeCell ref="BA22:BE22"/>
    <mergeCell ref="BI22:BI23"/>
    <mergeCell ref="AW23:AY23"/>
    <mergeCell ref="BA23:BE23"/>
    <mergeCell ref="AW24:AY24"/>
    <mergeCell ref="BI24:BI25"/>
    <mergeCell ref="AW25:AY25"/>
    <mergeCell ref="BY17:BY18"/>
    <mergeCell ref="AR20:AU20"/>
    <mergeCell ref="AW20:AY20"/>
    <mergeCell ref="BA20:BE20"/>
    <mergeCell ref="AW21:AY21"/>
    <mergeCell ref="BA21:BE21"/>
    <mergeCell ref="CA15:CA16"/>
    <mergeCell ref="CB15:CB16"/>
    <mergeCell ref="CC15:CC16"/>
    <mergeCell ref="CD15:CD16"/>
    <mergeCell ref="AW17:BD18"/>
    <mergeCell ref="BS17:BS18"/>
    <mergeCell ref="BT17:BT18"/>
    <mergeCell ref="BU17:BU18"/>
    <mergeCell ref="BV17:BV18"/>
    <mergeCell ref="BX17:BX18"/>
    <mergeCell ref="CB13:CB14"/>
    <mergeCell ref="CC13:CC14"/>
    <mergeCell ref="CD13:CD14"/>
    <mergeCell ref="BS15:BS16"/>
    <mergeCell ref="BT15:BT16"/>
    <mergeCell ref="BU15:BU16"/>
    <mergeCell ref="BV15:BV16"/>
    <mergeCell ref="BX15:BX16"/>
    <mergeCell ref="BY15:BY16"/>
    <mergeCell ref="BZ15:BZ16"/>
    <mergeCell ref="CC11:CC12"/>
    <mergeCell ref="CD11:CD12"/>
    <mergeCell ref="BS13:BS14"/>
    <mergeCell ref="BT13:BT14"/>
    <mergeCell ref="BU13:BU14"/>
    <mergeCell ref="BV13:BV14"/>
    <mergeCell ref="BX13:BX14"/>
    <mergeCell ref="BY13:BY14"/>
    <mergeCell ref="BZ13:BZ14"/>
    <mergeCell ref="CA13:CA14"/>
    <mergeCell ref="BV11:BV12"/>
    <mergeCell ref="BX11:BX12"/>
    <mergeCell ref="BY11:BY12"/>
    <mergeCell ref="BZ11:BZ12"/>
    <mergeCell ref="CA11:CA12"/>
    <mergeCell ref="CB11:CB12"/>
    <mergeCell ref="BY9:BY10"/>
    <mergeCell ref="BZ9:BZ10"/>
    <mergeCell ref="CA9:CA10"/>
    <mergeCell ref="CB9:CB10"/>
    <mergeCell ref="CC9:CC10"/>
    <mergeCell ref="CD9:CD10"/>
    <mergeCell ref="AU4:BN8"/>
    <mergeCell ref="BS9:BS10"/>
    <mergeCell ref="BT9:BT10"/>
    <mergeCell ref="BU9:BU10"/>
    <mergeCell ref="BV9:BV10"/>
    <mergeCell ref="BX9:BX10"/>
    <mergeCell ref="AV10:BD11"/>
    <mergeCell ref="BS11:BS12"/>
    <mergeCell ref="BT11:BT12"/>
    <mergeCell ref="BU11:BU12"/>
  </mergeCells>
  <hyperlinks>
    <hyperlink ref="BR10" r:id="rId1" display="http://fr.forgeofempires.com/page/the_game/b%C3%A2timents/b%C3%A2timents+militaires/postmodern+era/rocket+artillery+factory/"/>
    <hyperlink ref="BR12" r:id="rId2" display="http://fr.forgeofempires.com/page/the_game/b%C3%A2timents/b%C3%A2timents+militaires/postmodern+era/commando+camp/"/>
    <hyperlink ref="BR14" r:id="rId3" display="http://fr.forgeofempires.com/page/the_game/b%C3%A2timents/b%C3%A2timents+militaires/postmodern+era/ifv+factory/"/>
    <hyperlink ref="BR16" r:id="rId4" display="http://fr.forgeofempires.com/page/the_game/b%C3%A2timents/b%C3%A2timents+militaires/postmodern+era/universal+tank+factory/"/>
    <hyperlink ref="BR18" r:id="rId5" display="http://fr.forgeofempires.com/page/the_game/b%C3%A2timents/b%C3%A2timents+militaires/postmodern+era/machinegun+range/"/>
  </hyperlinks>
  <pageMargins left="0.7" right="0.7" top="0.75" bottom="0.75" header="0.3" footer="0.3"/>
  <pageSetup paperSize="9" orientation="portrait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D65"/>
  <sheetViews>
    <sheetView tabSelected="1" topLeftCell="A55" zoomScale="130" zoomScaleNormal="130" workbookViewId="0">
      <selection activeCell="P64" sqref="P64"/>
    </sheetView>
  </sheetViews>
  <sheetFormatPr baseColWidth="10" defaultColWidth="1.85546875" defaultRowHeight="9.75" customHeight="1" x14ac:dyDescent="0.25"/>
  <cols>
    <col min="1" max="13" width="1.85546875" style="1"/>
    <col min="14" max="14" width="2" style="1" bestFit="1" customWidth="1"/>
    <col min="15" max="42" width="1.85546875" style="1"/>
    <col min="43" max="44" width="1.85546875" style="1" customWidth="1"/>
    <col min="45" max="47" width="1.85546875" style="1"/>
    <col min="48" max="48" width="6.140625" style="1" bestFit="1" customWidth="1"/>
    <col min="49" max="49" width="5.28515625" style="1" bestFit="1" customWidth="1"/>
    <col min="50" max="50" width="3" style="1" bestFit="1" customWidth="1"/>
    <col min="51" max="51" width="1.85546875" style="1"/>
    <col min="52" max="52" width="8.85546875" style="74" customWidth="1"/>
    <col min="53" max="56" width="1.85546875" style="1"/>
    <col min="57" max="57" width="4.42578125" style="1" bestFit="1" customWidth="1"/>
    <col min="58" max="59" width="1.85546875" style="1"/>
    <col min="60" max="60" width="4.140625" style="1" bestFit="1" customWidth="1"/>
    <col min="61" max="61" width="5.28515625" style="1" bestFit="1" customWidth="1"/>
    <col min="62" max="64" width="1.85546875" style="1"/>
    <col min="65" max="65" width="2.85546875" style="14" customWidth="1"/>
    <col min="66" max="66" width="5.140625" style="55" customWidth="1"/>
    <col min="67" max="67" width="3.28515625" style="1" customWidth="1"/>
    <col min="68" max="68" width="2.42578125" style="1" bestFit="1" customWidth="1"/>
    <col min="69" max="69" width="4.140625" style="1" bestFit="1" customWidth="1"/>
    <col min="70" max="70" width="6.140625" style="67" customWidth="1"/>
    <col min="71" max="72" width="9.28515625" style="67" customWidth="1"/>
    <col min="73" max="74" width="6.140625" style="67" customWidth="1"/>
    <col min="76" max="77" width="6.140625" style="1" customWidth="1"/>
    <col min="78" max="16384" width="1.85546875" style="1"/>
  </cols>
  <sheetData>
    <row r="1" spans="2:82" ht="9.75" customHeight="1" thickBot="1" x14ac:dyDescent="0.3">
      <c r="BM1" s="46"/>
      <c r="BN1" s="54"/>
      <c r="BR1" s="66"/>
      <c r="BS1" s="66"/>
      <c r="BT1" s="66"/>
      <c r="BU1" s="66"/>
      <c r="BV1" s="66"/>
      <c r="BX1" s="44"/>
    </row>
    <row r="2" spans="2:82" ht="9.75" customHeight="1" x14ac:dyDescent="0.25">
      <c r="B2" s="46"/>
      <c r="C2" s="41"/>
      <c r="D2" s="41"/>
      <c r="E2" s="41"/>
      <c r="F2" s="42"/>
      <c r="G2" s="41"/>
      <c r="H2" s="41"/>
      <c r="I2" s="40"/>
      <c r="J2" s="46"/>
      <c r="K2" s="41"/>
      <c r="L2" s="41"/>
      <c r="M2" s="40"/>
      <c r="BR2" s="66"/>
      <c r="BS2" s="66"/>
      <c r="BT2" s="66"/>
      <c r="BU2" s="66"/>
      <c r="BV2" s="66"/>
      <c r="BX2" s="44"/>
    </row>
    <row r="3" spans="2:82" ht="9.75" customHeight="1" x14ac:dyDescent="0.25">
      <c r="B3" s="14"/>
      <c r="C3" s="5"/>
      <c r="D3" s="5"/>
      <c r="E3" s="5"/>
      <c r="F3" s="12"/>
      <c r="G3" s="5"/>
      <c r="H3" s="5"/>
      <c r="I3" s="11"/>
      <c r="J3" s="14"/>
      <c r="K3" s="5"/>
      <c r="L3" s="5"/>
      <c r="M3" s="11"/>
      <c r="BR3" s="66"/>
      <c r="BS3" s="66"/>
      <c r="BT3" s="66"/>
      <c r="BU3" s="66"/>
      <c r="BV3" s="66"/>
      <c r="BX3" s="44"/>
    </row>
    <row r="4" spans="2:82" ht="9.75" customHeight="1" x14ac:dyDescent="0.25">
      <c r="B4" s="14"/>
      <c r="C4" s="5"/>
      <c r="D4" s="5"/>
      <c r="E4" s="5"/>
      <c r="F4" s="12"/>
      <c r="G4" s="5"/>
      <c r="H4" s="5"/>
      <c r="I4" s="11"/>
      <c r="J4" s="14"/>
      <c r="K4" s="5"/>
      <c r="L4" s="5"/>
      <c r="M4" s="11"/>
      <c r="AU4" s="83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R4" s="66"/>
      <c r="BS4" s="66"/>
      <c r="BT4" s="66"/>
      <c r="BU4" s="66"/>
      <c r="BV4" s="66"/>
      <c r="BX4" s="44"/>
    </row>
    <row r="5" spans="2:82" ht="9.75" customHeight="1" thickBot="1" x14ac:dyDescent="0.3">
      <c r="B5" s="14"/>
      <c r="C5" s="5"/>
      <c r="D5" s="5"/>
      <c r="E5" s="5"/>
      <c r="F5" s="12"/>
      <c r="G5" s="5"/>
      <c r="H5" s="5"/>
      <c r="I5" s="11"/>
      <c r="J5" s="10"/>
      <c r="K5" s="7"/>
      <c r="L5" s="7"/>
      <c r="M5" s="6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</row>
    <row r="6" spans="2:82" ht="9.75" customHeight="1" x14ac:dyDescent="0.25">
      <c r="B6" s="19"/>
      <c r="C6" s="16"/>
      <c r="D6" s="16"/>
      <c r="E6" s="16"/>
      <c r="F6" s="17"/>
      <c r="G6" s="16"/>
      <c r="H6" s="16"/>
      <c r="I6" s="18"/>
      <c r="J6" s="42"/>
      <c r="K6" s="41"/>
      <c r="L6" s="41"/>
      <c r="M6" s="43"/>
      <c r="N6" s="42"/>
      <c r="O6" s="41"/>
      <c r="P6" s="41"/>
      <c r="Q6" s="43"/>
      <c r="R6" s="42"/>
      <c r="S6" s="41"/>
      <c r="T6" s="41"/>
      <c r="U6" s="43"/>
      <c r="V6" s="42"/>
      <c r="W6" s="41"/>
      <c r="X6" s="41"/>
      <c r="Y6" s="43"/>
      <c r="Z6" s="42"/>
      <c r="AA6" s="41"/>
      <c r="AB6" s="41"/>
      <c r="AC6" s="43"/>
      <c r="AD6" s="42"/>
      <c r="AE6" s="41"/>
      <c r="AF6" s="41"/>
      <c r="AG6" s="43"/>
      <c r="AH6" s="42"/>
      <c r="AI6" s="41"/>
      <c r="AJ6" s="41"/>
      <c r="AK6" s="43"/>
      <c r="AL6" s="42"/>
      <c r="AM6" s="41"/>
      <c r="AN6" s="41"/>
      <c r="AO6" s="40"/>
      <c r="AP6" s="5"/>
      <c r="AQ6" s="5"/>
      <c r="AR6" s="5"/>
      <c r="AS6" s="5"/>
      <c r="AT6" s="5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</row>
    <row r="7" spans="2:82" ht="9.75" customHeight="1" x14ac:dyDescent="0.25">
      <c r="B7" s="14"/>
      <c r="C7" s="5"/>
      <c r="D7" s="5"/>
      <c r="E7" s="5"/>
      <c r="F7" s="12"/>
      <c r="G7" s="5"/>
      <c r="H7" s="5"/>
      <c r="I7" s="13"/>
      <c r="J7" s="12"/>
      <c r="K7" s="5"/>
      <c r="L7" s="5"/>
      <c r="M7" s="13"/>
      <c r="N7" s="12"/>
      <c r="O7" s="5"/>
      <c r="P7" s="5"/>
      <c r="Q7" s="13"/>
      <c r="R7" s="12"/>
      <c r="S7" s="5"/>
      <c r="T7" s="5"/>
      <c r="U7" s="13"/>
      <c r="V7" s="12"/>
      <c r="W7" s="5"/>
      <c r="X7" s="5"/>
      <c r="Y7" s="13"/>
      <c r="Z7" s="12"/>
      <c r="AA7" s="5"/>
      <c r="AB7" s="5"/>
      <c r="AC7" s="13"/>
      <c r="AD7" s="12"/>
      <c r="AE7" s="5"/>
      <c r="AF7" s="5"/>
      <c r="AG7" s="13"/>
      <c r="AH7" s="12"/>
      <c r="AI7" s="5"/>
      <c r="AJ7" s="5"/>
      <c r="AK7" s="13"/>
      <c r="AL7" s="12"/>
      <c r="AM7" s="5"/>
      <c r="AN7" s="5"/>
      <c r="AO7" s="11"/>
      <c r="AP7" s="5"/>
      <c r="AQ7" s="5"/>
      <c r="AR7" s="5"/>
      <c r="AS7" s="5"/>
      <c r="AT7" s="5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</row>
    <row r="8" spans="2:82" ht="9.75" customHeight="1" x14ac:dyDescent="0.25">
      <c r="B8" s="14"/>
      <c r="C8" s="5"/>
      <c r="D8" s="5"/>
      <c r="E8" s="5"/>
      <c r="F8" s="12"/>
      <c r="G8" s="5"/>
      <c r="H8" s="5"/>
      <c r="I8" s="13"/>
      <c r="J8" s="12"/>
      <c r="K8" s="5"/>
      <c r="L8" s="5"/>
      <c r="M8" s="13"/>
      <c r="N8" s="12"/>
      <c r="O8" s="5"/>
      <c r="P8" s="5"/>
      <c r="Q8" s="13"/>
      <c r="R8" s="12"/>
      <c r="S8" s="5"/>
      <c r="T8" s="5"/>
      <c r="U8" s="13"/>
      <c r="V8" s="12"/>
      <c r="W8" s="5"/>
      <c r="X8" s="5"/>
      <c r="Y8" s="13"/>
      <c r="Z8" s="12"/>
      <c r="AA8" s="5"/>
      <c r="AB8" s="5"/>
      <c r="AC8" s="13"/>
      <c r="AD8" s="12"/>
      <c r="AE8" s="5"/>
      <c r="AF8" s="5"/>
      <c r="AG8" s="13"/>
      <c r="AH8" s="12"/>
      <c r="AI8" s="5"/>
      <c r="AJ8" s="5"/>
      <c r="AK8" s="13"/>
      <c r="AL8" s="12"/>
      <c r="AM8" s="5"/>
      <c r="AN8" s="5"/>
      <c r="AO8" s="11"/>
      <c r="AP8" s="5"/>
      <c r="AQ8" s="5"/>
      <c r="AR8" s="5"/>
      <c r="AS8" s="5"/>
      <c r="AT8" s="5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</row>
    <row r="9" spans="2:82" ht="9.75" customHeight="1" x14ac:dyDescent="0.25">
      <c r="B9" s="23"/>
      <c r="C9" s="21"/>
      <c r="D9" s="21"/>
      <c r="E9" s="21"/>
      <c r="F9" s="22"/>
      <c r="G9" s="21"/>
      <c r="H9" s="21"/>
      <c r="I9" s="20"/>
      <c r="J9" s="22"/>
      <c r="K9" s="21"/>
      <c r="L9" s="21"/>
      <c r="M9" s="20"/>
      <c r="N9" s="22"/>
      <c r="O9" s="21"/>
      <c r="P9" s="21"/>
      <c r="Q9" s="20"/>
      <c r="R9" s="22"/>
      <c r="S9" s="21"/>
      <c r="T9" s="21"/>
      <c r="U9" s="20"/>
      <c r="V9" s="22"/>
      <c r="W9" s="21"/>
      <c r="X9" s="21"/>
      <c r="Y9" s="20"/>
      <c r="Z9" s="22"/>
      <c r="AA9" s="21"/>
      <c r="AB9" s="21"/>
      <c r="AC9" s="20"/>
      <c r="AD9" s="22"/>
      <c r="AE9" s="21"/>
      <c r="AF9" s="21"/>
      <c r="AG9" s="20"/>
      <c r="AH9" s="22"/>
      <c r="AI9" s="21"/>
      <c r="AJ9" s="21"/>
      <c r="AK9" s="20"/>
      <c r="AL9" s="22"/>
      <c r="AM9" s="21"/>
      <c r="AN9" s="21"/>
      <c r="AO9" s="24"/>
      <c r="AP9" s="5"/>
      <c r="AQ9" s="5"/>
      <c r="AR9" s="5"/>
      <c r="AS9" s="5"/>
      <c r="AT9" s="5"/>
      <c r="AU9" s="5"/>
      <c r="AV9" s="5"/>
      <c r="AW9" s="5"/>
      <c r="AX9" s="5"/>
      <c r="AY9" s="5"/>
      <c r="AZ9" s="56"/>
      <c r="BA9" s="5"/>
      <c r="BB9" s="5"/>
      <c r="BC9" s="5"/>
      <c r="BD9" s="5"/>
      <c r="BE9" s="5"/>
      <c r="BF9" s="5"/>
      <c r="BL9" s="5"/>
      <c r="BR9" s="72"/>
      <c r="BS9" s="85">
        <v>330000</v>
      </c>
      <c r="BT9" s="85">
        <v>347000</v>
      </c>
      <c r="BU9" s="86">
        <v>2800</v>
      </c>
      <c r="BV9" s="85" t="s">
        <v>24</v>
      </c>
      <c r="BX9" s="87"/>
      <c r="BY9" s="84"/>
      <c r="BZ9" s="84"/>
      <c r="CA9" s="84"/>
      <c r="CB9" s="84"/>
      <c r="CC9" s="84"/>
      <c r="CD9" s="84"/>
    </row>
    <row r="10" spans="2:82" ht="9.75" customHeight="1" x14ac:dyDescent="0.25">
      <c r="B10" s="19"/>
      <c r="C10" s="16"/>
      <c r="D10" s="16"/>
      <c r="E10" s="16"/>
      <c r="F10" s="17"/>
      <c r="G10" s="16"/>
      <c r="H10" s="16"/>
      <c r="I10" s="18"/>
      <c r="J10" s="17"/>
      <c r="K10" s="16"/>
      <c r="L10" s="16"/>
      <c r="M10" s="18"/>
      <c r="N10" s="17"/>
      <c r="O10" s="16"/>
      <c r="P10" s="16"/>
      <c r="Q10" s="18"/>
      <c r="R10" s="17"/>
      <c r="S10" s="16"/>
      <c r="T10" s="16"/>
      <c r="U10" s="18"/>
      <c r="V10" s="17"/>
      <c r="W10" s="16"/>
      <c r="X10" s="16"/>
      <c r="Y10" s="18"/>
      <c r="Z10" s="17"/>
      <c r="AA10" s="16"/>
      <c r="AB10" s="16"/>
      <c r="AC10" s="18"/>
      <c r="AD10" s="17"/>
      <c r="AE10" s="16"/>
      <c r="AF10" s="16"/>
      <c r="AG10" s="18"/>
      <c r="AH10" s="17"/>
      <c r="AI10" s="16"/>
      <c r="AJ10" s="16"/>
      <c r="AK10" s="18"/>
      <c r="AL10" s="17"/>
      <c r="AM10" s="16"/>
      <c r="AN10" s="16"/>
      <c r="AO10" s="15"/>
      <c r="AP10" s="5"/>
      <c r="AQ10" s="5"/>
      <c r="AR10" s="5"/>
      <c r="AS10" s="5"/>
      <c r="AT10" s="5"/>
      <c r="AU10" s="5"/>
      <c r="AV10" s="78"/>
      <c r="AW10" s="78"/>
      <c r="AX10" s="78"/>
      <c r="AY10" s="78"/>
      <c r="AZ10" s="78"/>
      <c r="BA10" s="78"/>
      <c r="BB10" s="78"/>
      <c r="BC10" s="78"/>
      <c r="BD10" s="78"/>
      <c r="BE10" s="5" t="s">
        <v>10</v>
      </c>
      <c r="BF10" s="5"/>
      <c r="BI10" s="1">
        <f>22*1330</f>
        <v>29260</v>
      </c>
      <c r="BR10" s="69" t="s">
        <v>23</v>
      </c>
      <c r="BS10" s="85"/>
      <c r="BT10" s="85"/>
      <c r="BU10" s="86"/>
      <c r="BV10" s="85"/>
      <c r="BX10" s="87"/>
      <c r="BY10" s="84"/>
      <c r="BZ10" s="84"/>
      <c r="CA10" s="84"/>
      <c r="CB10" s="84"/>
      <c r="CC10" s="84"/>
      <c r="CD10" s="84"/>
    </row>
    <row r="11" spans="2:82" ht="9.75" customHeight="1" x14ac:dyDescent="0.25">
      <c r="B11" s="14"/>
      <c r="C11" s="5"/>
      <c r="D11" s="5"/>
      <c r="E11" s="5"/>
      <c r="F11" s="12"/>
      <c r="G11" s="5"/>
      <c r="H11" s="5"/>
      <c r="I11" s="13"/>
      <c r="J11" s="12"/>
      <c r="K11" s="5"/>
      <c r="L11" s="5"/>
      <c r="M11" s="13"/>
      <c r="N11" s="12"/>
      <c r="O11" s="5"/>
      <c r="P11" s="5"/>
      <c r="Q11" s="13"/>
      <c r="R11" s="12"/>
      <c r="S11" s="5"/>
      <c r="T11" s="5"/>
      <c r="U11" s="13"/>
      <c r="V11" s="12"/>
      <c r="W11" s="5"/>
      <c r="X11" s="5"/>
      <c r="Y11" s="13"/>
      <c r="Z11" s="12"/>
      <c r="AA11" s="5"/>
      <c r="AB11" s="5"/>
      <c r="AC11" s="13"/>
      <c r="AD11" s="12"/>
      <c r="AE11" s="5"/>
      <c r="AF11" s="5"/>
      <c r="AG11" s="13"/>
      <c r="AH11" s="12"/>
      <c r="AI11" s="5"/>
      <c r="AJ11" s="5"/>
      <c r="AK11" s="13"/>
      <c r="AL11" s="12"/>
      <c r="AM11" s="5"/>
      <c r="AN11" s="5"/>
      <c r="AO11" s="11"/>
      <c r="AP11" s="5"/>
      <c r="AQ11" s="5"/>
      <c r="AR11" s="5"/>
      <c r="AS11" s="5"/>
      <c r="AT11" s="5"/>
      <c r="AU11" s="5"/>
      <c r="AV11" s="78"/>
      <c r="AW11" s="78"/>
      <c r="AX11" s="78"/>
      <c r="AY11" s="78"/>
      <c r="AZ11" s="78"/>
      <c r="BA11" s="78"/>
      <c r="BB11" s="78"/>
      <c r="BC11" s="78"/>
      <c r="BD11" s="78"/>
      <c r="BE11" s="5" t="s">
        <v>11</v>
      </c>
      <c r="BF11" s="5"/>
      <c r="BI11" s="1">
        <f>2*437+650</f>
        <v>1524</v>
      </c>
      <c r="BR11" s="72"/>
      <c r="BS11" s="85">
        <v>236000</v>
      </c>
      <c r="BT11" s="85">
        <v>248000</v>
      </c>
      <c r="BU11" s="86">
        <v>1900</v>
      </c>
      <c r="BV11" s="85" t="s">
        <v>26</v>
      </c>
      <c r="BX11" s="87"/>
      <c r="BY11" s="84"/>
      <c r="BZ11" s="84"/>
      <c r="CA11" s="84"/>
      <c r="CB11" s="84"/>
      <c r="CC11" s="84"/>
      <c r="CD11" s="84"/>
    </row>
    <row r="12" spans="2:82" ht="9.75" customHeight="1" x14ac:dyDescent="0.25">
      <c r="B12" s="14"/>
      <c r="C12" s="5"/>
      <c r="D12" s="5"/>
      <c r="E12" s="5"/>
      <c r="F12" s="12"/>
      <c r="G12" s="5"/>
      <c r="H12" s="5"/>
      <c r="I12" s="13"/>
      <c r="J12" s="12"/>
      <c r="K12" s="5"/>
      <c r="L12" s="5"/>
      <c r="M12" s="13"/>
      <c r="N12" s="12"/>
      <c r="O12" s="5"/>
      <c r="P12" s="5"/>
      <c r="Q12" s="13"/>
      <c r="R12" s="12"/>
      <c r="S12" s="5"/>
      <c r="T12" s="5"/>
      <c r="U12" s="13"/>
      <c r="V12" s="12"/>
      <c r="W12" s="5"/>
      <c r="X12" s="5"/>
      <c r="Y12" s="13"/>
      <c r="Z12" s="12"/>
      <c r="AA12" s="5"/>
      <c r="AB12" s="5"/>
      <c r="AC12" s="13"/>
      <c r="AD12" s="12"/>
      <c r="AE12" s="5"/>
      <c r="AF12" s="5"/>
      <c r="AG12" s="13"/>
      <c r="AH12" s="12"/>
      <c r="AI12" s="5"/>
      <c r="AJ12" s="5"/>
      <c r="AK12" s="13"/>
      <c r="AL12" s="12"/>
      <c r="AM12" s="5"/>
      <c r="AN12" s="5"/>
      <c r="AO12" s="11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6"/>
      <c r="BA12" s="5"/>
      <c r="BB12" s="5"/>
      <c r="BC12" s="5"/>
      <c r="BD12" s="5"/>
      <c r="BE12" s="5" t="s">
        <v>12</v>
      </c>
      <c r="BF12" s="5"/>
      <c r="BI12" s="1">
        <v>2800</v>
      </c>
      <c r="BN12" s="57"/>
      <c r="BR12" s="69" t="s">
        <v>25</v>
      </c>
      <c r="BS12" s="85"/>
      <c r="BT12" s="85"/>
      <c r="BU12" s="86"/>
      <c r="BV12" s="85"/>
      <c r="BX12" s="87"/>
      <c r="BY12" s="84"/>
      <c r="BZ12" s="84"/>
      <c r="CA12" s="84"/>
      <c r="CB12" s="84"/>
      <c r="CC12" s="84"/>
      <c r="CD12" s="84"/>
    </row>
    <row r="13" spans="2:82" ht="9.75" customHeight="1" x14ac:dyDescent="0.25">
      <c r="B13" s="23"/>
      <c r="C13" s="21"/>
      <c r="D13" s="21"/>
      <c r="E13" s="21"/>
      <c r="F13" s="22"/>
      <c r="G13" s="21"/>
      <c r="H13" s="21"/>
      <c r="I13" s="20"/>
      <c r="J13" s="22"/>
      <c r="K13" s="21"/>
      <c r="L13" s="21"/>
      <c r="M13" s="20"/>
      <c r="N13" s="22"/>
      <c r="O13" s="21"/>
      <c r="P13" s="21"/>
      <c r="Q13" s="20"/>
      <c r="R13" s="22"/>
      <c r="S13" s="21"/>
      <c r="T13" s="21"/>
      <c r="U13" s="20"/>
      <c r="V13" s="22"/>
      <c r="W13" s="21"/>
      <c r="X13" s="21"/>
      <c r="Y13" s="20"/>
      <c r="Z13" s="22"/>
      <c r="AA13" s="21"/>
      <c r="AB13" s="21"/>
      <c r="AC13" s="20"/>
      <c r="AD13" s="22"/>
      <c r="AE13" s="21"/>
      <c r="AF13" s="21"/>
      <c r="AG13" s="20"/>
      <c r="AH13" s="22"/>
      <c r="AI13" s="21"/>
      <c r="AJ13" s="21"/>
      <c r="AK13" s="20"/>
      <c r="AL13" s="22"/>
      <c r="AM13" s="21"/>
      <c r="AN13" s="21"/>
      <c r="AO13" s="24"/>
      <c r="AP13" s="5"/>
      <c r="AQ13" s="5"/>
      <c r="AR13" s="5"/>
      <c r="AS13" s="5"/>
      <c r="AT13" s="5"/>
      <c r="AU13" s="5"/>
      <c r="AV13" s="58"/>
      <c r="AW13" s="58"/>
      <c r="AX13" s="58"/>
      <c r="AY13" s="58"/>
      <c r="AZ13" s="30"/>
      <c r="BA13" s="58"/>
      <c r="BB13" s="58"/>
      <c r="BC13" s="58"/>
      <c r="BD13" s="58"/>
      <c r="BE13" s="5" t="s">
        <v>13</v>
      </c>
      <c r="BF13" s="5"/>
      <c r="BI13" s="1">
        <f>15*1530</f>
        <v>22950</v>
      </c>
      <c r="BN13" s="59"/>
      <c r="BR13" s="72"/>
      <c r="BS13" s="85">
        <v>283000</v>
      </c>
      <c r="BT13" s="85">
        <v>297000</v>
      </c>
      <c r="BU13" s="85">
        <v>2400</v>
      </c>
      <c r="BV13" s="85" t="s">
        <v>28</v>
      </c>
      <c r="BX13" s="87"/>
      <c r="BY13" s="84"/>
      <c r="BZ13" s="84"/>
      <c r="CA13" s="84"/>
      <c r="CB13" s="84"/>
      <c r="CC13" s="84"/>
      <c r="CD13" s="84"/>
    </row>
    <row r="14" spans="2:82" ht="9.75" customHeight="1" x14ac:dyDescent="0.25">
      <c r="B14" s="19"/>
      <c r="C14" s="16"/>
      <c r="D14" s="16"/>
      <c r="E14" s="16"/>
      <c r="F14" s="17"/>
      <c r="G14" s="16"/>
      <c r="H14" s="16"/>
      <c r="I14" s="18"/>
      <c r="J14" s="17"/>
      <c r="K14" s="16"/>
      <c r="L14" s="16"/>
      <c r="M14" s="18"/>
      <c r="N14" s="17"/>
      <c r="O14" s="16"/>
      <c r="P14" s="16"/>
      <c r="Q14" s="18"/>
      <c r="R14" s="17"/>
      <c r="S14" s="16"/>
      <c r="T14" s="16"/>
      <c r="U14" s="18"/>
      <c r="V14" s="17"/>
      <c r="W14" s="16"/>
      <c r="X14" s="16"/>
      <c r="Y14" s="18"/>
      <c r="Z14" s="17"/>
      <c r="AA14" s="16"/>
      <c r="AB14" s="16"/>
      <c r="AC14" s="18"/>
      <c r="AD14" s="17"/>
      <c r="AE14" s="16"/>
      <c r="AF14" s="16"/>
      <c r="AG14" s="18"/>
      <c r="AH14" s="17"/>
      <c r="AI14" s="16"/>
      <c r="AJ14" s="16"/>
      <c r="AK14" s="18"/>
      <c r="AL14" s="17"/>
      <c r="AM14" s="16"/>
      <c r="AN14" s="16"/>
      <c r="AO14" s="15"/>
      <c r="AP14" s="5"/>
      <c r="AQ14" s="5"/>
      <c r="AR14" s="5"/>
      <c r="AS14" s="5"/>
      <c r="AT14" s="5"/>
      <c r="AU14" s="5"/>
      <c r="AV14" s="58"/>
      <c r="AW14" s="58"/>
      <c r="AX14" s="58"/>
      <c r="AY14" s="58"/>
      <c r="AZ14" s="30"/>
      <c r="BA14" s="58"/>
      <c r="BB14" s="58"/>
      <c r="BC14" s="58"/>
      <c r="BD14" s="58"/>
      <c r="BE14" s="5" t="s">
        <v>14</v>
      </c>
      <c r="BF14" s="5"/>
      <c r="BG14" s="38"/>
      <c r="BI14" s="1">
        <f>BI11+BI12+BI13+2040+400</f>
        <v>29714</v>
      </c>
      <c r="BN14" s="59"/>
      <c r="BR14" s="69" t="s">
        <v>27</v>
      </c>
      <c r="BS14" s="85"/>
      <c r="BT14" s="85"/>
      <c r="BU14" s="85"/>
      <c r="BV14" s="85"/>
      <c r="BX14" s="87"/>
      <c r="BY14" s="84"/>
      <c r="BZ14" s="84"/>
      <c r="CA14" s="84"/>
      <c r="CB14" s="84"/>
      <c r="CC14" s="84"/>
      <c r="CD14" s="84"/>
    </row>
    <row r="15" spans="2:82" ht="9.75" customHeight="1" x14ac:dyDescent="0.25">
      <c r="B15" s="14"/>
      <c r="C15" s="5"/>
      <c r="D15" s="5"/>
      <c r="E15" s="5"/>
      <c r="F15" s="12"/>
      <c r="G15" s="5"/>
      <c r="H15" s="5"/>
      <c r="I15" s="13"/>
      <c r="J15" s="12"/>
      <c r="K15" s="5"/>
      <c r="L15" s="5"/>
      <c r="M15" s="13"/>
      <c r="N15" s="12"/>
      <c r="O15" s="5"/>
      <c r="P15" s="5"/>
      <c r="Q15" s="13"/>
      <c r="R15" s="12"/>
      <c r="S15" s="5"/>
      <c r="T15" s="5"/>
      <c r="U15" s="13"/>
      <c r="V15" s="12"/>
      <c r="W15" s="5"/>
      <c r="X15" s="5"/>
      <c r="Y15" s="13"/>
      <c r="Z15" s="12"/>
      <c r="AA15" s="5"/>
      <c r="AB15" s="5"/>
      <c r="AC15" s="13"/>
      <c r="AD15" s="12"/>
      <c r="AE15" s="5"/>
      <c r="AF15" s="5"/>
      <c r="AG15" s="13"/>
      <c r="AH15" s="12"/>
      <c r="AI15" s="5"/>
      <c r="AJ15" s="5"/>
      <c r="AK15" s="13"/>
      <c r="AL15" s="12"/>
      <c r="AM15" s="5"/>
      <c r="AN15" s="5"/>
      <c r="AO15" s="11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6"/>
      <c r="BA15" s="5"/>
      <c r="BB15" s="5"/>
      <c r="BC15" s="5"/>
      <c r="BD15" s="5"/>
      <c r="BE15" s="5"/>
      <c r="BF15" s="5"/>
      <c r="BN15" s="59"/>
      <c r="BR15" s="72"/>
      <c r="BS15" s="85">
        <v>306000</v>
      </c>
      <c r="BT15" s="85">
        <v>322000</v>
      </c>
      <c r="BU15" s="86">
        <v>2600</v>
      </c>
      <c r="BV15" s="85" t="s">
        <v>30</v>
      </c>
      <c r="BX15" s="87"/>
      <c r="BY15" s="84"/>
      <c r="BZ15" s="84"/>
      <c r="CA15" s="84"/>
      <c r="CB15" s="84"/>
      <c r="CC15" s="84"/>
      <c r="CD15" s="84"/>
    </row>
    <row r="16" spans="2:82" ht="9.75" customHeight="1" x14ac:dyDescent="0.25">
      <c r="B16" s="14"/>
      <c r="C16" s="5"/>
      <c r="D16" s="5"/>
      <c r="E16" s="5"/>
      <c r="F16" s="12"/>
      <c r="G16" s="5"/>
      <c r="H16" s="5"/>
      <c r="I16" s="13"/>
      <c r="J16" s="12"/>
      <c r="K16" s="5"/>
      <c r="L16" s="5"/>
      <c r="M16" s="13"/>
      <c r="N16" s="12"/>
      <c r="O16" s="5"/>
      <c r="P16" s="5"/>
      <c r="Q16" s="13"/>
      <c r="R16" s="12"/>
      <c r="S16" s="5"/>
      <c r="T16" s="5"/>
      <c r="U16" s="13"/>
      <c r="V16" s="12"/>
      <c r="W16" s="5"/>
      <c r="X16" s="5"/>
      <c r="Y16" s="13"/>
      <c r="Z16" s="12"/>
      <c r="AA16" s="5"/>
      <c r="AB16" s="5"/>
      <c r="AC16" s="13"/>
      <c r="AD16" s="12"/>
      <c r="AE16" s="5"/>
      <c r="AF16" s="5"/>
      <c r="AG16" s="13"/>
      <c r="AH16" s="12"/>
      <c r="AI16" s="5"/>
      <c r="AJ16" s="5"/>
      <c r="AK16" s="13"/>
      <c r="AL16" s="12"/>
      <c r="AM16" s="5"/>
      <c r="AN16" s="5"/>
      <c r="AO16" s="11"/>
      <c r="AP16" s="5"/>
      <c r="AQ16" s="5"/>
      <c r="AR16" s="5"/>
      <c r="AS16" s="5"/>
      <c r="AT16" s="5"/>
      <c r="AU16" s="5"/>
      <c r="BH16" s="2" t="s">
        <v>3</v>
      </c>
      <c r="BI16" s="2">
        <f>1.4*37000</f>
        <v>51800</v>
      </c>
      <c r="BN16" s="59"/>
      <c r="BR16" s="69" t="s">
        <v>29</v>
      </c>
      <c r="BS16" s="85"/>
      <c r="BT16" s="85"/>
      <c r="BU16" s="86"/>
      <c r="BV16" s="85"/>
      <c r="BX16" s="87"/>
      <c r="BY16" s="84"/>
      <c r="BZ16" s="84"/>
      <c r="CA16" s="84"/>
      <c r="CB16" s="84"/>
      <c r="CC16" s="84"/>
      <c r="CD16" s="84"/>
    </row>
    <row r="17" spans="2:82" ht="9.75" customHeight="1" x14ac:dyDescent="0.25">
      <c r="B17" s="23"/>
      <c r="C17" s="21"/>
      <c r="D17" s="21"/>
      <c r="E17" s="21"/>
      <c r="F17" s="22"/>
      <c r="G17" s="21"/>
      <c r="H17" s="21"/>
      <c r="I17" s="20"/>
      <c r="J17" s="22"/>
      <c r="K17" s="21"/>
      <c r="L17" s="21"/>
      <c r="M17" s="20"/>
      <c r="N17" s="22"/>
      <c r="O17" s="21"/>
      <c r="P17" s="21"/>
      <c r="Q17" s="20"/>
      <c r="R17" s="22"/>
      <c r="S17" s="21"/>
      <c r="T17" s="21"/>
      <c r="U17" s="20"/>
      <c r="V17" s="22"/>
      <c r="W17" s="21"/>
      <c r="X17" s="21"/>
      <c r="Y17" s="20"/>
      <c r="Z17" s="22"/>
      <c r="AA17" s="21"/>
      <c r="AB17" s="21"/>
      <c r="AC17" s="20"/>
      <c r="AD17" s="22"/>
      <c r="AE17" s="21"/>
      <c r="AF17" s="21"/>
      <c r="AG17" s="20"/>
      <c r="AH17" s="22"/>
      <c r="AI17" s="21"/>
      <c r="AJ17" s="21"/>
      <c r="AK17" s="20"/>
      <c r="AL17" s="22"/>
      <c r="AM17" s="21"/>
      <c r="AN17" s="21"/>
      <c r="AO17" s="24"/>
      <c r="AP17" s="5"/>
      <c r="AQ17" s="5"/>
      <c r="AR17" s="5"/>
      <c r="AS17" s="5"/>
      <c r="AT17" s="5"/>
      <c r="AU17" s="5"/>
      <c r="AW17" s="79"/>
      <c r="AX17" s="79"/>
      <c r="AY17" s="79"/>
      <c r="AZ17" s="79"/>
      <c r="BA17" s="79"/>
      <c r="BB17" s="79"/>
      <c r="BC17" s="79"/>
      <c r="BD17" s="79"/>
      <c r="BH17" s="2" t="s">
        <v>2</v>
      </c>
      <c r="BI17" s="2">
        <f>4*4540+2*5460+10400+10500+3820</f>
        <v>53800</v>
      </c>
      <c r="BN17" s="59"/>
      <c r="BR17" s="72"/>
      <c r="BS17" s="85">
        <v>259000</v>
      </c>
      <c r="BT17" s="85">
        <v>272000</v>
      </c>
      <c r="BU17" s="85">
        <v>2100</v>
      </c>
      <c r="BV17" s="85" t="s">
        <v>32</v>
      </c>
      <c r="BX17" s="87"/>
      <c r="BY17" s="84"/>
      <c r="BZ17"/>
      <c r="CA17"/>
      <c r="CB17"/>
      <c r="CC17"/>
      <c r="CD17"/>
    </row>
    <row r="18" spans="2:82" ht="9.75" customHeight="1" x14ac:dyDescent="0.25">
      <c r="B18" s="19"/>
      <c r="C18" s="16"/>
      <c r="D18" s="16"/>
      <c r="E18" s="16"/>
      <c r="F18" s="17"/>
      <c r="G18" s="16"/>
      <c r="H18" s="16"/>
      <c r="I18" s="18"/>
      <c r="J18" s="17"/>
      <c r="K18" s="16"/>
      <c r="L18" s="16"/>
      <c r="M18" s="18"/>
      <c r="N18" s="17"/>
      <c r="O18" s="16"/>
      <c r="P18" s="16"/>
      <c r="Q18" s="18"/>
      <c r="R18" s="17"/>
      <c r="S18" s="16"/>
      <c r="T18" s="16"/>
      <c r="U18" s="18"/>
      <c r="V18" s="17"/>
      <c r="W18" s="16"/>
      <c r="X18" s="16"/>
      <c r="Y18" s="18"/>
      <c r="Z18" s="17"/>
      <c r="AA18" s="16"/>
      <c r="AB18" s="16"/>
      <c r="AC18" s="18"/>
      <c r="AD18" s="17"/>
      <c r="AE18" s="16"/>
      <c r="AF18" s="16"/>
      <c r="AG18" s="18"/>
      <c r="AH18" s="17"/>
      <c r="AI18" s="16"/>
      <c r="AJ18" s="16"/>
      <c r="AK18" s="18"/>
      <c r="AL18" s="17"/>
      <c r="AM18" s="16"/>
      <c r="AN18" s="16"/>
      <c r="AO18" s="15"/>
      <c r="AR18" s="5"/>
      <c r="AS18" s="5"/>
      <c r="AT18" s="5"/>
      <c r="AU18" s="5"/>
      <c r="AW18" s="79"/>
      <c r="AX18" s="79"/>
      <c r="AY18" s="79"/>
      <c r="AZ18" s="79"/>
      <c r="BA18" s="79"/>
      <c r="BB18" s="79"/>
      <c r="BC18" s="79"/>
      <c r="BD18" s="79"/>
      <c r="BN18" s="59"/>
      <c r="BR18" s="69" t="s">
        <v>31</v>
      </c>
      <c r="BS18" s="85"/>
      <c r="BT18" s="85"/>
      <c r="BU18" s="85"/>
      <c r="BV18" s="85"/>
      <c r="BX18" s="87"/>
      <c r="BY18" s="84"/>
      <c r="BZ18"/>
      <c r="CA18"/>
      <c r="CB18"/>
      <c r="CC18"/>
      <c r="CD18"/>
    </row>
    <row r="19" spans="2:82" ht="9.75" customHeight="1" x14ac:dyDescent="0.25">
      <c r="B19" s="14"/>
      <c r="C19" s="5"/>
      <c r="D19" s="5"/>
      <c r="E19" s="5"/>
      <c r="F19" s="12"/>
      <c r="G19" s="5"/>
      <c r="H19" s="5"/>
      <c r="I19" s="13"/>
      <c r="J19" s="12"/>
      <c r="K19" s="5"/>
      <c r="L19" s="5"/>
      <c r="M19" s="13"/>
      <c r="N19" s="12"/>
      <c r="O19" s="5"/>
      <c r="P19" s="5"/>
      <c r="Q19" s="13"/>
      <c r="R19" s="12"/>
      <c r="S19" s="5"/>
      <c r="T19" s="5"/>
      <c r="U19" s="13"/>
      <c r="V19" s="12"/>
      <c r="W19" s="5"/>
      <c r="X19" s="5"/>
      <c r="Y19" s="13"/>
      <c r="Z19" s="12"/>
      <c r="AA19" s="5"/>
      <c r="AB19" s="5"/>
      <c r="AC19" s="13"/>
      <c r="AD19" s="12"/>
      <c r="AE19" s="5"/>
      <c r="AF19" s="5"/>
      <c r="AG19" s="13"/>
      <c r="AH19" s="12"/>
      <c r="AI19" s="5"/>
      <c r="AJ19" s="5"/>
      <c r="AK19" s="13"/>
      <c r="AL19" s="12"/>
      <c r="AM19" s="5"/>
      <c r="AN19" s="5"/>
      <c r="AO19" s="11"/>
      <c r="AV19" s="39"/>
      <c r="AW19" s="39"/>
      <c r="AX19" s="39"/>
      <c r="AY19" s="39"/>
      <c r="BA19" s="39"/>
      <c r="BB19" s="39"/>
      <c r="BC19" s="39"/>
      <c r="BD19" s="39"/>
      <c r="BE19" s="39"/>
      <c r="BN19" s="59"/>
      <c r="BR19" s="70"/>
      <c r="BS19" s="70"/>
      <c r="BT19" s="70"/>
      <c r="BU19" s="70"/>
      <c r="BV19" s="70"/>
      <c r="BX19" s="26"/>
    </row>
    <row r="20" spans="2:82" ht="9.75" customHeight="1" thickBot="1" x14ac:dyDescent="0.3">
      <c r="B20" s="14"/>
      <c r="C20" s="5"/>
      <c r="D20" s="5"/>
      <c r="E20" s="5"/>
      <c r="F20" s="12"/>
      <c r="G20" s="5"/>
      <c r="H20" s="5"/>
      <c r="I20" s="13"/>
      <c r="J20" s="12"/>
      <c r="K20" s="5"/>
      <c r="L20" s="5"/>
      <c r="M20" s="13"/>
      <c r="N20" s="12"/>
      <c r="O20" s="5"/>
      <c r="P20" s="5"/>
      <c r="Q20" s="13"/>
      <c r="R20" s="12"/>
      <c r="S20" s="5"/>
      <c r="T20" s="5"/>
      <c r="U20" s="13"/>
      <c r="V20" s="12"/>
      <c r="W20" s="5"/>
      <c r="X20" s="5"/>
      <c r="Y20" s="13"/>
      <c r="Z20" s="12"/>
      <c r="AA20" s="5"/>
      <c r="AB20" s="5"/>
      <c r="AC20" s="13"/>
      <c r="AD20" s="12"/>
      <c r="AE20" s="5"/>
      <c r="AF20" s="5"/>
      <c r="AG20" s="13"/>
      <c r="AH20" s="12"/>
      <c r="AI20" s="5"/>
      <c r="AJ20" s="5"/>
      <c r="AK20" s="13"/>
      <c r="AL20" s="12"/>
      <c r="AM20" s="5"/>
      <c r="AN20" s="5"/>
      <c r="AO20" s="11"/>
      <c r="AR20" s="79"/>
      <c r="AS20" s="79"/>
      <c r="AT20" s="79"/>
      <c r="AU20" s="79"/>
      <c r="AV20" s="39"/>
      <c r="AW20" s="79"/>
      <c r="AX20" s="79"/>
      <c r="AY20" s="79"/>
      <c r="BA20" s="80" t="s">
        <v>1</v>
      </c>
      <c r="BB20" s="80"/>
      <c r="BC20" s="80"/>
      <c r="BD20" s="80"/>
      <c r="BE20" s="80"/>
      <c r="BN20" s="59"/>
      <c r="BR20" s="70"/>
      <c r="BS20" s="70"/>
      <c r="BT20" s="70"/>
      <c r="BU20" s="70"/>
      <c r="BV20" s="70"/>
      <c r="BX20" s="26"/>
    </row>
    <row r="21" spans="2:82" ht="9.75" customHeight="1" thickBot="1" x14ac:dyDescent="0.3">
      <c r="B21" s="23"/>
      <c r="C21" s="21"/>
      <c r="D21" s="21"/>
      <c r="E21" s="21"/>
      <c r="F21" s="22"/>
      <c r="G21" s="21"/>
      <c r="H21" s="21"/>
      <c r="I21" s="20"/>
      <c r="J21" s="22"/>
      <c r="K21" s="21"/>
      <c r="L21" s="21"/>
      <c r="M21" s="20"/>
      <c r="N21" s="22"/>
      <c r="O21" s="21"/>
      <c r="P21" s="21"/>
      <c r="Q21" s="20"/>
      <c r="R21" s="22"/>
      <c r="S21" s="21"/>
      <c r="T21" s="21"/>
      <c r="U21" s="20"/>
      <c r="V21" s="22"/>
      <c r="W21" s="21"/>
      <c r="X21" s="21"/>
      <c r="Y21" s="20"/>
      <c r="Z21" s="22"/>
      <c r="AA21" s="21"/>
      <c r="AB21" s="21"/>
      <c r="AC21" s="20"/>
      <c r="AD21" s="22"/>
      <c r="AE21" s="21"/>
      <c r="AF21" s="21"/>
      <c r="AG21" s="20"/>
      <c r="AH21" s="22"/>
      <c r="AI21" s="21"/>
      <c r="AJ21" s="21"/>
      <c r="AK21" s="20"/>
      <c r="AL21" s="22"/>
      <c r="AM21" s="21"/>
      <c r="AN21" s="21"/>
      <c r="AO21" s="24"/>
      <c r="AW21" s="81">
        <f>1150*33+160</f>
        <v>38110</v>
      </c>
      <c r="AX21" s="82"/>
      <c r="AY21" s="82"/>
      <c r="AZ21" s="36" t="s">
        <v>36</v>
      </c>
      <c r="BA21" s="79" t="s">
        <v>0</v>
      </c>
      <c r="BB21" s="79"/>
      <c r="BC21" s="79"/>
      <c r="BD21" s="79"/>
      <c r="BE21" s="79"/>
      <c r="BN21" s="59"/>
      <c r="BR21" s="70"/>
      <c r="BS21" s="70"/>
      <c r="BT21" s="70"/>
      <c r="BU21" s="70"/>
      <c r="BV21" s="70"/>
      <c r="BX21" s="26"/>
    </row>
    <row r="22" spans="2:82" ht="9.75" customHeight="1" x14ac:dyDescent="0.25">
      <c r="B22" s="19"/>
      <c r="C22" s="16"/>
      <c r="D22" s="16"/>
      <c r="E22" s="16"/>
      <c r="F22" s="17"/>
      <c r="G22" s="16"/>
      <c r="H22" s="16"/>
      <c r="I22" s="18"/>
      <c r="J22" s="17"/>
      <c r="K22" s="16"/>
      <c r="L22" s="16"/>
      <c r="M22" s="18"/>
      <c r="N22" s="17"/>
      <c r="O22" s="16"/>
      <c r="P22" s="16"/>
      <c r="Q22" s="18"/>
      <c r="R22" s="17"/>
      <c r="S22" s="16"/>
      <c r="T22" s="16"/>
      <c r="U22" s="18"/>
      <c r="V22" s="17"/>
      <c r="W22" s="16"/>
      <c r="X22" s="16"/>
      <c r="Y22" s="18"/>
      <c r="Z22" s="17"/>
      <c r="AA22" s="16"/>
      <c r="AB22" s="16"/>
      <c r="AC22" s="18"/>
      <c r="AD22" s="17"/>
      <c r="AE22" s="16"/>
      <c r="AF22" s="16"/>
      <c r="AG22" s="18"/>
      <c r="AH22" s="17"/>
      <c r="AI22" s="16"/>
      <c r="AJ22" s="16"/>
      <c r="AK22" s="18"/>
      <c r="AL22" s="17"/>
      <c r="AM22" s="16"/>
      <c r="AN22" s="16"/>
      <c r="AO22" s="16"/>
      <c r="AP22" s="46"/>
      <c r="AQ22" s="41"/>
      <c r="AR22" s="41"/>
      <c r="AS22" s="40"/>
      <c r="AW22" s="77">
        <f>22*1530</f>
        <v>33660</v>
      </c>
      <c r="AX22" s="78"/>
      <c r="AY22" s="78"/>
      <c r="AZ22" s="35" t="s">
        <v>15</v>
      </c>
      <c r="BA22" s="79"/>
      <c r="BB22" s="79"/>
      <c r="BC22" s="79"/>
      <c r="BD22" s="79"/>
      <c r="BE22" s="79"/>
      <c r="BI22" s="86">
        <v>2800</v>
      </c>
      <c r="BN22" s="59"/>
      <c r="BR22" s="70"/>
      <c r="BS22" s="70"/>
      <c r="BT22" s="70"/>
      <c r="BU22" s="70"/>
      <c r="BV22" s="70"/>
      <c r="BX22" s="26"/>
    </row>
    <row r="23" spans="2:82" ht="9.75" customHeight="1" x14ac:dyDescent="0.25">
      <c r="B23" s="14"/>
      <c r="C23" s="5"/>
      <c r="D23" s="5"/>
      <c r="E23" s="5"/>
      <c r="F23" s="12"/>
      <c r="G23" s="5"/>
      <c r="H23" s="5"/>
      <c r="I23" s="13"/>
      <c r="J23" s="12"/>
      <c r="K23" s="5"/>
      <c r="L23" s="5"/>
      <c r="M23" s="13"/>
      <c r="N23" s="12"/>
      <c r="O23" s="5"/>
      <c r="P23" s="5"/>
      <c r="Q23" s="13"/>
      <c r="R23" s="12"/>
      <c r="S23" s="5"/>
      <c r="T23" s="5"/>
      <c r="U23" s="13"/>
      <c r="V23" s="12"/>
      <c r="W23" s="5"/>
      <c r="X23" s="5"/>
      <c r="Y23" s="13"/>
      <c r="Z23" s="12"/>
      <c r="AA23" s="5"/>
      <c r="AB23" s="5"/>
      <c r="AC23" s="13"/>
      <c r="AD23" s="12"/>
      <c r="AE23" s="5"/>
      <c r="AF23" s="5"/>
      <c r="AG23" s="13"/>
      <c r="AH23" s="12"/>
      <c r="AI23" s="5"/>
      <c r="AJ23" s="5"/>
      <c r="AK23" s="13"/>
      <c r="AL23" s="12"/>
      <c r="AM23" s="5"/>
      <c r="AN23" s="5"/>
      <c r="AO23" s="5"/>
      <c r="AP23" s="14"/>
      <c r="AQ23" s="5"/>
      <c r="AR23" s="5"/>
      <c r="AS23" s="11"/>
      <c r="AW23" s="77"/>
      <c r="AX23" s="78"/>
      <c r="AY23" s="78"/>
      <c r="AZ23" s="35" t="s">
        <v>16</v>
      </c>
      <c r="BA23" s="79"/>
      <c r="BB23" s="79"/>
      <c r="BC23" s="79"/>
      <c r="BD23" s="79"/>
      <c r="BE23" s="79"/>
      <c r="BI23" s="86"/>
      <c r="BN23" s="59"/>
    </row>
    <row r="24" spans="2:82" ht="9.75" customHeight="1" x14ac:dyDescent="0.25">
      <c r="B24" s="14"/>
      <c r="C24" s="5"/>
      <c r="D24" s="5"/>
      <c r="E24" s="5"/>
      <c r="F24" s="12"/>
      <c r="G24" s="5"/>
      <c r="H24" s="5"/>
      <c r="I24" s="13"/>
      <c r="J24" s="12"/>
      <c r="K24" s="5"/>
      <c r="L24" s="5"/>
      <c r="M24" s="13"/>
      <c r="N24" s="12"/>
      <c r="O24" s="5"/>
      <c r="P24" s="5"/>
      <c r="Q24" s="13"/>
      <c r="R24" s="12"/>
      <c r="S24" s="5"/>
      <c r="T24" s="5"/>
      <c r="U24" s="13"/>
      <c r="V24" s="12"/>
      <c r="W24" s="5"/>
      <c r="X24" s="5"/>
      <c r="Y24" s="13"/>
      <c r="Z24" s="12"/>
      <c r="AA24" s="5"/>
      <c r="AB24" s="5"/>
      <c r="AC24" s="13"/>
      <c r="AD24" s="12"/>
      <c r="AE24" s="5"/>
      <c r="AF24" s="5"/>
      <c r="AG24" s="13"/>
      <c r="AH24" s="12"/>
      <c r="AI24" s="5"/>
      <c r="AJ24" s="5"/>
      <c r="AK24" s="13"/>
      <c r="AL24" s="12"/>
      <c r="AM24" s="5"/>
      <c r="AN24" s="5"/>
      <c r="AO24" s="5"/>
      <c r="AP24" s="14"/>
      <c r="AQ24" s="5"/>
      <c r="AR24" s="5"/>
      <c r="AS24" s="11"/>
      <c r="AW24" s="77">
        <f>1200+1360</f>
        <v>2560</v>
      </c>
      <c r="AX24" s="78"/>
      <c r="AY24" s="78"/>
      <c r="AZ24" s="35" t="s">
        <v>17</v>
      </c>
      <c r="BA24" s="39"/>
      <c r="BB24" s="39"/>
      <c r="BC24" s="39"/>
      <c r="BD24" s="39"/>
      <c r="BI24" s="86">
        <v>1900</v>
      </c>
      <c r="BN24" s="59"/>
    </row>
    <row r="25" spans="2:82" ht="9.75" customHeight="1" x14ac:dyDescent="0.25">
      <c r="B25" s="23"/>
      <c r="C25" s="21"/>
      <c r="D25" s="21"/>
      <c r="E25" s="21"/>
      <c r="F25" s="22"/>
      <c r="G25" s="21"/>
      <c r="H25" s="21"/>
      <c r="I25" s="20"/>
      <c r="J25" s="22"/>
      <c r="K25" s="21"/>
      <c r="L25" s="21"/>
      <c r="M25" s="20"/>
      <c r="N25" s="22"/>
      <c r="O25" s="21"/>
      <c r="P25" s="21"/>
      <c r="Q25" s="20"/>
      <c r="R25" s="22"/>
      <c r="S25" s="21"/>
      <c r="T25" s="21"/>
      <c r="U25" s="20"/>
      <c r="V25" s="22"/>
      <c r="W25" s="21"/>
      <c r="X25" s="21"/>
      <c r="Y25" s="20"/>
      <c r="Z25" s="22"/>
      <c r="AA25" s="21"/>
      <c r="AB25" s="21"/>
      <c r="AC25" s="20"/>
      <c r="AD25" s="22"/>
      <c r="AE25" s="21"/>
      <c r="AF25" s="21"/>
      <c r="AG25" s="20"/>
      <c r="AH25" s="22"/>
      <c r="AI25" s="21"/>
      <c r="AJ25" s="21"/>
      <c r="AK25" s="20"/>
      <c r="AL25" s="22"/>
      <c r="AM25" s="21"/>
      <c r="AN25" s="21"/>
      <c r="AO25" s="21"/>
      <c r="AP25" s="23"/>
      <c r="AQ25" s="21"/>
      <c r="AR25" s="21"/>
      <c r="AS25" s="24"/>
      <c r="AW25" s="77">
        <v>600</v>
      </c>
      <c r="AX25" s="78"/>
      <c r="AY25" s="78"/>
      <c r="AZ25" s="35" t="s">
        <v>18</v>
      </c>
      <c r="BI25" s="86"/>
      <c r="BN25" s="59"/>
    </row>
    <row r="26" spans="2:82" ht="9.75" customHeight="1" thickBot="1" x14ac:dyDescent="0.3">
      <c r="B26" s="19"/>
      <c r="C26" s="16"/>
      <c r="D26" s="16"/>
      <c r="E26" s="16"/>
      <c r="F26" s="17"/>
      <c r="G26" s="16"/>
      <c r="H26" s="16"/>
      <c r="I26" s="18"/>
      <c r="J26" s="17"/>
      <c r="K26" s="16"/>
      <c r="L26" s="16"/>
      <c r="M26" s="18"/>
      <c r="N26" s="17"/>
      <c r="O26" s="16"/>
      <c r="P26" s="16"/>
      <c r="Q26" s="18"/>
      <c r="R26" s="17"/>
      <c r="S26" s="16"/>
      <c r="T26" s="16"/>
      <c r="U26" s="18"/>
      <c r="V26" s="17"/>
      <c r="W26" s="16"/>
      <c r="X26" s="16"/>
      <c r="Y26" s="18"/>
      <c r="Z26" s="17"/>
      <c r="AA26" s="16"/>
      <c r="AB26" s="16"/>
      <c r="AC26" s="18"/>
      <c r="AD26" s="17"/>
      <c r="AE26" s="16"/>
      <c r="AF26" s="16"/>
      <c r="AG26" s="18"/>
      <c r="AH26" s="17"/>
      <c r="AI26" s="16"/>
      <c r="AJ26" s="16"/>
      <c r="AK26" s="18"/>
      <c r="AL26" s="17"/>
      <c r="AM26" s="16"/>
      <c r="AN26" s="16"/>
      <c r="AO26" s="16"/>
      <c r="AP26" s="19"/>
      <c r="AQ26" s="16"/>
      <c r="AR26" s="16"/>
      <c r="AS26" s="15"/>
      <c r="AW26" s="75">
        <f>SUM(AW22:AY25)</f>
        <v>36820</v>
      </c>
      <c r="AX26" s="76"/>
      <c r="AY26" s="76"/>
      <c r="AZ26" s="60"/>
      <c r="BI26" s="85">
        <v>2400</v>
      </c>
      <c r="BN26" s="59"/>
    </row>
    <row r="27" spans="2:82" ht="9.75" customHeight="1" x14ac:dyDescent="0.25">
      <c r="B27" s="14"/>
      <c r="C27" s="5"/>
      <c r="D27" s="5"/>
      <c r="E27" s="5"/>
      <c r="F27" s="12"/>
      <c r="G27" s="5"/>
      <c r="H27" s="5"/>
      <c r="I27" s="13"/>
      <c r="J27" s="12"/>
      <c r="K27" s="5"/>
      <c r="L27" s="5"/>
      <c r="M27" s="13"/>
      <c r="N27" s="12"/>
      <c r="O27" s="5"/>
      <c r="P27" s="5"/>
      <c r="Q27" s="13"/>
      <c r="R27" s="12"/>
      <c r="S27" s="5"/>
      <c r="T27" s="5"/>
      <c r="U27" s="13"/>
      <c r="V27" s="12"/>
      <c r="W27" s="5"/>
      <c r="X27" s="5"/>
      <c r="Y27" s="13"/>
      <c r="Z27" s="12"/>
      <c r="AA27" s="5"/>
      <c r="AB27" s="5"/>
      <c r="AC27" s="13"/>
      <c r="AD27" s="12"/>
      <c r="AE27" s="5"/>
      <c r="AF27" s="5"/>
      <c r="AG27" s="13"/>
      <c r="AH27" s="12"/>
      <c r="AI27" s="5"/>
      <c r="AJ27" s="5"/>
      <c r="AK27" s="13"/>
      <c r="AL27" s="12"/>
      <c r="AM27" s="5"/>
      <c r="AN27" s="5"/>
      <c r="AO27" s="5"/>
      <c r="AP27" s="14"/>
      <c r="AQ27" s="5"/>
      <c r="AR27" s="5"/>
      <c r="AS27" s="11"/>
      <c r="AV27" s="78"/>
      <c r="AW27" s="78"/>
      <c r="AX27" s="78"/>
      <c r="AY27" s="78"/>
      <c r="AZ27" s="78"/>
      <c r="BA27" s="78"/>
      <c r="BB27" s="78"/>
      <c r="BC27" s="78"/>
      <c r="BD27" s="78"/>
      <c r="BE27" s="5"/>
      <c r="BF27" s="5"/>
      <c r="BI27" s="85"/>
      <c r="BN27" s="59"/>
    </row>
    <row r="28" spans="2:82" ht="9.75" customHeight="1" x14ac:dyDescent="0.25">
      <c r="B28" s="14"/>
      <c r="C28" s="5"/>
      <c r="D28" s="5"/>
      <c r="E28" s="5"/>
      <c r="F28" s="12"/>
      <c r="G28" s="5"/>
      <c r="H28" s="5"/>
      <c r="I28" s="13"/>
      <c r="J28" s="12"/>
      <c r="K28" s="5"/>
      <c r="L28" s="5"/>
      <c r="M28" s="13"/>
      <c r="N28" s="12"/>
      <c r="O28" s="5"/>
      <c r="P28" s="5"/>
      <c r="Q28" s="13"/>
      <c r="R28" s="12"/>
      <c r="S28" s="5"/>
      <c r="T28" s="5"/>
      <c r="U28" s="13"/>
      <c r="V28" s="12"/>
      <c r="W28" s="5"/>
      <c r="X28" s="5"/>
      <c r="Y28" s="13"/>
      <c r="Z28" s="12"/>
      <c r="AA28" s="5"/>
      <c r="AB28" s="5"/>
      <c r="AC28" s="13"/>
      <c r="AD28" s="12"/>
      <c r="AE28" s="5"/>
      <c r="AF28" s="5"/>
      <c r="AG28" s="13"/>
      <c r="AH28" s="12"/>
      <c r="AI28" s="5"/>
      <c r="AJ28" s="5"/>
      <c r="AK28" s="13"/>
      <c r="AL28" s="12"/>
      <c r="AM28" s="5"/>
      <c r="AN28" s="5"/>
      <c r="AO28" s="5"/>
      <c r="AP28" s="14"/>
      <c r="AQ28" s="5"/>
      <c r="AR28" s="5"/>
      <c r="AS28" s="11"/>
      <c r="AV28" s="78"/>
      <c r="AW28" s="78"/>
      <c r="AX28" s="78"/>
      <c r="AY28" s="78"/>
      <c r="AZ28" s="78"/>
      <c r="BA28" s="78"/>
      <c r="BB28" s="78"/>
      <c r="BC28" s="78"/>
      <c r="BD28" s="78"/>
      <c r="BE28" s="5"/>
      <c r="BF28" s="5"/>
      <c r="BI28" s="86">
        <v>2600</v>
      </c>
      <c r="BN28" s="59"/>
    </row>
    <row r="29" spans="2:82" ht="9.75" customHeight="1" thickBot="1" x14ac:dyDescent="0.3">
      <c r="B29" s="10"/>
      <c r="C29" s="7"/>
      <c r="D29" s="7"/>
      <c r="E29" s="7"/>
      <c r="F29" s="22"/>
      <c r="G29" s="21"/>
      <c r="H29" s="21"/>
      <c r="I29" s="20"/>
      <c r="J29" s="22"/>
      <c r="K29" s="21"/>
      <c r="L29" s="21"/>
      <c r="M29" s="20"/>
      <c r="N29" s="22"/>
      <c r="O29" s="21"/>
      <c r="P29" s="21"/>
      <c r="Q29" s="20"/>
      <c r="R29" s="22"/>
      <c r="S29" s="21"/>
      <c r="T29" s="21"/>
      <c r="U29" s="20"/>
      <c r="V29" s="22"/>
      <c r="W29" s="21"/>
      <c r="X29" s="21"/>
      <c r="Y29" s="20"/>
      <c r="Z29" s="22"/>
      <c r="AA29" s="21"/>
      <c r="AB29" s="21"/>
      <c r="AC29" s="20"/>
      <c r="AD29" s="22"/>
      <c r="AE29" s="21"/>
      <c r="AF29" s="21"/>
      <c r="AG29" s="20"/>
      <c r="AH29" s="22"/>
      <c r="AI29" s="21"/>
      <c r="AJ29" s="21"/>
      <c r="AK29" s="20"/>
      <c r="AL29" s="22"/>
      <c r="AM29" s="21"/>
      <c r="AN29" s="21"/>
      <c r="AO29" s="21"/>
      <c r="AP29" s="23"/>
      <c r="AQ29" s="21"/>
      <c r="AR29" s="21"/>
      <c r="AS29" s="24"/>
      <c r="AV29" s="28"/>
      <c r="AW29" s="28"/>
      <c r="AX29" s="28"/>
      <c r="AY29" s="28"/>
      <c r="AZ29" s="30"/>
      <c r="BA29" s="28"/>
      <c r="BB29" s="28"/>
      <c r="BC29" s="28"/>
      <c r="BD29" s="28"/>
      <c r="BE29" s="5"/>
      <c r="BF29" s="5"/>
      <c r="BI29" s="86"/>
      <c r="BN29" s="59"/>
    </row>
    <row r="30" spans="2:82" ht="9.75" customHeight="1" x14ac:dyDescent="0.25">
      <c r="B30" s="14"/>
      <c r="C30" s="5"/>
      <c r="D30" s="5"/>
      <c r="E30" s="5"/>
      <c r="F30" s="12"/>
      <c r="G30" s="5"/>
      <c r="H30" s="5"/>
      <c r="I30" s="13"/>
      <c r="J30" s="12"/>
      <c r="K30" s="5"/>
      <c r="L30" s="5"/>
      <c r="M30" s="13"/>
      <c r="N30" s="12"/>
      <c r="O30" s="5"/>
      <c r="P30" s="5"/>
      <c r="Q30" s="13"/>
      <c r="R30" s="12"/>
      <c r="S30" s="5"/>
      <c r="T30" s="5"/>
      <c r="U30" s="13"/>
      <c r="V30" s="12"/>
      <c r="W30" s="5"/>
      <c r="X30" s="5"/>
      <c r="Y30" s="13"/>
      <c r="Z30" s="12"/>
      <c r="AA30" s="5"/>
      <c r="AB30" s="5"/>
      <c r="AC30" s="13"/>
      <c r="AD30" s="12"/>
      <c r="AE30" s="5"/>
      <c r="AF30" s="5"/>
      <c r="AG30" s="13"/>
      <c r="AH30" s="12"/>
      <c r="AI30" s="5"/>
      <c r="AJ30" s="5"/>
      <c r="AK30" s="13"/>
      <c r="AL30" s="12"/>
      <c r="AM30" s="5"/>
      <c r="AN30" s="5"/>
      <c r="AO30" s="5"/>
      <c r="AP30" s="19"/>
      <c r="AQ30" s="16"/>
      <c r="AR30" s="16"/>
      <c r="AS30" s="15"/>
      <c r="AV30" s="25"/>
      <c r="AW30" s="25"/>
      <c r="AX30" s="25"/>
      <c r="AY30" s="25"/>
      <c r="AZ30" s="61">
        <f>3*1530-4*437</f>
        <v>2842</v>
      </c>
      <c r="BA30" s="25"/>
      <c r="BB30" s="25"/>
      <c r="BC30" s="25"/>
      <c r="BD30" s="25"/>
      <c r="BE30" s="25">
        <v>26</v>
      </c>
      <c r="BF30" s="25"/>
      <c r="BI30" s="85">
        <v>2100</v>
      </c>
      <c r="BN30" s="59"/>
    </row>
    <row r="31" spans="2:82" ht="9.75" customHeight="1" x14ac:dyDescent="0.25">
      <c r="B31" s="14"/>
      <c r="C31" s="5"/>
      <c r="D31" s="5"/>
      <c r="E31" s="5"/>
      <c r="F31" s="12"/>
      <c r="G31" s="5"/>
      <c r="H31" s="5"/>
      <c r="I31" s="13"/>
      <c r="J31" s="12"/>
      <c r="K31" s="5"/>
      <c r="L31" s="5"/>
      <c r="M31" s="13"/>
      <c r="N31" s="12"/>
      <c r="O31" s="5"/>
      <c r="P31" s="5"/>
      <c r="Q31" s="13"/>
      <c r="R31" s="12"/>
      <c r="S31" s="5"/>
      <c r="T31" s="5"/>
      <c r="U31" s="13"/>
      <c r="V31" s="12"/>
      <c r="W31" s="5"/>
      <c r="X31" s="5"/>
      <c r="Y31" s="13"/>
      <c r="Z31" s="12"/>
      <c r="AA31" s="5"/>
      <c r="AB31" s="5"/>
      <c r="AC31" s="13"/>
      <c r="AD31" s="12"/>
      <c r="AE31" s="5"/>
      <c r="AF31" s="5"/>
      <c r="AG31" s="13"/>
      <c r="AH31" s="12"/>
      <c r="AI31" s="5"/>
      <c r="AJ31" s="5"/>
      <c r="AK31" s="13"/>
      <c r="AL31" s="12"/>
      <c r="AM31" s="5"/>
      <c r="AN31" s="5"/>
      <c r="AO31" s="5"/>
      <c r="AP31" s="14"/>
      <c r="AQ31" s="5"/>
      <c r="AR31" s="5"/>
      <c r="AS31" s="11"/>
      <c r="AV31" s="25"/>
      <c r="AW31" s="25"/>
      <c r="AX31" s="25"/>
      <c r="AY31" s="25"/>
      <c r="AZ31" s="61"/>
      <c r="BA31" s="25"/>
      <c r="BB31" s="25"/>
      <c r="BC31" s="25"/>
      <c r="BD31" s="25"/>
      <c r="BE31" s="25"/>
      <c r="BF31" s="25"/>
      <c r="BI31" s="85"/>
      <c r="BN31" s="59"/>
    </row>
    <row r="32" spans="2:82" ht="9.75" customHeight="1" thickBot="1" x14ac:dyDescent="0.3">
      <c r="B32" s="14"/>
      <c r="C32" s="5"/>
      <c r="D32" s="5"/>
      <c r="E32" s="5"/>
      <c r="F32" s="12"/>
      <c r="G32" s="5"/>
      <c r="H32" s="5"/>
      <c r="I32" s="13"/>
      <c r="J32" s="12"/>
      <c r="K32" s="5"/>
      <c r="L32" s="5"/>
      <c r="M32" s="13"/>
      <c r="N32" s="12"/>
      <c r="O32" s="5"/>
      <c r="P32" s="5"/>
      <c r="Q32" s="13"/>
      <c r="R32" s="12"/>
      <c r="S32" s="5"/>
      <c r="T32" s="5"/>
      <c r="U32" s="13"/>
      <c r="V32" s="12"/>
      <c r="W32" s="5"/>
      <c r="X32" s="5"/>
      <c r="Y32" s="13"/>
      <c r="Z32" s="12"/>
      <c r="AA32" s="5"/>
      <c r="AB32" s="5"/>
      <c r="AC32" s="13"/>
      <c r="AD32" s="12"/>
      <c r="AE32" s="5"/>
      <c r="AF32" s="5"/>
      <c r="AG32" s="13"/>
      <c r="AH32" s="12"/>
      <c r="AI32" s="5"/>
      <c r="AJ32" s="5"/>
      <c r="AK32" s="13"/>
      <c r="AL32" s="12"/>
      <c r="AM32" s="5"/>
      <c r="AN32" s="5"/>
      <c r="AO32" s="5"/>
      <c r="AP32" s="14"/>
      <c r="AQ32" s="5"/>
      <c r="AR32" s="5"/>
      <c r="AS32" s="11"/>
      <c r="BN32" s="59"/>
    </row>
    <row r="33" spans="2:66" ht="9.75" customHeight="1" thickBot="1" x14ac:dyDescent="0.3">
      <c r="B33" s="10"/>
      <c r="C33" s="7"/>
      <c r="D33" s="7"/>
      <c r="E33" s="7"/>
      <c r="F33" s="22"/>
      <c r="G33" s="21"/>
      <c r="H33" s="21"/>
      <c r="I33" s="20"/>
      <c r="J33" s="22"/>
      <c r="K33" s="21"/>
      <c r="L33" s="21"/>
      <c r="M33" s="20"/>
      <c r="N33" s="22"/>
      <c r="O33" s="21"/>
      <c r="P33" s="21"/>
      <c r="Q33" s="20"/>
      <c r="R33" s="22"/>
      <c r="S33" s="21"/>
      <c r="T33" s="21"/>
      <c r="U33" s="20"/>
      <c r="V33" s="22"/>
      <c r="W33" s="21"/>
      <c r="X33" s="21"/>
      <c r="Y33" s="20"/>
      <c r="Z33" s="22"/>
      <c r="AA33" s="21"/>
      <c r="AB33" s="21"/>
      <c r="AC33" s="20"/>
      <c r="AD33" s="22"/>
      <c r="AE33" s="21"/>
      <c r="AF33" s="21"/>
      <c r="AG33" s="20"/>
      <c r="AH33" s="22"/>
      <c r="AI33" s="21"/>
      <c r="AJ33" s="21"/>
      <c r="AK33" s="20"/>
      <c r="AL33" s="22"/>
      <c r="AM33" s="21"/>
      <c r="AN33" s="21"/>
      <c r="AO33" s="21"/>
      <c r="AP33" s="23"/>
      <c r="AQ33" s="21"/>
      <c r="AR33" s="21"/>
      <c r="AS33" s="24"/>
      <c r="AV33" s="39"/>
      <c r="AW33" s="81">
        <f>1150*31+160</f>
        <v>35810</v>
      </c>
      <c r="AX33" s="82"/>
      <c r="AY33" s="82"/>
      <c r="AZ33" s="36" t="s">
        <v>40</v>
      </c>
      <c r="BA33" s="39"/>
      <c r="BB33" s="39"/>
      <c r="BC33" s="39"/>
      <c r="BD33" s="39"/>
    </row>
    <row r="34" spans="2:66" ht="9.75" customHeight="1" x14ac:dyDescent="0.25">
      <c r="B34" s="46"/>
      <c r="C34" s="41"/>
      <c r="D34" s="41"/>
      <c r="E34" s="40"/>
      <c r="F34" s="19"/>
      <c r="G34" s="16"/>
      <c r="H34" s="16"/>
      <c r="I34" s="18"/>
      <c r="J34" s="17"/>
      <c r="K34" s="16"/>
      <c r="L34" s="16"/>
      <c r="M34" s="18"/>
      <c r="N34" s="17"/>
      <c r="O34" s="16"/>
      <c r="P34" s="16"/>
      <c r="Q34" s="18"/>
      <c r="R34" s="17"/>
      <c r="S34" s="16"/>
      <c r="T34" s="16"/>
      <c r="U34" s="18"/>
      <c r="V34" s="17"/>
      <c r="W34" s="16"/>
      <c r="X34" s="16"/>
      <c r="Y34" s="18"/>
      <c r="Z34" s="17"/>
      <c r="AA34" s="16"/>
      <c r="AB34" s="16"/>
      <c r="AC34" s="18"/>
      <c r="AD34" s="17"/>
      <c r="AE34" s="16"/>
      <c r="AF34" s="16"/>
      <c r="AG34" s="18"/>
      <c r="AH34" s="17"/>
      <c r="AI34" s="16"/>
      <c r="AJ34" s="16"/>
      <c r="AK34" s="18"/>
      <c r="AL34" s="17"/>
      <c r="AM34" s="16"/>
      <c r="AN34" s="16"/>
      <c r="AO34" s="16"/>
      <c r="AP34" s="19"/>
      <c r="AQ34" s="16"/>
      <c r="AR34" s="16"/>
      <c r="AS34" s="15"/>
      <c r="AV34" s="39"/>
      <c r="AW34" s="77">
        <f>23*1530</f>
        <v>35190</v>
      </c>
      <c r="AX34" s="78"/>
      <c r="AY34" s="78"/>
      <c r="AZ34" s="35" t="s">
        <v>39</v>
      </c>
      <c r="BA34" s="39"/>
      <c r="BB34" s="39"/>
      <c r="BC34" s="39"/>
      <c r="BD34" s="39"/>
    </row>
    <row r="35" spans="2:66" ht="9.75" customHeight="1" x14ac:dyDescent="0.25">
      <c r="B35" s="14"/>
      <c r="C35" s="5"/>
      <c r="D35" s="5"/>
      <c r="E35" s="11"/>
      <c r="F35" s="14"/>
      <c r="G35" s="5"/>
      <c r="H35" s="5"/>
      <c r="I35" s="13"/>
      <c r="J35" s="12"/>
      <c r="K35" s="5"/>
      <c r="L35" s="5"/>
      <c r="M35" s="13"/>
      <c r="N35" s="12"/>
      <c r="O35" s="5"/>
      <c r="P35" s="5"/>
      <c r="Q35" s="13"/>
      <c r="R35" s="12"/>
      <c r="S35" s="5"/>
      <c r="T35" s="5"/>
      <c r="U35" s="13"/>
      <c r="V35" s="12"/>
      <c r="W35" s="5"/>
      <c r="X35" s="5"/>
      <c r="Y35" s="13"/>
      <c r="Z35" s="12"/>
      <c r="AA35" s="5"/>
      <c r="AB35" s="5"/>
      <c r="AC35" s="13"/>
      <c r="AD35" s="12"/>
      <c r="AE35" s="5"/>
      <c r="AF35" s="5"/>
      <c r="AG35" s="13"/>
      <c r="AH35" s="12"/>
      <c r="AI35" s="5"/>
      <c r="AJ35" s="5"/>
      <c r="AK35" s="13"/>
      <c r="AL35" s="12"/>
      <c r="AM35" s="5"/>
      <c r="AN35" s="5"/>
      <c r="AO35" s="5"/>
      <c r="AP35" s="14"/>
      <c r="AQ35" s="5"/>
      <c r="AR35" s="5"/>
      <c r="AS35" s="11"/>
      <c r="AT35" s="3"/>
      <c r="AU35" s="3"/>
      <c r="AV35" s="3"/>
      <c r="AW35" s="77"/>
      <c r="AX35" s="78"/>
      <c r="AY35" s="78"/>
      <c r="AZ35" s="35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2:66" ht="9.75" customHeight="1" x14ac:dyDescent="0.25">
      <c r="B36" s="14"/>
      <c r="C36" s="5"/>
      <c r="D36" s="5"/>
      <c r="E36" s="11"/>
      <c r="F36" s="14"/>
      <c r="G36" s="5"/>
      <c r="H36" s="5"/>
      <c r="I36" s="13"/>
      <c r="J36" s="12"/>
      <c r="K36" s="5"/>
      <c r="L36" s="5"/>
      <c r="M36" s="13"/>
      <c r="N36" s="12"/>
      <c r="O36" s="5"/>
      <c r="P36" s="5"/>
      <c r="Q36" s="13"/>
      <c r="R36" s="12"/>
      <c r="S36" s="5"/>
      <c r="T36" s="5"/>
      <c r="U36" s="13"/>
      <c r="V36" s="12"/>
      <c r="W36" s="5"/>
      <c r="X36" s="5"/>
      <c r="Y36" s="13"/>
      <c r="Z36" s="12"/>
      <c r="AA36" s="5"/>
      <c r="AB36" s="5"/>
      <c r="AC36" s="13"/>
      <c r="AD36" s="12"/>
      <c r="AE36" s="5"/>
      <c r="AF36" s="5"/>
      <c r="AG36" s="13"/>
      <c r="AH36" s="12"/>
      <c r="AI36" s="5"/>
      <c r="AJ36" s="5"/>
      <c r="AK36" s="13"/>
      <c r="AL36" s="12"/>
      <c r="AM36" s="5"/>
      <c r="AN36" s="5"/>
      <c r="AO36" s="5"/>
      <c r="AP36" s="14"/>
      <c r="AQ36" s="5"/>
      <c r="AR36" s="5"/>
      <c r="AS36" s="11"/>
      <c r="AT36" s="3"/>
      <c r="AU36" s="3"/>
      <c r="AV36" s="3"/>
      <c r="AW36" s="77"/>
      <c r="AX36" s="78"/>
      <c r="AY36" s="78"/>
      <c r="AZ36" s="35" t="s">
        <v>38</v>
      </c>
      <c r="BA36" s="73"/>
      <c r="BB36" s="73"/>
      <c r="BC36" s="73"/>
      <c r="BD36" s="89"/>
      <c r="BE36" s="89"/>
      <c r="BF36" s="89"/>
      <c r="BG36" s="89"/>
      <c r="BH36" s="89"/>
      <c r="BI36" s="89"/>
      <c r="BJ36" s="89"/>
    </row>
    <row r="37" spans="2:66" ht="9.75" customHeight="1" thickBot="1" x14ac:dyDescent="0.3">
      <c r="B37" s="23"/>
      <c r="C37" s="21"/>
      <c r="D37" s="21"/>
      <c r="E37" s="24"/>
      <c r="F37" s="23"/>
      <c r="G37" s="21"/>
      <c r="H37" s="21"/>
      <c r="I37" s="20"/>
      <c r="J37" s="22"/>
      <c r="K37" s="21"/>
      <c r="L37" s="21"/>
      <c r="M37" s="20"/>
      <c r="N37" s="22"/>
      <c r="O37" s="21"/>
      <c r="P37" s="21"/>
      <c r="Q37" s="20"/>
      <c r="R37" s="22"/>
      <c r="S37" s="21"/>
      <c r="T37" s="21"/>
      <c r="U37" s="20"/>
      <c r="V37" s="22"/>
      <c r="W37" s="21"/>
      <c r="X37" s="21"/>
      <c r="Y37" s="20"/>
      <c r="Z37" s="22"/>
      <c r="AA37" s="21"/>
      <c r="AB37" s="21"/>
      <c r="AC37" s="20"/>
      <c r="AD37" s="12"/>
      <c r="AE37" s="5"/>
      <c r="AF37" s="5"/>
      <c r="AG37" s="13"/>
      <c r="AH37" s="8"/>
      <c r="AI37" s="7"/>
      <c r="AJ37" s="7"/>
      <c r="AK37" s="9"/>
      <c r="AL37" s="8"/>
      <c r="AM37" s="7"/>
      <c r="AN37" s="7"/>
      <c r="AO37" s="7"/>
      <c r="AP37" s="23"/>
      <c r="AQ37" s="21"/>
      <c r="AR37" s="21"/>
      <c r="AS37" s="24"/>
      <c r="AT37" s="3"/>
      <c r="AU37" s="3"/>
      <c r="AV37" s="3"/>
      <c r="AW37" s="77">
        <v>600</v>
      </c>
      <c r="AX37" s="78"/>
      <c r="AY37" s="78"/>
      <c r="AZ37" s="35"/>
      <c r="BA37" s="73"/>
      <c r="BB37" s="73"/>
      <c r="BC37" s="73"/>
      <c r="BD37" s="89"/>
      <c r="BE37" s="89"/>
      <c r="BF37" s="89"/>
      <c r="BG37" s="89"/>
      <c r="BH37" s="89"/>
      <c r="BI37" s="89"/>
      <c r="BJ37" s="89"/>
    </row>
    <row r="38" spans="2:66" ht="9.75" customHeight="1" thickBot="1" x14ac:dyDescent="0.3">
      <c r="B38" s="19"/>
      <c r="C38" s="16"/>
      <c r="D38" s="16"/>
      <c r="E38" s="15"/>
      <c r="F38" s="19"/>
      <c r="G38" s="16"/>
      <c r="H38" s="16"/>
      <c r="I38" s="18"/>
      <c r="J38" s="17"/>
      <c r="K38" s="16"/>
      <c r="L38" s="16"/>
      <c r="M38" s="18"/>
      <c r="N38" s="17"/>
      <c r="O38" s="16"/>
      <c r="P38" s="16"/>
      <c r="Q38" s="18"/>
      <c r="R38" s="17"/>
      <c r="S38" s="16"/>
      <c r="T38" s="16"/>
      <c r="U38" s="18"/>
      <c r="V38" s="17"/>
      <c r="W38" s="16"/>
      <c r="X38" s="16"/>
      <c r="Y38" s="16"/>
      <c r="Z38" s="12"/>
      <c r="AA38" s="5"/>
      <c r="AB38" s="5"/>
      <c r="AC38" s="5"/>
      <c r="AD38" s="17"/>
      <c r="AE38" s="16"/>
      <c r="AF38" s="16"/>
      <c r="AG38" s="15"/>
      <c r="AH38" s="46"/>
      <c r="AI38" s="41"/>
      <c r="AJ38" s="41"/>
      <c r="AK38" s="40"/>
      <c r="AL38" s="46"/>
      <c r="AM38" s="41"/>
      <c r="AN38" s="41"/>
      <c r="AO38" s="40"/>
      <c r="AP38" s="19"/>
      <c r="AQ38" s="16"/>
      <c r="AR38" s="16"/>
      <c r="AS38" s="15"/>
      <c r="AT38" s="3"/>
      <c r="AU38" s="3"/>
      <c r="AV38" s="3"/>
      <c r="AW38" s="75">
        <f>SUM(AW34:AY37)</f>
        <v>35790</v>
      </c>
      <c r="AX38" s="76"/>
      <c r="AY38" s="76"/>
      <c r="AZ38" s="60"/>
      <c r="BA38" s="73"/>
      <c r="BB38" s="73"/>
      <c r="BC38" s="73"/>
      <c r="BD38" s="73"/>
      <c r="BE38" s="73"/>
      <c r="BF38" s="73"/>
      <c r="BG38" s="73"/>
      <c r="BH38" s="73"/>
      <c r="BI38" s="73"/>
      <c r="BJ38" s="73"/>
    </row>
    <row r="39" spans="2:66" ht="9.75" customHeight="1" x14ac:dyDescent="0.25">
      <c r="B39" s="14"/>
      <c r="C39" s="5"/>
      <c r="D39" s="5"/>
      <c r="E39" s="11"/>
      <c r="F39" s="14"/>
      <c r="G39" s="5"/>
      <c r="H39" s="5"/>
      <c r="I39" s="13"/>
      <c r="J39" s="12"/>
      <c r="K39" s="5"/>
      <c r="L39" s="5"/>
      <c r="M39" s="13"/>
      <c r="N39" s="12"/>
      <c r="O39" s="5"/>
      <c r="P39" s="5"/>
      <c r="Q39" s="13"/>
      <c r="R39" s="12"/>
      <c r="S39" s="5"/>
      <c r="T39" s="5"/>
      <c r="U39" s="13"/>
      <c r="V39" s="12"/>
      <c r="W39" s="5"/>
      <c r="X39" s="5"/>
      <c r="Y39" s="5"/>
      <c r="Z39" s="12"/>
      <c r="AA39" s="5"/>
      <c r="AB39" s="5"/>
      <c r="AC39" s="5"/>
      <c r="AD39" s="12"/>
      <c r="AE39" s="5"/>
      <c r="AF39" s="5"/>
      <c r="AG39" s="11"/>
      <c r="AH39" s="14"/>
      <c r="AI39" s="88"/>
      <c r="AJ39" s="88"/>
      <c r="AK39" s="11"/>
      <c r="AL39" s="14"/>
      <c r="AM39" s="5"/>
      <c r="AN39" s="5"/>
      <c r="AO39" s="11"/>
      <c r="AP39" s="14"/>
      <c r="AQ39" s="5"/>
      <c r="AR39" s="5"/>
      <c r="AS39" s="11"/>
      <c r="AT39" s="3"/>
      <c r="AU39" s="3"/>
      <c r="AV39" s="3"/>
      <c r="AW39" s="3"/>
      <c r="AX39" s="73"/>
      <c r="AY39" s="73"/>
      <c r="AZ39" s="63"/>
      <c r="BA39" s="73"/>
      <c r="BB39" s="73"/>
      <c r="BC39" s="73"/>
      <c r="BD39" s="73"/>
      <c r="BE39" s="73"/>
      <c r="BF39" s="73"/>
      <c r="BG39" s="73"/>
      <c r="BH39" s="73"/>
      <c r="BI39" s="73"/>
      <c r="BJ39" s="73"/>
    </row>
    <row r="40" spans="2:66" ht="9.75" customHeight="1" x14ac:dyDescent="0.25">
      <c r="B40" s="14"/>
      <c r="C40" s="5"/>
      <c r="D40" s="5"/>
      <c r="E40" s="11"/>
      <c r="F40" s="14"/>
      <c r="G40" s="5"/>
      <c r="H40" s="5"/>
      <c r="I40" s="13"/>
      <c r="J40" s="12"/>
      <c r="K40" s="5"/>
      <c r="L40" s="5"/>
      <c r="M40" s="13"/>
      <c r="N40" s="12"/>
      <c r="O40" s="5"/>
      <c r="P40" s="5"/>
      <c r="Q40" s="13"/>
      <c r="R40" s="12"/>
      <c r="S40" s="5"/>
      <c r="T40" s="5"/>
      <c r="U40" s="13"/>
      <c r="V40" s="12"/>
      <c r="W40" s="5"/>
      <c r="X40" s="5"/>
      <c r="Y40" s="5"/>
      <c r="Z40" s="12"/>
      <c r="AA40" s="5"/>
      <c r="AB40" s="5"/>
      <c r="AC40" s="5"/>
      <c r="AD40" s="12"/>
      <c r="AE40" s="5"/>
      <c r="AF40" s="5"/>
      <c r="AG40" s="11"/>
      <c r="AH40" s="14"/>
      <c r="AI40" s="88"/>
      <c r="AJ40" s="88"/>
      <c r="AK40" s="11"/>
      <c r="AL40" s="14"/>
      <c r="AM40" s="5"/>
      <c r="AN40" s="5"/>
      <c r="AO40" s="11"/>
      <c r="AP40" s="14"/>
      <c r="AQ40" s="5"/>
      <c r="AR40" s="5"/>
      <c r="AS40" s="11"/>
      <c r="AT40" s="3"/>
      <c r="AU40" s="3"/>
      <c r="AV40" s="3"/>
      <c r="AW40" s="3"/>
      <c r="AX40" s="73"/>
      <c r="AY40" s="73"/>
      <c r="AZ40" s="63"/>
      <c r="BA40" s="73"/>
      <c r="BB40" s="73"/>
      <c r="BC40" s="73"/>
      <c r="BD40" s="73"/>
      <c r="BE40" s="73"/>
      <c r="BF40" s="73"/>
      <c r="BG40" s="73"/>
      <c r="BH40" s="73"/>
      <c r="BI40" s="73"/>
      <c r="BJ40" s="73"/>
    </row>
    <row r="41" spans="2:66" ht="9.75" customHeight="1" thickBot="1" x14ac:dyDescent="0.3">
      <c r="B41" s="10"/>
      <c r="C41" s="7"/>
      <c r="D41" s="7"/>
      <c r="E41" s="6"/>
      <c r="F41" s="10"/>
      <c r="G41" s="7"/>
      <c r="H41" s="7"/>
      <c r="I41" s="9"/>
      <c r="J41" s="8"/>
      <c r="K41" s="7"/>
      <c r="L41" s="7"/>
      <c r="M41" s="9"/>
      <c r="N41" s="8"/>
      <c r="O41" s="7"/>
      <c r="P41" s="7"/>
      <c r="Q41" s="9"/>
      <c r="R41" s="8"/>
      <c r="S41" s="7"/>
      <c r="T41" s="7"/>
      <c r="U41" s="9"/>
      <c r="V41" s="8"/>
      <c r="W41" s="7"/>
      <c r="X41" s="7"/>
      <c r="Y41" s="7"/>
      <c r="Z41" s="8"/>
      <c r="AA41" s="7"/>
      <c r="AB41" s="7"/>
      <c r="AC41" s="7"/>
      <c r="AD41" s="8"/>
      <c r="AE41" s="7"/>
      <c r="AF41" s="7"/>
      <c r="AG41" s="6"/>
      <c r="AH41" s="10"/>
      <c r="AI41" s="7"/>
      <c r="AJ41" s="7"/>
      <c r="AK41" s="6"/>
      <c r="AL41" s="10"/>
      <c r="AM41" s="7"/>
      <c r="AN41" s="7"/>
      <c r="AO41" s="6"/>
      <c r="AP41" s="10"/>
      <c r="AQ41" s="7"/>
      <c r="AR41" s="7"/>
      <c r="AS41" s="6"/>
      <c r="AT41" s="3"/>
      <c r="AU41" s="3"/>
      <c r="AV41" s="3"/>
      <c r="AW41" s="3"/>
      <c r="AX41" s="73"/>
      <c r="AY41" s="73"/>
      <c r="AZ41" s="63"/>
      <c r="BA41" s="73"/>
      <c r="BB41" s="73"/>
      <c r="BC41" s="73"/>
      <c r="BD41" s="73"/>
      <c r="BE41" s="73"/>
      <c r="BF41" s="73"/>
      <c r="BG41" s="73"/>
      <c r="BH41" s="73"/>
      <c r="BI41" s="73"/>
      <c r="BJ41" s="73"/>
    </row>
    <row r="42" spans="2:66" ht="9.75" customHeight="1" x14ac:dyDescent="0.25">
      <c r="Z42" s="5"/>
      <c r="AA42" s="5"/>
      <c r="AB42" s="5"/>
      <c r="AC42" s="5"/>
      <c r="AT42" s="3"/>
      <c r="AU42" s="3"/>
      <c r="AV42" s="3"/>
      <c r="AW42" s="3"/>
      <c r="AX42" s="73"/>
      <c r="AY42" s="73"/>
      <c r="AZ42" s="63"/>
      <c r="BA42" s="73"/>
      <c r="BB42" s="73"/>
      <c r="BC42" s="73"/>
      <c r="BD42" s="73"/>
      <c r="BE42" s="73"/>
      <c r="BF42" s="73"/>
      <c r="BG42" s="73"/>
      <c r="BH42" s="73"/>
      <c r="BI42" s="73"/>
      <c r="BJ42" s="73"/>
    </row>
    <row r="43" spans="2:66" ht="9.75" customHeight="1" x14ac:dyDescent="0.25">
      <c r="AT43" s="3"/>
      <c r="AU43" s="3"/>
      <c r="AV43" s="3"/>
      <c r="AW43" s="3"/>
      <c r="AX43" s="73"/>
      <c r="AY43" s="73"/>
      <c r="AZ43" s="6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N43" s="64"/>
    </row>
    <row r="44" spans="2:66" ht="9.75" customHeight="1" x14ac:dyDescent="0.25">
      <c r="AT44" s="3"/>
      <c r="AU44" s="3"/>
      <c r="AV44" s="3"/>
      <c r="AW44" s="3"/>
      <c r="AX44" s="3"/>
      <c r="AY44" s="3"/>
      <c r="AZ44" s="62"/>
      <c r="BA44" s="3"/>
      <c r="BB44" s="3"/>
      <c r="BC44" s="3"/>
      <c r="BD44" s="3"/>
      <c r="BE44" s="3"/>
      <c r="BF44" s="3"/>
      <c r="BG44" s="3"/>
      <c r="BH44" s="3"/>
      <c r="BI44" s="3"/>
      <c r="BJ44" s="3"/>
      <c r="BN44" s="64"/>
    </row>
    <row r="45" spans="2:66" ht="9.75" customHeight="1" x14ac:dyDescent="0.25">
      <c r="BN45" s="64"/>
    </row>
    <row r="46" spans="2:66" ht="9.75" customHeight="1" x14ac:dyDescent="0.25">
      <c r="BN46" s="64"/>
    </row>
    <row r="47" spans="2:66" ht="9.75" customHeight="1" x14ac:dyDescent="0.25">
      <c r="BN47" s="64"/>
    </row>
    <row r="48" spans="2:66" ht="9.75" customHeight="1" x14ac:dyDescent="0.25">
      <c r="BN48" s="64"/>
    </row>
    <row r="58" spans="46:55" ht="9.75" customHeight="1" x14ac:dyDescent="0.25">
      <c r="AT58" s="39"/>
      <c r="AU58" s="39"/>
      <c r="AV58" s="39"/>
      <c r="AW58" s="39"/>
      <c r="AX58" s="74"/>
      <c r="AY58" s="39"/>
      <c r="AZ58" s="39"/>
      <c r="BA58" s="39"/>
      <c r="BB58" s="39"/>
      <c r="BC58" s="39"/>
    </row>
    <row r="59" spans="46:55" ht="9.75" customHeight="1" thickBot="1" x14ac:dyDescent="0.3">
      <c r="AT59" s="39"/>
      <c r="AU59" s="79"/>
      <c r="AV59" s="79"/>
      <c r="AW59" s="79"/>
      <c r="AX59" s="74"/>
      <c r="AY59" s="80"/>
      <c r="AZ59" s="80"/>
      <c r="BA59" s="80"/>
      <c r="BB59" s="80"/>
      <c r="BC59" s="80"/>
    </row>
    <row r="60" spans="46:55" ht="9.75" customHeight="1" x14ac:dyDescent="0.25">
      <c r="AU60" s="81">
        <f>1150*31+160</f>
        <v>35810</v>
      </c>
      <c r="AV60" s="82"/>
      <c r="AW60" s="82"/>
      <c r="AX60" s="36" t="s">
        <v>37</v>
      </c>
      <c r="AY60" s="79"/>
      <c r="AZ60" s="79"/>
      <c r="BA60" s="79"/>
      <c r="BB60" s="79"/>
      <c r="BC60" s="79"/>
    </row>
    <row r="61" spans="46:55" ht="9.75" customHeight="1" x14ac:dyDescent="0.25">
      <c r="AU61" s="77">
        <f>22*1530</f>
        <v>33660</v>
      </c>
      <c r="AV61" s="78"/>
      <c r="AW61" s="78"/>
      <c r="AX61" s="35" t="s">
        <v>15</v>
      </c>
      <c r="AY61" s="79"/>
      <c r="AZ61" s="79"/>
      <c r="BA61" s="79"/>
      <c r="BB61" s="79"/>
      <c r="BC61" s="79"/>
    </row>
    <row r="62" spans="46:55" ht="9.75" customHeight="1" x14ac:dyDescent="0.25">
      <c r="AU62" s="77"/>
      <c r="AV62" s="78"/>
      <c r="AW62" s="78"/>
      <c r="AX62" s="35" t="s">
        <v>16</v>
      </c>
      <c r="AY62" s="79"/>
      <c r="AZ62" s="79"/>
      <c r="BA62" s="79"/>
      <c r="BB62" s="79"/>
      <c r="BC62" s="79"/>
    </row>
    <row r="63" spans="46:55" ht="9.75" customHeight="1" x14ac:dyDescent="0.25">
      <c r="AU63" s="77">
        <v>1200</v>
      </c>
      <c r="AV63" s="78"/>
      <c r="AW63" s="78"/>
      <c r="AX63" s="35"/>
      <c r="AY63" s="39"/>
      <c r="AZ63" s="39"/>
      <c r="BA63" s="39"/>
      <c r="BB63" s="39"/>
    </row>
    <row r="64" spans="46:55" ht="9.75" customHeight="1" x14ac:dyDescent="0.25">
      <c r="AU64" s="77">
        <v>600</v>
      </c>
      <c r="AV64" s="78"/>
      <c r="AW64" s="78"/>
      <c r="AX64" s="35"/>
      <c r="AZ64" s="1"/>
    </row>
    <row r="65" spans="47:52" ht="9.75" customHeight="1" thickBot="1" x14ac:dyDescent="0.3">
      <c r="AU65" s="75">
        <f>SUM(AU61:AW64)</f>
        <v>35460</v>
      </c>
      <c r="AV65" s="76"/>
      <c r="AW65" s="76"/>
      <c r="AX65" s="60"/>
      <c r="AZ65" s="1"/>
    </row>
  </sheetData>
  <mergeCells count="90">
    <mergeCell ref="AU62:AW62"/>
    <mergeCell ref="AY62:BC62"/>
    <mergeCell ref="AU63:AW63"/>
    <mergeCell ref="AU64:AW64"/>
    <mergeCell ref="AU65:AW65"/>
    <mergeCell ref="AI39:AJ40"/>
    <mergeCell ref="AU59:AW59"/>
    <mergeCell ref="AY59:BC59"/>
    <mergeCell ref="AU60:AW60"/>
    <mergeCell ref="AY60:BC60"/>
    <mergeCell ref="AU61:AW61"/>
    <mergeCell ref="AY61:BC61"/>
    <mergeCell ref="AW34:AY34"/>
    <mergeCell ref="AW35:AY35"/>
    <mergeCell ref="AW36:AY36"/>
    <mergeCell ref="BD36:BJ37"/>
    <mergeCell ref="AW37:AY37"/>
    <mergeCell ref="AW38:AY38"/>
    <mergeCell ref="AW26:AY26"/>
    <mergeCell ref="BI26:BI27"/>
    <mergeCell ref="AV27:BD28"/>
    <mergeCell ref="BI28:BI29"/>
    <mergeCell ref="BI30:BI31"/>
    <mergeCell ref="AW33:AY33"/>
    <mergeCell ref="AW22:AY22"/>
    <mergeCell ref="BA22:BE22"/>
    <mergeCell ref="BI22:BI23"/>
    <mergeCell ref="AW23:AY23"/>
    <mergeCell ref="BA23:BE23"/>
    <mergeCell ref="AW24:AY24"/>
    <mergeCell ref="BI24:BI25"/>
    <mergeCell ref="AW25:AY25"/>
    <mergeCell ref="BY17:BY18"/>
    <mergeCell ref="AR20:AU20"/>
    <mergeCell ref="AW20:AY20"/>
    <mergeCell ref="BA20:BE20"/>
    <mergeCell ref="AW21:AY21"/>
    <mergeCell ref="BA21:BE21"/>
    <mergeCell ref="CA15:CA16"/>
    <mergeCell ref="CB15:CB16"/>
    <mergeCell ref="CC15:CC16"/>
    <mergeCell ref="CD15:CD16"/>
    <mergeCell ref="AW17:BD18"/>
    <mergeCell ref="BS17:BS18"/>
    <mergeCell ref="BT17:BT18"/>
    <mergeCell ref="BU17:BU18"/>
    <mergeCell ref="BV17:BV18"/>
    <mergeCell ref="BX17:BX18"/>
    <mergeCell ref="CB13:CB14"/>
    <mergeCell ref="CC13:CC14"/>
    <mergeCell ref="CD13:CD14"/>
    <mergeCell ref="BS15:BS16"/>
    <mergeCell ref="BT15:BT16"/>
    <mergeCell ref="BU15:BU16"/>
    <mergeCell ref="BV15:BV16"/>
    <mergeCell ref="BX15:BX16"/>
    <mergeCell ref="BY15:BY16"/>
    <mergeCell ref="BZ15:BZ16"/>
    <mergeCell ref="CC11:CC12"/>
    <mergeCell ref="CD11:CD12"/>
    <mergeCell ref="BS13:BS14"/>
    <mergeCell ref="BT13:BT14"/>
    <mergeCell ref="BU13:BU14"/>
    <mergeCell ref="BV13:BV14"/>
    <mergeCell ref="BX13:BX14"/>
    <mergeCell ref="BY13:BY14"/>
    <mergeCell ref="BZ13:BZ14"/>
    <mergeCell ref="CA13:CA14"/>
    <mergeCell ref="BV11:BV12"/>
    <mergeCell ref="BX11:BX12"/>
    <mergeCell ref="BY11:BY12"/>
    <mergeCell ref="BZ11:BZ12"/>
    <mergeCell ref="CA11:CA12"/>
    <mergeCell ref="CB11:CB12"/>
    <mergeCell ref="BY9:BY10"/>
    <mergeCell ref="BZ9:BZ10"/>
    <mergeCell ref="CA9:CA10"/>
    <mergeCell ref="CB9:CB10"/>
    <mergeCell ref="CC9:CC10"/>
    <mergeCell ref="CD9:CD10"/>
    <mergeCell ref="AU4:BN8"/>
    <mergeCell ref="BS9:BS10"/>
    <mergeCell ref="BT9:BT10"/>
    <mergeCell ref="BU9:BU10"/>
    <mergeCell ref="BV9:BV10"/>
    <mergeCell ref="BX9:BX10"/>
    <mergeCell ref="AV10:BD11"/>
    <mergeCell ref="BS11:BS12"/>
    <mergeCell ref="BT11:BT12"/>
    <mergeCell ref="BU11:BU12"/>
  </mergeCells>
  <hyperlinks>
    <hyperlink ref="BR10" r:id="rId1" display="http://fr.forgeofempires.com/page/the_game/b%C3%A2timents/b%C3%A2timents+militaires/postmodern+era/rocket+artillery+factory/"/>
    <hyperlink ref="BR12" r:id="rId2" display="http://fr.forgeofempires.com/page/the_game/b%C3%A2timents/b%C3%A2timents+militaires/postmodern+era/commando+camp/"/>
    <hyperlink ref="BR14" r:id="rId3" display="http://fr.forgeofempires.com/page/the_game/b%C3%A2timents/b%C3%A2timents+militaires/postmodern+era/ifv+factory/"/>
    <hyperlink ref="BR16" r:id="rId4" display="http://fr.forgeofempires.com/page/the_game/b%C3%A2timents/b%C3%A2timents+militaires/postmodern+era/universal+tank+factory/"/>
    <hyperlink ref="BR18" r:id="rId5" display="http://fr.forgeofempires.com/page/the_game/b%C3%A2timents/b%C3%A2timents+militaires/postmodern+era/machinegun+range/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SPACE</vt:lpstr>
      <vt:lpstr>Y</vt:lpstr>
      <vt:lpstr>Z</vt:lpstr>
      <vt:lpstr>U</vt:lpstr>
      <vt:lpstr>SPACE (2)</vt:lpstr>
      <vt:lpstr>SPACE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scd_public</cp:lastModifiedBy>
  <dcterms:created xsi:type="dcterms:W3CDTF">2014-06-17T14:41:17Z</dcterms:created>
  <dcterms:modified xsi:type="dcterms:W3CDTF">2014-08-27T16:50:19Z</dcterms:modified>
</cp:coreProperties>
</file>