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190" windowHeight="8130"/>
  </bookViews>
  <sheets>
    <sheet name="Feuil1" sheetId="1" r:id="rId1"/>
    <sheet name="Feuil2" sheetId="4" r:id="rId2"/>
    <sheet name="Feuil3" sheetId="5" r:id="rId3"/>
  </sheets>
  <calcPr calcId="125725"/>
</workbook>
</file>

<file path=xl/calcChain.xml><?xml version="1.0" encoding="utf-8"?>
<calcChain xmlns="http://schemas.openxmlformats.org/spreadsheetml/2006/main">
  <c r="H31" i="1"/>
  <c r="I31"/>
  <c r="J31" s="1"/>
  <c r="R31" s="1"/>
  <c r="N31"/>
  <c r="H32"/>
  <c r="I32"/>
  <c r="J32" s="1"/>
  <c r="R32" s="1"/>
  <c r="H34"/>
  <c r="N34" s="1"/>
  <c r="I34"/>
  <c r="J34" s="1"/>
  <c r="R34" s="1"/>
  <c r="H35"/>
  <c r="N35" s="1"/>
  <c r="I35"/>
  <c r="J35" s="1"/>
  <c r="R35" s="1"/>
  <c r="I21"/>
  <c r="H21"/>
  <c r="N21" s="1"/>
  <c r="J21"/>
  <c r="R21" s="1"/>
  <c r="H33"/>
  <c r="I33"/>
  <c r="J33" s="1"/>
  <c r="I7"/>
  <c r="J7" s="1"/>
  <c r="I9"/>
  <c r="J9" s="1"/>
  <c r="R9" s="1"/>
  <c r="I10"/>
  <c r="J10" s="1"/>
  <c r="R10" s="1"/>
  <c r="I36"/>
  <c r="J36" s="1"/>
  <c r="I11"/>
  <c r="J11" s="1"/>
  <c r="I12"/>
  <c r="J12" s="1"/>
  <c r="I13"/>
  <c r="J13" s="1"/>
  <c r="R13" s="1"/>
  <c r="I14"/>
  <c r="J14" s="1"/>
  <c r="R14" s="1"/>
  <c r="I15"/>
  <c r="J15" s="1"/>
  <c r="R15" s="1"/>
  <c r="I17"/>
  <c r="J17" s="1"/>
  <c r="I16"/>
  <c r="J16" s="1"/>
  <c r="I18"/>
  <c r="J18" s="1"/>
  <c r="R18" s="1"/>
  <c r="I19"/>
  <c r="J19" s="1"/>
  <c r="R19" s="1"/>
  <c r="I23"/>
  <c r="J23" s="1"/>
  <c r="I20"/>
  <c r="J20" s="1"/>
  <c r="I24"/>
  <c r="J24" s="1"/>
  <c r="R23" s="1"/>
  <c r="I22"/>
  <c r="J22" s="1"/>
  <c r="I25"/>
  <c r="J25" s="1"/>
  <c r="R25" s="1"/>
  <c r="I27"/>
  <c r="J27" s="1"/>
  <c r="I26"/>
  <c r="J26" s="1"/>
  <c r="R26" s="1"/>
  <c r="I28"/>
  <c r="J28" s="1"/>
  <c r="R28" s="1"/>
  <c r="I29"/>
  <c r="J29" s="1"/>
  <c r="R29" s="1"/>
  <c r="I30"/>
  <c r="J30" s="1"/>
  <c r="I37"/>
  <c r="J37" s="1"/>
  <c r="R37" s="1"/>
  <c r="P10"/>
  <c r="P36"/>
  <c r="P13"/>
  <c r="P14"/>
  <c r="P15"/>
  <c r="P17"/>
  <c r="P19"/>
  <c r="H39"/>
  <c r="I39"/>
  <c r="J39" s="1"/>
  <c r="R39" s="1"/>
  <c r="H13"/>
  <c r="H17"/>
  <c r="H14"/>
  <c r="H16"/>
  <c r="N17" s="1"/>
  <c r="H18"/>
  <c r="N18" s="1"/>
  <c r="H40"/>
  <c r="I40"/>
  <c r="P40" s="1"/>
  <c r="H20"/>
  <c r="H27"/>
  <c r="H26"/>
  <c r="N26" s="1"/>
  <c r="H28"/>
  <c r="H30"/>
  <c r="H29"/>
  <c r="H23"/>
  <c r="H24"/>
  <c r="H25"/>
  <c r="H22"/>
  <c r="N24" s="1"/>
  <c r="H38"/>
  <c r="N38" s="1"/>
  <c r="I38"/>
  <c r="P38" s="1"/>
  <c r="H15"/>
  <c r="H12"/>
  <c r="N13" s="1"/>
  <c r="H19"/>
  <c r="N19" s="1"/>
  <c r="H10"/>
  <c r="N10" s="1"/>
  <c r="H41"/>
  <c r="N41" s="1"/>
  <c r="I41"/>
  <c r="J41" s="1"/>
  <c r="R41" s="1"/>
  <c r="H42"/>
  <c r="I42"/>
  <c r="J42" s="1"/>
  <c r="R42" s="1"/>
  <c r="H43"/>
  <c r="I43"/>
  <c r="J43" s="1"/>
  <c r="R43" s="1"/>
  <c r="H44"/>
  <c r="N44" s="1"/>
  <c r="I44"/>
  <c r="J44" s="1"/>
  <c r="R44" s="1"/>
  <c r="H45"/>
  <c r="I45"/>
  <c r="J45" s="1"/>
  <c r="H37"/>
  <c r="N37" s="1"/>
  <c r="H46"/>
  <c r="I46"/>
  <c r="J46" s="1"/>
  <c r="H47"/>
  <c r="I47"/>
  <c r="J47" s="1"/>
  <c r="H48"/>
  <c r="I48"/>
  <c r="J48" s="1"/>
  <c r="H8"/>
  <c r="I8"/>
  <c r="J8" s="1"/>
  <c r="H4"/>
  <c r="N4" s="1"/>
  <c r="I4"/>
  <c r="J4" s="1"/>
  <c r="R4" s="1"/>
  <c r="I6"/>
  <c r="P6" s="1"/>
  <c r="H6"/>
  <c r="N6" s="1"/>
  <c r="H3"/>
  <c r="N3" s="1"/>
  <c r="I3"/>
  <c r="J3" s="1"/>
  <c r="R3" s="1"/>
  <c r="I5"/>
  <c r="J5" s="1"/>
  <c r="H36"/>
  <c r="H11"/>
  <c r="N12" s="1"/>
  <c r="H9"/>
  <c r="N9" s="1"/>
  <c r="H7"/>
  <c r="N8" s="1"/>
  <c r="N42"/>
  <c r="N43"/>
  <c r="H5"/>
  <c r="N5" s="1"/>
  <c r="I50" l="1"/>
  <c r="J50" s="1"/>
  <c r="R36"/>
  <c r="P32"/>
  <c r="P27"/>
  <c r="P31"/>
  <c r="P35"/>
  <c r="P34"/>
  <c r="P37"/>
  <c r="P26"/>
  <c r="R7"/>
  <c r="P20"/>
  <c r="P21"/>
  <c r="P25"/>
  <c r="P24"/>
  <c r="P23"/>
  <c r="P22"/>
  <c r="R20"/>
  <c r="P18"/>
  <c r="R17"/>
  <c r="P16"/>
  <c r="R24"/>
  <c r="N11"/>
  <c r="R16"/>
  <c r="R11"/>
  <c r="P33"/>
  <c r="N33"/>
  <c r="N7"/>
  <c r="N30"/>
  <c r="R30"/>
  <c r="R27"/>
  <c r="R22"/>
  <c r="R12"/>
  <c r="R8"/>
  <c r="R33"/>
  <c r="P29"/>
  <c r="P30"/>
  <c r="P28"/>
  <c r="P11"/>
  <c r="P9"/>
  <c r="N23"/>
  <c r="P12"/>
  <c r="N22"/>
  <c r="N32"/>
  <c r="P44"/>
  <c r="P43"/>
  <c r="P42"/>
  <c r="P41"/>
  <c r="P39"/>
  <c r="N29"/>
  <c r="N28"/>
  <c r="N36"/>
  <c r="N20"/>
  <c r="N27"/>
  <c r="N25"/>
  <c r="N40"/>
  <c r="N16"/>
  <c r="N15"/>
  <c r="N14"/>
  <c r="N39"/>
  <c r="J38"/>
  <c r="R38" s="1"/>
  <c r="J40"/>
  <c r="R40" s="1"/>
  <c r="P8"/>
  <c r="R5"/>
  <c r="P4"/>
  <c r="P7"/>
  <c r="J6"/>
  <c r="R6" s="1"/>
  <c r="P3"/>
  <c r="P5"/>
  <c r="I51" l="1"/>
</calcChain>
</file>

<file path=xl/sharedStrings.xml><?xml version="1.0" encoding="utf-8"?>
<sst xmlns="http://schemas.openxmlformats.org/spreadsheetml/2006/main" count="231" uniqueCount="102">
  <si>
    <t>Ulfric</t>
  </si>
  <si>
    <t>Boobo</t>
  </si>
  <si>
    <t>LePlopeur</t>
  </si>
  <si>
    <t>KRAKEN</t>
  </si>
  <si>
    <t>Ange Bleu</t>
  </si>
  <si>
    <t>Earl of Bute</t>
  </si>
  <si>
    <t>Nemelax</t>
  </si>
  <si>
    <t>Rhumtouk</t>
  </si>
  <si>
    <t>Seeker</t>
  </si>
  <si>
    <t>Cronan</t>
  </si>
  <si>
    <t>Uruk Hai</t>
  </si>
  <si>
    <t>Azuma Reiji</t>
  </si>
  <si>
    <t>Bluemaiden</t>
  </si>
  <si>
    <t>Daxum</t>
  </si>
  <si>
    <t>Destructive Soul</t>
  </si>
  <si>
    <t>Gimly</t>
  </si>
  <si>
    <t>Thrombor</t>
  </si>
  <si>
    <t>WhiteArena</t>
  </si>
  <si>
    <t>Baelgun</t>
  </si>
  <si>
    <t>Clamiral</t>
  </si>
  <si>
    <t>Ouranos</t>
  </si>
  <si>
    <t>Umaroth</t>
  </si>
  <si>
    <t>Aryhana</t>
  </si>
  <si>
    <t>XavierEmeraude</t>
  </si>
  <si>
    <t>Dc Nours</t>
  </si>
  <si>
    <t>Gimlin</t>
  </si>
  <si>
    <t>Nom</t>
  </si>
  <si>
    <t>Lvl</t>
  </si>
  <si>
    <t>Butin</t>
  </si>
  <si>
    <t>Butin week</t>
  </si>
  <si>
    <t>% Evo</t>
  </si>
  <si>
    <t>Ordre</t>
  </si>
  <si>
    <t>Blackmoon</t>
  </si>
  <si>
    <t>Lvl +</t>
  </si>
  <si>
    <t>%</t>
  </si>
  <si>
    <t xml:space="preserve">Lvl + </t>
  </si>
  <si>
    <t xml:space="preserve">% </t>
  </si>
  <si>
    <t>Daoud</t>
  </si>
  <si>
    <t>Godefroy de Bouillon</t>
  </si>
  <si>
    <t xml:space="preserve">Nom _______ </t>
  </si>
  <si>
    <t>Fouls le terrible</t>
  </si>
  <si>
    <t>MadVal</t>
  </si>
  <si>
    <t>______</t>
  </si>
  <si>
    <t>Frankboy</t>
  </si>
  <si>
    <t>Clamiral ______</t>
  </si>
  <si>
    <t>Thrombor ______</t>
  </si>
  <si>
    <t>Rhumtouk ______</t>
  </si>
  <si>
    <t>Aryhana _______</t>
  </si>
  <si>
    <t>Ouranos _______</t>
  </si>
  <si>
    <t>Cronan ________</t>
  </si>
  <si>
    <t>LePlopeur _____</t>
  </si>
  <si>
    <t>Ulfric ________</t>
  </si>
  <si>
    <t>Enfant du Nil</t>
  </si>
  <si>
    <t>Celsius</t>
  </si>
  <si>
    <t>Shurikn</t>
  </si>
  <si>
    <t>Yanber</t>
  </si>
  <si>
    <t>Cynwall</t>
  </si>
  <si>
    <t>Yanber ________</t>
  </si>
  <si>
    <t>Destr. Soul ___</t>
  </si>
  <si>
    <t>Enfant du Nil _</t>
  </si>
  <si>
    <t>Dc Nours ______</t>
  </si>
  <si>
    <t>Bluemaiden ____</t>
  </si>
  <si>
    <t>WhiteArena ____</t>
  </si>
  <si>
    <t>Azuma Reiji ___</t>
  </si>
  <si>
    <t>Cynwall _______</t>
  </si>
  <si>
    <t>La Faucheuse</t>
  </si>
  <si>
    <t>Darkgirl</t>
  </si>
  <si>
    <t>BARBAG L ORC</t>
  </si>
  <si>
    <t>Le Poux</t>
  </si>
  <si>
    <t>QWERTY</t>
  </si>
  <si>
    <t>Pastaganja</t>
  </si>
  <si>
    <t>Shurikn _______</t>
  </si>
  <si>
    <t>La Faucheuse __</t>
  </si>
  <si>
    <t>Daoud ______</t>
  </si>
  <si>
    <t>KRAKEN ____</t>
  </si>
  <si>
    <t>Boobo _______</t>
  </si>
  <si>
    <t>Daxum ________</t>
  </si>
  <si>
    <t>BARBAG _____</t>
  </si>
  <si>
    <t>Rexel ________</t>
  </si>
  <si>
    <t>Rexel</t>
  </si>
  <si>
    <t>Hermios</t>
  </si>
  <si>
    <t>Entre les dates</t>
  </si>
  <si>
    <t>Herbert de Vaucanson</t>
  </si>
  <si>
    <t>Hermios ________</t>
  </si>
  <si>
    <t>Herbert de V. ___</t>
  </si>
  <si>
    <t>Uruk Hai _______</t>
  </si>
  <si>
    <t>Frankboy _____</t>
  </si>
  <si>
    <t>G.d.Bouillon _</t>
  </si>
  <si>
    <t>Fouls ________</t>
  </si>
  <si>
    <t>Celsius ________</t>
  </si>
  <si>
    <t>Earl of Bute ___</t>
  </si>
  <si>
    <t>Ange Bleu _____</t>
  </si>
  <si>
    <t>Darkgirl ________</t>
  </si>
  <si>
    <t>Le Poux ________</t>
  </si>
  <si>
    <t>Nemelax ________</t>
  </si>
  <si>
    <t>Gimly __________</t>
  </si>
  <si>
    <t>Seeker _________</t>
  </si>
  <si>
    <t>Gimlin _______</t>
  </si>
  <si>
    <t>XavierEm. ______</t>
  </si>
  <si>
    <t>MadVal _______</t>
  </si>
  <si>
    <t>QWERTY ___</t>
  </si>
  <si>
    <t>Vendredi 29 Aout (20h50)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</si>
</sst>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2" fontId="0" fillId="0" borderId="0" xfId="0" applyNumberFormat="1"/>
    <xf numFmtId="164" fontId="2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0" fillId="0" borderId="0" xfId="0" applyBorder="1"/>
    <xf numFmtId="2" fontId="2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2" fontId="0" fillId="0" borderId="0" xfId="0" applyNumberFormat="1" applyBorder="1"/>
    <xf numFmtId="164" fontId="2" fillId="0" borderId="0" xfId="0" applyNumberFormat="1" applyFont="1" applyBorder="1"/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2" fontId="0" fillId="0" borderId="1" xfId="0" applyNumberFormat="1" applyFill="1" applyBorder="1"/>
    <xf numFmtId="0" fontId="0" fillId="0" borderId="0" xfId="0" applyFill="1"/>
    <xf numFmtId="1" fontId="0" fillId="0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64" fontId="4" fillId="0" borderId="1" xfId="1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4" fillId="0" borderId="1" xfId="1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/>
    <xf numFmtId="164" fontId="5" fillId="0" borderId="0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1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3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vertical="center"/>
    </xf>
    <xf numFmtId="3" fontId="2" fillId="0" borderId="0" xfId="0" applyNumberFormat="1" applyFont="1" applyBorder="1"/>
    <xf numFmtId="164" fontId="0" fillId="0" borderId="2" xfId="1" applyNumberFormat="1" applyFont="1" applyBorder="1" applyAlignment="1">
      <alignment horizontal="center" vertical="center"/>
    </xf>
    <xf numFmtId="0" fontId="2" fillId="0" borderId="0" xfId="0" applyFont="1" applyBorder="1"/>
    <xf numFmtId="164" fontId="0" fillId="0" borderId="2" xfId="1" applyNumberFormat="1" applyFont="1" applyFill="1" applyBorder="1" applyAlignment="1">
      <alignment horizontal="center" vertical="center"/>
    </xf>
    <xf numFmtId="164" fontId="3" fillId="3" borderId="2" xfId="1" applyNumberFormat="1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zoomScale="80" zoomScaleNormal="80" workbookViewId="0">
      <selection activeCell="L42" sqref="L42"/>
    </sheetView>
  </sheetViews>
  <sheetFormatPr baseColWidth="10" defaultRowHeight="15"/>
  <cols>
    <col min="1" max="1" width="22.140625" style="1" customWidth="1"/>
    <col min="2" max="2" width="7.85546875" style="41" customWidth="1"/>
    <col min="3" max="3" width="15.140625" style="8" customWidth="1"/>
    <col min="4" max="4" width="2.5703125" style="11" customWidth="1"/>
    <col min="5" max="5" width="7.85546875" style="44" customWidth="1"/>
    <col min="6" max="6" width="16.28515625" customWidth="1"/>
    <col min="7" max="7" width="3.28515625" style="12" customWidth="1"/>
    <col min="8" max="8" width="8.42578125" style="1" customWidth="1"/>
    <col min="9" max="9" width="16.7109375" customWidth="1"/>
    <col min="10" max="10" width="11" style="9" customWidth="1"/>
    <col min="12" max="12" width="9.42578125" customWidth="1"/>
    <col min="13" max="13" width="28.7109375" style="5" customWidth="1"/>
    <col min="14" max="14" width="8.5703125" style="5" customWidth="1"/>
    <col min="15" max="15" width="9.42578125" customWidth="1"/>
    <col min="16" max="16" width="14.85546875" customWidth="1"/>
  </cols>
  <sheetData>
    <row r="1" spans="1:19" ht="20.100000000000001" customHeight="1">
      <c r="B1" s="88" t="s">
        <v>101</v>
      </c>
      <c r="C1" s="88"/>
      <c r="D1" s="70"/>
      <c r="E1" s="88"/>
      <c r="F1" s="88"/>
      <c r="G1" s="70"/>
      <c r="H1" s="88" t="s">
        <v>81</v>
      </c>
      <c r="I1" s="88"/>
      <c r="J1" s="88"/>
      <c r="K1" s="12"/>
    </row>
    <row r="2" spans="1:19" s="5" customFormat="1" ht="20.100000000000001" customHeight="1">
      <c r="A2" s="3" t="s">
        <v>26</v>
      </c>
      <c r="B2" s="36" t="s">
        <v>27</v>
      </c>
      <c r="C2" s="4" t="s">
        <v>28</v>
      </c>
      <c r="D2" s="10"/>
      <c r="E2" s="36" t="s">
        <v>27</v>
      </c>
      <c r="F2" s="4" t="s">
        <v>28</v>
      </c>
      <c r="G2" s="10"/>
      <c r="H2" s="79" t="s">
        <v>33</v>
      </c>
      <c r="I2" s="80" t="s">
        <v>29</v>
      </c>
      <c r="J2" s="81" t="s">
        <v>30</v>
      </c>
      <c r="M2" s="18" t="s">
        <v>39</v>
      </c>
      <c r="N2" s="6" t="s">
        <v>35</v>
      </c>
      <c r="O2" s="49" t="s">
        <v>42</v>
      </c>
      <c r="P2" s="4" t="s">
        <v>29</v>
      </c>
      <c r="Q2" s="35" t="s">
        <v>42</v>
      </c>
      <c r="R2" s="13" t="s">
        <v>30</v>
      </c>
    </row>
    <row r="3" spans="1:19" s="45" customFormat="1" ht="15" customHeight="1">
      <c r="A3" s="29" t="s">
        <v>37</v>
      </c>
      <c r="B3" s="37">
        <v>127</v>
      </c>
      <c r="C3" s="19">
        <v>94860593</v>
      </c>
      <c r="D3" s="57"/>
      <c r="E3" s="37"/>
      <c r="F3" s="19"/>
      <c r="G3" s="57"/>
      <c r="H3" s="17">
        <f t="shared" ref="H3:H20" si="0">SUM(E3-B3)</f>
        <v>-127</v>
      </c>
      <c r="I3" s="76">
        <f t="shared" ref="I3:I20" si="1">SUM(F3-C3)</f>
        <v>-94860593</v>
      </c>
      <c r="J3" s="20">
        <f t="shared" ref="J3:J20" si="2">SUM(I3*100/C3)</f>
        <v>-100</v>
      </c>
      <c r="K3" s="21"/>
      <c r="L3" s="21"/>
      <c r="M3" s="17" t="s">
        <v>73</v>
      </c>
      <c r="N3" s="22">
        <f>H3</f>
        <v>-127</v>
      </c>
      <c r="O3" s="22" t="s">
        <v>42</v>
      </c>
      <c r="P3" s="19">
        <f>SUM(I3)</f>
        <v>-94860593</v>
      </c>
      <c r="Q3" s="35" t="s">
        <v>42</v>
      </c>
      <c r="R3" s="20">
        <f>SUM(J3)</f>
        <v>-100</v>
      </c>
      <c r="S3" s="21" t="s">
        <v>36</v>
      </c>
    </row>
    <row r="4" spans="1:19" s="45" customFormat="1" ht="15" customHeight="1">
      <c r="A4" s="29" t="s">
        <v>52</v>
      </c>
      <c r="B4" s="37">
        <v>118</v>
      </c>
      <c r="C4" s="19">
        <v>66970756</v>
      </c>
      <c r="D4" s="57"/>
      <c r="E4" s="37"/>
      <c r="F4" s="19"/>
      <c r="G4" s="57"/>
      <c r="H4" s="17">
        <f t="shared" si="0"/>
        <v>-118</v>
      </c>
      <c r="I4" s="76">
        <f t="shared" si="1"/>
        <v>-66970756</v>
      </c>
      <c r="J4" s="20">
        <f t="shared" si="2"/>
        <v>-100</v>
      </c>
      <c r="K4" s="21"/>
      <c r="L4" s="21"/>
      <c r="M4" s="17" t="s">
        <v>59</v>
      </c>
      <c r="N4" s="22">
        <f>H4</f>
        <v>-118</v>
      </c>
      <c r="O4" s="22" t="s">
        <v>42</v>
      </c>
      <c r="P4" s="19">
        <f>SUM(I4)</f>
        <v>-66970756</v>
      </c>
      <c r="Q4" s="35" t="s">
        <v>42</v>
      </c>
      <c r="R4" s="20">
        <f>SUM(J4)</f>
        <v>-100</v>
      </c>
      <c r="S4" s="21" t="s">
        <v>34</v>
      </c>
    </row>
    <row r="5" spans="1:19" s="21" customFormat="1">
      <c r="A5" s="29" t="s">
        <v>3</v>
      </c>
      <c r="B5" s="37">
        <v>107</v>
      </c>
      <c r="C5" s="19">
        <v>51999015</v>
      </c>
      <c r="D5" s="57"/>
      <c r="E5" s="37"/>
      <c r="F5" s="19"/>
      <c r="G5" s="57"/>
      <c r="H5" s="17">
        <f t="shared" si="0"/>
        <v>-107</v>
      </c>
      <c r="I5" s="76">
        <f t="shared" si="1"/>
        <v>-51999015</v>
      </c>
      <c r="J5" s="20">
        <f t="shared" si="2"/>
        <v>-100</v>
      </c>
      <c r="M5" s="17" t="s">
        <v>74</v>
      </c>
      <c r="N5" s="22">
        <f>H5</f>
        <v>-107</v>
      </c>
      <c r="O5" s="22" t="s">
        <v>42</v>
      </c>
      <c r="P5" s="19">
        <f>SUM(I5)</f>
        <v>-51999015</v>
      </c>
      <c r="Q5" s="35" t="s">
        <v>42</v>
      </c>
      <c r="R5" s="20">
        <f>SUM(J5)</f>
        <v>-100</v>
      </c>
      <c r="S5" s="21" t="s">
        <v>34</v>
      </c>
    </row>
    <row r="6" spans="1:19" s="21" customFormat="1">
      <c r="A6" s="29" t="s">
        <v>38</v>
      </c>
      <c r="B6" s="37">
        <v>103</v>
      </c>
      <c r="C6" s="19">
        <v>47387975</v>
      </c>
      <c r="D6" s="57"/>
      <c r="E6" s="37"/>
      <c r="F6" s="19"/>
      <c r="G6" s="57"/>
      <c r="H6" s="17">
        <f t="shared" si="0"/>
        <v>-103</v>
      </c>
      <c r="I6" s="76">
        <f t="shared" si="1"/>
        <v>-47387975</v>
      </c>
      <c r="J6" s="20">
        <f t="shared" si="2"/>
        <v>-100</v>
      </c>
      <c r="M6" s="17" t="s">
        <v>87</v>
      </c>
      <c r="N6" s="22">
        <f>H6</f>
        <v>-103</v>
      </c>
      <c r="O6" s="49" t="s">
        <v>42</v>
      </c>
      <c r="P6" s="19">
        <f>SUM(I6)</f>
        <v>-47387975</v>
      </c>
      <c r="Q6" s="35" t="s">
        <v>42</v>
      </c>
      <c r="R6" s="20">
        <f>SUM(J6)</f>
        <v>-100</v>
      </c>
      <c r="S6" s="21" t="s">
        <v>36</v>
      </c>
    </row>
    <row r="7" spans="1:19" s="21" customFormat="1">
      <c r="A7" s="23" t="s">
        <v>40</v>
      </c>
      <c r="B7" s="38">
        <v>63</v>
      </c>
      <c r="C7" s="24">
        <v>22619229</v>
      </c>
      <c r="D7" s="71"/>
      <c r="E7" s="38"/>
      <c r="F7" s="24"/>
      <c r="G7" s="71"/>
      <c r="H7" s="23">
        <f t="shared" si="0"/>
        <v>-63</v>
      </c>
      <c r="I7" s="77">
        <f t="shared" si="1"/>
        <v>-22619229</v>
      </c>
      <c r="J7" s="25">
        <f t="shared" si="2"/>
        <v>-100</v>
      </c>
      <c r="M7" s="23" t="s">
        <v>88</v>
      </c>
      <c r="N7" s="22">
        <f>H7</f>
        <v>-63</v>
      </c>
      <c r="O7" s="22" t="s">
        <v>42</v>
      </c>
      <c r="P7" s="19">
        <f>SUM(I7)</f>
        <v>-22619229</v>
      </c>
      <c r="Q7" s="35" t="s">
        <v>42</v>
      </c>
      <c r="R7" s="20">
        <f>SUM(J7)</f>
        <v>-100</v>
      </c>
      <c r="S7" s="21" t="s">
        <v>34</v>
      </c>
    </row>
    <row r="8" spans="1:19" s="21" customFormat="1">
      <c r="A8" s="29" t="s">
        <v>53</v>
      </c>
      <c r="B8" s="37">
        <v>71</v>
      </c>
      <c r="C8" s="19">
        <v>20653452</v>
      </c>
      <c r="D8" s="57"/>
      <c r="E8" s="37"/>
      <c r="F8" s="19"/>
      <c r="G8" s="57"/>
      <c r="H8" s="17">
        <f t="shared" si="0"/>
        <v>-71</v>
      </c>
      <c r="I8" s="76">
        <f t="shared" si="1"/>
        <v>-20653452</v>
      </c>
      <c r="J8" s="20">
        <f t="shared" si="2"/>
        <v>-100</v>
      </c>
      <c r="M8" s="17" t="s">
        <v>89</v>
      </c>
      <c r="N8" s="22">
        <f t="shared" ref="N8:N39" si="3">H8</f>
        <v>-71</v>
      </c>
      <c r="O8" s="22" t="s">
        <v>42</v>
      </c>
      <c r="P8" s="19">
        <f t="shared" ref="P8:P12" si="4">SUM(I8)</f>
        <v>-20653452</v>
      </c>
      <c r="Q8" s="35" t="s">
        <v>42</v>
      </c>
      <c r="R8" s="20">
        <f t="shared" ref="R8:R12" si="5">SUM(J8)</f>
        <v>-100</v>
      </c>
      <c r="S8" s="21" t="s">
        <v>36</v>
      </c>
    </row>
    <row r="9" spans="1:19" s="21" customFormat="1">
      <c r="A9" s="29" t="s">
        <v>5</v>
      </c>
      <c r="B9" s="37">
        <v>39</v>
      </c>
      <c r="C9" s="19">
        <v>13895948</v>
      </c>
      <c r="D9" s="57"/>
      <c r="E9" s="37"/>
      <c r="F9" s="19"/>
      <c r="G9" s="57"/>
      <c r="H9" s="17">
        <f t="shared" si="0"/>
        <v>-39</v>
      </c>
      <c r="I9" s="76">
        <f t="shared" si="1"/>
        <v>-13895948</v>
      </c>
      <c r="J9" s="20">
        <f t="shared" si="2"/>
        <v>-100</v>
      </c>
      <c r="M9" s="17" t="s">
        <v>90</v>
      </c>
      <c r="N9" s="22">
        <f t="shared" si="3"/>
        <v>-39</v>
      </c>
      <c r="O9" s="22" t="s">
        <v>42</v>
      </c>
      <c r="P9" s="19">
        <f t="shared" si="4"/>
        <v>-13895948</v>
      </c>
      <c r="Q9" s="35" t="s">
        <v>42</v>
      </c>
      <c r="R9" s="20">
        <f t="shared" si="5"/>
        <v>-100</v>
      </c>
      <c r="S9" s="21" t="s">
        <v>34</v>
      </c>
    </row>
    <row r="10" spans="1:19" s="21" customFormat="1">
      <c r="A10" s="29" t="s">
        <v>65</v>
      </c>
      <c r="B10" s="37">
        <v>49</v>
      </c>
      <c r="C10" s="19">
        <v>7624395</v>
      </c>
      <c r="D10" s="57"/>
      <c r="E10" s="37"/>
      <c r="F10" s="19"/>
      <c r="G10" s="57"/>
      <c r="H10" s="17">
        <f t="shared" si="0"/>
        <v>-49</v>
      </c>
      <c r="I10" s="76">
        <f t="shared" si="1"/>
        <v>-7624395</v>
      </c>
      <c r="J10" s="20">
        <f t="shared" si="2"/>
        <v>-100</v>
      </c>
      <c r="M10" s="29" t="s">
        <v>72</v>
      </c>
      <c r="N10" s="22">
        <f t="shared" si="3"/>
        <v>-49</v>
      </c>
      <c r="O10" s="22" t="s">
        <v>42</v>
      </c>
      <c r="P10" s="19">
        <f t="shared" si="4"/>
        <v>-7624395</v>
      </c>
      <c r="Q10" s="35" t="s">
        <v>42</v>
      </c>
      <c r="R10" s="20">
        <f t="shared" si="5"/>
        <v>-100</v>
      </c>
      <c r="S10" s="21" t="s">
        <v>34</v>
      </c>
    </row>
    <row r="11" spans="1:19" s="21" customFormat="1">
      <c r="A11" s="29" t="s">
        <v>1</v>
      </c>
      <c r="B11" s="37">
        <v>33</v>
      </c>
      <c r="C11" s="19">
        <v>3424509</v>
      </c>
      <c r="D11" s="57"/>
      <c r="E11" s="37"/>
      <c r="F11" s="19"/>
      <c r="G11" s="57"/>
      <c r="H11" s="17">
        <f t="shared" si="0"/>
        <v>-33</v>
      </c>
      <c r="I11" s="76">
        <f t="shared" si="1"/>
        <v>-3424509</v>
      </c>
      <c r="J11" s="20">
        <f t="shared" si="2"/>
        <v>-100</v>
      </c>
      <c r="M11" s="17" t="s">
        <v>75</v>
      </c>
      <c r="N11" s="22">
        <f t="shared" si="3"/>
        <v>-33</v>
      </c>
      <c r="O11" s="22" t="s">
        <v>42</v>
      </c>
      <c r="P11" s="19">
        <f t="shared" si="4"/>
        <v>-3424509</v>
      </c>
      <c r="Q11" s="35" t="s">
        <v>42</v>
      </c>
      <c r="R11" s="20">
        <f t="shared" si="5"/>
        <v>-100</v>
      </c>
      <c r="S11" s="21" t="s">
        <v>34</v>
      </c>
    </row>
    <row r="12" spans="1:19" s="21" customFormat="1">
      <c r="A12" s="31" t="s">
        <v>0</v>
      </c>
      <c r="B12" s="37">
        <v>38</v>
      </c>
      <c r="C12" s="19">
        <v>3355279</v>
      </c>
      <c r="D12" s="57"/>
      <c r="E12" s="37"/>
      <c r="F12" s="19"/>
      <c r="G12" s="57"/>
      <c r="H12" s="17">
        <f t="shared" si="0"/>
        <v>-38</v>
      </c>
      <c r="I12" s="76">
        <f t="shared" si="1"/>
        <v>-3355279</v>
      </c>
      <c r="J12" s="20">
        <f t="shared" si="2"/>
        <v>-100</v>
      </c>
      <c r="M12" s="30" t="s">
        <v>51</v>
      </c>
      <c r="N12" s="22">
        <f t="shared" si="3"/>
        <v>-38</v>
      </c>
      <c r="O12" s="22" t="s">
        <v>42</v>
      </c>
      <c r="P12" s="19">
        <f t="shared" si="4"/>
        <v>-3355279</v>
      </c>
      <c r="Q12" s="35" t="s">
        <v>42</v>
      </c>
      <c r="R12" s="20">
        <f t="shared" si="5"/>
        <v>-100</v>
      </c>
      <c r="S12" s="21" t="s">
        <v>36</v>
      </c>
    </row>
    <row r="13" spans="1:19" s="21" customFormat="1">
      <c r="A13" s="29" t="s">
        <v>2</v>
      </c>
      <c r="B13" s="37">
        <v>39</v>
      </c>
      <c r="C13" s="19">
        <v>3311280</v>
      </c>
      <c r="D13" s="57"/>
      <c r="E13" s="37"/>
      <c r="F13" s="19"/>
      <c r="G13" s="57"/>
      <c r="H13" s="17">
        <f t="shared" si="0"/>
        <v>-39</v>
      </c>
      <c r="I13" s="76">
        <f t="shared" si="1"/>
        <v>-3311280</v>
      </c>
      <c r="J13" s="20">
        <f t="shared" si="2"/>
        <v>-100</v>
      </c>
      <c r="K13" s="28"/>
      <c r="M13" s="17" t="s">
        <v>50</v>
      </c>
      <c r="N13" s="22">
        <f t="shared" si="3"/>
        <v>-39</v>
      </c>
      <c r="O13" s="22" t="s">
        <v>42</v>
      </c>
      <c r="P13" s="19">
        <f t="shared" ref="P13:P40" si="6">SUM(I13)</f>
        <v>-3311280</v>
      </c>
      <c r="Q13" s="35" t="s">
        <v>42</v>
      </c>
      <c r="R13" s="20">
        <f t="shared" ref="R13:R40" si="7">SUM(J13)</f>
        <v>-100</v>
      </c>
      <c r="S13" s="21" t="s">
        <v>36</v>
      </c>
    </row>
    <row r="14" spans="1:19" s="21" customFormat="1">
      <c r="A14" s="29" t="s">
        <v>66</v>
      </c>
      <c r="B14" s="37">
        <v>29</v>
      </c>
      <c r="C14" s="19">
        <v>3251244</v>
      </c>
      <c r="D14" s="57"/>
      <c r="E14" s="37"/>
      <c r="F14" s="19"/>
      <c r="G14" s="57"/>
      <c r="H14" s="17">
        <f t="shared" si="0"/>
        <v>-29</v>
      </c>
      <c r="I14" s="76">
        <f t="shared" si="1"/>
        <v>-3251244</v>
      </c>
      <c r="J14" s="20">
        <f t="shared" si="2"/>
        <v>-100</v>
      </c>
      <c r="K14" s="28"/>
      <c r="M14" s="29" t="s">
        <v>92</v>
      </c>
      <c r="N14" s="22">
        <f t="shared" si="3"/>
        <v>-29</v>
      </c>
      <c r="O14" s="62" t="s">
        <v>42</v>
      </c>
      <c r="P14" s="19">
        <f t="shared" si="6"/>
        <v>-3251244</v>
      </c>
      <c r="Q14" s="35" t="s">
        <v>42</v>
      </c>
      <c r="R14" s="20">
        <f t="shared" si="7"/>
        <v>-100</v>
      </c>
      <c r="S14" s="21" t="s">
        <v>34</v>
      </c>
    </row>
    <row r="15" spans="1:19" s="21" customFormat="1">
      <c r="A15" s="29" t="s">
        <v>67</v>
      </c>
      <c r="B15" s="37">
        <v>39</v>
      </c>
      <c r="C15" s="19">
        <v>2952125</v>
      </c>
      <c r="D15" s="57"/>
      <c r="E15" s="37"/>
      <c r="F15" s="19"/>
      <c r="G15" s="57"/>
      <c r="H15" s="17">
        <f t="shared" si="0"/>
        <v>-39</v>
      </c>
      <c r="I15" s="76">
        <f t="shared" si="1"/>
        <v>-2952125</v>
      </c>
      <c r="J15" s="20">
        <f t="shared" si="2"/>
        <v>-100</v>
      </c>
      <c r="M15" s="29" t="s">
        <v>77</v>
      </c>
      <c r="N15" s="22">
        <f t="shared" si="3"/>
        <v>-39</v>
      </c>
      <c r="O15" s="22" t="s">
        <v>42</v>
      </c>
      <c r="P15" s="19">
        <f t="shared" si="6"/>
        <v>-2952125</v>
      </c>
      <c r="Q15" s="35" t="s">
        <v>42</v>
      </c>
      <c r="R15" s="20">
        <f t="shared" si="7"/>
        <v>-100</v>
      </c>
      <c r="S15" s="21" t="s">
        <v>36</v>
      </c>
    </row>
    <row r="16" spans="1:19" s="27" customFormat="1">
      <c r="A16" s="29" t="s">
        <v>68</v>
      </c>
      <c r="B16" s="37">
        <v>29</v>
      </c>
      <c r="C16" s="19">
        <v>2475998</v>
      </c>
      <c r="D16" s="57"/>
      <c r="E16" s="37"/>
      <c r="F16" s="19"/>
      <c r="G16" s="57"/>
      <c r="H16" s="17">
        <f t="shared" si="0"/>
        <v>-29</v>
      </c>
      <c r="I16" s="76">
        <f t="shared" si="1"/>
        <v>-2475998</v>
      </c>
      <c r="J16" s="20">
        <f t="shared" si="2"/>
        <v>-100</v>
      </c>
      <c r="M16" s="29" t="s">
        <v>93</v>
      </c>
      <c r="N16" s="22">
        <f t="shared" ref="N16:N29" si="8">H16</f>
        <v>-29</v>
      </c>
      <c r="O16" s="22" t="s">
        <v>42</v>
      </c>
      <c r="P16" s="19">
        <f t="shared" si="6"/>
        <v>-2475998</v>
      </c>
      <c r="Q16" s="35" t="s">
        <v>42</v>
      </c>
      <c r="R16" s="20">
        <f t="shared" si="7"/>
        <v>-100</v>
      </c>
      <c r="S16" s="21" t="s">
        <v>36</v>
      </c>
    </row>
    <row r="17" spans="1:19" s="27" customFormat="1">
      <c r="A17" s="29" t="s">
        <v>15</v>
      </c>
      <c r="B17" s="39">
        <v>29</v>
      </c>
      <c r="C17" s="32">
        <v>2412471</v>
      </c>
      <c r="D17" s="57"/>
      <c r="E17" s="37"/>
      <c r="F17" s="19"/>
      <c r="G17" s="57"/>
      <c r="H17" s="17">
        <f t="shared" si="0"/>
        <v>-29</v>
      </c>
      <c r="I17" s="76">
        <f t="shared" si="1"/>
        <v>-2412471</v>
      </c>
      <c r="J17" s="20">
        <f t="shared" si="2"/>
        <v>-100</v>
      </c>
      <c r="M17" s="29" t="s">
        <v>95</v>
      </c>
      <c r="N17" s="22">
        <f t="shared" si="8"/>
        <v>-29</v>
      </c>
      <c r="O17" s="22" t="s">
        <v>42</v>
      </c>
      <c r="P17" s="19">
        <f t="shared" si="6"/>
        <v>-2412471</v>
      </c>
      <c r="Q17" s="35" t="s">
        <v>42</v>
      </c>
      <c r="R17" s="20">
        <f t="shared" si="7"/>
        <v>-100</v>
      </c>
      <c r="S17" s="21" t="s">
        <v>34</v>
      </c>
    </row>
    <row r="18" spans="1:19" s="28" customFormat="1" ht="15" customHeight="1">
      <c r="A18" s="89" t="s">
        <v>6</v>
      </c>
      <c r="B18" s="37">
        <v>36</v>
      </c>
      <c r="C18" s="19">
        <v>2395535</v>
      </c>
      <c r="D18" s="52"/>
      <c r="E18" s="39"/>
      <c r="F18" s="32"/>
      <c r="G18" s="52"/>
      <c r="H18" s="17">
        <f t="shared" si="0"/>
        <v>-36</v>
      </c>
      <c r="I18" s="76">
        <f t="shared" si="1"/>
        <v>-2395535</v>
      </c>
      <c r="J18" s="20">
        <f t="shared" si="2"/>
        <v>-100</v>
      </c>
      <c r="M18" s="90" t="s">
        <v>94</v>
      </c>
      <c r="N18" s="22">
        <f t="shared" si="8"/>
        <v>-36</v>
      </c>
      <c r="O18" s="22" t="s">
        <v>42</v>
      </c>
      <c r="P18" s="19">
        <f t="shared" si="6"/>
        <v>-2395535</v>
      </c>
      <c r="Q18" s="35" t="s">
        <v>42</v>
      </c>
      <c r="R18" s="20">
        <f t="shared" si="7"/>
        <v>-100</v>
      </c>
      <c r="S18" s="21" t="s">
        <v>36</v>
      </c>
    </row>
    <row r="19" spans="1:19" s="28" customFormat="1" ht="15" customHeight="1">
      <c r="A19" s="23" t="s">
        <v>8</v>
      </c>
      <c r="B19" s="38">
        <v>34</v>
      </c>
      <c r="C19" s="24">
        <v>1987379</v>
      </c>
      <c r="D19" s="71"/>
      <c r="E19" s="38"/>
      <c r="F19" s="24"/>
      <c r="G19" s="71"/>
      <c r="H19" s="23">
        <f t="shared" si="0"/>
        <v>-34</v>
      </c>
      <c r="I19" s="77">
        <f t="shared" si="1"/>
        <v>-1987379</v>
      </c>
      <c r="J19" s="25">
        <f t="shared" si="2"/>
        <v>-100</v>
      </c>
      <c r="M19" s="23" t="s">
        <v>96</v>
      </c>
      <c r="N19" s="22">
        <f t="shared" si="8"/>
        <v>-34</v>
      </c>
      <c r="O19" s="62" t="s">
        <v>42</v>
      </c>
      <c r="P19" s="19">
        <f t="shared" si="6"/>
        <v>-1987379</v>
      </c>
      <c r="Q19" s="35" t="s">
        <v>42</v>
      </c>
      <c r="R19" s="20">
        <f t="shared" si="7"/>
        <v>-100</v>
      </c>
      <c r="S19" s="21" t="s">
        <v>34</v>
      </c>
    </row>
    <row r="20" spans="1:19" s="28" customFormat="1">
      <c r="A20" s="29" t="s">
        <v>19</v>
      </c>
      <c r="B20" s="39">
        <v>29</v>
      </c>
      <c r="C20" s="32">
        <v>1935009</v>
      </c>
      <c r="D20" s="52"/>
      <c r="E20" s="39"/>
      <c r="F20" s="32"/>
      <c r="G20" s="52"/>
      <c r="H20" s="17">
        <f t="shared" si="0"/>
        <v>-29</v>
      </c>
      <c r="I20" s="76">
        <f t="shared" si="1"/>
        <v>-1935009</v>
      </c>
      <c r="J20" s="20">
        <f t="shared" si="2"/>
        <v>-100</v>
      </c>
      <c r="M20" s="29" t="s">
        <v>44</v>
      </c>
      <c r="N20" s="22">
        <f t="shared" si="8"/>
        <v>-29</v>
      </c>
      <c r="O20" s="22" t="s">
        <v>42</v>
      </c>
      <c r="P20" s="19">
        <f t="shared" si="6"/>
        <v>-1935009</v>
      </c>
      <c r="Q20" s="35" t="s">
        <v>42</v>
      </c>
      <c r="R20" s="20">
        <f t="shared" si="7"/>
        <v>-100</v>
      </c>
      <c r="S20" s="21" t="s">
        <v>34</v>
      </c>
    </row>
    <row r="21" spans="1:19" s="28" customFormat="1">
      <c r="A21" s="29" t="s">
        <v>79</v>
      </c>
      <c r="B21" s="39">
        <v>19</v>
      </c>
      <c r="C21" s="32">
        <v>1660937</v>
      </c>
      <c r="D21" s="52"/>
      <c r="E21" s="39"/>
      <c r="F21" s="32"/>
      <c r="G21" s="52"/>
      <c r="H21" s="17">
        <f t="shared" ref="H21:H48" si="9">SUM(E21-B21)</f>
        <v>-19</v>
      </c>
      <c r="I21" s="76">
        <f t="shared" ref="I21" si="10">SUM(F21-C21)</f>
        <v>-1660937</v>
      </c>
      <c r="J21" s="20">
        <f t="shared" ref="J21" si="11">SUM(I21*100/C21)</f>
        <v>-100</v>
      </c>
      <c r="M21" s="29" t="s">
        <v>78</v>
      </c>
      <c r="N21" s="22">
        <f t="shared" si="8"/>
        <v>-19</v>
      </c>
      <c r="O21" s="22" t="s">
        <v>42</v>
      </c>
      <c r="P21" s="19">
        <f t="shared" ref="P21" si="12">SUM(I21)</f>
        <v>-1660937</v>
      </c>
      <c r="Q21" s="35" t="s">
        <v>42</v>
      </c>
      <c r="R21" s="20">
        <f t="shared" ref="R21" si="13">SUM(J21)</f>
        <v>-100</v>
      </c>
      <c r="S21" s="21" t="s">
        <v>36</v>
      </c>
    </row>
    <row r="22" spans="1:19" s="28" customFormat="1">
      <c r="A22" s="29" t="s">
        <v>43</v>
      </c>
      <c r="B22" s="39">
        <v>37</v>
      </c>
      <c r="C22" s="32">
        <v>1593203</v>
      </c>
      <c r="D22" s="52"/>
      <c r="E22" s="39"/>
      <c r="F22" s="32"/>
      <c r="G22" s="52"/>
      <c r="H22" s="17">
        <f t="shared" si="9"/>
        <v>-37</v>
      </c>
      <c r="I22" s="76">
        <f t="shared" ref="I22:I48" si="14">SUM(F22-C22)</f>
        <v>-1593203</v>
      </c>
      <c r="J22" s="20">
        <f t="shared" ref="J22:J48" si="15">SUM(I22*100/C22)</f>
        <v>-100</v>
      </c>
      <c r="M22" s="29" t="s">
        <v>86</v>
      </c>
      <c r="N22" s="22">
        <f t="shared" si="8"/>
        <v>-37</v>
      </c>
      <c r="O22" s="22" t="s">
        <v>42</v>
      </c>
      <c r="P22" s="19">
        <f t="shared" si="6"/>
        <v>-1593203</v>
      </c>
      <c r="Q22" s="35" t="s">
        <v>42</v>
      </c>
      <c r="R22" s="20">
        <f t="shared" si="7"/>
        <v>-100</v>
      </c>
      <c r="S22" s="21" t="s">
        <v>36</v>
      </c>
    </row>
    <row r="23" spans="1:19" s="28" customFormat="1">
      <c r="A23" s="29" t="s">
        <v>13</v>
      </c>
      <c r="B23" s="39">
        <v>29</v>
      </c>
      <c r="C23" s="32">
        <v>1431165</v>
      </c>
      <c r="D23" s="52"/>
      <c r="E23" s="39"/>
      <c r="F23" s="32"/>
      <c r="G23" s="52"/>
      <c r="H23" s="17">
        <f t="shared" si="9"/>
        <v>-29</v>
      </c>
      <c r="I23" s="76">
        <f t="shared" si="14"/>
        <v>-1431165</v>
      </c>
      <c r="J23" s="20">
        <f t="shared" si="15"/>
        <v>-100</v>
      </c>
      <c r="M23" s="29" t="s">
        <v>76</v>
      </c>
      <c r="N23" s="22">
        <f t="shared" si="8"/>
        <v>-29</v>
      </c>
      <c r="O23" s="22" t="s">
        <v>42</v>
      </c>
      <c r="P23" s="19">
        <f t="shared" si="6"/>
        <v>-1431165</v>
      </c>
      <c r="Q23" s="35" t="s">
        <v>42</v>
      </c>
      <c r="R23" s="20">
        <f t="shared" si="7"/>
        <v>-100</v>
      </c>
      <c r="S23" s="21" t="s">
        <v>34</v>
      </c>
    </row>
    <row r="24" spans="1:19" s="28" customFormat="1">
      <c r="A24" s="29" t="s">
        <v>10</v>
      </c>
      <c r="B24" s="39">
        <v>19</v>
      </c>
      <c r="C24" s="32">
        <v>1366026</v>
      </c>
      <c r="D24" s="52"/>
      <c r="E24" s="39"/>
      <c r="F24" s="32"/>
      <c r="G24" s="52"/>
      <c r="H24" s="17">
        <f>SUM(E24-B24)</f>
        <v>-19</v>
      </c>
      <c r="I24" s="76">
        <f>SUM(F24-C24)</f>
        <v>-1366026</v>
      </c>
      <c r="J24" s="20">
        <f>SUM(I24*100/C24)</f>
        <v>-100</v>
      </c>
      <c r="M24" s="29" t="s">
        <v>85</v>
      </c>
      <c r="N24" s="22">
        <f>H24</f>
        <v>-19</v>
      </c>
      <c r="O24" s="22" t="s">
        <v>42</v>
      </c>
      <c r="P24" s="19">
        <f>SUM(I24)</f>
        <v>-1366026</v>
      </c>
      <c r="Q24" s="35" t="s">
        <v>42</v>
      </c>
      <c r="R24" s="20">
        <f>SUM(J24)</f>
        <v>-100</v>
      </c>
      <c r="S24" s="21" t="s">
        <v>34</v>
      </c>
    </row>
    <row r="25" spans="1:19" s="28" customFormat="1">
      <c r="A25" s="29" t="s">
        <v>9</v>
      </c>
      <c r="B25" s="39">
        <v>19</v>
      </c>
      <c r="C25" s="32">
        <v>1250127</v>
      </c>
      <c r="D25" s="52"/>
      <c r="E25" s="39"/>
      <c r="F25" s="32"/>
      <c r="G25" s="52"/>
      <c r="H25" s="17">
        <f t="shared" si="9"/>
        <v>-19</v>
      </c>
      <c r="I25" s="76">
        <f t="shared" si="14"/>
        <v>-1250127</v>
      </c>
      <c r="J25" s="20">
        <f t="shared" si="15"/>
        <v>-100</v>
      </c>
      <c r="M25" s="29" t="s">
        <v>49</v>
      </c>
      <c r="N25" s="22">
        <f t="shared" si="8"/>
        <v>-19</v>
      </c>
      <c r="O25" s="62" t="s">
        <v>42</v>
      </c>
      <c r="P25" s="19">
        <f t="shared" si="6"/>
        <v>-1250127</v>
      </c>
      <c r="Q25" s="35" t="s">
        <v>42</v>
      </c>
      <c r="R25" s="20">
        <f t="shared" si="7"/>
        <v>-100</v>
      </c>
      <c r="S25" s="21" t="s">
        <v>34</v>
      </c>
    </row>
    <row r="26" spans="1:19" s="28" customFormat="1">
      <c r="A26" s="29" t="s">
        <v>22</v>
      </c>
      <c r="B26" s="39">
        <v>25</v>
      </c>
      <c r="C26" s="32">
        <v>794923</v>
      </c>
      <c r="D26" s="52"/>
      <c r="E26" s="39"/>
      <c r="F26" s="32"/>
      <c r="G26" s="52"/>
      <c r="H26" s="17">
        <f t="shared" si="9"/>
        <v>-25</v>
      </c>
      <c r="I26" s="76">
        <f t="shared" si="14"/>
        <v>-794923</v>
      </c>
      <c r="J26" s="20">
        <f t="shared" si="15"/>
        <v>-100</v>
      </c>
      <c r="M26" s="29" t="s">
        <v>47</v>
      </c>
      <c r="N26" s="22">
        <f t="shared" si="8"/>
        <v>-25</v>
      </c>
      <c r="O26" s="22" t="s">
        <v>42</v>
      </c>
      <c r="P26" s="19">
        <f t="shared" si="6"/>
        <v>-794923</v>
      </c>
      <c r="Q26" s="35" t="s">
        <v>42</v>
      </c>
      <c r="R26" s="20">
        <f t="shared" si="7"/>
        <v>-100</v>
      </c>
      <c r="S26" s="21" t="s">
        <v>34</v>
      </c>
    </row>
    <row r="27" spans="1:19" s="28" customFormat="1">
      <c r="A27" s="29" t="s">
        <v>69</v>
      </c>
      <c r="B27" s="39">
        <v>29</v>
      </c>
      <c r="C27" s="32">
        <v>791762</v>
      </c>
      <c r="D27" s="52"/>
      <c r="E27" s="39"/>
      <c r="F27" s="32"/>
      <c r="G27" s="52"/>
      <c r="H27" s="17">
        <f t="shared" si="9"/>
        <v>-29</v>
      </c>
      <c r="I27" s="76">
        <f t="shared" si="14"/>
        <v>-791762</v>
      </c>
      <c r="J27" s="20">
        <f t="shared" si="15"/>
        <v>-100</v>
      </c>
      <c r="M27" s="29" t="s">
        <v>100</v>
      </c>
      <c r="N27" s="22">
        <f>H27</f>
        <v>-29</v>
      </c>
      <c r="O27" s="22" t="s">
        <v>42</v>
      </c>
      <c r="P27" s="19">
        <f>SUM(I27)</f>
        <v>-791762</v>
      </c>
      <c r="Q27" s="35" t="s">
        <v>42</v>
      </c>
      <c r="R27" s="20">
        <f>SUM(J27)</f>
        <v>-100</v>
      </c>
      <c r="S27" s="21" t="s">
        <v>34</v>
      </c>
    </row>
    <row r="28" spans="1:19" s="28" customFormat="1">
      <c r="A28" s="29" t="s">
        <v>16</v>
      </c>
      <c r="B28" s="39">
        <v>23</v>
      </c>
      <c r="C28" s="32">
        <v>740872</v>
      </c>
      <c r="D28" s="52"/>
      <c r="E28" s="39"/>
      <c r="F28" s="32"/>
      <c r="G28" s="52"/>
      <c r="H28" s="17">
        <f t="shared" si="9"/>
        <v>-23</v>
      </c>
      <c r="I28" s="76">
        <f t="shared" si="14"/>
        <v>-740872</v>
      </c>
      <c r="J28" s="20">
        <f t="shared" si="15"/>
        <v>-100</v>
      </c>
      <c r="M28" s="29" t="s">
        <v>45</v>
      </c>
      <c r="N28" s="22">
        <f t="shared" si="8"/>
        <v>-23</v>
      </c>
      <c r="O28" s="22" t="s">
        <v>42</v>
      </c>
      <c r="P28" s="19">
        <f t="shared" si="6"/>
        <v>-740872</v>
      </c>
      <c r="Q28" s="35" t="s">
        <v>42</v>
      </c>
      <c r="R28" s="20">
        <f t="shared" si="7"/>
        <v>-100</v>
      </c>
      <c r="S28" s="21" t="s">
        <v>34</v>
      </c>
    </row>
    <row r="29" spans="1:19" s="28" customFormat="1">
      <c r="A29" s="29" t="s">
        <v>25</v>
      </c>
      <c r="B29" s="39">
        <v>12</v>
      </c>
      <c r="C29" s="32">
        <v>714335</v>
      </c>
      <c r="D29" s="11"/>
      <c r="E29" s="40"/>
      <c r="F29" s="7"/>
      <c r="G29" s="11"/>
      <c r="H29" s="17">
        <f t="shared" si="9"/>
        <v>-12</v>
      </c>
      <c r="I29" s="76">
        <f t="shared" si="14"/>
        <v>-714335</v>
      </c>
      <c r="J29" s="20">
        <f t="shared" si="15"/>
        <v>-100</v>
      </c>
      <c r="M29" s="29" t="s">
        <v>97</v>
      </c>
      <c r="N29" s="22">
        <f t="shared" si="8"/>
        <v>-12</v>
      </c>
      <c r="O29" s="22" t="s">
        <v>42</v>
      </c>
      <c r="P29" s="19">
        <f t="shared" si="6"/>
        <v>-714335</v>
      </c>
      <c r="Q29" s="35" t="s">
        <v>42</v>
      </c>
      <c r="R29" s="20">
        <f t="shared" si="7"/>
        <v>-100</v>
      </c>
      <c r="S29" s="21" t="s">
        <v>36</v>
      </c>
    </row>
    <row r="30" spans="1:19" s="28" customFormat="1">
      <c r="A30" s="29" t="s">
        <v>55</v>
      </c>
      <c r="B30" s="40">
        <v>26</v>
      </c>
      <c r="C30" s="7">
        <v>551668</v>
      </c>
      <c r="D30" s="52"/>
      <c r="E30" s="39"/>
      <c r="F30" s="32"/>
      <c r="G30" s="52"/>
      <c r="H30" s="17">
        <f t="shared" si="9"/>
        <v>-26</v>
      </c>
      <c r="I30" s="76">
        <f t="shared" si="14"/>
        <v>-551668</v>
      </c>
      <c r="J30" s="20">
        <f t="shared" si="15"/>
        <v>-100</v>
      </c>
      <c r="M30" s="29" t="s">
        <v>57</v>
      </c>
      <c r="N30" s="22">
        <f>H30</f>
        <v>-26</v>
      </c>
      <c r="O30" s="67" t="s">
        <v>42</v>
      </c>
      <c r="P30" s="19">
        <f>SUM(I30)</f>
        <v>-551668</v>
      </c>
      <c r="Q30" s="35" t="s">
        <v>42</v>
      </c>
      <c r="R30" s="20">
        <f>SUM(J30)</f>
        <v>-100</v>
      </c>
      <c r="S30" s="21" t="s">
        <v>34</v>
      </c>
    </row>
    <row r="31" spans="1:19">
      <c r="A31" s="29" t="s">
        <v>23</v>
      </c>
      <c r="B31" s="39">
        <v>18</v>
      </c>
      <c r="C31" s="32">
        <v>493945</v>
      </c>
      <c r="D31" s="52"/>
      <c r="E31" s="39"/>
      <c r="F31" s="32"/>
      <c r="G31" s="52"/>
      <c r="H31" s="17">
        <f t="shared" si="9"/>
        <v>-18</v>
      </c>
      <c r="I31" s="76">
        <f t="shared" si="14"/>
        <v>-493945</v>
      </c>
      <c r="J31" s="20">
        <f t="shared" si="15"/>
        <v>-100</v>
      </c>
      <c r="K31" s="21"/>
      <c r="L31" s="21"/>
      <c r="M31" s="29" t="s">
        <v>98</v>
      </c>
      <c r="N31" s="22">
        <f t="shared" si="3"/>
        <v>-18</v>
      </c>
      <c r="O31" s="22" t="s">
        <v>42</v>
      </c>
      <c r="P31" s="19">
        <f t="shared" si="6"/>
        <v>-493945</v>
      </c>
      <c r="Q31" s="35" t="s">
        <v>42</v>
      </c>
      <c r="R31" s="20">
        <f t="shared" si="7"/>
        <v>-100</v>
      </c>
      <c r="S31" s="21" t="s">
        <v>34</v>
      </c>
    </row>
    <row r="32" spans="1:19">
      <c r="A32" s="29" t="s">
        <v>24</v>
      </c>
      <c r="B32" s="40">
        <v>12</v>
      </c>
      <c r="C32" s="7">
        <v>459149</v>
      </c>
      <c r="E32" s="40"/>
      <c r="F32" s="7"/>
      <c r="G32" s="11"/>
      <c r="H32" s="17">
        <f t="shared" si="9"/>
        <v>-12</v>
      </c>
      <c r="I32" s="76">
        <f t="shared" si="14"/>
        <v>-459149</v>
      </c>
      <c r="J32" s="20">
        <f t="shared" si="15"/>
        <v>-100</v>
      </c>
      <c r="K32" s="21"/>
      <c r="M32" s="29" t="s">
        <v>60</v>
      </c>
      <c r="N32" s="22">
        <f t="shared" si="3"/>
        <v>-12</v>
      </c>
      <c r="O32" s="62" t="s">
        <v>42</v>
      </c>
      <c r="P32" s="19">
        <f t="shared" si="6"/>
        <v>-459149</v>
      </c>
      <c r="Q32" s="35" t="s">
        <v>42</v>
      </c>
      <c r="R32" s="20">
        <f t="shared" si="7"/>
        <v>-100</v>
      </c>
      <c r="S32" s="21" t="s">
        <v>36</v>
      </c>
    </row>
    <row r="33" spans="1:20">
      <c r="A33" s="29" t="s">
        <v>41</v>
      </c>
      <c r="B33" s="40">
        <v>12</v>
      </c>
      <c r="C33" s="7">
        <v>449212</v>
      </c>
      <c r="E33" s="40"/>
      <c r="F33" s="7"/>
      <c r="G33" s="11"/>
      <c r="H33" s="17">
        <f t="shared" si="9"/>
        <v>-12</v>
      </c>
      <c r="I33" s="76">
        <f t="shared" si="14"/>
        <v>-449212</v>
      </c>
      <c r="J33" s="20">
        <f t="shared" si="15"/>
        <v>-100</v>
      </c>
      <c r="K33" s="21"/>
      <c r="M33" s="29" t="s">
        <v>99</v>
      </c>
      <c r="N33" s="22">
        <f t="shared" si="3"/>
        <v>-12</v>
      </c>
      <c r="O33" s="63" t="s">
        <v>42</v>
      </c>
      <c r="P33" s="19">
        <f t="shared" ref="P33" si="16">SUM(I33)</f>
        <v>-449212</v>
      </c>
      <c r="Q33" s="35" t="s">
        <v>42</v>
      </c>
      <c r="R33" s="20">
        <f t="shared" ref="R33" si="17">SUM(J33)</f>
        <v>-100</v>
      </c>
      <c r="S33" s="21" t="s">
        <v>34</v>
      </c>
    </row>
    <row r="34" spans="1:20">
      <c r="A34" s="29" t="s">
        <v>80</v>
      </c>
      <c r="B34" s="40">
        <v>12</v>
      </c>
      <c r="C34" s="7">
        <v>386903</v>
      </c>
      <c r="E34" s="40"/>
      <c r="F34" s="7"/>
      <c r="G34" s="11"/>
      <c r="H34" s="17">
        <f t="shared" si="9"/>
        <v>-12</v>
      </c>
      <c r="I34" s="76">
        <f t="shared" si="14"/>
        <v>-386903</v>
      </c>
      <c r="J34" s="20">
        <f t="shared" si="15"/>
        <v>-100</v>
      </c>
      <c r="K34" s="21"/>
      <c r="M34" s="29" t="s">
        <v>83</v>
      </c>
      <c r="N34" s="22">
        <f t="shared" ref="N34:N35" si="18">H34</f>
        <v>-12</v>
      </c>
      <c r="O34" s="22" t="s">
        <v>42</v>
      </c>
      <c r="P34" s="19">
        <f t="shared" ref="P34:P35" si="19">SUM(I34)</f>
        <v>-386903</v>
      </c>
      <c r="Q34" s="35" t="s">
        <v>42</v>
      </c>
      <c r="R34" s="20">
        <f t="shared" ref="R34:R35" si="20">SUM(J34)</f>
        <v>-100</v>
      </c>
      <c r="S34" s="21" t="s">
        <v>34</v>
      </c>
    </row>
    <row r="35" spans="1:20">
      <c r="A35" s="85" t="s">
        <v>82</v>
      </c>
      <c r="B35" s="40">
        <v>12</v>
      </c>
      <c r="C35" s="7">
        <v>326750</v>
      </c>
      <c r="E35" s="40"/>
      <c r="F35" s="7"/>
      <c r="G35" s="11"/>
      <c r="H35" s="17">
        <f t="shared" si="9"/>
        <v>-12</v>
      </c>
      <c r="I35" s="76">
        <f t="shared" si="14"/>
        <v>-326750</v>
      </c>
      <c r="J35" s="20">
        <f t="shared" si="15"/>
        <v>-100</v>
      </c>
      <c r="K35" s="21"/>
      <c r="M35" s="48" t="s">
        <v>84</v>
      </c>
      <c r="N35" s="22">
        <f t="shared" si="18"/>
        <v>-12</v>
      </c>
      <c r="O35" s="66" t="s">
        <v>42</v>
      </c>
      <c r="P35" s="19">
        <f t="shared" si="19"/>
        <v>-326750</v>
      </c>
      <c r="Q35" s="35" t="s">
        <v>42</v>
      </c>
      <c r="R35" s="20">
        <f t="shared" si="20"/>
        <v>-100</v>
      </c>
      <c r="S35" s="21" t="s">
        <v>36</v>
      </c>
    </row>
    <row r="36" spans="1:20" s="21" customFormat="1">
      <c r="A36" s="55" t="s">
        <v>4</v>
      </c>
      <c r="B36" s="37"/>
      <c r="C36" s="19"/>
      <c r="D36" s="57"/>
      <c r="E36" s="37"/>
      <c r="F36" s="19"/>
      <c r="G36" s="57"/>
      <c r="H36" s="17">
        <f t="shared" si="9"/>
        <v>0</v>
      </c>
      <c r="I36" s="76">
        <f t="shared" si="14"/>
        <v>0</v>
      </c>
      <c r="J36" s="20" t="e">
        <f t="shared" si="15"/>
        <v>#DIV/0!</v>
      </c>
      <c r="M36" s="64" t="s">
        <v>91</v>
      </c>
      <c r="N36" s="22">
        <f>H36</f>
        <v>0</v>
      </c>
      <c r="O36" s="22" t="s">
        <v>42</v>
      </c>
      <c r="P36" s="19">
        <f>SUM(I36)</f>
        <v>0</v>
      </c>
      <c r="Q36" s="35" t="s">
        <v>42</v>
      </c>
      <c r="R36" s="20" t="e">
        <f>SUM(J36)</f>
        <v>#DIV/0!</v>
      </c>
      <c r="S36" s="21" t="s">
        <v>34</v>
      </c>
    </row>
    <row r="37" spans="1:20" s="28" customFormat="1">
      <c r="A37" s="55" t="s">
        <v>54</v>
      </c>
      <c r="B37" s="39"/>
      <c r="C37" s="32"/>
      <c r="D37" s="52"/>
      <c r="E37" s="39"/>
      <c r="F37" s="32"/>
      <c r="G37" s="52"/>
      <c r="H37" s="29">
        <f t="shared" si="9"/>
        <v>0</v>
      </c>
      <c r="I37" s="78">
        <f t="shared" si="14"/>
        <v>0</v>
      </c>
      <c r="J37" s="33" t="e">
        <f t="shared" si="15"/>
        <v>#DIV/0!</v>
      </c>
      <c r="M37" s="55" t="s">
        <v>71</v>
      </c>
      <c r="N37" s="22">
        <f t="shared" ref="N37" si="21">H37</f>
        <v>0</v>
      </c>
      <c r="O37" s="22" t="s">
        <v>42</v>
      </c>
      <c r="P37" s="19">
        <f t="shared" si="6"/>
        <v>0</v>
      </c>
      <c r="Q37" s="35" t="s">
        <v>42</v>
      </c>
      <c r="R37" s="20" t="e">
        <f t="shared" si="7"/>
        <v>#DIV/0!</v>
      </c>
      <c r="S37" s="21" t="s">
        <v>36</v>
      </c>
    </row>
    <row r="38" spans="1:20" s="21" customFormat="1">
      <c r="A38" s="55" t="s">
        <v>14</v>
      </c>
      <c r="B38" s="37"/>
      <c r="C38" s="19"/>
      <c r="D38" s="57"/>
      <c r="E38" s="37"/>
      <c r="F38" s="19"/>
      <c r="G38" s="57"/>
      <c r="H38" s="17">
        <f t="shared" si="9"/>
        <v>0</v>
      </c>
      <c r="I38" s="76">
        <f t="shared" si="14"/>
        <v>0</v>
      </c>
      <c r="J38" s="20" t="e">
        <f t="shared" si="15"/>
        <v>#DIV/0!</v>
      </c>
      <c r="M38" s="64" t="s">
        <v>58</v>
      </c>
      <c r="N38" s="22">
        <f>H38</f>
        <v>0</v>
      </c>
      <c r="O38" s="22" t="s">
        <v>42</v>
      </c>
      <c r="P38" s="19">
        <f t="shared" si="6"/>
        <v>0</v>
      </c>
      <c r="Q38" s="35" t="s">
        <v>42</v>
      </c>
      <c r="R38" s="20" t="e">
        <f t="shared" si="7"/>
        <v>#DIV/0!</v>
      </c>
      <c r="S38" s="21" t="s">
        <v>34</v>
      </c>
    </row>
    <row r="39" spans="1:20">
      <c r="A39" s="55" t="s">
        <v>56</v>
      </c>
      <c r="B39" s="40"/>
      <c r="C39" s="7"/>
      <c r="E39" s="40"/>
      <c r="F39" s="7"/>
      <c r="G39" s="11"/>
      <c r="H39" s="17">
        <f t="shared" si="9"/>
        <v>0</v>
      </c>
      <c r="I39" s="76">
        <f t="shared" si="14"/>
        <v>0</v>
      </c>
      <c r="J39" s="20" t="e">
        <f t="shared" si="15"/>
        <v>#DIV/0!</v>
      </c>
      <c r="L39" s="21"/>
      <c r="M39" s="55" t="s">
        <v>64</v>
      </c>
      <c r="N39" s="22">
        <f t="shared" si="3"/>
        <v>0</v>
      </c>
      <c r="O39" s="22" t="s">
        <v>42</v>
      </c>
      <c r="P39" s="19">
        <f t="shared" si="6"/>
        <v>0</v>
      </c>
      <c r="Q39" s="35" t="s">
        <v>42</v>
      </c>
      <c r="R39" s="20" t="e">
        <f t="shared" si="7"/>
        <v>#DIV/0!</v>
      </c>
      <c r="S39" s="21" t="s">
        <v>34</v>
      </c>
    </row>
    <row r="40" spans="1:20" s="28" customFormat="1">
      <c r="A40" s="55" t="s">
        <v>20</v>
      </c>
      <c r="B40" s="39"/>
      <c r="C40" s="32"/>
      <c r="D40" s="52"/>
      <c r="E40" s="39"/>
      <c r="F40" s="32"/>
      <c r="G40" s="52"/>
      <c r="H40" s="17">
        <f t="shared" si="9"/>
        <v>0</v>
      </c>
      <c r="I40" s="76">
        <f t="shared" si="14"/>
        <v>0</v>
      </c>
      <c r="J40" s="20" t="e">
        <f t="shared" si="15"/>
        <v>#DIV/0!</v>
      </c>
      <c r="M40" s="55" t="s">
        <v>48</v>
      </c>
      <c r="N40" s="22">
        <f>H40</f>
        <v>0</v>
      </c>
      <c r="O40" s="67" t="s">
        <v>42</v>
      </c>
      <c r="P40" s="19">
        <f t="shared" si="6"/>
        <v>0</v>
      </c>
      <c r="Q40" s="35" t="s">
        <v>42</v>
      </c>
      <c r="R40" s="20" t="e">
        <f t="shared" si="7"/>
        <v>#DIV/0!</v>
      </c>
      <c r="S40" s="21" t="s">
        <v>36</v>
      </c>
    </row>
    <row r="41" spans="1:20" s="28" customFormat="1">
      <c r="A41" s="55" t="s">
        <v>12</v>
      </c>
      <c r="B41" s="39"/>
      <c r="C41" s="32"/>
      <c r="D41" s="52"/>
      <c r="E41" s="39"/>
      <c r="F41" s="32"/>
      <c r="G41" s="52"/>
      <c r="H41" s="29">
        <f t="shared" si="9"/>
        <v>0</v>
      </c>
      <c r="I41" s="78">
        <f t="shared" si="14"/>
        <v>0</v>
      </c>
      <c r="J41" s="33" t="e">
        <f t="shared" si="15"/>
        <v>#DIV/0!</v>
      </c>
      <c r="M41" s="55" t="s">
        <v>61</v>
      </c>
      <c r="N41" s="34">
        <f>SUM(H41)</f>
        <v>0</v>
      </c>
      <c r="O41" s="22" t="s">
        <v>42</v>
      </c>
      <c r="P41" s="19">
        <f t="shared" ref="P41:P44" si="22">SUM(I41)</f>
        <v>0</v>
      </c>
      <c r="Q41" s="35" t="s">
        <v>42</v>
      </c>
      <c r="R41" s="20" t="e">
        <f t="shared" ref="R41:R44" si="23">SUM(J41)</f>
        <v>#DIV/0!</v>
      </c>
      <c r="S41" s="21" t="s">
        <v>34</v>
      </c>
    </row>
    <row r="42" spans="1:20" s="47" customFormat="1">
      <c r="A42" s="55" t="s">
        <v>7</v>
      </c>
      <c r="B42" s="39"/>
      <c r="C42" s="32"/>
      <c r="D42" s="52"/>
      <c r="E42" s="39"/>
      <c r="F42" s="32"/>
      <c r="G42" s="52"/>
      <c r="H42" s="29">
        <f t="shared" si="9"/>
        <v>0</v>
      </c>
      <c r="I42" s="78">
        <f t="shared" si="14"/>
        <v>0</v>
      </c>
      <c r="J42" s="33" t="e">
        <f t="shared" si="15"/>
        <v>#DIV/0!</v>
      </c>
      <c r="M42" s="55" t="s">
        <v>46</v>
      </c>
      <c r="N42" s="34">
        <f>SUM(H42)</f>
        <v>0</v>
      </c>
      <c r="O42" s="22" t="s">
        <v>42</v>
      </c>
      <c r="P42" s="19">
        <f t="shared" si="22"/>
        <v>0</v>
      </c>
      <c r="Q42" s="35" t="s">
        <v>42</v>
      </c>
      <c r="R42" s="20" t="e">
        <f t="shared" si="23"/>
        <v>#DIV/0!</v>
      </c>
      <c r="S42" s="21" t="s">
        <v>36</v>
      </c>
    </row>
    <row r="43" spans="1:20" s="28" customFormat="1">
      <c r="A43" s="56" t="s">
        <v>17</v>
      </c>
      <c r="B43" s="39"/>
      <c r="C43" s="46"/>
      <c r="D43" s="72"/>
      <c r="E43" s="39"/>
      <c r="F43" s="46"/>
      <c r="G43" s="72"/>
      <c r="H43" s="48">
        <f t="shared" si="9"/>
        <v>0</v>
      </c>
      <c r="I43" s="74">
        <f t="shared" si="14"/>
        <v>0</v>
      </c>
      <c r="J43" s="14" t="e">
        <f t="shared" si="15"/>
        <v>#DIV/0!</v>
      </c>
      <c r="M43" s="56" t="s">
        <v>62</v>
      </c>
      <c r="N43" s="34">
        <f>SUM(H43)</f>
        <v>0</v>
      </c>
      <c r="O43" s="22" t="s">
        <v>42</v>
      </c>
      <c r="P43" s="19">
        <f t="shared" si="22"/>
        <v>0</v>
      </c>
      <c r="Q43" s="35" t="s">
        <v>42</v>
      </c>
      <c r="R43" s="20" t="e">
        <f t="shared" si="23"/>
        <v>#DIV/0!</v>
      </c>
      <c r="S43" s="21" t="s">
        <v>34</v>
      </c>
    </row>
    <row r="44" spans="1:20" s="28" customFormat="1">
      <c r="A44" s="55" t="s">
        <v>11</v>
      </c>
      <c r="B44" s="39"/>
      <c r="C44" s="32"/>
      <c r="D44" s="52"/>
      <c r="E44" s="39"/>
      <c r="F44" s="32"/>
      <c r="G44" s="52"/>
      <c r="H44" s="48">
        <f t="shared" si="9"/>
        <v>0</v>
      </c>
      <c r="I44" s="74">
        <f t="shared" si="14"/>
        <v>0</v>
      </c>
      <c r="J44" s="14" t="e">
        <f t="shared" si="15"/>
        <v>#DIV/0!</v>
      </c>
      <c r="M44" s="55" t="s">
        <v>63</v>
      </c>
      <c r="N44" s="34">
        <f>SUM(H44)</f>
        <v>0</v>
      </c>
      <c r="O44" s="22" t="s">
        <v>42</v>
      </c>
      <c r="P44" s="19">
        <f t="shared" si="22"/>
        <v>0</v>
      </c>
      <c r="Q44" s="35" t="s">
        <v>42</v>
      </c>
      <c r="R44" s="20" t="e">
        <f t="shared" si="23"/>
        <v>#DIV/0!</v>
      </c>
      <c r="S44" s="21" t="s">
        <v>34</v>
      </c>
    </row>
    <row r="45" spans="1:20" s="28" customFormat="1">
      <c r="A45" s="26" t="s">
        <v>21</v>
      </c>
      <c r="B45" s="39"/>
      <c r="C45" s="32"/>
      <c r="D45" s="52"/>
      <c r="E45" s="39"/>
      <c r="F45" s="32"/>
      <c r="G45" s="52"/>
      <c r="H45" s="48">
        <f t="shared" si="9"/>
        <v>0</v>
      </c>
      <c r="I45" s="74">
        <f t="shared" si="14"/>
        <v>0</v>
      </c>
      <c r="J45" s="14" t="e">
        <f t="shared" si="15"/>
        <v>#DIV/0!</v>
      </c>
      <c r="M45" s="50"/>
      <c r="N45" s="51"/>
      <c r="O45" s="59"/>
      <c r="P45" s="57"/>
      <c r="Q45" s="54"/>
      <c r="R45" s="58"/>
      <c r="S45" s="60"/>
      <c r="T45" s="61"/>
    </row>
    <row r="46" spans="1:20" s="28" customFormat="1">
      <c r="A46" s="26" t="s">
        <v>18</v>
      </c>
      <c r="B46" s="39"/>
      <c r="C46" s="32"/>
      <c r="D46" s="52"/>
      <c r="E46" s="39"/>
      <c r="F46" s="32"/>
      <c r="G46" s="52"/>
      <c r="H46" s="29">
        <f t="shared" si="9"/>
        <v>0</v>
      </c>
      <c r="I46" s="78">
        <f t="shared" si="14"/>
        <v>0</v>
      </c>
      <c r="J46" s="33" t="e">
        <f t="shared" si="15"/>
        <v>#DIV/0!</v>
      </c>
      <c r="M46" s="50"/>
      <c r="N46" s="51"/>
      <c r="O46" s="51"/>
      <c r="P46" s="52"/>
      <c r="Q46" s="52"/>
      <c r="R46" s="53"/>
      <c r="S46" s="21"/>
    </row>
    <row r="47" spans="1:20" s="28" customFormat="1">
      <c r="A47" s="26" t="s">
        <v>70</v>
      </c>
      <c r="B47" s="39"/>
      <c r="C47" s="32"/>
      <c r="D47" s="52"/>
      <c r="E47" s="39"/>
      <c r="F47" s="32"/>
      <c r="G47" s="52"/>
      <c r="H47" s="29">
        <f t="shared" si="9"/>
        <v>0</v>
      </c>
      <c r="I47" s="78">
        <f t="shared" si="14"/>
        <v>0</v>
      </c>
      <c r="J47" s="33" t="e">
        <f t="shared" si="15"/>
        <v>#DIV/0!</v>
      </c>
      <c r="M47" s="50"/>
      <c r="N47" s="51"/>
      <c r="O47" s="51"/>
      <c r="P47" s="52"/>
      <c r="Q47" s="54"/>
      <c r="R47" s="53"/>
      <c r="S47" s="21"/>
    </row>
    <row r="48" spans="1:20" s="28" customFormat="1">
      <c r="A48" s="26" t="s">
        <v>32</v>
      </c>
      <c r="B48" s="39"/>
      <c r="C48" s="32"/>
      <c r="D48" s="52"/>
      <c r="E48" s="39"/>
      <c r="F48" s="32"/>
      <c r="G48" s="52"/>
      <c r="H48" s="29">
        <f t="shared" si="9"/>
        <v>0</v>
      </c>
      <c r="I48" s="32">
        <f t="shared" si="14"/>
        <v>0</v>
      </c>
      <c r="J48" s="33" t="e">
        <f t="shared" si="15"/>
        <v>#DIV/0!</v>
      </c>
      <c r="M48" s="50"/>
      <c r="N48" s="51"/>
      <c r="O48" s="51"/>
      <c r="P48" s="52"/>
      <c r="Q48" s="54"/>
      <c r="R48" s="53"/>
      <c r="S48" s="21"/>
    </row>
    <row r="49" spans="1:19">
      <c r="A49" s="50"/>
      <c r="B49" s="82"/>
      <c r="C49" s="11"/>
      <c r="E49" s="82"/>
      <c r="F49" s="11"/>
      <c r="G49" s="11"/>
      <c r="H49" s="83"/>
      <c r="I49" s="11"/>
      <c r="J49" s="15"/>
      <c r="N49" s="51"/>
      <c r="O49" s="51"/>
      <c r="P49" s="52"/>
      <c r="Q49" s="54"/>
      <c r="R49" s="53"/>
      <c r="S49" s="21"/>
    </row>
    <row r="50" spans="1:19">
      <c r="A50" s="86" t="s">
        <v>31</v>
      </c>
      <c r="B50" s="87"/>
      <c r="C50" s="91">
        <v>352584359</v>
      </c>
      <c r="D50" s="73"/>
      <c r="E50" s="40"/>
      <c r="F50" s="91"/>
      <c r="G50" s="16"/>
      <c r="H50" s="7"/>
      <c r="I50" s="68">
        <f>SUM(I3:I6,I8:I18,I20:I35)</f>
        <v>-341916561</v>
      </c>
      <c r="J50" s="69" t="e">
        <f>(I50*100/F50)</f>
        <v>#DIV/0!</v>
      </c>
      <c r="N50"/>
    </row>
    <row r="51" spans="1:19">
      <c r="A51" s="84"/>
      <c r="B51" s="43"/>
      <c r="C51" s="73"/>
      <c r="D51" s="73"/>
      <c r="E51" s="43"/>
      <c r="F51" s="16"/>
      <c r="G51" s="16"/>
      <c r="H51" s="10"/>
      <c r="I51" s="68" t="e">
        <f>I50+#REF!-C50</f>
        <v>#REF!</v>
      </c>
      <c r="J51" s="15"/>
      <c r="N51"/>
    </row>
    <row r="53" spans="1:19">
      <c r="E53" s="42"/>
      <c r="F53" s="65"/>
      <c r="G53" s="75"/>
      <c r="H53" s="2"/>
    </row>
    <row r="54" spans="1:19">
      <c r="H54" s="10"/>
    </row>
  </sheetData>
  <sortState ref="A2:C48">
    <sortCondition descending="1" ref="C3"/>
  </sortState>
  <mergeCells count="4">
    <mergeCell ref="A50:B50"/>
    <mergeCell ref="E1:F1"/>
    <mergeCell ref="B1:C1"/>
    <mergeCell ref="H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gamer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</dc:creator>
  <cp:lastModifiedBy>damien</cp:lastModifiedBy>
  <dcterms:created xsi:type="dcterms:W3CDTF">2014-01-04T22:39:26Z</dcterms:created>
  <dcterms:modified xsi:type="dcterms:W3CDTF">2014-08-29T19:33:56Z</dcterms:modified>
</cp:coreProperties>
</file>