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 activeTab="10"/>
  </bookViews>
  <sheets>
    <sheet name="miss" sheetId="18" r:id="rId1"/>
    <sheet name="dom" sheetId="12" r:id="rId2"/>
    <sheet name="pat" sheetId="10" r:id="rId3"/>
    <sheet name="WAOU" sheetId="9" r:id="rId4"/>
    <sheet name="ALWAYS BETTER" sheetId="16" r:id="rId5"/>
    <sheet name="PM" sheetId="19" r:id="rId6"/>
    <sheet name="later" sheetId="20" r:id="rId7"/>
    <sheet name="SPACE" sheetId="21" r:id="rId8"/>
    <sheet name="S" sheetId="24" r:id="rId9"/>
    <sheet name="INFINITE" sheetId="22" r:id="rId10"/>
    <sheet name="steph" sheetId="25" r:id="rId11"/>
  </sheets>
  <calcPr calcId="124519"/>
</workbook>
</file>

<file path=xl/calcChain.xml><?xml version="1.0" encoding="utf-8"?>
<calcChain xmlns="http://schemas.openxmlformats.org/spreadsheetml/2006/main">
  <c r="AW4" i="24"/>
  <c r="AW5"/>
  <c r="AW6"/>
  <c r="AW7"/>
  <c r="AW8"/>
  <c r="AV13"/>
  <c r="AV14"/>
  <c r="AT16"/>
  <c r="AT17"/>
  <c r="AT21" s="1"/>
  <c r="AT18"/>
  <c r="AT20"/>
  <c r="AW40" i="21"/>
  <c r="BI17"/>
  <c r="AZ37"/>
  <c r="AW38"/>
  <c r="AZ30"/>
  <c r="BI16"/>
  <c r="AW21"/>
  <c r="AW22"/>
  <c r="AW26" s="1"/>
  <c r="AV22" i="22"/>
  <c r="AV21"/>
  <c r="BI17"/>
  <c r="BI16"/>
  <c r="BI13"/>
  <c r="BI11"/>
  <c r="BI14" s="1"/>
  <c r="BI10"/>
  <c r="BI13" i="21"/>
  <c r="BI11"/>
  <c r="BI10"/>
  <c r="BI17" i="20"/>
  <c r="BI16"/>
  <c r="BI13"/>
  <c r="BI11"/>
  <c r="BI14" s="1"/>
  <c r="BI10"/>
  <c r="BI14" i="19"/>
  <c r="BI13"/>
  <c r="BI11"/>
  <c r="BI16"/>
  <c r="BI17"/>
  <c r="BI10"/>
  <c r="BN49" i="16"/>
  <c r="BN48"/>
  <c r="BN47"/>
  <c r="BN46"/>
  <c r="BN45"/>
  <c r="BN44"/>
  <c r="BN43"/>
  <c r="BN42"/>
  <c r="BN41"/>
  <c r="BN40"/>
  <c r="BN39"/>
  <c r="BN38"/>
  <c r="BN37"/>
  <c r="BN36"/>
  <c r="BN35"/>
  <c r="BN34"/>
  <c r="BN33"/>
  <c r="BH32"/>
  <c r="BH31"/>
  <c r="BH30"/>
  <c r="BH29"/>
  <c r="BH28"/>
  <c r="BH27"/>
  <c r="BH21"/>
  <c r="BH20"/>
  <c r="BH19"/>
  <c r="BH18"/>
  <c r="BH17"/>
  <c r="BH16"/>
  <c r="BQ13"/>
  <c r="BI14" i="21" l="1"/>
</calcChain>
</file>

<file path=xl/sharedStrings.xml><?xml version="1.0" encoding="utf-8"?>
<sst xmlns="http://schemas.openxmlformats.org/spreadsheetml/2006/main" count="150" uniqueCount="92">
  <si>
    <t>maxi satisf = 57k</t>
  </si>
  <si>
    <t>37 maisons =</t>
  </si>
  <si>
    <t>69k satisf nécessaires</t>
  </si>
  <si>
    <t>et 6.200k march</t>
  </si>
  <si>
    <t xml:space="preserve">soit 4440 satisf </t>
  </si>
  <si>
    <t>( et 111 routes</t>
  </si>
  <si>
    <t>et l'arbre = 1000 )</t>
  </si>
  <si>
    <t>et l'avion = 1000 )</t>
  </si>
  <si>
    <t>DRIVE-IN en attendant !   = 5600 satisf</t>
  </si>
  <si>
    <t>maxi  = 69k</t>
  </si>
  <si>
    <t xml:space="preserve">marron = gm ou militaire                 jaune = march                                gris = place bonus !       </t>
  </si>
  <si>
    <t>moderne:</t>
  </si>
  <si>
    <t>progr:</t>
  </si>
  <si>
    <t>soit 4000 pr 3s</t>
  </si>
  <si>
    <t>soit 6600 pr 3s</t>
  </si>
  <si>
    <t>et 7000 pr 6s</t>
  </si>
  <si>
    <t>et 12000 pr 6s</t>
  </si>
  <si>
    <t>PAR JOUR :</t>
  </si>
  <si>
    <t>SOLEILS</t>
  </si>
  <si>
    <t>SOLEIL 270/j</t>
  </si>
  <si>
    <t>SIEGES :</t>
  </si>
  <si>
    <t>(dont 200 par 12 joueurs)</t>
  </si>
  <si>
    <t>2 artilleries =4700                 3 parach = 5280</t>
  </si>
  <si>
    <t>37 maisons = faut 69k satisf et 6.200kmarch</t>
  </si>
  <si>
    <t>d</t>
  </si>
  <si>
    <t>p</t>
  </si>
  <si>
    <t>b</t>
  </si>
  <si>
    <t>r</t>
  </si>
  <si>
    <t>m</t>
  </si>
  <si>
    <t>maxi satisf = 57k à 69k</t>
  </si>
  <si>
    <t>( et 111 routes soit 4440 satisf )</t>
  </si>
  <si>
    <t>t</t>
  </si>
  <si>
    <t>4x4</t>
  </si>
  <si>
    <t>5x3</t>
  </si>
  <si>
    <t>5x4</t>
  </si>
  <si>
    <t>4x6</t>
  </si>
  <si>
    <t>Parach</t>
  </si>
  <si>
    <t>Bazook</t>
  </si>
  <si>
    <t>Chars</t>
  </si>
  <si>
    <t>Arti</t>
  </si>
  <si>
    <t>Bazook    183000   194000       1570    4x4                         +50+130
Parach     201000    213000     1760    5x3                
Chars       238000   252000     2160      4x6                        +65+170
Arti           256000   271000     2350      5x4</t>
  </si>
  <si>
    <t>8 chars = 17280</t>
  </si>
  <si>
    <t>30 maisons = 6900 + 33250 = large !</t>
  </si>
  <si>
    <t>9 chars = 19440</t>
  </si>
  <si>
    <t>11 bazook = 17270</t>
  </si>
  <si>
    <t>11 bazook=17270</t>
  </si>
  <si>
    <t>28 maisons = 37490</t>
  </si>
  <si>
    <t>36710+636</t>
  </si>
  <si>
    <t>242*11</t>
  </si>
  <si>
    <t>315*9</t>
  </si>
  <si>
    <t>2835m</t>
  </si>
  <si>
    <t>2662m</t>
  </si>
  <si>
    <t>29maisons !</t>
  </si>
  <si>
    <t xml:space="preserve"> </t>
  </si>
  <si>
    <t>1casernes</t>
  </si>
  <si>
    <t>22maisons</t>
  </si>
  <si>
    <t>2baleine:2040</t>
  </si>
  <si>
    <t>satisf</t>
  </si>
  <si>
    <t>il faut</t>
  </si>
  <si>
    <t>autoroute=480</t>
  </si>
  <si>
    <t>84chemin=3780satisf</t>
  </si>
  <si>
    <t>28 décos..</t>
  </si>
  <si>
    <t>avion=433</t>
  </si>
  <si>
    <t>3march</t>
  </si>
  <si>
    <t>15ateliers</t>
  </si>
  <si>
    <t>27maisons</t>
  </si>
  <si>
    <t>26 maisons</t>
  </si>
  <si>
    <t>et 4 indus</t>
  </si>
  <si>
    <t>2 casernes</t>
  </si>
  <si>
    <t>17 ateliers</t>
  </si>
  <si>
    <t>1150 hab</t>
  </si>
  <si>
    <t>1330 hab</t>
  </si>
  <si>
    <t>3 march</t>
  </si>
  <si>
    <t>28 maisons</t>
  </si>
  <si>
    <t>ou 19 banlieue</t>
  </si>
  <si>
    <t>avec 7 victoriennes et zéro indus</t>
  </si>
  <si>
    <t>18 ateliers</t>
  </si>
  <si>
    <t>1 caserne</t>
  </si>
  <si>
    <t>2 indus</t>
  </si>
  <si>
    <t>85chemin=3400satisf</t>
  </si>
  <si>
    <t>autoroute=420</t>
  </si>
  <si>
    <t>2x1087</t>
  </si>
  <si>
    <t>1 indus</t>
  </si>
  <si>
    <t>7 march</t>
  </si>
  <si>
    <t>19 maisons +2+2</t>
  </si>
  <si>
    <t>11 ateliers</t>
  </si>
  <si>
    <t>5 casernes</t>
  </si>
  <si>
    <t>serre</t>
  </si>
  <si>
    <t>studio</t>
  </si>
  <si>
    <t>fans</t>
  </si>
  <si>
    <t>confiserie</t>
  </si>
  <si>
    <t>décharge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</si>
</sst>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7DBA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0" xfId="0" applyFont="1" applyBorder="1"/>
    <xf numFmtId="0" fontId="2" fillId="0" borderId="0" xfId="0" applyFont="1" applyFill="1" applyAlignment="1">
      <alignment wrapText="1"/>
    </xf>
    <xf numFmtId="21" fontId="2" fillId="0" borderId="0" xfId="0" applyNumberFormat="1" applyFont="1" applyFill="1" applyAlignment="1">
      <alignment wrapText="1"/>
    </xf>
    <xf numFmtId="0" fontId="3" fillId="0" borderId="0" xfId="0" applyFont="1"/>
    <xf numFmtId="0" fontId="3" fillId="0" borderId="9" xfId="0" applyFont="1" applyBorder="1"/>
    <xf numFmtId="0" fontId="3" fillId="0" borderId="13" xfId="0" applyFont="1" applyBorder="1" applyAlignment="1">
      <alignment horizontal="right"/>
    </xf>
    <xf numFmtId="0" fontId="3" fillId="0" borderId="10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right"/>
    </xf>
    <xf numFmtId="0" fontId="3" fillId="0" borderId="0" xfId="0" applyFont="1" applyBorder="1"/>
    <xf numFmtId="0" fontId="3" fillId="0" borderId="15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6" xfId="0" applyFont="1" applyBorder="1"/>
    <xf numFmtId="0" fontId="3" fillId="0" borderId="7" xfId="0" applyFont="1" applyBorder="1"/>
    <xf numFmtId="0" fontId="3" fillId="0" borderId="17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18" xfId="0" applyFont="1" applyBorder="1"/>
    <xf numFmtId="0" fontId="3" fillId="0" borderId="2" xfId="0" applyFont="1" applyBorder="1"/>
    <xf numFmtId="0" fontId="3" fillId="0" borderId="19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5" xfId="0" applyFont="1" applyFill="1" applyBorder="1" applyAlignment="1">
      <alignment horizontal="right"/>
    </xf>
    <xf numFmtId="0" fontId="4" fillId="0" borderId="0" xfId="0" applyFont="1" applyBorder="1" applyAlignment="1"/>
    <xf numFmtId="0" fontId="5" fillId="0" borderId="15" xfId="0" applyFont="1" applyFill="1" applyBorder="1" applyAlignment="1">
      <alignment horizontal="right" vertical="top" wrapText="1"/>
    </xf>
    <xf numFmtId="0" fontId="6" fillId="0" borderId="0" xfId="0" applyFont="1"/>
    <xf numFmtId="0" fontId="3" fillId="0" borderId="0" xfId="0" applyFont="1" applyAlignment="1"/>
    <xf numFmtId="0" fontId="5" fillId="0" borderId="0" xfId="0" applyFont="1" applyFill="1" applyAlignment="1">
      <alignment wrapText="1"/>
    </xf>
    <xf numFmtId="21" fontId="5" fillId="0" borderId="0" xfId="0" applyNumberFormat="1" applyFont="1" applyFill="1" applyAlignment="1">
      <alignment wrapText="1"/>
    </xf>
    <xf numFmtId="0" fontId="3" fillId="0" borderId="20" xfId="0" applyFont="1" applyBorder="1"/>
    <xf numFmtId="0" fontId="3" fillId="0" borderId="21" xfId="0" applyFont="1" applyBorder="1"/>
    <xf numFmtId="0" fontId="3" fillId="0" borderId="24" xfId="0" applyFont="1" applyBorder="1"/>
    <xf numFmtId="0" fontId="4" fillId="0" borderId="0" xfId="0" applyFont="1" applyBorder="1"/>
    <xf numFmtId="0" fontId="4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/>
    <xf numFmtId="0" fontId="3" fillId="0" borderId="22" xfId="0" applyFont="1" applyBorder="1"/>
    <xf numFmtId="0" fontId="4" fillId="0" borderId="15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25" xfId="0" applyFont="1" applyFill="1" applyBorder="1" applyAlignment="1">
      <alignment wrapText="1"/>
    </xf>
    <xf numFmtId="0" fontId="2" fillId="0" borderId="26" xfId="0" applyFont="1" applyFill="1" applyBorder="1" applyAlignment="1">
      <alignment wrapText="1"/>
    </xf>
    <xf numFmtId="0" fontId="3" fillId="0" borderId="26" xfId="0" applyFont="1" applyBorder="1"/>
    <xf numFmtId="0" fontId="5" fillId="0" borderId="26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21" fontId="5" fillId="0" borderId="0" xfId="0" applyNumberFormat="1" applyFont="1" applyFill="1" applyBorder="1" applyAlignment="1">
      <alignment wrapText="1"/>
    </xf>
    <xf numFmtId="0" fontId="4" fillId="0" borderId="2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17318</xdr:colOff>
      <xdr:row>20</xdr:row>
      <xdr:rowOff>43297</xdr:rowOff>
    </xdr:from>
    <xdr:to>
      <xdr:col>55</xdr:col>
      <xdr:colOff>138547</xdr:colOff>
      <xdr:row>24</xdr:row>
      <xdr:rowOff>142873</xdr:rowOff>
    </xdr:to>
    <xdr:sp macro="" textlink="">
      <xdr:nvSpPr>
        <xdr:cNvPr id="14" name="Rounded Rectangle 13"/>
        <xdr:cNvSpPr/>
      </xdr:nvSpPr>
      <xdr:spPr>
        <a:xfrm>
          <a:off x="5905500" y="3506933"/>
          <a:ext cx="987138" cy="79230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acier</a:t>
          </a:r>
        </a:p>
      </xdr:txBody>
    </xdr:sp>
    <xdr:clientData/>
  </xdr:twoCellAnchor>
  <xdr:twoCellAnchor>
    <xdr:from>
      <xdr:col>44</xdr:col>
      <xdr:colOff>17318</xdr:colOff>
      <xdr:row>15</xdr:row>
      <xdr:rowOff>43295</xdr:rowOff>
    </xdr:from>
    <xdr:to>
      <xdr:col>49</xdr:col>
      <xdr:colOff>138545</xdr:colOff>
      <xdr:row>18</xdr:row>
      <xdr:rowOff>151532</xdr:rowOff>
    </xdr:to>
    <xdr:sp macro="" textlink="">
      <xdr:nvSpPr>
        <xdr:cNvPr id="17" name="Rounded Rectangle 16"/>
        <xdr:cNvSpPr/>
      </xdr:nvSpPr>
      <xdr:spPr>
        <a:xfrm>
          <a:off x="4866409" y="2641022"/>
          <a:ext cx="987136" cy="6277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drive</a:t>
          </a:r>
        </a:p>
      </xdr:txBody>
    </xdr:sp>
    <xdr:clientData/>
  </xdr:twoCellAnchor>
  <xdr:twoCellAnchor>
    <xdr:from>
      <xdr:col>30</xdr:col>
      <xdr:colOff>43296</xdr:colOff>
      <xdr:row>21</xdr:row>
      <xdr:rowOff>32554</xdr:rowOff>
    </xdr:from>
    <xdr:to>
      <xdr:col>33</xdr:col>
      <xdr:colOff>135087</xdr:colOff>
      <xdr:row>24</xdr:row>
      <xdr:rowOff>138548</xdr:rowOff>
    </xdr:to>
    <xdr:sp macro="" textlink="">
      <xdr:nvSpPr>
        <xdr:cNvPr id="24" name="Rounded Rectangle 23"/>
        <xdr:cNvSpPr/>
      </xdr:nvSpPr>
      <xdr:spPr>
        <a:xfrm>
          <a:off x="5264728" y="3669372"/>
          <a:ext cx="611336" cy="625540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24</xdr:col>
      <xdr:colOff>95251</xdr:colOff>
      <xdr:row>7</xdr:row>
      <xdr:rowOff>162051</xdr:rowOff>
    </xdr:from>
    <xdr:to>
      <xdr:col>24</xdr:col>
      <xdr:colOff>105769</xdr:colOff>
      <xdr:row>27</xdr:row>
      <xdr:rowOff>77932</xdr:rowOff>
    </xdr:to>
    <xdr:cxnSp macro="">
      <xdr:nvCxnSpPr>
        <xdr:cNvPr id="83" name="Straight Connector 82"/>
        <xdr:cNvCxnSpPr/>
      </xdr:nvCxnSpPr>
      <xdr:spPr>
        <a:xfrm rot="5400000" flipH="1" flipV="1">
          <a:off x="2593092" y="3058824"/>
          <a:ext cx="3379517" cy="10518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13854</xdr:colOff>
      <xdr:row>15</xdr:row>
      <xdr:rowOff>39833</xdr:rowOff>
    </xdr:from>
    <xdr:to>
      <xdr:col>55</xdr:col>
      <xdr:colOff>135083</xdr:colOff>
      <xdr:row>19</xdr:row>
      <xdr:rowOff>139409</xdr:rowOff>
    </xdr:to>
    <xdr:sp macro="" textlink="">
      <xdr:nvSpPr>
        <xdr:cNvPr id="119" name="Rounded Rectangle 118"/>
        <xdr:cNvSpPr/>
      </xdr:nvSpPr>
      <xdr:spPr>
        <a:xfrm>
          <a:off x="5902036" y="2637560"/>
          <a:ext cx="987138" cy="79230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acier</a:t>
          </a:r>
        </a:p>
      </xdr:txBody>
    </xdr:sp>
    <xdr:clientData/>
  </xdr:twoCellAnchor>
  <xdr:twoCellAnchor>
    <xdr:from>
      <xdr:col>36</xdr:col>
      <xdr:colOff>34636</xdr:colOff>
      <xdr:row>19</xdr:row>
      <xdr:rowOff>86590</xdr:rowOff>
    </xdr:from>
    <xdr:to>
      <xdr:col>49</xdr:col>
      <xdr:colOff>148940</xdr:colOff>
      <xdr:row>20</xdr:row>
      <xdr:rowOff>103910</xdr:rowOff>
    </xdr:to>
    <xdr:grpSp>
      <xdr:nvGrpSpPr>
        <xdr:cNvPr id="125" name="Group 124"/>
        <xdr:cNvGrpSpPr/>
      </xdr:nvGrpSpPr>
      <xdr:grpSpPr>
        <a:xfrm>
          <a:off x="6235411" y="3344140"/>
          <a:ext cx="2343154" cy="188770"/>
          <a:chOff x="5046023" y="3365168"/>
          <a:chExt cx="3614803" cy="193719"/>
        </a:xfrm>
      </xdr:grpSpPr>
      <xdr:cxnSp macro="">
        <xdr:nvCxnSpPr>
          <xdr:cNvPr id="34" name="Straight Connector 33"/>
          <xdr:cNvCxnSpPr/>
        </xdr:nvCxnSpPr>
        <xdr:spPr>
          <a:xfrm rot="10800000" flipV="1">
            <a:off x="5049487" y="3545277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Straight Connector 117"/>
          <xdr:cNvCxnSpPr/>
        </xdr:nvCxnSpPr>
        <xdr:spPr>
          <a:xfrm rot="10800000" flipV="1">
            <a:off x="5046023" y="3437905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" name="Straight Connector 119"/>
          <xdr:cNvCxnSpPr/>
        </xdr:nvCxnSpPr>
        <xdr:spPr>
          <a:xfrm rot="10800000" flipV="1">
            <a:off x="5051219" y="3365168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38</xdr:col>
      <xdr:colOff>5195</xdr:colOff>
      <xdr:row>15</xdr:row>
      <xdr:rowOff>48491</xdr:rowOff>
    </xdr:from>
    <xdr:to>
      <xdr:col>43</xdr:col>
      <xdr:colOff>126422</xdr:colOff>
      <xdr:row>18</xdr:row>
      <xdr:rowOff>156728</xdr:rowOff>
    </xdr:to>
    <xdr:sp macro="" textlink="">
      <xdr:nvSpPr>
        <xdr:cNvPr id="121" name="Rounded Rectangle 120"/>
        <xdr:cNvSpPr/>
      </xdr:nvSpPr>
      <xdr:spPr>
        <a:xfrm>
          <a:off x="3815195" y="2646218"/>
          <a:ext cx="987136" cy="6277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drive</a:t>
          </a:r>
        </a:p>
      </xdr:txBody>
    </xdr:sp>
    <xdr:clientData/>
  </xdr:twoCellAnchor>
  <xdr:twoCellAnchor>
    <xdr:from>
      <xdr:col>40</xdr:col>
      <xdr:colOff>38100</xdr:colOff>
      <xdr:row>21</xdr:row>
      <xdr:rowOff>27710</xdr:rowOff>
    </xdr:from>
    <xdr:to>
      <xdr:col>44</xdr:col>
      <xdr:colOff>131617</xdr:colOff>
      <xdr:row>24</xdr:row>
      <xdr:rowOff>135947</xdr:rowOff>
    </xdr:to>
    <xdr:sp macro="" textlink="">
      <xdr:nvSpPr>
        <xdr:cNvPr id="122" name="Rounded Rectangle 121"/>
        <xdr:cNvSpPr/>
      </xdr:nvSpPr>
      <xdr:spPr>
        <a:xfrm>
          <a:off x="4194464" y="3664528"/>
          <a:ext cx="786244" cy="6277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arti</a:t>
          </a:r>
        </a:p>
      </xdr:txBody>
    </xdr:sp>
    <xdr:clientData/>
  </xdr:twoCellAnchor>
  <xdr:twoCellAnchor>
    <xdr:from>
      <xdr:col>45</xdr:col>
      <xdr:colOff>34636</xdr:colOff>
      <xdr:row>21</xdr:row>
      <xdr:rowOff>24245</xdr:rowOff>
    </xdr:from>
    <xdr:to>
      <xdr:col>49</xdr:col>
      <xdr:colOff>128153</xdr:colOff>
      <xdr:row>24</xdr:row>
      <xdr:rowOff>132482</xdr:rowOff>
    </xdr:to>
    <xdr:sp macro="" textlink="">
      <xdr:nvSpPr>
        <xdr:cNvPr id="123" name="Rounded Rectangle 122"/>
        <xdr:cNvSpPr/>
      </xdr:nvSpPr>
      <xdr:spPr>
        <a:xfrm>
          <a:off x="5056909" y="3661063"/>
          <a:ext cx="786244" cy="6277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arti</a:t>
          </a:r>
        </a:p>
      </xdr:txBody>
    </xdr:sp>
    <xdr:clientData/>
  </xdr:twoCellAnchor>
  <xdr:twoCellAnchor>
    <xdr:from>
      <xdr:col>34</xdr:col>
      <xdr:colOff>10389</xdr:colOff>
      <xdr:row>21</xdr:row>
      <xdr:rowOff>27709</xdr:rowOff>
    </xdr:from>
    <xdr:to>
      <xdr:col>39</xdr:col>
      <xdr:colOff>131616</xdr:colOff>
      <xdr:row>24</xdr:row>
      <xdr:rowOff>135946</xdr:rowOff>
    </xdr:to>
    <xdr:sp macro="" textlink="">
      <xdr:nvSpPr>
        <xdr:cNvPr id="124" name="Rounded Rectangle 123"/>
        <xdr:cNvSpPr/>
      </xdr:nvSpPr>
      <xdr:spPr>
        <a:xfrm>
          <a:off x="3127662" y="3664527"/>
          <a:ext cx="987136" cy="6277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drive</a:t>
          </a:r>
        </a:p>
      </xdr:txBody>
    </xdr:sp>
    <xdr:clientData/>
  </xdr:twoCellAnchor>
  <xdr:twoCellAnchor>
    <xdr:from>
      <xdr:col>36</xdr:col>
      <xdr:colOff>76941</xdr:colOff>
      <xdr:row>3</xdr:row>
      <xdr:rowOff>86594</xdr:rowOff>
    </xdr:from>
    <xdr:to>
      <xdr:col>37</xdr:col>
      <xdr:colOff>97478</xdr:colOff>
      <xdr:row>20</xdr:row>
      <xdr:rowOff>36903</xdr:rowOff>
    </xdr:to>
    <xdr:grpSp>
      <xdr:nvGrpSpPr>
        <xdr:cNvPr id="126" name="Group 125"/>
        <xdr:cNvGrpSpPr/>
      </xdr:nvGrpSpPr>
      <xdr:grpSpPr>
        <a:xfrm rot="5400000">
          <a:off x="4941230" y="1937430"/>
          <a:ext cx="2864959" cy="191987"/>
          <a:chOff x="5046023" y="3365168"/>
          <a:chExt cx="3614803" cy="193719"/>
        </a:xfrm>
      </xdr:grpSpPr>
      <xdr:cxnSp macro="">
        <xdr:nvCxnSpPr>
          <xdr:cNvPr id="127" name="Straight Connector 126"/>
          <xdr:cNvCxnSpPr/>
        </xdr:nvCxnSpPr>
        <xdr:spPr>
          <a:xfrm rot="10800000" flipV="1">
            <a:off x="5049487" y="3545277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" name="Straight Connector 127"/>
          <xdr:cNvCxnSpPr/>
        </xdr:nvCxnSpPr>
        <xdr:spPr>
          <a:xfrm rot="10800000" flipV="1">
            <a:off x="5046023" y="3437905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" name="Straight Connector 128"/>
          <xdr:cNvCxnSpPr/>
        </xdr:nvCxnSpPr>
        <xdr:spPr>
          <a:xfrm rot="10800000" flipV="1">
            <a:off x="5051219" y="3365168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31174</xdr:colOff>
      <xdr:row>12</xdr:row>
      <xdr:rowOff>102177</xdr:rowOff>
    </xdr:from>
    <xdr:to>
      <xdr:col>23</xdr:col>
      <xdr:colOff>147205</xdr:colOff>
      <xdr:row>23</xdr:row>
      <xdr:rowOff>129020</xdr:rowOff>
    </xdr:to>
    <xdr:grpSp>
      <xdr:nvGrpSpPr>
        <xdr:cNvPr id="136" name="Group 135"/>
        <xdr:cNvGrpSpPr/>
      </xdr:nvGrpSpPr>
      <xdr:grpSpPr>
        <a:xfrm>
          <a:off x="3488749" y="2159577"/>
          <a:ext cx="630381" cy="1912793"/>
          <a:chOff x="3520788" y="2180359"/>
          <a:chExt cx="635576" cy="1931843"/>
        </a:xfrm>
      </xdr:grpSpPr>
      <xdr:sp macro="" textlink="">
        <xdr:nvSpPr>
          <xdr:cNvPr id="131" name="Rounded Rectangle 130"/>
          <xdr:cNvSpPr/>
        </xdr:nvSpPr>
        <xdr:spPr>
          <a:xfrm>
            <a:off x="3536373" y="2666999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132" name="Rounded Rectangle 131"/>
          <xdr:cNvSpPr/>
        </xdr:nvSpPr>
        <xdr:spPr>
          <a:xfrm>
            <a:off x="3524249" y="3165763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133" name="Rounded Rectangle 132"/>
          <xdr:cNvSpPr/>
        </xdr:nvSpPr>
        <xdr:spPr>
          <a:xfrm>
            <a:off x="3520788" y="3681845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134" name="Rounded Rectangle 133"/>
          <xdr:cNvSpPr/>
        </xdr:nvSpPr>
        <xdr:spPr>
          <a:xfrm>
            <a:off x="3525981" y="2180359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</xdr:grpSp>
    <xdr:clientData/>
  </xdr:twoCellAnchor>
  <xdr:twoCellAnchor>
    <xdr:from>
      <xdr:col>31</xdr:col>
      <xdr:colOff>25977</xdr:colOff>
      <xdr:row>0</xdr:row>
      <xdr:rowOff>43295</xdr:rowOff>
    </xdr:from>
    <xdr:to>
      <xdr:col>35</xdr:col>
      <xdr:colOff>140281</xdr:colOff>
      <xdr:row>4</xdr:row>
      <xdr:rowOff>143741</xdr:rowOff>
    </xdr:to>
    <xdr:sp macro="" textlink="">
      <xdr:nvSpPr>
        <xdr:cNvPr id="135" name="Rounded Rectangle 134"/>
        <xdr:cNvSpPr/>
      </xdr:nvSpPr>
      <xdr:spPr>
        <a:xfrm>
          <a:off x="5420591" y="43295"/>
          <a:ext cx="807031" cy="793173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20</xdr:col>
      <xdr:colOff>31171</xdr:colOff>
      <xdr:row>24</xdr:row>
      <xdr:rowOff>27708</xdr:rowOff>
    </xdr:from>
    <xdr:to>
      <xdr:col>23</xdr:col>
      <xdr:colOff>131617</xdr:colOff>
      <xdr:row>26</xdr:row>
      <xdr:rowOff>111702</xdr:rowOff>
    </xdr:to>
    <xdr:sp macro="" textlink="">
      <xdr:nvSpPr>
        <xdr:cNvPr id="140" name="Rounded Rectangle 139"/>
        <xdr:cNvSpPr/>
      </xdr:nvSpPr>
      <xdr:spPr>
        <a:xfrm>
          <a:off x="3520785" y="4184072"/>
          <a:ext cx="619991" cy="43035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</a:t>
          </a:r>
        </a:p>
      </xdr:txBody>
    </xdr:sp>
    <xdr:clientData/>
  </xdr:twoCellAnchor>
  <xdr:twoCellAnchor>
    <xdr:from>
      <xdr:col>32</xdr:col>
      <xdr:colOff>45029</xdr:colOff>
      <xdr:row>18</xdr:row>
      <xdr:rowOff>58881</xdr:rowOff>
    </xdr:from>
    <xdr:to>
      <xdr:col>35</xdr:col>
      <xdr:colOff>145474</xdr:colOff>
      <xdr:row>20</xdr:row>
      <xdr:rowOff>142875</xdr:rowOff>
    </xdr:to>
    <xdr:sp macro="" textlink="">
      <xdr:nvSpPr>
        <xdr:cNvPr id="141" name="Rounded Rectangle 140"/>
        <xdr:cNvSpPr/>
      </xdr:nvSpPr>
      <xdr:spPr>
        <a:xfrm>
          <a:off x="5612824" y="3176154"/>
          <a:ext cx="619991" cy="43035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 de luxe</a:t>
          </a:r>
        </a:p>
      </xdr:txBody>
    </xdr:sp>
    <xdr:clientData/>
  </xdr:twoCellAnchor>
  <xdr:twoCellAnchor>
    <xdr:from>
      <xdr:col>31</xdr:col>
      <xdr:colOff>27710</xdr:colOff>
      <xdr:row>5</xdr:row>
      <xdr:rowOff>36367</xdr:rowOff>
    </xdr:from>
    <xdr:to>
      <xdr:col>35</xdr:col>
      <xdr:colOff>142014</xdr:colOff>
      <xdr:row>9</xdr:row>
      <xdr:rowOff>136813</xdr:rowOff>
    </xdr:to>
    <xdr:sp macro="" textlink="">
      <xdr:nvSpPr>
        <xdr:cNvPr id="143" name="Rounded Rectangle 142"/>
        <xdr:cNvSpPr/>
      </xdr:nvSpPr>
      <xdr:spPr>
        <a:xfrm>
          <a:off x="5422324" y="902276"/>
          <a:ext cx="807031" cy="793173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luxe</a:t>
          </a:r>
        </a:p>
      </xdr:txBody>
    </xdr:sp>
    <xdr:clientData/>
  </xdr:twoCellAnchor>
  <xdr:twoCellAnchor>
    <xdr:from>
      <xdr:col>25</xdr:col>
      <xdr:colOff>27709</xdr:colOff>
      <xdr:row>12</xdr:row>
      <xdr:rowOff>98714</xdr:rowOff>
    </xdr:from>
    <xdr:to>
      <xdr:col>28</xdr:col>
      <xdr:colOff>143740</xdr:colOff>
      <xdr:row>23</xdr:row>
      <xdr:rowOff>125557</xdr:rowOff>
    </xdr:to>
    <xdr:grpSp>
      <xdr:nvGrpSpPr>
        <xdr:cNvPr id="144" name="Group 143"/>
        <xdr:cNvGrpSpPr/>
      </xdr:nvGrpSpPr>
      <xdr:grpSpPr>
        <a:xfrm>
          <a:off x="4342534" y="2156114"/>
          <a:ext cx="630381" cy="1912793"/>
          <a:chOff x="3520788" y="2180359"/>
          <a:chExt cx="635576" cy="1931843"/>
        </a:xfrm>
      </xdr:grpSpPr>
      <xdr:sp macro="" textlink="">
        <xdr:nvSpPr>
          <xdr:cNvPr id="145" name="Rounded Rectangle 144"/>
          <xdr:cNvSpPr/>
        </xdr:nvSpPr>
        <xdr:spPr>
          <a:xfrm>
            <a:off x="3536373" y="2666999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146" name="Rounded Rectangle 145"/>
          <xdr:cNvSpPr/>
        </xdr:nvSpPr>
        <xdr:spPr>
          <a:xfrm>
            <a:off x="3524249" y="3165763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147" name="Rounded Rectangle 146"/>
          <xdr:cNvSpPr/>
        </xdr:nvSpPr>
        <xdr:spPr>
          <a:xfrm>
            <a:off x="3520788" y="3681845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148" name="Rounded Rectangle 147"/>
          <xdr:cNvSpPr/>
        </xdr:nvSpPr>
        <xdr:spPr>
          <a:xfrm>
            <a:off x="3525981" y="2180359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</xdr:grpSp>
    <xdr:clientData/>
  </xdr:twoCellAnchor>
  <xdr:twoCellAnchor>
    <xdr:from>
      <xdr:col>30</xdr:col>
      <xdr:colOff>13854</xdr:colOff>
      <xdr:row>14</xdr:row>
      <xdr:rowOff>48491</xdr:rowOff>
    </xdr:from>
    <xdr:to>
      <xdr:col>35</xdr:col>
      <xdr:colOff>135081</xdr:colOff>
      <xdr:row>17</xdr:row>
      <xdr:rowOff>156728</xdr:rowOff>
    </xdr:to>
    <xdr:sp macro="" textlink="">
      <xdr:nvSpPr>
        <xdr:cNvPr id="149" name="Rounded Rectangle 148"/>
        <xdr:cNvSpPr/>
      </xdr:nvSpPr>
      <xdr:spPr>
        <a:xfrm>
          <a:off x="5235286" y="2473036"/>
          <a:ext cx="987136" cy="6277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pièces dét</a:t>
          </a:r>
        </a:p>
      </xdr:txBody>
    </xdr:sp>
    <xdr:clientData/>
  </xdr:twoCellAnchor>
  <xdr:twoCellAnchor>
    <xdr:from>
      <xdr:col>30</xdr:col>
      <xdr:colOff>27709</xdr:colOff>
      <xdr:row>10</xdr:row>
      <xdr:rowOff>45027</xdr:rowOff>
    </xdr:from>
    <xdr:to>
      <xdr:col>35</xdr:col>
      <xdr:colOff>148936</xdr:colOff>
      <xdr:row>13</xdr:row>
      <xdr:rowOff>153264</xdr:rowOff>
    </xdr:to>
    <xdr:sp macro="" textlink="">
      <xdr:nvSpPr>
        <xdr:cNvPr id="150" name="Rounded Rectangle 149"/>
        <xdr:cNvSpPr/>
      </xdr:nvSpPr>
      <xdr:spPr>
        <a:xfrm>
          <a:off x="5249141" y="1776845"/>
          <a:ext cx="987136" cy="6277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pièces dét</a:t>
          </a:r>
        </a:p>
      </xdr:txBody>
    </xdr:sp>
    <xdr:clientData/>
  </xdr:twoCellAnchor>
  <xdr:twoCellAnchor>
    <xdr:from>
      <xdr:col>30</xdr:col>
      <xdr:colOff>15587</xdr:colOff>
      <xdr:row>18</xdr:row>
      <xdr:rowOff>64077</xdr:rowOff>
    </xdr:from>
    <xdr:to>
      <xdr:col>31</xdr:col>
      <xdr:colOff>155863</xdr:colOff>
      <xdr:row>20</xdr:row>
      <xdr:rowOff>148071</xdr:rowOff>
    </xdr:to>
    <xdr:sp macro="" textlink="">
      <xdr:nvSpPr>
        <xdr:cNvPr id="151" name="Rounded Rectangle 150"/>
        <xdr:cNvSpPr/>
      </xdr:nvSpPr>
      <xdr:spPr>
        <a:xfrm>
          <a:off x="5237019" y="3181350"/>
          <a:ext cx="313458" cy="43035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av</a:t>
          </a:r>
        </a:p>
      </xdr:txBody>
    </xdr:sp>
    <xdr:clientData/>
  </xdr:twoCellAnchor>
  <xdr:twoCellAnchor>
    <xdr:from>
      <xdr:col>44</xdr:col>
      <xdr:colOff>34636</xdr:colOff>
      <xdr:row>11</xdr:row>
      <xdr:rowOff>34635</xdr:rowOff>
    </xdr:from>
    <xdr:to>
      <xdr:col>49</xdr:col>
      <xdr:colOff>155863</xdr:colOff>
      <xdr:row>14</xdr:row>
      <xdr:rowOff>142873</xdr:rowOff>
    </xdr:to>
    <xdr:sp macro="" textlink="">
      <xdr:nvSpPr>
        <xdr:cNvPr id="153" name="Rounded Rectangle 152"/>
        <xdr:cNvSpPr/>
      </xdr:nvSpPr>
      <xdr:spPr>
        <a:xfrm>
          <a:off x="7680613" y="1939635"/>
          <a:ext cx="987136" cy="6277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drive</a:t>
          </a:r>
        </a:p>
      </xdr:txBody>
    </xdr:sp>
    <xdr:clientData/>
  </xdr:twoCellAnchor>
  <xdr:twoCellAnchor>
    <xdr:from>
      <xdr:col>38</xdr:col>
      <xdr:colOff>22513</xdr:colOff>
      <xdr:row>11</xdr:row>
      <xdr:rowOff>39831</xdr:rowOff>
    </xdr:from>
    <xdr:to>
      <xdr:col>43</xdr:col>
      <xdr:colOff>143740</xdr:colOff>
      <xdr:row>14</xdr:row>
      <xdr:rowOff>148069</xdr:rowOff>
    </xdr:to>
    <xdr:sp macro="" textlink="">
      <xdr:nvSpPr>
        <xdr:cNvPr id="154" name="Rounded Rectangle 153"/>
        <xdr:cNvSpPr/>
      </xdr:nvSpPr>
      <xdr:spPr>
        <a:xfrm>
          <a:off x="6629399" y="1944831"/>
          <a:ext cx="987136" cy="6277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drive</a:t>
          </a:r>
        </a:p>
      </xdr:txBody>
    </xdr:sp>
    <xdr:clientData/>
  </xdr:twoCellAnchor>
  <xdr:twoCellAnchor>
    <xdr:from>
      <xdr:col>36</xdr:col>
      <xdr:colOff>39831</xdr:colOff>
      <xdr:row>9</xdr:row>
      <xdr:rowOff>74468</xdr:rowOff>
    </xdr:from>
    <xdr:to>
      <xdr:col>49</xdr:col>
      <xdr:colOff>154135</xdr:colOff>
      <xdr:row>10</xdr:row>
      <xdr:rowOff>91787</xdr:rowOff>
    </xdr:to>
    <xdr:grpSp>
      <xdr:nvGrpSpPr>
        <xdr:cNvPr id="155" name="Group 154"/>
        <xdr:cNvGrpSpPr/>
      </xdr:nvGrpSpPr>
      <xdr:grpSpPr>
        <a:xfrm>
          <a:off x="6240606" y="1617518"/>
          <a:ext cx="2343154" cy="188769"/>
          <a:chOff x="5046023" y="3365168"/>
          <a:chExt cx="3614803" cy="193719"/>
        </a:xfrm>
      </xdr:grpSpPr>
      <xdr:cxnSp macro="">
        <xdr:nvCxnSpPr>
          <xdr:cNvPr id="156" name="Straight Connector 155"/>
          <xdr:cNvCxnSpPr/>
        </xdr:nvCxnSpPr>
        <xdr:spPr>
          <a:xfrm rot="10800000" flipV="1">
            <a:off x="5049487" y="3545277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7" name="Straight Connector 156"/>
          <xdr:cNvCxnSpPr/>
        </xdr:nvCxnSpPr>
        <xdr:spPr>
          <a:xfrm rot="10800000" flipV="1">
            <a:off x="5046023" y="3437905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8" name="Straight Connector 157"/>
          <xdr:cNvCxnSpPr/>
        </xdr:nvCxnSpPr>
        <xdr:spPr>
          <a:xfrm rot="10800000" flipV="1">
            <a:off x="5051219" y="3365168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36368</xdr:colOff>
      <xdr:row>24</xdr:row>
      <xdr:rowOff>24245</xdr:rowOff>
    </xdr:from>
    <xdr:to>
      <xdr:col>27</xdr:col>
      <xdr:colOff>121229</xdr:colOff>
      <xdr:row>26</xdr:row>
      <xdr:rowOff>108239</xdr:rowOff>
    </xdr:to>
    <xdr:sp macro="" textlink="">
      <xdr:nvSpPr>
        <xdr:cNvPr id="159" name="Rounded Rectangle 158"/>
        <xdr:cNvSpPr/>
      </xdr:nvSpPr>
      <xdr:spPr>
        <a:xfrm>
          <a:off x="4391891" y="4180609"/>
          <a:ext cx="431224" cy="43035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puits</a:t>
          </a:r>
        </a:p>
      </xdr:txBody>
    </xdr:sp>
    <xdr:clientData/>
  </xdr:twoCellAnchor>
  <xdr:twoCellAnchor>
    <xdr:from>
      <xdr:col>25</xdr:col>
      <xdr:colOff>64078</xdr:colOff>
      <xdr:row>27</xdr:row>
      <xdr:rowOff>17319</xdr:rowOff>
    </xdr:from>
    <xdr:to>
      <xdr:col>26</xdr:col>
      <xdr:colOff>164522</xdr:colOff>
      <xdr:row>28</xdr:row>
      <xdr:rowOff>118630</xdr:rowOff>
    </xdr:to>
    <xdr:sp macro="" textlink="">
      <xdr:nvSpPr>
        <xdr:cNvPr id="160" name="Rounded Rectangle 159"/>
        <xdr:cNvSpPr/>
      </xdr:nvSpPr>
      <xdr:spPr>
        <a:xfrm>
          <a:off x="4419601" y="4693228"/>
          <a:ext cx="273626" cy="27449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25103</xdr:colOff>
      <xdr:row>37</xdr:row>
      <xdr:rowOff>23770</xdr:rowOff>
    </xdr:from>
    <xdr:to>
      <xdr:col>22</xdr:col>
      <xdr:colOff>99790</xdr:colOff>
      <xdr:row>40</xdr:row>
      <xdr:rowOff>97007</xdr:rowOff>
    </xdr:to>
    <xdr:sp macro="" textlink="">
      <xdr:nvSpPr>
        <xdr:cNvPr id="2" name="Rounded Rectangle 1"/>
        <xdr:cNvSpPr/>
      </xdr:nvSpPr>
      <xdr:spPr>
        <a:xfrm>
          <a:off x="2387303" y="4205245"/>
          <a:ext cx="446162" cy="41613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14653</xdr:colOff>
      <xdr:row>30</xdr:row>
      <xdr:rowOff>26378</xdr:rowOff>
    </xdr:from>
    <xdr:to>
      <xdr:col>29</xdr:col>
      <xdr:colOff>97203</xdr:colOff>
      <xdr:row>35</xdr:row>
      <xdr:rowOff>102877</xdr:rowOff>
    </xdr:to>
    <xdr:sp macro="" textlink="">
      <xdr:nvSpPr>
        <xdr:cNvPr id="4" name="Rounded Rectangle 3"/>
        <xdr:cNvSpPr/>
      </xdr:nvSpPr>
      <xdr:spPr>
        <a:xfrm>
          <a:off x="3385038" y="3484686"/>
          <a:ext cx="331665" cy="662653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17432</xdr:colOff>
      <xdr:row>8</xdr:row>
      <xdr:rowOff>20819</xdr:rowOff>
    </xdr:from>
    <xdr:to>
      <xdr:col>40</xdr:col>
      <xdr:colOff>101966</xdr:colOff>
      <xdr:row>13</xdr:row>
      <xdr:rowOff>98510</xdr:rowOff>
    </xdr:to>
    <xdr:sp macro="" textlink="">
      <xdr:nvSpPr>
        <xdr:cNvPr id="5" name="Rounded Rectangle 4"/>
        <xdr:cNvSpPr/>
      </xdr:nvSpPr>
      <xdr:spPr>
        <a:xfrm>
          <a:off x="4732307" y="887594"/>
          <a:ext cx="332184" cy="649191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32727</xdr:colOff>
      <xdr:row>13</xdr:row>
      <xdr:rowOff>25400</xdr:rowOff>
    </xdr:from>
    <xdr:to>
      <xdr:col>15</xdr:col>
      <xdr:colOff>95251</xdr:colOff>
      <xdr:row>18</xdr:row>
      <xdr:rowOff>95251</xdr:rowOff>
    </xdr:to>
    <xdr:sp macro="" textlink="">
      <xdr:nvSpPr>
        <xdr:cNvPr id="6" name="Rounded Rectangle 5"/>
        <xdr:cNvSpPr/>
      </xdr:nvSpPr>
      <xdr:spPr>
        <a:xfrm>
          <a:off x="1153746" y="1490785"/>
          <a:ext cx="817197" cy="65600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46404</xdr:colOff>
      <xdr:row>34</xdr:row>
      <xdr:rowOff>38100</xdr:rowOff>
    </xdr:from>
    <xdr:to>
      <xdr:col>14</xdr:col>
      <xdr:colOff>89877</xdr:colOff>
      <xdr:row>40</xdr:row>
      <xdr:rowOff>69850</xdr:rowOff>
    </xdr:to>
    <xdr:sp macro="" textlink="">
      <xdr:nvSpPr>
        <xdr:cNvPr id="8" name="Rounded Rectangle 7"/>
        <xdr:cNvSpPr/>
      </xdr:nvSpPr>
      <xdr:spPr>
        <a:xfrm>
          <a:off x="665529" y="3876675"/>
          <a:ext cx="1167423" cy="7175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38951</xdr:colOff>
      <xdr:row>35</xdr:row>
      <xdr:rowOff>8963</xdr:rowOff>
    </xdr:from>
    <xdr:to>
      <xdr:col>18</xdr:col>
      <xdr:colOff>83401</xdr:colOff>
      <xdr:row>40</xdr:row>
      <xdr:rowOff>89304</xdr:rowOff>
    </xdr:to>
    <xdr:sp macro="" textlink="">
      <xdr:nvSpPr>
        <xdr:cNvPr id="9" name="Rounded Rectangle 8"/>
        <xdr:cNvSpPr/>
      </xdr:nvSpPr>
      <xdr:spPr>
        <a:xfrm>
          <a:off x="1905851" y="3961838"/>
          <a:ext cx="415925" cy="65184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31623</xdr:colOff>
      <xdr:row>33</xdr:row>
      <xdr:rowOff>31322</xdr:rowOff>
    </xdr:from>
    <xdr:to>
      <xdr:col>21</xdr:col>
      <xdr:colOff>94295</xdr:colOff>
      <xdr:row>35</xdr:row>
      <xdr:rowOff>84746</xdr:rowOff>
    </xdr:to>
    <xdr:sp macro="" textlink="">
      <xdr:nvSpPr>
        <xdr:cNvPr id="11" name="Rounded Rectangle 10"/>
        <xdr:cNvSpPr/>
      </xdr:nvSpPr>
      <xdr:spPr>
        <a:xfrm>
          <a:off x="2517648" y="3755597"/>
          <a:ext cx="186497" cy="28202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26372</xdr:colOff>
      <xdr:row>5</xdr:row>
      <xdr:rowOff>25273</xdr:rowOff>
    </xdr:from>
    <xdr:to>
      <xdr:col>7</xdr:col>
      <xdr:colOff>109904</xdr:colOff>
      <xdr:row>9</xdr:row>
      <xdr:rowOff>87922</xdr:rowOff>
    </xdr:to>
    <xdr:sp macro="" textlink="">
      <xdr:nvSpPr>
        <xdr:cNvPr id="12" name="Rounded Rectangle 11"/>
        <xdr:cNvSpPr/>
      </xdr:nvSpPr>
      <xdr:spPr>
        <a:xfrm>
          <a:off x="150197" y="549148"/>
          <a:ext cx="826482" cy="519849"/>
        </a:xfrm>
        <a:prstGeom prst="round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7327</xdr:colOff>
      <xdr:row>20</xdr:row>
      <xdr:rowOff>7328</xdr:rowOff>
    </xdr:from>
    <xdr:to>
      <xdr:col>35</xdr:col>
      <xdr:colOff>7327</xdr:colOff>
      <xdr:row>20</xdr:row>
      <xdr:rowOff>7329</xdr:rowOff>
    </xdr:to>
    <xdr:cxnSp macro="">
      <xdr:nvCxnSpPr>
        <xdr:cNvPr id="13" name="Straight Connector 12"/>
        <xdr:cNvCxnSpPr/>
      </xdr:nvCxnSpPr>
      <xdr:spPr>
        <a:xfrm rot="10800000">
          <a:off x="1883019" y="2293328"/>
          <a:ext cx="2491154" cy="1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51291</xdr:colOff>
      <xdr:row>8</xdr:row>
      <xdr:rowOff>102586</xdr:rowOff>
    </xdr:from>
    <xdr:to>
      <xdr:col>16</xdr:col>
      <xdr:colOff>58620</xdr:colOff>
      <xdr:row>13</xdr:row>
      <xdr:rowOff>80597</xdr:rowOff>
    </xdr:to>
    <xdr:cxnSp macro="">
      <xdr:nvCxnSpPr>
        <xdr:cNvPr id="14" name="Straight Connector 13"/>
        <xdr:cNvCxnSpPr/>
      </xdr:nvCxnSpPr>
      <xdr:spPr>
        <a:xfrm rot="5400000" flipH="1" flipV="1">
          <a:off x="1773123" y="1260235"/>
          <a:ext cx="564165" cy="7329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15109</xdr:colOff>
      <xdr:row>19</xdr:row>
      <xdr:rowOff>11649</xdr:rowOff>
    </xdr:from>
    <xdr:to>
      <xdr:col>13</xdr:col>
      <xdr:colOff>80596</xdr:colOff>
      <xdr:row>26</xdr:row>
      <xdr:rowOff>109903</xdr:rowOff>
    </xdr:to>
    <xdr:grpSp>
      <xdr:nvGrpSpPr>
        <xdr:cNvPr id="15" name="Group 125"/>
        <xdr:cNvGrpSpPr/>
      </xdr:nvGrpSpPr>
      <xdr:grpSpPr>
        <a:xfrm rot="5400000">
          <a:off x="958552" y="2357994"/>
          <a:ext cx="918870" cy="563718"/>
          <a:chOff x="781050" y="146050"/>
          <a:chExt cx="971550" cy="298450"/>
        </a:xfrm>
        <a:solidFill>
          <a:sysClr val="window" lastClr="FFFFFF"/>
        </a:solidFill>
      </xdr:grpSpPr>
      <xdr:sp macro="" textlink="">
        <xdr:nvSpPr>
          <xdr:cNvPr id="16" name="Rounded Rectangle 15"/>
          <xdr:cNvSpPr/>
        </xdr:nvSpPr>
        <xdr:spPr>
          <a:xfrm>
            <a:off x="78105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7" name="Rounded Rectangle 16"/>
          <xdr:cNvSpPr/>
        </xdr:nvSpPr>
        <xdr:spPr>
          <a:xfrm>
            <a:off x="129540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22</xdr:col>
      <xdr:colOff>34390</xdr:colOff>
      <xdr:row>33</xdr:row>
      <xdr:rowOff>36307</xdr:rowOff>
    </xdr:from>
    <xdr:to>
      <xdr:col>23</xdr:col>
      <xdr:colOff>97059</xdr:colOff>
      <xdr:row>35</xdr:row>
      <xdr:rowOff>89731</xdr:rowOff>
    </xdr:to>
    <xdr:sp macro="" textlink="">
      <xdr:nvSpPr>
        <xdr:cNvPr id="18" name="Rounded Rectangle 17"/>
        <xdr:cNvSpPr/>
      </xdr:nvSpPr>
      <xdr:spPr>
        <a:xfrm>
          <a:off x="2768065" y="3760582"/>
          <a:ext cx="186494" cy="28202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34</xdr:col>
      <xdr:colOff>26762</xdr:colOff>
      <xdr:row>30</xdr:row>
      <xdr:rowOff>26760</xdr:rowOff>
    </xdr:from>
    <xdr:to>
      <xdr:col>35</xdr:col>
      <xdr:colOff>96611</xdr:colOff>
      <xdr:row>32</xdr:row>
      <xdr:rowOff>96610</xdr:rowOff>
    </xdr:to>
    <xdr:sp macro="" textlink="">
      <xdr:nvSpPr>
        <xdr:cNvPr id="19" name="Rounded Rectangle 18"/>
        <xdr:cNvSpPr/>
      </xdr:nvSpPr>
      <xdr:spPr>
        <a:xfrm>
          <a:off x="4246337" y="3408135"/>
          <a:ext cx="193674" cy="2984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17580</xdr:colOff>
      <xdr:row>1</xdr:row>
      <xdr:rowOff>38461</xdr:rowOff>
    </xdr:from>
    <xdr:to>
      <xdr:col>8</xdr:col>
      <xdr:colOff>87430</xdr:colOff>
      <xdr:row>4</xdr:row>
      <xdr:rowOff>88266</xdr:rowOff>
    </xdr:to>
    <xdr:sp macro="" textlink="">
      <xdr:nvSpPr>
        <xdr:cNvPr id="20" name="Rounded Rectangle 19"/>
        <xdr:cNvSpPr/>
      </xdr:nvSpPr>
      <xdr:spPr>
        <a:xfrm>
          <a:off x="141405" y="67036"/>
          <a:ext cx="936625" cy="42128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33031</xdr:colOff>
      <xdr:row>1</xdr:row>
      <xdr:rowOff>92158</xdr:rowOff>
    </xdr:from>
    <xdr:to>
      <xdr:col>5</xdr:col>
      <xdr:colOff>122926</xdr:colOff>
      <xdr:row>4</xdr:row>
      <xdr:rowOff>8449</xdr:rowOff>
    </xdr:to>
    <xdr:grpSp>
      <xdr:nvGrpSpPr>
        <xdr:cNvPr id="21" name="Group 20"/>
        <xdr:cNvGrpSpPr/>
      </xdr:nvGrpSpPr>
      <xdr:grpSpPr>
        <a:xfrm>
          <a:off x="406704" y="121466"/>
          <a:ext cx="339010" cy="289964"/>
          <a:chOff x="406704" y="121466"/>
          <a:chExt cx="339010" cy="289964"/>
        </a:xfrm>
      </xdr:grpSpPr>
      <xdr:sp macro="" textlink="">
        <xdr:nvSpPr>
          <xdr:cNvPr id="22" name="Oval 21"/>
          <xdr:cNvSpPr/>
        </xdr:nvSpPr>
        <xdr:spPr>
          <a:xfrm>
            <a:off x="531237" y="208541"/>
            <a:ext cx="69186" cy="72563"/>
          </a:xfrm>
          <a:prstGeom prst="ellips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ln w="10160">
                <a:solidFill>
                  <a:schemeClr val="accent6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23" name="Straight Connector 22"/>
          <xdr:cNvCxnSpPr/>
        </xdr:nvCxnSpPr>
        <xdr:spPr>
          <a:xfrm>
            <a:off x="641936" y="273849"/>
            <a:ext cx="103778" cy="1669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24" name="Straight Connector 23"/>
          <xdr:cNvCxnSpPr/>
        </xdr:nvCxnSpPr>
        <xdr:spPr>
          <a:xfrm rot="5400000" flipH="1" flipV="1">
            <a:off x="404846" y="282963"/>
            <a:ext cx="79820" cy="76104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25" name="Straight Connector 24"/>
          <xdr:cNvCxnSpPr/>
        </xdr:nvCxnSpPr>
        <xdr:spPr>
          <a:xfrm rot="5400000" flipH="1">
            <a:off x="551458" y="356792"/>
            <a:ext cx="83954" cy="25322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26" name="Straight Connector 25"/>
          <xdr:cNvCxnSpPr/>
        </xdr:nvCxnSpPr>
        <xdr:spPr>
          <a:xfrm rot="16200000" flipV="1">
            <a:off x="429064" y="133701"/>
            <a:ext cx="79819" cy="55350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27" name="Straight Connector 26"/>
          <xdr:cNvCxnSpPr/>
        </xdr:nvCxnSpPr>
        <xdr:spPr>
          <a:xfrm rot="10800000" flipV="1">
            <a:off x="614260" y="128723"/>
            <a:ext cx="55349" cy="50796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</xdr:grpSp>
    <xdr:clientData/>
  </xdr:twoCellAnchor>
  <xdr:twoCellAnchor>
    <xdr:from>
      <xdr:col>2</xdr:col>
      <xdr:colOff>36636</xdr:colOff>
      <xdr:row>10</xdr:row>
      <xdr:rowOff>29307</xdr:rowOff>
    </xdr:from>
    <xdr:to>
      <xdr:col>7</xdr:col>
      <xdr:colOff>85946</xdr:colOff>
      <xdr:row>12</xdr:row>
      <xdr:rowOff>102577</xdr:rowOff>
    </xdr:to>
    <xdr:sp macro="" textlink="">
      <xdr:nvSpPr>
        <xdr:cNvPr id="28" name="Rounded Rectangle 27"/>
        <xdr:cNvSpPr/>
      </xdr:nvSpPr>
      <xdr:spPr>
        <a:xfrm>
          <a:off x="285751" y="1142999"/>
          <a:ext cx="672099" cy="307732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36634</xdr:colOff>
      <xdr:row>30</xdr:row>
      <xdr:rowOff>14656</xdr:rowOff>
    </xdr:from>
    <xdr:to>
      <xdr:col>26</xdr:col>
      <xdr:colOff>103722</xdr:colOff>
      <xdr:row>32</xdr:row>
      <xdr:rowOff>84506</xdr:rowOff>
    </xdr:to>
    <xdr:sp macro="" textlink="">
      <xdr:nvSpPr>
        <xdr:cNvPr id="30" name="Rounded Rectangle 29"/>
        <xdr:cNvSpPr/>
      </xdr:nvSpPr>
      <xdr:spPr>
        <a:xfrm>
          <a:off x="3017959" y="3396031"/>
          <a:ext cx="314738" cy="2984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0</xdr:colOff>
      <xdr:row>5</xdr:row>
      <xdr:rowOff>51293</xdr:rowOff>
    </xdr:from>
    <xdr:to>
      <xdr:col>9</xdr:col>
      <xdr:colOff>7328</xdr:colOff>
      <xdr:row>12</xdr:row>
      <xdr:rowOff>102577</xdr:rowOff>
    </xdr:to>
    <xdr:cxnSp macro="">
      <xdr:nvCxnSpPr>
        <xdr:cNvPr id="31" name="Straight Connector 30"/>
        <xdr:cNvCxnSpPr/>
      </xdr:nvCxnSpPr>
      <xdr:spPr>
        <a:xfrm rot="5400000">
          <a:off x="688733" y="1011117"/>
          <a:ext cx="871900" cy="7328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7328</xdr:colOff>
      <xdr:row>6</xdr:row>
      <xdr:rowOff>7327</xdr:rowOff>
    </xdr:from>
    <xdr:to>
      <xdr:col>4</xdr:col>
      <xdr:colOff>97222</xdr:colOff>
      <xdr:row>8</xdr:row>
      <xdr:rowOff>62829</xdr:rowOff>
    </xdr:to>
    <xdr:grpSp>
      <xdr:nvGrpSpPr>
        <xdr:cNvPr id="32" name="Group 31"/>
        <xdr:cNvGrpSpPr/>
      </xdr:nvGrpSpPr>
      <xdr:grpSpPr>
        <a:xfrm>
          <a:off x="256443" y="652096"/>
          <a:ext cx="339010" cy="289964"/>
          <a:chOff x="406704" y="121466"/>
          <a:chExt cx="339010" cy="289964"/>
        </a:xfrm>
      </xdr:grpSpPr>
      <xdr:sp macro="" textlink="">
        <xdr:nvSpPr>
          <xdr:cNvPr id="33" name="Oval 32"/>
          <xdr:cNvSpPr/>
        </xdr:nvSpPr>
        <xdr:spPr>
          <a:xfrm>
            <a:off x="531237" y="208541"/>
            <a:ext cx="69186" cy="72563"/>
          </a:xfrm>
          <a:prstGeom prst="ellips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34" name="Straight Connector 33"/>
          <xdr:cNvCxnSpPr/>
        </xdr:nvCxnSpPr>
        <xdr:spPr>
          <a:xfrm>
            <a:off x="641936" y="273849"/>
            <a:ext cx="103778" cy="1669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35" name="Straight Connector 34"/>
          <xdr:cNvCxnSpPr/>
        </xdr:nvCxnSpPr>
        <xdr:spPr>
          <a:xfrm rot="5400000" flipH="1" flipV="1">
            <a:off x="404846" y="282963"/>
            <a:ext cx="79820" cy="76104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36" name="Straight Connector 35"/>
          <xdr:cNvCxnSpPr/>
        </xdr:nvCxnSpPr>
        <xdr:spPr>
          <a:xfrm rot="5400000" flipH="1">
            <a:off x="551458" y="356792"/>
            <a:ext cx="83954" cy="25322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37" name="Straight Connector 36"/>
          <xdr:cNvCxnSpPr/>
        </xdr:nvCxnSpPr>
        <xdr:spPr>
          <a:xfrm rot="16200000" flipV="1">
            <a:off x="429064" y="133701"/>
            <a:ext cx="79819" cy="55350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38" name="Straight Connector 37"/>
          <xdr:cNvCxnSpPr/>
        </xdr:nvCxnSpPr>
        <xdr:spPr>
          <a:xfrm rot="10800000" flipV="1">
            <a:off x="614260" y="128723"/>
            <a:ext cx="55349" cy="50796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</xdr:grpSp>
    <xdr:clientData/>
  </xdr:twoCellAnchor>
  <xdr:twoCellAnchor>
    <xdr:from>
      <xdr:col>35</xdr:col>
      <xdr:colOff>21980</xdr:colOff>
      <xdr:row>33</xdr:row>
      <xdr:rowOff>29309</xdr:rowOff>
    </xdr:from>
    <xdr:to>
      <xdr:col>40</xdr:col>
      <xdr:colOff>88411</xdr:colOff>
      <xdr:row>36</xdr:row>
      <xdr:rowOff>80599</xdr:rowOff>
    </xdr:to>
    <xdr:sp macro="" textlink="">
      <xdr:nvSpPr>
        <xdr:cNvPr id="39" name="Rounded Rectangle 38"/>
        <xdr:cNvSpPr/>
      </xdr:nvSpPr>
      <xdr:spPr>
        <a:xfrm>
          <a:off x="4365380" y="3753584"/>
          <a:ext cx="685556" cy="39419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29306</xdr:colOff>
      <xdr:row>33</xdr:row>
      <xdr:rowOff>21547</xdr:rowOff>
    </xdr:from>
    <xdr:to>
      <xdr:col>26</xdr:col>
      <xdr:colOff>102710</xdr:colOff>
      <xdr:row>35</xdr:row>
      <xdr:rowOff>93559</xdr:rowOff>
    </xdr:to>
    <xdr:sp macro="" textlink="">
      <xdr:nvSpPr>
        <xdr:cNvPr id="40" name="Rounded Rectangle 39"/>
        <xdr:cNvSpPr/>
      </xdr:nvSpPr>
      <xdr:spPr>
        <a:xfrm>
          <a:off x="3010631" y="3745822"/>
          <a:ext cx="321054" cy="300612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42497</xdr:colOff>
      <xdr:row>30</xdr:row>
      <xdr:rowOff>49824</xdr:rowOff>
    </xdr:from>
    <xdr:to>
      <xdr:col>10</xdr:col>
      <xdr:colOff>108928</xdr:colOff>
      <xdr:row>33</xdr:row>
      <xdr:rowOff>101114</xdr:rowOff>
    </xdr:to>
    <xdr:sp macro="" textlink="">
      <xdr:nvSpPr>
        <xdr:cNvPr id="42" name="Rounded Rectangle 41"/>
        <xdr:cNvSpPr/>
      </xdr:nvSpPr>
      <xdr:spPr>
        <a:xfrm>
          <a:off x="661622" y="3431199"/>
          <a:ext cx="685556" cy="39419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32237</xdr:colOff>
      <xdr:row>30</xdr:row>
      <xdr:rowOff>41031</xdr:rowOff>
    </xdr:from>
    <xdr:to>
      <xdr:col>13</xdr:col>
      <xdr:colOff>105641</xdr:colOff>
      <xdr:row>33</xdr:row>
      <xdr:rowOff>103817</xdr:rowOff>
    </xdr:to>
    <xdr:sp macro="" textlink="">
      <xdr:nvSpPr>
        <xdr:cNvPr id="49" name="Rounded Rectangle 48"/>
        <xdr:cNvSpPr/>
      </xdr:nvSpPr>
      <xdr:spPr>
        <a:xfrm>
          <a:off x="1394312" y="3422406"/>
          <a:ext cx="321054" cy="405686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10960</xdr:colOff>
      <xdr:row>21</xdr:row>
      <xdr:rowOff>29307</xdr:rowOff>
    </xdr:from>
    <xdr:to>
      <xdr:col>34</xdr:col>
      <xdr:colOff>106459</xdr:colOff>
      <xdr:row>26</xdr:row>
      <xdr:rowOff>114779</xdr:rowOff>
    </xdr:to>
    <xdr:grpSp>
      <xdr:nvGrpSpPr>
        <xdr:cNvPr id="50" name="Group 49"/>
        <xdr:cNvGrpSpPr/>
      </xdr:nvGrpSpPr>
      <xdr:grpSpPr>
        <a:xfrm>
          <a:off x="1886652" y="2432538"/>
          <a:ext cx="2462095" cy="671626"/>
          <a:chOff x="2267652" y="1137025"/>
          <a:chExt cx="2462095" cy="780179"/>
        </a:xfrm>
      </xdr:grpSpPr>
      <xdr:grpSp>
        <xdr:nvGrpSpPr>
          <xdr:cNvPr id="51" name="Group 57"/>
          <xdr:cNvGrpSpPr/>
        </xdr:nvGrpSpPr>
        <xdr:grpSpPr>
          <a:xfrm>
            <a:off x="2784579" y="1145818"/>
            <a:ext cx="950171" cy="771386"/>
            <a:chOff x="2997648" y="2435923"/>
            <a:chExt cx="1211298" cy="306280"/>
          </a:xfrm>
        </xdr:grpSpPr>
        <xdr:sp macro="" textlink="">
          <xdr:nvSpPr>
            <xdr:cNvPr id="58" name="Rounded Rectangle 57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59" name="Rounded Rectangle 58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57" name="Rounded Rectangle 56"/>
          <xdr:cNvSpPr/>
        </xdr:nvSpPr>
        <xdr:spPr>
          <a:xfrm>
            <a:off x="2267652" y="1154914"/>
            <a:ext cx="448535" cy="757411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53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54" name="Rounded Rectangle 53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55" name="Rounded Rectangle 54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30</xdr:col>
      <xdr:colOff>36332</xdr:colOff>
      <xdr:row>32</xdr:row>
      <xdr:rowOff>29333</xdr:rowOff>
    </xdr:from>
    <xdr:to>
      <xdr:col>33</xdr:col>
      <xdr:colOff>81965</xdr:colOff>
      <xdr:row>33</xdr:row>
      <xdr:rowOff>101958</xdr:rowOff>
    </xdr:to>
    <xdr:grpSp>
      <xdr:nvGrpSpPr>
        <xdr:cNvPr id="60" name="Group 59"/>
        <xdr:cNvGrpSpPr/>
      </xdr:nvGrpSpPr>
      <xdr:grpSpPr>
        <a:xfrm>
          <a:off x="3780390" y="3722102"/>
          <a:ext cx="419306" cy="189856"/>
          <a:chOff x="5406967" y="3458333"/>
          <a:chExt cx="419306" cy="189856"/>
        </a:xfrm>
      </xdr:grpSpPr>
      <xdr:sp macro="" textlink="">
        <xdr:nvSpPr>
          <xdr:cNvPr id="61" name="Rounded Rectangle 60"/>
          <xdr:cNvSpPr/>
        </xdr:nvSpPr>
        <xdr:spPr>
          <a:xfrm>
            <a:off x="5406967" y="3461106"/>
            <a:ext cx="188203" cy="18708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">
        <xdr:nvSpPr>
          <xdr:cNvPr id="62" name="Rounded Rectangle 61"/>
          <xdr:cNvSpPr/>
        </xdr:nvSpPr>
        <xdr:spPr>
          <a:xfrm>
            <a:off x="5638070" y="3458333"/>
            <a:ext cx="188203" cy="18708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30</xdr:col>
      <xdr:colOff>36639</xdr:colOff>
      <xdr:row>30</xdr:row>
      <xdr:rowOff>21977</xdr:rowOff>
    </xdr:from>
    <xdr:to>
      <xdr:col>33</xdr:col>
      <xdr:colOff>82271</xdr:colOff>
      <xdr:row>31</xdr:row>
      <xdr:rowOff>96383</xdr:rowOff>
    </xdr:to>
    <xdr:grpSp>
      <xdr:nvGrpSpPr>
        <xdr:cNvPr id="63" name="Group 147"/>
        <xdr:cNvGrpSpPr/>
      </xdr:nvGrpSpPr>
      <xdr:grpSpPr>
        <a:xfrm>
          <a:off x="3780697" y="3480285"/>
          <a:ext cx="419305" cy="191636"/>
          <a:chOff x="7299189" y="2019575"/>
          <a:chExt cx="418271" cy="191742"/>
        </a:xfrm>
      </xdr:grpSpPr>
      <xdr:sp macro="" textlink="">
        <xdr:nvSpPr>
          <xdr:cNvPr id="64" name="Rounded Rectangle 63"/>
          <xdr:cNvSpPr/>
        </xdr:nvSpPr>
        <xdr:spPr>
          <a:xfrm>
            <a:off x="7299189" y="2019575"/>
            <a:ext cx="187739" cy="1871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">
        <xdr:nvSpPr>
          <xdr:cNvPr id="65" name="Rounded Rectangle 64"/>
          <xdr:cNvSpPr/>
        </xdr:nvSpPr>
        <xdr:spPr>
          <a:xfrm>
            <a:off x="7529721" y="2024131"/>
            <a:ext cx="187739" cy="1871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17</xdr:col>
      <xdr:colOff>50781</xdr:colOff>
      <xdr:row>9</xdr:row>
      <xdr:rowOff>25808</xdr:rowOff>
    </xdr:from>
    <xdr:to>
      <xdr:col>25</xdr:col>
      <xdr:colOff>63271</xdr:colOff>
      <xdr:row>11</xdr:row>
      <xdr:rowOff>114175</xdr:rowOff>
    </xdr:to>
    <xdr:grpSp>
      <xdr:nvGrpSpPr>
        <xdr:cNvPr id="78" name="Group 77"/>
        <xdr:cNvGrpSpPr/>
      </xdr:nvGrpSpPr>
      <xdr:grpSpPr>
        <a:xfrm rot="5400000">
          <a:off x="2518651" y="679208"/>
          <a:ext cx="322828" cy="1008951"/>
          <a:chOff x="144945" y="1138881"/>
          <a:chExt cx="454387" cy="1009813"/>
        </a:xfrm>
      </xdr:grpSpPr>
      <xdr:sp macro="" textlink="">
        <xdr:nvSpPr>
          <xdr:cNvPr id="79" name="Rounded Rectangle 78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80" name="Group 79"/>
          <xdr:cNvGrpSpPr/>
        </xdr:nvGrpSpPr>
        <xdr:grpSpPr>
          <a:xfrm>
            <a:off x="151847" y="1138881"/>
            <a:ext cx="447485" cy="659137"/>
            <a:chOff x="3079750" y="958850"/>
            <a:chExt cx="457200" cy="641350"/>
          </a:xfrm>
          <a:solidFill>
            <a:sysClr val="window" lastClr="FFFFFF"/>
          </a:solidFill>
        </xdr:grpSpPr>
        <xdr:sp macro="" textlink="">
          <xdr:nvSpPr>
            <xdr:cNvPr id="82" name="Rounded Rectangle 81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3" name="Rounded Rectangle 82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26</xdr:col>
      <xdr:colOff>85952</xdr:colOff>
      <xdr:row>9</xdr:row>
      <xdr:rowOff>31666</xdr:rowOff>
    </xdr:from>
    <xdr:to>
      <xdr:col>37</xdr:col>
      <xdr:colOff>83396</xdr:colOff>
      <xdr:row>12</xdr:row>
      <xdr:rowOff>2802</xdr:rowOff>
    </xdr:to>
    <xdr:grpSp>
      <xdr:nvGrpSpPr>
        <xdr:cNvPr id="84" name="Group 83"/>
        <xdr:cNvGrpSpPr/>
      </xdr:nvGrpSpPr>
      <xdr:grpSpPr>
        <a:xfrm rot="5400000">
          <a:off x="3854155" y="505752"/>
          <a:ext cx="322828" cy="1367579"/>
          <a:chOff x="144945" y="779946"/>
          <a:chExt cx="454387" cy="1368748"/>
        </a:xfrm>
      </xdr:grpSpPr>
      <xdr:sp macro="" textlink="">
        <xdr:nvSpPr>
          <xdr:cNvPr id="85" name="Rounded Rectangle 84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86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87" name="Rounded Rectangle 86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8" name="Rounded Rectangle 87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9" name="Rounded Rectangle 88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37</xdr:col>
      <xdr:colOff>28574</xdr:colOff>
      <xdr:row>5</xdr:row>
      <xdr:rowOff>35905</xdr:rowOff>
    </xdr:from>
    <xdr:to>
      <xdr:col>40</xdr:col>
      <xdr:colOff>87923</xdr:colOff>
      <xdr:row>7</xdr:row>
      <xdr:rowOff>105754</xdr:rowOff>
    </xdr:to>
    <xdr:sp macro="" textlink="">
      <xdr:nvSpPr>
        <xdr:cNvPr id="90" name="Rounded Rectangle 89"/>
        <xdr:cNvSpPr/>
      </xdr:nvSpPr>
      <xdr:spPr>
        <a:xfrm>
          <a:off x="4619624" y="559780"/>
          <a:ext cx="430824" cy="298449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24911</xdr:colOff>
      <xdr:row>8</xdr:row>
      <xdr:rowOff>60813</xdr:rowOff>
    </xdr:from>
    <xdr:to>
      <xdr:col>24</xdr:col>
      <xdr:colOff>90853</xdr:colOff>
      <xdr:row>8</xdr:row>
      <xdr:rowOff>62401</xdr:rowOff>
    </xdr:to>
    <xdr:cxnSp macro="">
      <xdr:nvCxnSpPr>
        <xdr:cNvPr id="91" name="Straight Connector 90"/>
        <xdr:cNvCxnSpPr/>
      </xdr:nvCxnSpPr>
      <xdr:spPr>
        <a:xfrm>
          <a:off x="1767986" y="927588"/>
          <a:ext cx="1304192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17</xdr:row>
      <xdr:rowOff>29307</xdr:rowOff>
    </xdr:from>
    <xdr:to>
      <xdr:col>8</xdr:col>
      <xdr:colOff>7327</xdr:colOff>
      <xdr:row>28</xdr:row>
      <xdr:rowOff>95250</xdr:rowOff>
    </xdr:to>
    <xdr:cxnSp macro="">
      <xdr:nvCxnSpPr>
        <xdr:cNvPr id="95" name="Straight Connector 94"/>
        <xdr:cNvCxnSpPr/>
      </xdr:nvCxnSpPr>
      <xdr:spPr>
        <a:xfrm rot="5400000">
          <a:off x="322385" y="2637692"/>
          <a:ext cx="1355481" cy="7327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45427</xdr:colOff>
      <xdr:row>29</xdr:row>
      <xdr:rowOff>59348</xdr:rowOff>
    </xdr:from>
    <xdr:to>
      <xdr:col>16</xdr:col>
      <xdr:colOff>104042</xdr:colOff>
      <xdr:row>29</xdr:row>
      <xdr:rowOff>60936</xdr:rowOff>
    </xdr:to>
    <xdr:cxnSp macro="">
      <xdr:nvCxnSpPr>
        <xdr:cNvPr id="96" name="Straight Connector 95"/>
        <xdr:cNvCxnSpPr/>
      </xdr:nvCxnSpPr>
      <xdr:spPr>
        <a:xfrm>
          <a:off x="788377" y="3326423"/>
          <a:ext cx="1306390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70337</xdr:colOff>
      <xdr:row>27</xdr:row>
      <xdr:rowOff>92318</xdr:rowOff>
    </xdr:from>
    <xdr:to>
      <xdr:col>48</xdr:col>
      <xdr:colOff>109627</xdr:colOff>
      <xdr:row>33</xdr:row>
      <xdr:rowOff>29308</xdr:rowOff>
    </xdr:to>
    <xdr:sp macro="" textlink="">
      <xdr:nvSpPr>
        <xdr:cNvPr id="103" name="Rounded Rectangle 102"/>
        <xdr:cNvSpPr/>
      </xdr:nvSpPr>
      <xdr:spPr>
        <a:xfrm>
          <a:off x="5990491" y="3198933"/>
          <a:ext cx="449598" cy="64037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20514</xdr:colOff>
      <xdr:row>26</xdr:row>
      <xdr:rowOff>5290</xdr:rowOff>
    </xdr:from>
    <xdr:to>
      <xdr:col>34</xdr:col>
      <xdr:colOff>101111</xdr:colOff>
      <xdr:row>28</xdr:row>
      <xdr:rowOff>93657</xdr:rowOff>
    </xdr:to>
    <xdr:grpSp>
      <xdr:nvGrpSpPr>
        <xdr:cNvPr id="104" name="Group 103"/>
        <xdr:cNvGrpSpPr/>
      </xdr:nvGrpSpPr>
      <xdr:grpSpPr>
        <a:xfrm rot="5400000">
          <a:off x="3456620" y="2430723"/>
          <a:ext cx="322828" cy="1450731"/>
          <a:chOff x="144945" y="779946"/>
          <a:chExt cx="454387" cy="1368748"/>
        </a:xfrm>
      </xdr:grpSpPr>
      <xdr:sp macro="" textlink="">
        <xdr:nvSpPr>
          <xdr:cNvPr id="105" name="Rounded Rectangle 104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06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107" name="Rounded Rectangle 106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08" name="Rounded Rectangle 107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09" name="Rounded Rectangle 108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14</xdr:col>
      <xdr:colOff>57151</xdr:colOff>
      <xdr:row>30</xdr:row>
      <xdr:rowOff>20522</xdr:rowOff>
    </xdr:from>
    <xdr:to>
      <xdr:col>14</xdr:col>
      <xdr:colOff>58618</xdr:colOff>
      <xdr:row>33</xdr:row>
      <xdr:rowOff>95250</xdr:rowOff>
    </xdr:to>
    <xdr:cxnSp macro="">
      <xdr:nvCxnSpPr>
        <xdr:cNvPr id="110" name="Straight Connector 109"/>
        <xdr:cNvCxnSpPr/>
      </xdr:nvCxnSpPr>
      <xdr:spPr>
        <a:xfrm rot="16200000" flipV="1">
          <a:off x="1592146" y="3609977"/>
          <a:ext cx="417628" cy="146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104042</xdr:colOff>
      <xdr:row>8</xdr:row>
      <xdr:rowOff>59348</xdr:rowOff>
    </xdr:from>
    <xdr:to>
      <xdr:col>35</xdr:col>
      <xdr:colOff>45427</xdr:colOff>
      <xdr:row>8</xdr:row>
      <xdr:rowOff>60936</xdr:rowOff>
    </xdr:to>
    <xdr:cxnSp macro="">
      <xdr:nvCxnSpPr>
        <xdr:cNvPr id="111" name="Straight Connector 110"/>
        <xdr:cNvCxnSpPr/>
      </xdr:nvCxnSpPr>
      <xdr:spPr>
        <a:xfrm>
          <a:off x="3085367" y="926123"/>
          <a:ext cx="1303460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85182</xdr:colOff>
      <xdr:row>29</xdr:row>
      <xdr:rowOff>60813</xdr:rowOff>
    </xdr:from>
    <xdr:to>
      <xdr:col>27</xdr:col>
      <xdr:colOff>26566</xdr:colOff>
      <xdr:row>29</xdr:row>
      <xdr:rowOff>62401</xdr:rowOff>
    </xdr:to>
    <xdr:cxnSp macro="">
      <xdr:nvCxnSpPr>
        <xdr:cNvPr id="112" name="Straight Connector 111"/>
        <xdr:cNvCxnSpPr/>
      </xdr:nvCxnSpPr>
      <xdr:spPr>
        <a:xfrm>
          <a:off x="2075907" y="3327888"/>
          <a:ext cx="130345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39756</xdr:colOff>
      <xdr:row>29</xdr:row>
      <xdr:rowOff>59347</xdr:rowOff>
    </xdr:from>
    <xdr:to>
      <xdr:col>35</xdr:col>
      <xdr:colOff>105698</xdr:colOff>
      <xdr:row>29</xdr:row>
      <xdr:rowOff>60935</xdr:rowOff>
    </xdr:to>
    <xdr:cxnSp macro="">
      <xdr:nvCxnSpPr>
        <xdr:cNvPr id="113" name="Straight Connector 112"/>
        <xdr:cNvCxnSpPr/>
      </xdr:nvCxnSpPr>
      <xdr:spPr>
        <a:xfrm>
          <a:off x="3144906" y="3326422"/>
          <a:ext cx="1304192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23445</xdr:colOff>
      <xdr:row>37</xdr:row>
      <xdr:rowOff>24913</xdr:rowOff>
    </xdr:from>
    <xdr:to>
      <xdr:col>25</xdr:col>
      <xdr:colOff>96849</xdr:colOff>
      <xdr:row>40</xdr:row>
      <xdr:rowOff>87699</xdr:rowOff>
    </xdr:to>
    <xdr:sp macro="" textlink="">
      <xdr:nvSpPr>
        <xdr:cNvPr id="114" name="Rounded Rectangle 113"/>
        <xdr:cNvSpPr/>
      </xdr:nvSpPr>
      <xdr:spPr>
        <a:xfrm>
          <a:off x="2880945" y="4206388"/>
          <a:ext cx="321054" cy="405686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7326</xdr:colOff>
      <xdr:row>37</xdr:row>
      <xdr:rowOff>23448</xdr:rowOff>
    </xdr:from>
    <xdr:to>
      <xdr:col>28</xdr:col>
      <xdr:colOff>80730</xdr:colOff>
      <xdr:row>40</xdr:row>
      <xdr:rowOff>86234</xdr:rowOff>
    </xdr:to>
    <xdr:sp macro="" textlink="">
      <xdr:nvSpPr>
        <xdr:cNvPr id="115" name="Rounded Rectangle 114"/>
        <xdr:cNvSpPr/>
      </xdr:nvSpPr>
      <xdr:spPr>
        <a:xfrm>
          <a:off x="3236301" y="4204923"/>
          <a:ext cx="321054" cy="405686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60271</xdr:colOff>
      <xdr:row>36</xdr:row>
      <xdr:rowOff>50556</xdr:rowOff>
    </xdr:from>
    <xdr:to>
      <xdr:col>30</xdr:col>
      <xdr:colOff>1655</xdr:colOff>
      <xdr:row>36</xdr:row>
      <xdr:rowOff>52144</xdr:rowOff>
    </xdr:to>
    <xdr:cxnSp macro="">
      <xdr:nvCxnSpPr>
        <xdr:cNvPr id="116" name="Straight Connector 115"/>
        <xdr:cNvCxnSpPr/>
      </xdr:nvCxnSpPr>
      <xdr:spPr>
        <a:xfrm>
          <a:off x="2422471" y="4117731"/>
          <a:ext cx="130345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58617</xdr:colOff>
      <xdr:row>28</xdr:row>
      <xdr:rowOff>33713</xdr:rowOff>
    </xdr:from>
    <xdr:to>
      <xdr:col>35</xdr:col>
      <xdr:colOff>63017</xdr:colOff>
      <xdr:row>29</xdr:row>
      <xdr:rowOff>87923</xdr:rowOff>
    </xdr:to>
    <xdr:cxnSp macro="">
      <xdr:nvCxnSpPr>
        <xdr:cNvPr id="117" name="Straight Connector 116"/>
        <xdr:cNvCxnSpPr/>
      </xdr:nvCxnSpPr>
      <xdr:spPr>
        <a:xfrm rot="5400000" flipH="1" flipV="1">
          <a:off x="4319962" y="3268543"/>
          <a:ext cx="168510" cy="440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51289</xdr:colOff>
      <xdr:row>34</xdr:row>
      <xdr:rowOff>29307</xdr:rowOff>
    </xdr:from>
    <xdr:to>
      <xdr:col>30</xdr:col>
      <xdr:colOff>60084</xdr:colOff>
      <xdr:row>36</xdr:row>
      <xdr:rowOff>111365</xdr:rowOff>
    </xdr:to>
    <xdr:cxnSp macro="">
      <xdr:nvCxnSpPr>
        <xdr:cNvPr id="118" name="Straight Connector 117"/>
        <xdr:cNvCxnSpPr/>
      </xdr:nvCxnSpPr>
      <xdr:spPr>
        <a:xfrm rot="16200000" flipV="1">
          <a:off x="3624633" y="4018813"/>
          <a:ext cx="310658" cy="8795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80596</xdr:colOff>
      <xdr:row>34</xdr:row>
      <xdr:rowOff>57149</xdr:rowOff>
    </xdr:from>
    <xdr:to>
      <xdr:col>34</xdr:col>
      <xdr:colOff>108439</xdr:colOff>
      <xdr:row>34</xdr:row>
      <xdr:rowOff>58615</xdr:rowOff>
    </xdr:to>
    <xdr:cxnSp macro="">
      <xdr:nvCxnSpPr>
        <xdr:cNvPr id="119" name="Straight Connector 118"/>
        <xdr:cNvCxnSpPr/>
      </xdr:nvCxnSpPr>
      <xdr:spPr>
        <a:xfrm flipV="1">
          <a:off x="3804871" y="3895724"/>
          <a:ext cx="523143" cy="1466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34867</xdr:colOff>
      <xdr:row>35</xdr:row>
      <xdr:rowOff>20540</xdr:rowOff>
    </xdr:from>
    <xdr:to>
      <xdr:col>34</xdr:col>
      <xdr:colOff>102481</xdr:colOff>
      <xdr:row>36</xdr:row>
      <xdr:rowOff>93166</xdr:rowOff>
    </xdr:to>
    <xdr:grpSp>
      <xdr:nvGrpSpPr>
        <xdr:cNvPr id="120" name="Group 119"/>
        <xdr:cNvGrpSpPr/>
      </xdr:nvGrpSpPr>
      <xdr:grpSpPr>
        <a:xfrm>
          <a:off x="3903482" y="4065002"/>
          <a:ext cx="441287" cy="189856"/>
          <a:chOff x="5406967" y="3458333"/>
          <a:chExt cx="441287" cy="189856"/>
        </a:xfrm>
      </xdr:grpSpPr>
      <xdr:sp macro="" textlink="">
        <xdr:nvSpPr>
          <xdr:cNvPr id="121" name="Rounded Rectangle 120"/>
          <xdr:cNvSpPr/>
        </xdr:nvSpPr>
        <xdr:spPr>
          <a:xfrm>
            <a:off x="5406967" y="3461106"/>
            <a:ext cx="188203" cy="18708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">
        <xdr:nvSpPr>
          <xdr:cNvPr id="122" name="Rounded Rectangle 121"/>
          <xdr:cNvSpPr/>
        </xdr:nvSpPr>
        <xdr:spPr>
          <a:xfrm>
            <a:off x="5660051" y="3458333"/>
            <a:ext cx="188203" cy="18708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19</xdr:col>
      <xdr:colOff>71809</xdr:colOff>
      <xdr:row>30</xdr:row>
      <xdr:rowOff>14657</xdr:rowOff>
    </xdr:from>
    <xdr:to>
      <xdr:col>19</xdr:col>
      <xdr:colOff>73273</xdr:colOff>
      <xdr:row>36</xdr:row>
      <xdr:rowOff>57150</xdr:rowOff>
    </xdr:to>
    <xdr:cxnSp macro="">
      <xdr:nvCxnSpPr>
        <xdr:cNvPr id="123" name="Straight Connector 122"/>
        <xdr:cNvCxnSpPr/>
      </xdr:nvCxnSpPr>
      <xdr:spPr>
        <a:xfrm rot="5400000" flipH="1" flipV="1">
          <a:off x="2070594" y="3759447"/>
          <a:ext cx="728293" cy="146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27541</xdr:colOff>
      <xdr:row>33</xdr:row>
      <xdr:rowOff>20540</xdr:rowOff>
    </xdr:from>
    <xdr:to>
      <xdr:col>18</xdr:col>
      <xdr:colOff>95155</xdr:colOff>
      <xdr:row>34</xdr:row>
      <xdr:rowOff>93165</xdr:rowOff>
    </xdr:to>
    <xdr:grpSp>
      <xdr:nvGrpSpPr>
        <xdr:cNvPr id="124" name="Group 123"/>
        <xdr:cNvGrpSpPr/>
      </xdr:nvGrpSpPr>
      <xdr:grpSpPr>
        <a:xfrm>
          <a:off x="1903233" y="3830540"/>
          <a:ext cx="441287" cy="189856"/>
          <a:chOff x="5406967" y="3458333"/>
          <a:chExt cx="441287" cy="189856"/>
        </a:xfrm>
      </xdr:grpSpPr>
      <xdr:sp macro="" textlink="">
        <xdr:nvSpPr>
          <xdr:cNvPr id="125" name="Rounded Rectangle 124"/>
          <xdr:cNvSpPr/>
        </xdr:nvSpPr>
        <xdr:spPr>
          <a:xfrm>
            <a:off x="5406967" y="3461106"/>
            <a:ext cx="188203" cy="18708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">
        <xdr:nvSpPr>
          <xdr:cNvPr id="126" name="Rounded Rectangle 125"/>
          <xdr:cNvSpPr/>
        </xdr:nvSpPr>
        <xdr:spPr>
          <a:xfrm>
            <a:off x="5660051" y="3458333"/>
            <a:ext cx="188203" cy="18708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20</xdr:col>
      <xdr:colOff>21981</xdr:colOff>
      <xdr:row>30</xdr:row>
      <xdr:rowOff>20518</xdr:rowOff>
    </xdr:from>
    <xdr:to>
      <xdr:col>23</xdr:col>
      <xdr:colOff>80276</xdr:colOff>
      <xdr:row>32</xdr:row>
      <xdr:rowOff>90368</xdr:rowOff>
    </xdr:to>
    <xdr:sp macro="" textlink="">
      <xdr:nvSpPr>
        <xdr:cNvPr id="127" name="Rounded Rectangle 126"/>
        <xdr:cNvSpPr/>
      </xdr:nvSpPr>
      <xdr:spPr>
        <a:xfrm>
          <a:off x="2508006" y="3401893"/>
          <a:ext cx="429770" cy="2984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20518</xdr:colOff>
      <xdr:row>37</xdr:row>
      <xdr:rowOff>27841</xdr:rowOff>
    </xdr:from>
    <xdr:to>
      <xdr:col>32</xdr:col>
      <xdr:colOff>80597</xdr:colOff>
      <xdr:row>40</xdr:row>
      <xdr:rowOff>87923</xdr:rowOff>
    </xdr:to>
    <xdr:sp macro="" textlink="">
      <xdr:nvSpPr>
        <xdr:cNvPr id="128" name="Rounded Rectangle 127"/>
        <xdr:cNvSpPr/>
      </xdr:nvSpPr>
      <xdr:spPr>
        <a:xfrm>
          <a:off x="3620968" y="4209316"/>
          <a:ext cx="431554" cy="402982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7326</xdr:colOff>
      <xdr:row>37</xdr:row>
      <xdr:rowOff>23448</xdr:rowOff>
    </xdr:from>
    <xdr:to>
      <xdr:col>28</xdr:col>
      <xdr:colOff>80730</xdr:colOff>
      <xdr:row>40</xdr:row>
      <xdr:rowOff>86234</xdr:rowOff>
    </xdr:to>
    <xdr:sp macro="" textlink="">
      <xdr:nvSpPr>
        <xdr:cNvPr id="129" name="Rounded Rectangle 128"/>
        <xdr:cNvSpPr/>
      </xdr:nvSpPr>
      <xdr:spPr>
        <a:xfrm>
          <a:off x="3236301" y="4204923"/>
          <a:ext cx="321054" cy="405686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21980</xdr:colOff>
      <xdr:row>8</xdr:row>
      <xdr:rowOff>57883</xdr:rowOff>
    </xdr:from>
    <xdr:to>
      <xdr:col>37</xdr:col>
      <xdr:colOff>87922</xdr:colOff>
      <xdr:row>8</xdr:row>
      <xdr:rowOff>59471</xdr:rowOff>
    </xdr:to>
    <xdr:cxnSp macro="">
      <xdr:nvCxnSpPr>
        <xdr:cNvPr id="130" name="Straight Connector 129"/>
        <xdr:cNvCxnSpPr/>
      </xdr:nvCxnSpPr>
      <xdr:spPr>
        <a:xfrm>
          <a:off x="3374780" y="924658"/>
          <a:ext cx="1304192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15390</xdr:colOff>
      <xdr:row>15</xdr:row>
      <xdr:rowOff>26402</xdr:rowOff>
    </xdr:from>
    <xdr:to>
      <xdr:col>8</xdr:col>
      <xdr:colOff>79035</xdr:colOff>
      <xdr:row>16</xdr:row>
      <xdr:rowOff>96254</xdr:rowOff>
    </xdr:to>
    <xdr:sp macro="" textlink="">
      <xdr:nvSpPr>
        <xdr:cNvPr id="131" name="Rounded Rectangle 130"/>
        <xdr:cNvSpPr/>
      </xdr:nvSpPr>
      <xdr:spPr>
        <a:xfrm>
          <a:off x="887294" y="1726248"/>
          <a:ext cx="188203" cy="18708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15</xdr:col>
      <xdr:colOff>27843</xdr:colOff>
      <xdr:row>30</xdr:row>
      <xdr:rowOff>19053</xdr:rowOff>
    </xdr:from>
    <xdr:to>
      <xdr:col>18</xdr:col>
      <xdr:colOff>86138</xdr:colOff>
      <xdr:row>32</xdr:row>
      <xdr:rowOff>88903</xdr:rowOff>
    </xdr:to>
    <xdr:sp macro="" textlink="">
      <xdr:nvSpPr>
        <xdr:cNvPr id="132" name="Rounded Rectangle 131"/>
        <xdr:cNvSpPr/>
      </xdr:nvSpPr>
      <xdr:spPr>
        <a:xfrm>
          <a:off x="1894743" y="3400428"/>
          <a:ext cx="429770" cy="2984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79131</xdr:colOff>
      <xdr:row>22</xdr:row>
      <xdr:rowOff>115764</xdr:rowOff>
    </xdr:from>
    <xdr:to>
      <xdr:col>45</xdr:col>
      <xdr:colOff>96441</xdr:colOff>
      <xdr:row>34</xdr:row>
      <xdr:rowOff>71804</xdr:rowOff>
    </xdr:to>
    <xdr:grpSp>
      <xdr:nvGrpSpPr>
        <xdr:cNvPr id="133" name="Group 132"/>
        <xdr:cNvGrpSpPr/>
      </xdr:nvGrpSpPr>
      <xdr:grpSpPr>
        <a:xfrm>
          <a:off x="5317881" y="2636226"/>
          <a:ext cx="449598" cy="1362809"/>
          <a:chOff x="3635790" y="2435923"/>
          <a:chExt cx="573156" cy="619996"/>
        </a:xfrm>
      </xdr:grpSpPr>
      <xdr:sp macro="" textlink="">
        <xdr:nvSpPr>
          <xdr:cNvPr id="134" name="Rounded Rectangle 133"/>
          <xdr:cNvSpPr/>
        </xdr:nvSpPr>
        <xdr:spPr>
          <a:xfrm>
            <a:off x="3642139" y="2763825"/>
            <a:ext cx="560456" cy="292094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5" name="Rounded Rectangle 134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10</xdr:col>
      <xdr:colOff>13921</xdr:colOff>
      <xdr:row>5</xdr:row>
      <xdr:rowOff>30041</xdr:rowOff>
    </xdr:from>
    <xdr:to>
      <xdr:col>15</xdr:col>
      <xdr:colOff>84304</xdr:colOff>
      <xdr:row>9</xdr:row>
      <xdr:rowOff>110636</xdr:rowOff>
    </xdr:to>
    <xdr:sp macro="" textlink="">
      <xdr:nvSpPr>
        <xdr:cNvPr id="137" name="Rounded Rectangle 136"/>
        <xdr:cNvSpPr/>
      </xdr:nvSpPr>
      <xdr:spPr>
        <a:xfrm>
          <a:off x="1259498" y="557579"/>
          <a:ext cx="700498" cy="54951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10990</xdr:colOff>
      <xdr:row>13</xdr:row>
      <xdr:rowOff>19782</xdr:rowOff>
    </xdr:from>
    <xdr:to>
      <xdr:col>6</xdr:col>
      <xdr:colOff>112879</xdr:colOff>
      <xdr:row>32</xdr:row>
      <xdr:rowOff>83528</xdr:rowOff>
    </xdr:to>
    <xdr:grpSp>
      <xdr:nvGrpSpPr>
        <xdr:cNvPr id="144" name="Group 143"/>
        <xdr:cNvGrpSpPr/>
      </xdr:nvGrpSpPr>
      <xdr:grpSpPr>
        <a:xfrm>
          <a:off x="135548" y="1485167"/>
          <a:ext cx="724677" cy="2291130"/>
          <a:chOff x="135548" y="1485167"/>
          <a:chExt cx="724677" cy="2291130"/>
        </a:xfrm>
      </xdr:grpSpPr>
      <xdr:sp macro="" textlink="">
        <xdr:nvSpPr>
          <xdr:cNvPr id="140" name="Rounded Rectangle 139"/>
          <xdr:cNvSpPr/>
        </xdr:nvSpPr>
        <xdr:spPr>
          <a:xfrm>
            <a:off x="159727" y="3226778"/>
            <a:ext cx="700498" cy="54951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1" name="Rounded Rectangle 140"/>
          <xdr:cNvSpPr/>
        </xdr:nvSpPr>
        <xdr:spPr>
          <a:xfrm>
            <a:off x="144340" y="2644287"/>
            <a:ext cx="700498" cy="54951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2" name="Rounded Rectangle 141"/>
          <xdr:cNvSpPr/>
        </xdr:nvSpPr>
        <xdr:spPr>
          <a:xfrm>
            <a:off x="150935" y="2067658"/>
            <a:ext cx="700498" cy="54951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3" name="Rounded Rectangle 142"/>
          <xdr:cNvSpPr/>
        </xdr:nvSpPr>
        <xdr:spPr>
          <a:xfrm>
            <a:off x="135548" y="1485167"/>
            <a:ext cx="700498" cy="54951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23</xdr:col>
      <xdr:colOff>6629</xdr:colOff>
      <xdr:row>12</xdr:row>
      <xdr:rowOff>43961</xdr:rowOff>
    </xdr:from>
    <xdr:to>
      <xdr:col>34</xdr:col>
      <xdr:colOff>95251</xdr:colOff>
      <xdr:row>18</xdr:row>
      <xdr:rowOff>105989</xdr:rowOff>
    </xdr:to>
    <xdr:grpSp>
      <xdr:nvGrpSpPr>
        <xdr:cNvPr id="157" name="Group 156"/>
        <xdr:cNvGrpSpPr/>
      </xdr:nvGrpSpPr>
      <xdr:grpSpPr>
        <a:xfrm>
          <a:off x="2878783" y="1392115"/>
          <a:ext cx="1458756" cy="765412"/>
          <a:chOff x="2267653" y="1145818"/>
          <a:chExt cx="1467095" cy="771386"/>
        </a:xfrm>
      </xdr:grpSpPr>
      <xdr:grpSp>
        <xdr:nvGrpSpPr>
          <xdr:cNvPr id="158" name="Group 57"/>
          <xdr:cNvGrpSpPr/>
        </xdr:nvGrpSpPr>
        <xdr:grpSpPr>
          <a:xfrm>
            <a:off x="2784577" y="1145818"/>
            <a:ext cx="950171" cy="771386"/>
            <a:chOff x="2997648" y="2435923"/>
            <a:chExt cx="1211298" cy="306280"/>
          </a:xfrm>
        </xdr:grpSpPr>
        <xdr:sp macro="" textlink="">
          <xdr:nvSpPr>
            <xdr:cNvPr id="165" name="Rounded Rectangle 164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66" name="Rounded Rectangle 165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164" name="Rounded Rectangle 163"/>
          <xdr:cNvSpPr/>
        </xdr:nvSpPr>
        <xdr:spPr>
          <a:xfrm>
            <a:off x="2267653" y="1154914"/>
            <a:ext cx="448535" cy="757411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16</xdr:col>
      <xdr:colOff>19052</xdr:colOff>
      <xdr:row>14</xdr:row>
      <xdr:rowOff>30041</xdr:rowOff>
    </xdr:from>
    <xdr:to>
      <xdr:col>21</xdr:col>
      <xdr:colOff>96762</xdr:colOff>
      <xdr:row>18</xdr:row>
      <xdr:rowOff>110637</xdr:rowOff>
    </xdr:to>
    <xdr:sp macro="" textlink="">
      <xdr:nvSpPr>
        <xdr:cNvPr id="167" name="Rounded Rectangle 166"/>
        <xdr:cNvSpPr/>
      </xdr:nvSpPr>
      <xdr:spPr>
        <a:xfrm>
          <a:off x="2019302" y="1612656"/>
          <a:ext cx="700498" cy="54951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49824</xdr:colOff>
      <xdr:row>10</xdr:row>
      <xdr:rowOff>27841</xdr:rowOff>
    </xdr:from>
    <xdr:to>
      <xdr:col>15</xdr:col>
      <xdr:colOff>91808</xdr:colOff>
      <xdr:row>12</xdr:row>
      <xdr:rowOff>101111</xdr:rowOff>
    </xdr:to>
    <xdr:sp macro="" textlink="">
      <xdr:nvSpPr>
        <xdr:cNvPr id="136" name="Rounded Rectangle 135"/>
        <xdr:cNvSpPr/>
      </xdr:nvSpPr>
      <xdr:spPr>
        <a:xfrm>
          <a:off x="1295401" y="1141533"/>
          <a:ext cx="672099" cy="307732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21252</xdr:colOff>
      <xdr:row>13</xdr:row>
      <xdr:rowOff>32263</xdr:rowOff>
    </xdr:from>
    <xdr:to>
      <xdr:col>8</xdr:col>
      <xdr:colOff>84897</xdr:colOff>
      <xdr:row>14</xdr:row>
      <xdr:rowOff>102116</xdr:rowOff>
    </xdr:to>
    <xdr:sp macro="" textlink="">
      <xdr:nvSpPr>
        <xdr:cNvPr id="138" name="Rounded Rectangle 137"/>
        <xdr:cNvSpPr/>
      </xdr:nvSpPr>
      <xdr:spPr>
        <a:xfrm>
          <a:off x="893156" y="1497648"/>
          <a:ext cx="188203" cy="18708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57150</xdr:colOff>
      <xdr:row>29</xdr:row>
      <xdr:rowOff>66675</xdr:rowOff>
    </xdr:from>
    <xdr:to>
      <xdr:col>40</xdr:col>
      <xdr:colOff>114300</xdr:colOff>
      <xdr:row>29</xdr:row>
      <xdr:rowOff>85725</xdr:rowOff>
    </xdr:to>
    <xdr:cxnSp macro="">
      <xdr:nvCxnSpPr>
        <xdr:cNvPr id="5" name="Straight Connector 4"/>
        <xdr:cNvCxnSpPr/>
      </xdr:nvCxnSpPr>
      <xdr:spPr>
        <a:xfrm>
          <a:off x="4543425" y="5038725"/>
          <a:ext cx="2457450" cy="19050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120360</xdr:colOff>
      <xdr:row>7</xdr:row>
      <xdr:rowOff>67540</xdr:rowOff>
    </xdr:from>
    <xdr:to>
      <xdr:col>53</xdr:col>
      <xdr:colOff>57149</xdr:colOff>
      <xdr:row>8</xdr:row>
      <xdr:rowOff>66675</xdr:rowOff>
    </xdr:to>
    <xdr:grpSp>
      <xdr:nvGrpSpPr>
        <xdr:cNvPr id="7" name="Group 6"/>
        <xdr:cNvGrpSpPr/>
      </xdr:nvGrpSpPr>
      <xdr:grpSpPr>
        <a:xfrm>
          <a:off x="3920835" y="1267690"/>
          <a:ext cx="5251739" cy="170585"/>
          <a:chOff x="5046023" y="3365168"/>
          <a:chExt cx="3614803" cy="193719"/>
        </a:xfrm>
      </xdr:grpSpPr>
      <xdr:cxnSp macro="">
        <xdr:nvCxnSpPr>
          <xdr:cNvPr id="8" name="Straight Connector 7"/>
          <xdr:cNvCxnSpPr/>
        </xdr:nvCxnSpPr>
        <xdr:spPr>
          <a:xfrm rot="10800000" flipV="1">
            <a:off x="5049487" y="3545277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 rot="10800000" flipV="1">
            <a:off x="5046023" y="3437905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/>
          <xdr:cNvCxnSpPr/>
        </xdr:nvCxnSpPr>
        <xdr:spPr>
          <a:xfrm rot="10800000" flipV="1">
            <a:off x="5051219" y="3365168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57149</xdr:colOff>
      <xdr:row>13</xdr:row>
      <xdr:rowOff>76208</xdr:rowOff>
    </xdr:from>
    <xdr:to>
      <xdr:col>26</xdr:col>
      <xdr:colOff>102868</xdr:colOff>
      <xdr:row>29</xdr:row>
      <xdr:rowOff>85725</xdr:rowOff>
    </xdr:to>
    <xdr:grpSp>
      <xdr:nvGrpSpPr>
        <xdr:cNvPr id="15" name="Group 14"/>
        <xdr:cNvGrpSpPr/>
      </xdr:nvGrpSpPr>
      <xdr:grpSpPr>
        <a:xfrm rot="5400000" flipV="1">
          <a:off x="3189925" y="3658557"/>
          <a:ext cx="2752717" cy="45719"/>
          <a:chOff x="5046023" y="3365168"/>
          <a:chExt cx="3614803" cy="193719"/>
        </a:xfrm>
      </xdr:grpSpPr>
      <xdr:cxnSp macro="">
        <xdr:nvCxnSpPr>
          <xdr:cNvPr id="16" name="Straight Connector 15"/>
          <xdr:cNvCxnSpPr/>
        </xdr:nvCxnSpPr>
        <xdr:spPr>
          <a:xfrm rot="10800000" flipV="1">
            <a:off x="5049487" y="3545277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rot="10800000" flipV="1">
            <a:off x="5046023" y="3437905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/>
          <xdr:cNvCxnSpPr/>
        </xdr:nvCxnSpPr>
        <xdr:spPr>
          <a:xfrm rot="10800000" flipV="1">
            <a:off x="5051219" y="3365168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21649</xdr:colOff>
      <xdr:row>19</xdr:row>
      <xdr:rowOff>45027</xdr:rowOff>
    </xdr:from>
    <xdr:to>
      <xdr:col>8</xdr:col>
      <xdr:colOff>152400</xdr:colOff>
      <xdr:row>30</xdr:row>
      <xdr:rowOff>71870</xdr:rowOff>
    </xdr:to>
    <xdr:grpSp>
      <xdr:nvGrpSpPr>
        <xdr:cNvPr id="19" name="Group 18"/>
        <xdr:cNvGrpSpPr/>
      </xdr:nvGrpSpPr>
      <xdr:grpSpPr>
        <a:xfrm>
          <a:off x="1050349" y="3302577"/>
          <a:ext cx="473651" cy="1912793"/>
          <a:chOff x="3520788" y="2180359"/>
          <a:chExt cx="635576" cy="1931843"/>
        </a:xfrm>
      </xdr:grpSpPr>
      <xdr:sp macro="" textlink="">
        <xdr:nvSpPr>
          <xdr:cNvPr id="20" name="Rounded Rectangle 19"/>
          <xdr:cNvSpPr/>
        </xdr:nvSpPr>
        <xdr:spPr>
          <a:xfrm>
            <a:off x="3536373" y="2666999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21" name="Rounded Rectangle 20"/>
          <xdr:cNvSpPr/>
        </xdr:nvSpPr>
        <xdr:spPr>
          <a:xfrm>
            <a:off x="3524249" y="3165763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22" name="Rounded Rectangle 21"/>
          <xdr:cNvSpPr/>
        </xdr:nvSpPr>
        <xdr:spPr>
          <a:xfrm>
            <a:off x="3520788" y="3681845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23" name="Rounded Rectangle 22"/>
          <xdr:cNvSpPr/>
        </xdr:nvSpPr>
        <xdr:spPr>
          <a:xfrm>
            <a:off x="3525981" y="2180359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</xdr:grpSp>
    <xdr:clientData/>
  </xdr:twoCellAnchor>
  <xdr:twoCellAnchor>
    <xdr:from>
      <xdr:col>28</xdr:col>
      <xdr:colOff>146773</xdr:colOff>
      <xdr:row>13</xdr:row>
      <xdr:rowOff>15513</xdr:rowOff>
    </xdr:from>
    <xdr:to>
      <xdr:col>40</xdr:col>
      <xdr:colOff>132041</xdr:colOff>
      <xdr:row>16</xdr:row>
      <xdr:rowOff>154135</xdr:rowOff>
    </xdr:to>
    <xdr:grpSp>
      <xdr:nvGrpSpPr>
        <xdr:cNvPr id="46" name="Group 45"/>
        <xdr:cNvGrpSpPr/>
      </xdr:nvGrpSpPr>
      <xdr:grpSpPr>
        <a:xfrm>
          <a:off x="4975948" y="2244363"/>
          <a:ext cx="2042668" cy="652972"/>
          <a:chOff x="6071323" y="520335"/>
          <a:chExt cx="2042668" cy="652972"/>
        </a:xfrm>
      </xdr:grpSpPr>
      <xdr:sp macro="" textlink="">
        <xdr:nvSpPr>
          <xdr:cNvPr id="29" name="Rounded Rectangle 28"/>
          <xdr:cNvSpPr/>
        </xdr:nvSpPr>
        <xdr:spPr>
          <a:xfrm>
            <a:off x="6583949" y="522628"/>
            <a:ext cx="465416" cy="639073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30" name="Rounded Rectangle 29"/>
          <xdr:cNvSpPr/>
        </xdr:nvSpPr>
        <xdr:spPr>
          <a:xfrm>
            <a:off x="7127298" y="520335"/>
            <a:ext cx="465416" cy="639073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31" name="Rounded Rectangle 30"/>
          <xdr:cNvSpPr/>
        </xdr:nvSpPr>
        <xdr:spPr>
          <a:xfrm>
            <a:off x="7648575" y="534234"/>
            <a:ext cx="465416" cy="639073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32" name="Rounded Rectangle 31"/>
          <xdr:cNvSpPr/>
        </xdr:nvSpPr>
        <xdr:spPr>
          <a:xfrm>
            <a:off x="6071323" y="533400"/>
            <a:ext cx="465416" cy="639073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</xdr:grpSp>
    <xdr:clientData/>
  </xdr:twoCellAnchor>
  <xdr:twoCellAnchor>
    <xdr:from>
      <xdr:col>30</xdr:col>
      <xdr:colOff>66675</xdr:colOff>
      <xdr:row>17</xdr:row>
      <xdr:rowOff>76200</xdr:rowOff>
    </xdr:from>
    <xdr:to>
      <xdr:col>40</xdr:col>
      <xdr:colOff>161925</xdr:colOff>
      <xdr:row>18</xdr:row>
      <xdr:rowOff>66675</xdr:rowOff>
    </xdr:to>
    <xdr:grpSp>
      <xdr:nvGrpSpPr>
        <xdr:cNvPr id="38" name="Group 37"/>
        <xdr:cNvGrpSpPr/>
      </xdr:nvGrpSpPr>
      <xdr:grpSpPr>
        <a:xfrm>
          <a:off x="5238750" y="2990850"/>
          <a:ext cx="1809750" cy="161925"/>
          <a:chOff x="5046023" y="3365168"/>
          <a:chExt cx="3614803" cy="193719"/>
        </a:xfrm>
      </xdr:grpSpPr>
      <xdr:cxnSp macro="">
        <xdr:nvCxnSpPr>
          <xdr:cNvPr id="39" name="Straight Connector 38"/>
          <xdr:cNvCxnSpPr/>
        </xdr:nvCxnSpPr>
        <xdr:spPr>
          <a:xfrm rot="10800000" flipV="1">
            <a:off x="5049487" y="3545277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Straight Connector 39"/>
          <xdr:cNvCxnSpPr/>
        </xdr:nvCxnSpPr>
        <xdr:spPr>
          <a:xfrm rot="10800000" flipV="1">
            <a:off x="5046023" y="3437905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Straight Connector 40"/>
          <xdr:cNvCxnSpPr/>
        </xdr:nvCxnSpPr>
        <xdr:spPr>
          <a:xfrm rot="10800000" flipV="1">
            <a:off x="5051219" y="3365168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168853</xdr:colOff>
      <xdr:row>13</xdr:row>
      <xdr:rowOff>45894</xdr:rowOff>
    </xdr:from>
    <xdr:to>
      <xdr:col>28</xdr:col>
      <xdr:colOff>97847</xdr:colOff>
      <xdr:row>14</xdr:row>
      <xdr:rowOff>147205</xdr:rowOff>
    </xdr:to>
    <xdr:sp macro="" textlink="">
      <xdr:nvSpPr>
        <xdr:cNvPr id="43" name="Rounded Rectangle 42"/>
        <xdr:cNvSpPr/>
      </xdr:nvSpPr>
      <xdr:spPr>
        <a:xfrm>
          <a:off x="4655128" y="1588944"/>
          <a:ext cx="271894" cy="27276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</a:t>
          </a:r>
        </a:p>
      </xdr:txBody>
    </xdr:sp>
    <xdr:clientData/>
  </xdr:twoCellAnchor>
  <xdr:twoCellAnchor>
    <xdr:from>
      <xdr:col>29</xdr:col>
      <xdr:colOff>60614</xdr:colOff>
      <xdr:row>19</xdr:row>
      <xdr:rowOff>11258</xdr:rowOff>
    </xdr:from>
    <xdr:to>
      <xdr:col>40</xdr:col>
      <xdr:colOff>161925</xdr:colOff>
      <xdr:row>25</xdr:row>
      <xdr:rowOff>114303</xdr:rowOff>
    </xdr:to>
    <xdr:grpSp>
      <xdr:nvGrpSpPr>
        <xdr:cNvPr id="51" name="Group 50"/>
        <xdr:cNvGrpSpPr/>
      </xdr:nvGrpSpPr>
      <xdr:grpSpPr>
        <a:xfrm>
          <a:off x="5061239" y="3268808"/>
          <a:ext cx="1987261" cy="1131745"/>
          <a:chOff x="6089939" y="1554305"/>
          <a:chExt cx="1987261" cy="1131745"/>
        </a:xfrm>
      </xdr:grpSpPr>
      <xdr:sp macro="" textlink="">
        <xdr:nvSpPr>
          <xdr:cNvPr id="37" name="Rounded Rectangle 36"/>
          <xdr:cNvSpPr/>
        </xdr:nvSpPr>
        <xdr:spPr>
          <a:xfrm>
            <a:off x="6089939" y="1573355"/>
            <a:ext cx="606136" cy="1112695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filtre</a:t>
            </a:r>
          </a:p>
        </xdr:txBody>
      </xdr:sp>
      <xdr:sp macro="" textlink="">
        <xdr:nvSpPr>
          <xdr:cNvPr id="44" name="Rounded Rectangle 43"/>
          <xdr:cNvSpPr/>
        </xdr:nvSpPr>
        <xdr:spPr>
          <a:xfrm>
            <a:off x="6766214" y="1573355"/>
            <a:ext cx="606136" cy="1112695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filtre</a:t>
            </a:r>
          </a:p>
        </xdr:txBody>
      </xdr:sp>
      <xdr:sp macro="" textlink="">
        <xdr:nvSpPr>
          <xdr:cNvPr id="45" name="Rounded Rectangle 44"/>
          <xdr:cNvSpPr/>
        </xdr:nvSpPr>
        <xdr:spPr>
          <a:xfrm>
            <a:off x="7471064" y="1554305"/>
            <a:ext cx="606136" cy="1112695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filtre</a:t>
            </a:r>
          </a:p>
        </xdr:txBody>
      </xdr:sp>
    </xdr:grpSp>
    <xdr:clientData/>
  </xdr:twoCellAnchor>
  <xdr:twoCellAnchor>
    <xdr:from>
      <xdr:col>50</xdr:col>
      <xdr:colOff>19050</xdr:colOff>
      <xdr:row>8</xdr:row>
      <xdr:rowOff>152403</xdr:rowOff>
    </xdr:from>
    <xdr:to>
      <xdr:col>54</xdr:col>
      <xdr:colOff>106506</xdr:colOff>
      <xdr:row>17</xdr:row>
      <xdr:rowOff>137681</xdr:rowOff>
    </xdr:to>
    <xdr:grpSp>
      <xdr:nvGrpSpPr>
        <xdr:cNvPr id="79" name="Group 78"/>
        <xdr:cNvGrpSpPr/>
      </xdr:nvGrpSpPr>
      <xdr:grpSpPr>
        <a:xfrm>
          <a:off x="8620125" y="1524003"/>
          <a:ext cx="773256" cy="1528328"/>
          <a:chOff x="3476625" y="866778"/>
          <a:chExt cx="773256" cy="1528328"/>
        </a:xfrm>
      </xdr:grpSpPr>
      <xdr:sp macro="" textlink="">
        <xdr:nvSpPr>
          <xdr:cNvPr id="33" name="Rounded Rectangle 32"/>
          <xdr:cNvSpPr/>
        </xdr:nvSpPr>
        <xdr:spPr>
          <a:xfrm>
            <a:off x="3476625" y="866778"/>
            <a:ext cx="763731" cy="480578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serre</a:t>
            </a:r>
          </a:p>
        </xdr:txBody>
      </xdr:sp>
      <xdr:sp macro="" textlink="">
        <xdr:nvSpPr>
          <xdr:cNvPr id="47" name="Rounded Rectangle 46"/>
          <xdr:cNvSpPr/>
        </xdr:nvSpPr>
        <xdr:spPr>
          <a:xfrm>
            <a:off x="3486150" y="1390653"/>
            <a:ext cx="763731" cy="480578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serre</a:t>
            </a:r>
          </a:p>
        </xdr:txBody>
      </xdr:sp>
      <xdr:sp macro="" textlink="">
        <xdr:nvSpPr>
          <xdr:cNvPr id="48" name="Rounded Rectangle 47"/>
          <xdr:cNvSpPr/>
        </xdr:nvSpPr>
        <xdr:spPr>
          <a:xfrm>
            <a:off x="3486150" y="1914528"/>
            <a:ext cx="763731" cy="480578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serre</a:t>
            </a:r>
          </a:p>
        </xdr:txBody>
      </xdr:sp>
    </xdr:grpSp>
    <xdr:clientData/>
  </xdr:twoCellAnchor>
  <xdr:twoCellAnchor>
    <xdr:from>
      <xdr:col>25</xdr:col>
      <xdr:colOff>41998</xdr:colOff>
      <xdr:row>8</xdr:row>
      <xdr:rowOff>167913</xdr:rowOff>
    </xdr:from>
    <xdr:to>
      <xdr:col>40</xdr:col>
      <xdr:colOff>50214</xdr:colOff>
      <xdr:row>12</xdr:row>
      <xdr:rowOff>140236</xdr:rowOff>
    </xdr:to>
    <xdr:grpSp>
      <xdr:nvGrpSpPr>
        <xdr:cNvPr id="58" name="Group 57"/>
        <xdr:cNvGrpSpPr/>
      </xdr:nvGrpSpPr>
      <xdr:grpSpPr>
        <a:xfrm>
          <a:off x="4356823" y="1539513"/>
          <a:ext cx="2579966" cy="658123"/>
          <a:chOff x="4833073" y="1710963"/>
          <a:chExt cx="2579966" cy="658123"/>
        </a:xfrm>
      </xdr:grpSpPr>
      <xdr:grpSp>
        <xdr:nvGrpSpPr>
          <xdr:cNvPr id="52" name="Group 51"/>
          <xdr:cNvGrpSpPr/>
        </xdr:nvGrpSpPr>
        <xdr:grpSpPr>
          <a:xfrm>
            <a:off x="4833073" y="1710963"/>
            <a:ext cx="2042668" cy="652972"/>
            <a:chOff x="6071323" y="520335"/>
            <a:chExt cx="2042668" cy="652972"/>
          </a:xfrm>
        </xdr:grpSpPr>
        <xdr:sp macro="" textlink="">
          <xdr:nvSpPr>
            <xdr:cNvPr id="53" name="Rounded Rectangle 52"/>
            <xdr:cNvSpPr/>
          </xdr:nvSpPr>
          <xdr:spPr>
            <a:xfrm>
              <a:off x="6583949" y="522628"/>
              <a:ext cx="465416" cy="639073"/>
            </a:xfrm>
            <a:prstGeom prst="roundRect">
              <a:avLst/>
            </a:prstGeom>
            <a:ln/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r>
                <a:rPr lang="en-US" sz="110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rPr>
                <a:t>m</a:t>
              </a:r>
            </a:p>
          </xdr:txBody>
        </xdr:sp>
        <xdr:sp macro="" textlink="">
          <xdr:nvSpPr>
            <xdr:cNvPr id="54" name="Rounded Rectangle 53"/>
            <xdr:cNvSpPr/>
          </xdr:nvSpPr>
          <xdr:spPr>
            <a:xfrm>
              <a:off x="7127298" y="520335"/>
              <a:ext cx="465416" cy="639073"/>
            </a:xfrm>
            <a:prstGeom prst="roundRect">
              <a:avLst/>
            </a:prstGeom>
            <a:ln/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r>
                <a:rPr lang="en-US" sz="110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rPr>
                <a:t>m</a:t>
              </a:r>
            </a:p>
          </xdr:txBody>
        </xdr:sp>
        <xdr:sp macro="" textlink="">
          <xdr:nvSpPr>
            <xdr:cNvPr id="55" name="Rounded Rectangle 54"/>
            <xdr:cNvSpPr/>
          </xdr:nvSpPr>
          <xdr:spPr>
            <a:xfrm>
              <a:off x="7648575" y="534234"/>
              <a:ext cx="465416" cy="639073"/>
            </a:xfrm>
            <a:prstGeom prst="roundRect">
              <a:avLst/>
            </a:prstGeom>
            <a:ln/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r>
                <a:rPr lang="en-US" sz="110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rPr>
                <a:t>m</a:t>
              </a:r>
            </a:p>
          </xdr:txBody>
        </xdr:sp>
        <xdr:sp macro="" textlink="">
          <xdr:nvSpPr>
            <xdr:cNvPr id="56" name="Rounded Rectangle 55"/>
            <xdr:cNvSpPr/>
          </xdr:nvSpPr>
          <xdr:spPr>
            <a:xfrm>
              <a:off x="6071323" y="533400"/>
              <a:ext cx="465416" cy="639073"/>
            </a:xfrm>
            <a:prstGeom prst="roundRect">
              <a:avLst/>
            </a:prstGeom>
            <a:ln/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r>
                <a:rPr lang="en-US" sz="110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rPr>
                <a:t>m</a:t>
              </a:r>
            </a:p>
          </xdr:txBody>
        </xdr:sp>
      </xdr:grpSp>
      <xdr:sp macro="" textlink="">
        <xdr:nvSpPr>
          <xdr:cNvPr id="57" name="Rounded Rectangle 56"/>
          <xdr:cNvSpPr/>
        </xdr:nvSpPr>
        <xdr:spPr>
          <a:xfrm>
            <a:off x="6947623" y="1730013"/>
            <a:ext cx="465416" cy="639073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</xdr:grpSp>
    <xdr:clientData/>
  </xdr:twoCellAnchor>
  <xdr:twoCellAnchor>
    <xdr:from>
      <xdr:col>50</xdr:col>
      <xdr:colOff>38100</xdr:colOff>
      <xdr:row>18</xdr:row>
      <xdr:rowOff>9528</xdr:rowOff>
    </xdr:from>
    <xdr:to>
      <xdr:col>54</xdr:col>
      <xdr:colOff>116031</xdr:colOff>
      <xdr:row>23</xdr:row>
      <xdr:rowOff>156731</xdr:rowOff>
    </xdr:to>
    <xdr:grpSp>
      <xdr:nvGrpSpPr>
        <xdr:cNvPr id="80" name="Group 79"/>
        <xdr:cNvGrpSpPr/>
      </xdr:nvGrpSpPr>
      <xdr:grpSpPr>
        <a:xfrm>
          <a:off x="8639175" y="3095628"/>
          <a:ext cx="763731" cy="1004453"/>
          <a:chOff x="3495675" y="2438403"/>
          <a:chExt cx="763731" cy="1004453"/>
        </a:xfrm>
      </xdr:grpSpPr>
      <xdr:sp macro="" textlink="">
        <xdr:nvSpPr>
          <xdr:cNvPr id="49" name="Rounded Rectangle 48"/>
          <xdr:cNvSpPr/>
        </xdr:nvSpPr>
        <xdr:spPr>
          <a:xfrm>
            <a:off x="3495675" y="2438403"/>
            <a:ext cx="763731" cy="480578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serre</a:t>
            </a:r>
          </a:p>
        </xdr:txBody>
      </xdr:sp>
      <xdr:sp macro="" textlink="">
        <xdr:nvSpPr>
          <xdr:cNvPr id="59" name="Rounded Rectangle 58"/>
          <xdr:cNvSpPr/>
        </xdr:nvSpPr>
        <xdr:spPr>
          <a:xfrm>
            <a:off x="3495675" y="2962278"/>
            <a:ext cx="763731" cy="480578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serre</a:t>
            </a:r>
          </a:p>
        </xdr:txBody>
      </xdr:sp>
    </xdr:grpSp>
    <xdr:clientData/>
  </xdr:twoCellAnchor>
  <xdr:twoCellAnchor>
    <xdr:from>
      <xdr:col>26</xdr:col>
      <xdr:colOff>168853</xdr:colOff>
      <xdr:row>15</xdr:row>
      <xdr:rowOff>17319</xdr:rowOff>
    </xdr:from>
    <xdr:to>
      <xdr:col>28</xdr:col>
      <xdr:colOff>97847</xdr:colOff>
      <xdr:row>16</xdr:row>
      <xdr:rowOff>118630</xdr:rowOff>
    </xdr:to>
    <xdr:sp macro="" textlink="">
      <xdr:nvSpPr>
        <xdr:cNvPr id="60" name="Rounded Rectangle 59"/>
        <xdr:cNvSpPr/>
      </xdr:nvSpPr>
      <xdr:spPr>
        <a:xfrm>
          <a:off x="4655128" y="1903269"/>
          <a:ext cx="271894" cy="27276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</a:t>
          </a:r>
        </a:p>
      </xdr:txBody>
    </xdr:sp>
    <xdr:clientData/>
  </xdr:twoCellAnchor>
  <xdr:twoCellAnchor>
    <xdr:from>
      <xdr:col>41</xdr:col>
      <xdr:colOff>38100</xdr:colOff>
      <xdr:row>13</xdr:row>
      <xdr:rowOff>57149</xdr:rowOff>
    </xdr:from>
    <xdr:to>
      <xdr:col>47</xdr:col>
      <xdr:colOff>123825</xdr:colOff>
      <xdr:row>18</xdr:row>
      <xdr:rowOff>123824</xdr:rowOff>
    </xdr:to>
    <xdr:sp macro="" textlink="">
      <xdr:nvSpPr>
        <xdr:cNvPr id="61" name="Rounded Rectangle 60"/>
        <xdr:cNvSpPr/>
      </xdr:nvSpPr>
      <xdr:spPr>
        <a:xfrm>
          <a:off x="7096125" y="1600199"/>
          <a:ext cx="1114425" cy="9239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25978</xdr:colOff>
      <xdr:row>21</xdr:row>
      <xdr:rowOff>55419</xdr:rowOff>
    </xdr:from>
    <xdr:to>
      <xdr:col>28</xdr:col>
      <xdr:colOff>126422</xdr:colOff>
      <xdr:row>22</xdr:row>
      <xdr:rowOff>156730</xdr:rowOff>
    </xdr:to>
    <xdr:sp macro="" textlink="">
      <xdr:nvSpPr>
        <xdr:cNvPr id="62" name="Rounded Rectangle 61"/>
        <xdr:cNvSpPr/>
      </xdr:nvSpPr>
      <xdr:spPr>
        <a:xfrm>
          <a:off x="4683703" y="2970069"/>
          <a:ext cx="271894" cy="27276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</a:t>
          </a:r>
        </a:p>
      </xdr:txBody>
    </xdr:sp>
    <xdr:clientData/>
  </xdr:twoCellAnchor>
  <xdr:twoCellAnchor>
    <xdr:from>
      <xdr:col>27</xdr:col>
      <xdr:colOff>25978</xdr:colOff>
      <xdr:row>23</xdr:row>
      <xdr:rowOff>26844</xdr:rowOff>
    </xdr:from>
    <xdr:to>
      <xdr:col>28</xdr:col>
      <xdr:colOff>126422</xdr:colOff>
      <xdr:row>24</xdr:row>
      <xdr:rowOff>128155</xdr:rowOff>
    </xdr:to>
    <xdr:sp macro="" textlink="">
      <xdr:nvSpPr>
        <xdr:cNvPr id="63" name="Rounded Rectangle 62"/>
        <xdr:cNvSpPr/>
      </xdr:nvSpPr>
      <xdr:spPr>
        <a:xfrm>
          <a:off x="4683703" y="3284394"/>
          <a:ext cx="271894" cy="27276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</a:t>
          </a:r>
        </a:p>
      </xdr:txBody>
    </xdr:sp>
    <xdr:clientData/>
  </xdr:twoCellAnchor>
  <xdr:twoCellAnchor>
    <xdr:from>
      <xdr:col>27</xdr:col>
      <xdr:colOff>16453</xdr:colOff>
      <xdr:row>19</xdr:row>
      <xdr:rowOff>36369</xdr:rowOff>
    </xdr:from>
    <xdr:to>
      <xdr:col>28</xdr:col>
      <xdr:colOff>116897</xdr:colOff>
      <xdr:row>20</xdr:row>
      <xdr:rowOff>137680</xdr:rowOff>
    </xdr:to>
    <xdr:sp macro="" textlink="">
      <xdr:nvSpPr>
        <xdr:cNvPr id="64" name="Rounded Rectangle 63"/>
        <xdr:cNvSpPr/>
      </xdr:nvSpPr>
      <xdr:spPr>
        <a:xfrm>
          <a:off x="4674178" y="2608119"/>
          <a:ext cx="271894" cy="27276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</a:t>
          </a:r>
        </a:p>
      </xdr:txBody>
    </xdr:sp>
    <xdr:clientData/>
  </xdr:twoCellAnchor>
  <xdr:twoCellAnchor>
    <xdr:from>
      <xdr:col>27</xdr:col>
      <xdr:colOff>25978</xdr:colOff>
      <xdr:row>25</xdr:row>
      <xdr:rowOff>26844</xdr:rowOff>
    </xdr:from>
    <xdr:to>
      <xdr:col>28</xdr:col>
      <xdr:colOff>126422</xdr:colOff>
      <xdr:row>26</xdr:row>
      <xdr:rowOff>128155</xdr:rowOff>
    </xdr:to>
    <xdr:sp macro="" textlink="">
      <xdr:nvSpPr>
        <xdr:cNvPr id="65" name="Rounded Rectangle 64"/>
        <xdr:cNvSpPr/>
      </xdr:nvSpPr>
      <xdr:spPr>
        <a:xfrm>
          <a:off x="4683703" y="3627294"/>
          <a:ext cx="271894" cy="27276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</a:t>
          </a:r>
        </a:p>
      </xdr:txBody>
    </xdr:sp>
    <xdr:clientData/>
  </xdr:twoCellAnchor>
  <xdr:twoCellAnchor>
    <xdr:from>
      <xdr:col>29</xdr:col>
      <xdr:colOff>40700</xdr:colOff>
      <xdr:row>26</xdr:row>
      <xdr:rowOff>6931</xdr:rowOff>
    </xdr:from>
    <xdr:to>
      <xdr:col>34</xdr:col>
      <xdr:colOff>163708</xdr:colOff>
      <xdr:row>28</xdr:row>
      <xdr:rowOff>123824</xdr:rowOff>
    </xdr:to>
    <xdr:grpSp>
      <xdr:nvGrpSpPr>
        <xdr:cNvPr id="66" name="Group 65"/>
        <xdr:cNvGrpSpPr/>
      </xdr:nvGrpSpPr>
      <xdr:grpSpPr>
        <a:xfrm>
          <a:off x="5041325" y="4464631"/>
          <a:ext cx="980258" cy="459793"/>
          <a:chOff x="3520788" y="3681057"/>
          <a:chExt cx="1315374" cy="431145"/>
        </a:xfrm>
      </xdr:grpSpPr>
      <xdr:sp macro="" textlink="">
        <xdr:nvSpPr>
          <xdr:cNvPr id="69" name="Rounded Rectangle 68"/>
          <xdr:cNvSpPr/>
        </xdr:nvSpPr>
        <xdr:spPr>
          <a:xfrm>
            <a:off x="3520788" y="3681845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70" name="Rounded Rectangle 69"/>
          <xdr:cNvSpPr/>
        </xdr:nvSpPr>
        <xdr:spPr>
          <a:xfrm>
            <a:off x="4216170" y="3681057"/>
            <a:ext cx="619992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</xdr:grpSp>
    <xdr:clientData/>
  </xdr:twoCellAnchor>
  <xdr:twoCellAnchor>
    <xdr:from>
      <xdr:col>35</xdr:col>
      <xdr:colOff>40700</xdr:colOff>
      <xdr:row>25</xdr:row>
      <xdr:rowOff>168856</xdr:rowOff>
    </xdr:from>
    <xdr:to>
      <xdr:col>40</xdr:col>
      <xdr:colOff>163708</xdr:colOff>
      <xdr:row>28</xdr:row>
      <xdr:rowOff>114299</xdr:rowOff>
    </xdr:to>
    <xdr:grpSp>
      <xdr:nvGrpSpPr>
        <xdr:cNvPr id="71" name="Group 70"/>
        <xdr:cNvGrpSpPr/>
      </xdr:nvGrpSpPr>
      <xdr:grpSpPr>
        <a:xfrm>
          <a:off x="6070025" y="4455106"/>
          <a:ext cx="980258" cy="459793"/>
          <a:chOff x="3520788" y="3681057"/>
          <a:chExt cx="1315374" cy="431145"/>
        </a:xfrm>
      </xdr:grpSpPr>
      <xdr:sp macro="" textlink="">
        <xdr:nvSpPr>
          <xdr:cNvPr id="72" name="Rounded Rectangle 71"/>
          <xdr:cNvSpPr/>
        </xdr:nvSpPr>
        <xdr:spPr>
          <a:xfrm>
            <a:off x="3520788" y="3681845"/>
            <a:ext cx="619991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73" name="Rounded Rectangle 72"/>
          <xdr:cNvSpPr/>
        </xdr:nvSpPr>
        <xdr:spPr>
          <a:xfrm>
            <a:off x="4216170" y="3681057"/>
            <a:ext cx="619992" cy="430357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</xdr:grpSp>
    <xdr:clientData/>
  </xdr:twoCellAnchor>
  <xdr:twoCellAnchor>
    <xdr:from>
      <xdr:col>27</xdr:col>
      <xdr:colOff>25978</xdr:colOff>
      <xdr:row>27</xdr:row>
      <xdr:rowOff>36369</xdr:rowOff>
    </xdr:from>
    <xdr:to>
      <xdr:col>28</xdr:col>
      <xdr:colOff>126422</xdr:colOff>
      <xdr:row>28</xdr:row>
      <xdr:rowOff>137680</xdr:rowOff>
    </xdr:to>
    <xdr:sp macro="" textlink="">
      <xdr:nvSpPr>
        <xdr:cNvPr id="74" name="Rounded Rectangle 73"/>
        <xdr:cNvSpPr/>
      </xdr:nvSpPr>
      <xdr:spPr>
        <a:xfrm>
          <a:off x="4683703" y="3979719"/>
          <a:ext cx="271894" cy="27276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</a:t>
          </a:r>
        </a:p>
      </xdr:txBody>
    </xdr:sp>
    <xdr:clientData/>
  </xdr:twoCellAnchor>
  <xdr:twoCellAnchor>
    <xdr:from>
      <xdr:col>48</xdr:col>
      <xdr:colOff>86466</xdr:colOff>
      <xdr:row>7</xdr:row>
      <xdr:rowOff>19059</xdr:rowOff>
    </xdr:from>
    <xdr:to>
      <xdr:col>49</xdr:col>
      <xdr:colOff>95249</xdr:colOff>
      <xdr:row>28</xdr:row>
      <xdr:rowOff>9529</xdr:rowOff>
    </xdr:to>
    <xdr:grpSp>
      <xdr:nvGrpSpPr>
        <xdr:cNvPr id="75" name="Group 74"/>
        <xdr:cNvGrpSpPr/>
      </xdr:nvGrpSpPr>
      <xdr:grpSpPr>
        <a:xfrm rot="5400000">
          <a:off x="6639298" y="2924552"/>
          <a:ext cx="3590920" cy="180233"/>
          <a:chOff x="5046023" y="3365168"/>
          <a:chExt cx="3614803" cy="193719"/>
        </a:xfrm>
      </xdr:grpSpPr>
      <xdr:cxnSp macro="">
        <xdr:nvCxnSpPr>
          <xdr:cNvPr id="76" name="Straight Connector 75"/>
          <xdr:cNvCxnSpPr/>
        </xdr:nvCxnSpPr>
        <xdr:spPr>
          <a:xfrm rot="10800000" flipV="1">
            <a:off x="5049487" y="3545277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Straight Connector 76"/>
          <xdr:cNvCxnSpPr/>
        </xdr:nvCxnSpPr>
        <xdr:spPr>
          <a:xfrm rot="10800000" flipV="1">
            <a:off x="5046023" y="3437905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Straight Connector 77"/>
          <xdr:cNvCxnSpPr/>
        </xdr:nvCxnSpPr>
        <xdr:spPr>
          <a:xfrm rot="10800000" flipV="1">
            <a:off x="5051219" y="3365168"/>
            <a:ext cx="3609607" cy="13610"/>
          </a:xfrm>
          <a:prstGeom prst="line">
            <a:avLst/>
          </a:prstGeom>
          <a:ln w="1206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41564</xdr:colOff>
      <xdr:row>9</xdr:row>
      <xdr:rowOff>20783</xdr:rowOff>
    </xdr:from>
    <xdr:to>
      <xdr:col>24</xdr:col>
      <xdr:colOff>133350</xdr:colOff>
      <xdr:row>13</xdr:row>
      <xdr:rowOff>152400</xdr:rowOff>
    </xdr:to>
    <xdr:sp macro="" textlink="">
      <xdr:nvSpPr>
        <xdr:cNvPr id="81" name="Rounded Rectangle 80"/>
        <xdr:cNvSpPr/>
      </xdr:nvSpPr>
      <xdr:spPr>
        <a:xfrm>
          <a:off x="3670589" y="878033"/>
          <a:ext cx="606136" cy="81741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explos</a:t>
          </a:r>
        </a:p>
      </xdr:txBody>
    </xdr:sp>
    <xdr:clientData/>
  </xdr:twoCellAnchor>
  <xdr:twoCellAnchor>
    <xdr:from>
      <xdr:col>53</xdr:col>
      <xdr:colOff>47625</xdr:colOff>
      <xdr:row>24</xdr:row>
      <xdr:rowOff>28574</xdr:rowOff>
    </xdr:from>
    <xdr:to>
      <xdr:col>59</xdr:col>
      <xdr:colOff>133350</xdr:colOff>
      <xdr:row>29</xdr:row>
      <xdr:rowOff>95249</xdr:rowOff>
    </xdr:to>
    <xdr:sp macro="" textlink="">
      <xdr:nvSpPr>
        <xdr:cNvPr id="86" name="Rounded Rectangle 85"/>
        <xdr:cNvSpPr/>
      </xdr:nvSpPr>
      <xdr:spPr>
        <a:xfrm>
          <a:off x="9163050" y="4143374"/>
          <a:ext cx="1114425" cy="9239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38100</xdr:colOff>
      <xdr:row>14</xdr:row>
      <xdr:rowOff>28574</xdr:rowOff>
    </xdr:from>
    <xdr:to>
      <xdr:col>25</xdr:col>
      <xdr:colOff>123825</xdr:colOff>
      <xdr:row>19</xdr:row>
      <xdr:rowOff>95249</xdr:rowOff>
    </xdr:to>
    <xdr:sp macro="" textlink="">
      <xdr:nvSpPr>
        <xdr:cNvPr id="87" name="Rounded Rectangle 86"/>
        <xdr:cNvSpPr/>
      </xdr:nvSpPr>
      <xdr:spPr>
        <a:xfrm>
          <a:off x="3495675" y="2428874"/>
          <a:ext cx="942975" cy="9239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99148</xdr:colOff>
      <xdr:row>9</xdr:row>
      <xdr:rowOff>8281</xdr:rowOff>
    </xdr:from>
    <xdr:to>
      <xdr:col>48</xdr:col>
      <xdr:colOff>0</xdr:colOff>
      <xdr:row>12</xdr:row>
      <xdr:rowOff>143776</xdr:rowOff>
    </xdr:to>
    <xdr:grpSp>
      <xdr:nvGrpSpPr>
        <xdr:cNvPr id="88" name="Group 87"/>
        <xdr:cNvGrpSpPr/>
      </xdr:nvGrpSpPr>
      <xdr:grpSpPr>
        <a:xfrm>
          <a:off x="6985723" y="1551331"/>
          <a:ext cx="1272452" cy="649845"/>
          <a:chOff x="6071323" y="522628"/>
          <a:chExt cx="978042" cy="649845"/>
        </a:xfrm>
      </xdr:grpSpPr>
      <xdr:sp macro="" textlink="">
        <xdr:nvSpPr>
          <xdr:cNvPr id="89" name="Rounded Rectangle 88"/>
          <xdr:cNvSpPr/>
        </xdr:nvSpPr>
        <xdr:spPr>
          <a:xfrm>
            <a:off x="6583949" y="522628"/>
            <a:ext cx="465416" cy="639073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  <xdr:sp macro="" textlink="">
        <xdr:nvSpPr>
          <xdr:cNvPr id="92" name="Rounded Rectangle 91"/>
          <xdr:cNvSpPr/>
        </xdr:nvSpPr>
        <xdr:spPr>
          <a:xfrm>
            <a:off x="6071323" y="533400"/>
            <a:ext cx="465416" cy="639073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</xdr:colOff>
      <xdr:row>1</xdr:row>
      <xdr:rowOff>44449</xdr:rowOff>
    </xdr:from>
    <xdr:to>
      <xdr:col>39</xdr:col>
      <xdr:colOff>123825</xdr:colOff>
      <xdr:row>6</xdr:row>
      <xdr:rowOff>123824</xdr:rowOff>
    </xdr:to>
    <xdr:sp macro="" textlink="">
      <xdr:nvSpPr>
        <xdr:cNvPr id="2" name="Rounded Rectangle 1"/>
        <xdr:cNvSpPr/>
      </xdr:nvSpPr>
      <xdr:spPr>
        <a:xfrm>
          <a:off x="5695950" y="215899"/>
          <a:ext cx="1114425" cy="93662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6061</xdr:colOff>
      <xdr:row>6</xdr:row>
      <xdr:rowOff>94379</xdr:rowOff>
    </xdr:from>
    <xdr:to>
      <xdr:col>30</xdr:col>
      <xdr:colOff>100754</xdr:colOff>
      <xdr:row>6</xdr:row>
      <xdr:rowOff>94700</xdr:rowOff>
    </xdr:to>
    <xdr:cxnSp macro="">
      <xdr:nvCxnSpPr>
        <xdr:cNvPr id="4" name="Straight Connector 3"/>
        <xdr:cNvCxnSpPr/>
      </xdr:nvCxnSpPr>
      <xdr:spPr>
        <a:xfrm rot="16200000" flipV="1">
          <a:off x="3653697" y="-467157"/>
          <a:ext cx="321" cy="3180793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38966</xdr:colOff>
      <xdr:row>7</xdr:row>
      <xdr:rowOff>38099</xdr:rowOff>
    </xdr:from>
    <xdr:to>
      <xdr:col>39</xdr:col>
      <xdr:colOff>134025</xdr:colOff>
      <xdr:row>10</xdr:row>
      <xdr:rowOff>133349</xdr:rowOff>
    </xdr:to>
    <xdr:sp macro="" textlink="">
      <xdr:nvSpPr>
        <xdr:cNvPr id="5" name="Rounded Rectangle 4"/>
        <xdr:cNvSpPr/>
      </xdr:nvSpPr>
      <xdr:spPr>
        <a:xfrm rot="10800000">
          <a:off x="6211166" y="1238249"/>
          <a:ext cx="609409" cy="609600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86594</xdr:colOff>
      <xdr:row>7</xdr:row>
      <xdr:rowOff>34635</xdr:rowOff>
    </xdr:from>
    <xdr:to>
      <xdr:col>15</xdr:col>
      <xdr:colOff>86596</xdr:colOff>
      <xdr:row>33</xdr:row>
      <xdr:rowOff>147208</xdr:rowOff>
    </xdr:to>
    <xdr:cxnSp macro="">
      <xdr:nvCxnSpPr>
        <xdr:cNvPr id="6" name="Straight Connector 5"/>
        <xdr:cNvCxnSpPr/>
      </xdr:nvCxnSpPr>
      <xdr:spPr>
        <a:xfrm rot="5400000" flipH="1" flipV="1">
          <a:off x="376672" y="3554557"/>
          <a:ext cx="4615300" cy="2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19915</xdr:colOff>
      <xdr:row>21</xdr:row>
      <xdr:rowOff>22514</xdr:rowOff>
    </xdr:from>
    <xdr:to>
      <xdr:col>39</xdr:col>
      <xdr:colOff>124690</xdr:colOff>
      <xdr:row>25</xdr:row>
      <xdr:rowOff>0</xdr:rowOff>
    </xdr:to>
    <xdr:sp macro="" textlink="">
      <xdr:nvSpPr>
        <xdr:cNvPr id="7" name="Rounded Rectangle 6"/>
        <xdr:cNvSpPr/>
      </xdr:nvSpPr>
      <xdr:spPr>
        <a:xfrm>
          <a:off x="6254460" y="3659332"/>
          <a:ext cx="624321" cy="67021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basalte</a:t>
          </a:r>
        </a:p>
      </xdr:txBody>
    </xdr:sp>
    <xdr:clientData/>
  </xdr:twoCellAnchor>
  <xdr:twoCellAnchor>
    <xdr:from>
      <xdr:col>28</xdr:col>
      <xdr:colOff>34638</xdr:colOff>
      <xdr:row>1</xdr:row>
      <xdr:rowOff>46759</xdr:rowOff>
    </xdr:from>
    <xdr:to>
      <xdr:col>32</xdr:col>
      <xdr:colOff>155864</xdr:colOff>
      <xdr:row>6</xdr:row>
      <xdr:rowOff>8659</xdr:rowOff>
    </xdr:to>
    <xdr:sp macro="" textlink="">
      <xdr:nvSpPr>
        <xdr:cNvPr id="8" name="Rounded Rectangle 7"/>
        <xdr:cNvSpPr/>
      </xdr:nvSpPr>
      <xdr:spPr>
        <a:xfrm>
          <a:off x="4835238" y="218209"/>
          <a:ext cx="807026" cy="819150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36</xdr:col>
      <xdr:colOff>37233</xdr:colOff>
      <xdr:row>32</xdr:row>
      <xdr:rowOff>31171</xdr:rowOff>
    </xdr:from>
    <xdr:to>
      <xdr:col>39</xdr:col>
      <xdr:colOff>142007</xdr:colOff>
      <xdr:row>36</xdr:row>
      <xdr:rowOff>116896</xdr:rowOff>
    </xdr:to>
    <xdr:sp macro="" textlink="">
      <xdr:nvSpPr>
        <xdr:cNvPr id="9" name="Rounded Rectangle 8"/>
        <xdr:cNvSpPr/>
      </xdr:nvSpPr>
      <xdr:spPr>
        <a:xfrm>
          <a:off x="6271778" y="5572989"/>
          <a:ext cx="624320" cy="77845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canon</a:t>
          </a:r>
        </a:p>
      </xdr:txBody>
    </xdr:sp>
    <xdr:clientData/>
  </xdr:twoCellAnchor>
  <xdr:twoCellAnchor>
    <xdr:from>
      <xdr:col>30</xdr:col>
      <xdr:colOff>29441</xdr:colOff>
      <xdr:row>10</xdr:row>
      <xdr:rowOff>47624</xdr:rowOff>
    </xdr:from>
    <xdr:to>
      <xdr:col>31</xdr:col>
      <xdr:colOff>129887</xdr:colOff>
      <xdr:row>11</xdr:row>
      <xdr:rowOff>152399</xdr:rowOff>
    </xdr:to>
    <xdr:sp macro="" textlink="">
      <xdr:nvSpPr>
        <xdr:cNvPr id="11" name="Rounded Rectangle 10"/>
        <xdr:cNvSpPr/>
      </xdr:nvSpPr>
      <xdr:spPr>
        <a:xfrm>
          <a:off x="5224896" y="1779442"/>
          <a:ext cx="273627" cy="27795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26433</xdr:colOff>
      <xdr:row>16</xdr:row>
      <xdr:rowOff>14670</xdr:rowOff>
    </xdr:from>
    <xdr:to>
      <xdr:col>34</xdr:col>
      <xdr:colOff>155865</xdr:colOff>
      <xdr:row>24</xdr:row>
      <xdr:rowOff>143931</xdr:rowOff>
    </xdr:to>
    <xdr:grpSp>
      <xdr:nvGrpSpPr>
        <xdr:cNvPr id="12" name="Group 11"/>
        <xdr:cNvGrpSpPr/>
      </xdr:nvGrpSpPr>
      <xdr:grpSpPr>
        <a:xfrm rot="5400000">
          <a:off x="4875610" y="3131857"/>
          <a:ext cx="1514716" cy="822159"/>
          <a:chOff x="3248032" y="2913182"/>
          <a:chExt cx="1489976" cy="476463"/>
        </a:xfrm>
      </xdr:grpSpPr>
      <xdr:sp macro="" textlink="">
        <xdr:nvSpPr>
          <xdr:cNvPr id="13" name="Rounded Rectangle 12"/>
          <xdr:cNvSpPr/>
        </xdr:nvSpPr>
        <xdr:spPr>
          <a:xfrm>
            <a:off x="3762382" y="2913289"/>
            <a:ext cx="459915" cy="476356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" name="Rounded Rectangle 13"/>
          <xdr:cNvSpPr/>
        </xdr:nvSpPr>
        <xdr:spPr>
          <a:xfrm>
            <a:off x="3248032" y="2913182"/>
            <a:ext cx="459915" cy="474996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" name="Rounded Rectangle 14"/>
          <xdr:cNvSpPr/>
        </xdr:nvSpPr>
        <xdr:spPr>
          <a:xfrm>
            <a:off x="4278093" y="2913288"/>
            <a:ext cx="459915" cy="476356"/>
          </a:xfrm>
          <a:prstGeom prst="roundRect">
            <a:avLst/>
          </a:prstGeom>
          <a:ln>
            <a:solidFill>
              <a:srgbClr val="FFC00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30</xdr:col>
      <xdr:colOff>3092</xdr:colOff>
      <xdr:row>7</xdr:row>
      <xdr:rowOff>23891</xdr:rowOff>
    </xdr:from>
    <xdr:to>
      <xdr:col>31</xdr:col>
      <xdr:colOff>135084</xdr:colOff>
      <xdr:row>9</xdr:row>
      <xdr:rowOff>160070</xdr:rowOff>
    </xdr:to>
    <xdr:sp macro="" textlink="">
      <xdr:nvSpPr>
        <xdr:cNvPr id="16" name="Rounded Rectangle 15"/>
        <xdr:cNvSpPr/>
      </xdr:nvSpPr>
      <xdr:spPr>
        <a:xfrm>
          <a:off x="5198547" y="1236164"/>
          <a:ext cx="305173" cy="482542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28575</xdr:colOff>
      <xdr:row>15</xdr:row>
      <xdr:rowOff>53108</xdr:rowOff>
    </xdr:from>
    <xdr:to>
      <xdr:col>39</xdr:col>
      <xdr:colOff>133349</xdr:colOff>
      <xdr:row>20</xdr:row>
      <xdr:rowOff>132483</xdr:rowOff>
    </xdr:to>
    <xdr:sp macro="" textlink="">
      <xdr:nvSpPr>
        <xdr:cNvPr id="18" name="Rounded Rectangle 17"/>
        <xdr:cNvSpPr/>
      </xdr:nvSpPr>
      <xdr:spPr>
        <a:xfrm>
          <a:off x="6263120" y="2650835"/>
          <a:ext cx="624320" cy="945284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20060</xdr:colOff>
      <xdr:row>7</xdr:row>
      <xdr:rowOff>38600</xdr:rowOff>
    </xdr:from>
    <xdr:to>
      <xdr:col>14</xdr:col>
      <xdr:colOff>162159</xdr:colOff>
      <xdr:row>18</xdr:row>
      <xdr:rowOff>167863</xdr:rowOff>
    </xdr:to>
    <xdr:grpSp>
      <xdr:nvGrpSpPr>
        <xdr:cNvPr id="26" name="Group 25"/>
        <xdr:cNvGrpSpPr/>
      </xdr:nvGrpSpPr>
      <xdr:grpSpPr>
        <a:xfrm rot="5400000">
          <a:off x="1325341" y="2023774"/>
          <a:ext cx="2034263" cy="488462"/>
          <a:chOff x="3248032" y="2910461"/>
          <a:chExt cx="2000245" cy="479184"/>
        </a:xfrm>
      </xdr:grpSpPr>
      <xdr:sp macro="" textlink="">
        <xdr:nvSpPr>
          <xdr:cNvPr id="27" name="Rounded Rectangle 26"/>
          <xdr:cNvSpPr/>
        </xdr:nvSpPr>
        <xdr:spPr>
          <a:xfrm>
            <a:off x="3762382" y="2913289"/>
            <a:ext cx="459915" cy="47635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8" name="Rounded Rectangle 27"/>
          <xdr:cNvSpPr/>
        </xdr:nvSpPr>
        <xdr:spPr>
          <a:xfrm>
            <a:off x="3248032" y="2913182"/>
            <a:ext cx="459915" cy="47499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9" name="Rounded Rectangle 28"/>
          <xdr:cNvSpPr/>
        </xdr:nvSpPr>
        <xdr:spPr>
          <a:xfrm>
            <a:off x="4278093" y="2913288"/>
            <a:ext cx="459915" cy="47635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0" name="Rounded Rectangle 29"/>
          <xdr:cNvSpPr/>
        </xdr:nvSpPr>
        <xdr:spPr>
          <a:xfrm>
            <a:off x="4788362" y="2910461"/>
            <a:ext cx="459915" cy="47635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36</xdr:col>
      <xdr:colOff>41688</xdr:colOff>
      <xdr:row>11</xdr:row>
      <xdr:rowOff>38965</xdr:rowOff>
    </xdr:from>
    <xdr:to>
      <xdr:col>39</xdr:col>
      <xdr:colOff>136749</xdr:colOff>
      <xdr:row>14</xdr:row>
      <xdr:rowOff>134215</xdr:rowOff>
    </xdr:to>
    <xdr:sp macro="" textlink="">
      <xdr:nvSpPr>
        <xdr:cNvPr id="31" name="Rounded Rectangle 30"/>
        <xdr:cNvSpPr/>
      </xdr:nvSpPr>
      <xdr:spPr>
        <a:xfrm rot="10800000">
          <a:off x="6213888" y="1924915"/>
          <a:ext cx="609411" cy="609600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32014</xdr:colOff>
      <xdr:row>7</xdr:row>
      <xdr:rowOff>53786</xdr:rowOff>
    </xdr:from>
    <xdr:to>
      <xdr:col>28</xdr:col>
      <xdr:colOff>164521</xdr:colOff>
      <xdr:row>18</xdr:row>
      <xdr:rowOff>159016</xdr:rowOff>
    </xdr:to>
    <xdr:grpSp>
      <xdr:nvGrpSpPr>
        <xdr:cNvPr id="32" name="Group 31"/>
        <xdr:cNvGrpSpPr/>
      </xdr:nvGrpSpPr>
      <xdr:grpSpPr>
        <a:xfrm rot="16200000">
          <a:off x="3509289" y="1771966"/>
          <a:ext cx="2010230" cy="998416"/>
          <a:chOff x="3436256" y="1219199"/>
          <a:chExt cx="1976212" cy="643165"/>
        </a:xfrm>
      </xdr:grpSpPr>
      <xdr:grpSp>
        <xdr:nvGrpSpPr>
          <xdr:cNvPr id="33" name="Group 31"/>
          <xdr:cNvGrpSpPr/>
        </xdr:nvGrpSpPr>
        <xdr:grpSpPr>
          <a:xfrm>
            <a:off x="4113893" y="1219199"/>
            <a:ext cx="615043" cy="640444"/>
            <a:chOff x="2095500" y="1238249"/>
            <a:chExt cx="581025" cy="609600"/>
          </a:xfrm>
        </xdr:grpSpPr>
        <xdr:sp macro="" textlink="">
          <xdr:nvSpPr>
            <xdr:cNvPr id="43" name="Rounded Rectangle 4"/>
            <xdr:cNvSpPr/>
          </xdr:nvSpPr>
          <xdr:spPr>
            <a:xfrm>
              <a:off x="209550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4" name="Rounded Rectangle 43"/>
            <xdr:cNvSpPr/>
          </xdr:nvSpPr>
          <xdr:spPr>
            <a:xfrm>
              <a:off x="209550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5" name="Rounded Rectangle 44"/>
            <xdr:cNvSpPr/>
          </xdr:nvSpPr>
          <xdr:spPr>
            <a:xfrm>
              <a:off x="241935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6" name="Rounded Rectangle 45"/>
            <xdr:cNvSpPr/>
          </xdr:nvSpPr>
          <xdr:spPr>
            <a:xfrm>
              <a:off x="241935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34" name="Group 13"/>
          <xdr:cNvGrpSpPr/>
        </xdr:nvGrpSpPr>
        <xdr:grpSpPr>
          <a:xfrm>
            <a:off x="4797425" y="1219199"/>
            <a:ext cx="615043" cy="640444"/>
            <a:chOff x="3457575" y="1590674"/>
            <a:chExt cx="581025" cy="609600"/>
          </a:xfrm>
        </xdr:grpSpPr>
        <xdr:sp macro="" textlink="">
          <xdr:nvSpPr>
            <xdr:cNvPr id="39" name="Rounded Rectangle 38"/>
            <xdr:cNvSpPr/>
          </xdr:nvSpPr>
          <xdr:spPr>
            <a:xfrm>
              <a:off x="3457575" y="159067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0" name="Rounded Rectangle 39"/>
            <xdr:cNvSpPr/>
          </xdr:nvSpPr>
          <xdr:spPr>
            <a:xfrm>
              <a:off x="3457575" y="19240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1" name="Rounded Rectangle 40"/>
            <xdr:cNvSpPr/>
          </xdr:nvSpPr>
          <xdr:spPr>
            <a:xfrm>
              <a:off x="3781425" y="159067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2" name="Rounded Rectangle 41"/>
            <xdr:cNvSpPr/>
          </xdr:nvSpPr>
          <xdr:spPr>
            <a:xfrm>
              <a:off x="3781425" y="19240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35" name="Group 69"/>
          <xdr:cNvGrpSpPr/>
        </xdr:nvGrpSpPr>
        <xdr:grpSpPr>
          <a:xfrm>
            <a:off x="3436256" y="1221920"/>
            <a:ext cx="615043" cy="640444"/>
            <a:chOff x="2095500" y="1238249"/>
            <a:chExt cx="581025" cy="609600"/>
          </a:xfrm>
        </xdr:grpSpPr>
        <xdr:sp macro="" textlink="">
          <xdr:nvSpPr>
            <xdr:cNvPr id="36" name="Rounded Rectangle 35"/>
            <xdr:cNvSpPr/>
          </xdr:nvSpPr>
          <xdr:spPr>
            <a:xfrm>
              <a:off x="209550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7" name="Rounded Rectangle 36"/>
            <xdr:cNvSpPr/>
          </xdr:nvSpPr>
          <xdr:spPr>
            <a:xfrm>
              <a:off x="241935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8" name="Rounded Rectangle 37"/>
            <xdr:cNvSpPr/>
          </xdr:nvSpPr>
          <xdr:spPr>
            <a:xfrm>
              <a:off x="241935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12</xdr:col>
      <xdr:colOff>35873</xdr:colOff>
      <xdr:row>19</xdr:row>
      <xdr:rowOff>25357</xdr:rowOff>
    </xdr:from>
    <xdr:to>
      <xdr:col>14</xdr:col>
      <xdr:colOff>147452</xdr:colOff>
      <xdr:row>20</xdr:row>
      <xdr:rowOff>135575</xdr:rowOff>
    </xdr:to>
    <xdr:sp macro="" textlink="">
      <xdr:nvSpPr>
        <xdr:cNvPr id="47" name="Rounded Rectangle 46"/>
        <xdr:cNvSpPr/>
      </xdr:nvSpPr>
      <xdr:spPr>
        <a:xfrm>
          <a:off x="2114055" y="3315812"/>
          <a:ext cx="457942" cy="2833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77931</xdr:colOff>
      <xdr:row>7</xdr:row>
      <xdr:rowOff>32166</xdr:rowOff>
    </xdr:from>
    <xdr:to>
      <xdr:col>35</xdr:col>
      <xdr:colOff>79794</xdr:colOff>
      <xdr:row>33</xdr:row>
      <xdr:rowOff>121228</xdr:rowOff>
    </xdr:to>
    <xdr:cxnSp macro="">
      <xdr:nvCxnSpPr>
        <xdr:cNvPr id="49" name="Straight Connector 48"/>
        <xdr:cNvCxnSpPr/>
      </xdr:nvCxnSpPr>
      <xdr:spPr>
        <a:xfrm rot="5400000" flipH="1" flipV="1">
          <a:off x="3844332" y="3539402"/>
          <a:ext cx="4591789" cy="1863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49983</xdr:colOff>
      <xdr:row>7</xdr:row>
      <xdr:rowOff>7067</xdr:rowOff>
    </xdr:from>
    <xdr:to>
      <xdr:col>34</xdr:col>
      <xdr:colOff>169718</xdr:colOff>
      <xdr:row>9</xdr:row>
      <xdr:rowOff>141885</xdr:rowOff>
    </xdr:to>
    <xdr:sp macro="" textlink="">
      <xdr:nvSpPr>
        <xdr:cNvPr id="70" name="Rounded Rectangle 69"/>
        <xdr:cNvSpPr/>
      </xdr:nvSpPr>
      <xdr:spPr>
        <a:xfrm>
          <a:off x="5591801" y="1219340"/>
          <a:ext cx="466099" cy="48118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700" b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8 de cette taille c'est bon</a:t>
          </a:r>
        </a:p>
      </xdr:txBody>
    </xdr:sp>
    <xdr:clientData/>
  </xdr:twoCellAnchor>
  <xdr:twoCellAnchor>
    <xdr:from>
      <xdr:col>33</xdr:col>
      <xdr:colOff>31203</xdr:colOff>
      <xdr:row>34</xdr:row>
      <xdr:rowOff>33479</xdr:rowOff>
    </xdr:from>
    <xdr:to>
      <xdr:col>35</xdr:col>
      <xdr:colOff>138544</xdr:colOff>
      <xdr:row>36</xdr:row>
      <xdr:rowOff>129887</xdr:rowOff>
    </xdr:to>
    <xdr:sp macro="" textlink="">
      <xdr:nvSpPr>
        <xdr:cNvPr id="73" name="Rounded Rectangle 72"/>
        <xdr:cNvSpPr/>
      </xdr:nvSpPr>
      <xdr:spPr>
        <a:xfrm>
          <a:off x="5746203" y="5921661"/>
          <a:ext cx="453705" cy="44277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13379</xdr:colOff>
      <xdr:row>12</xdr:row>
      <xdr:rowOff>38244</xdr:rowOff>
    </xdr:from>
    <xdr:to>
      <xdr:col>31</xdr:col>
      <xdr:colOff>130855</xdr:colOff>
      <xdr:row>15</xdr:row>
      <xdr:rowOff>146195</xdr:rowOff>
    </xdr:to>
    <xdr:grpSp>
      <xdr:nvGrpSpPr>
        <xdr:cNvPr id="74" name="Group 24"/>
        <xdr:cNvGrpSpPr/>
      </xdr:nvGrpSpPr>
      <xdr:grpSpPr>
        <a:xfrm rot="5400000">
          <a:off x="5040415" y="2284845"/>
          <a:ext cx="627496" cy="290657"/>
          <a:chOff x="4848225" y="3638549"/>
          <a:chExt cx="581025" cy="276225"/>
        </a:xfrm>
      </xdr:grpSpPr>
      <xdr:sp macro="" textlink="">
        <xdr:nvSpPr>
          <xdr:cNvPr id="84" name="Rounded Rectangle 83"/>
          <xdr:cNvSpPr/>
        </xdr:nvSpPr>
        <xdr:spPr>
          <a:xfrm>
            <a:off x="484822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5" name="Rounded Rectangle 84"/>
          <xdr:cNvSpPr/>
        </xdr:nvSpPr>
        <xdr:spPr>
          <a:xfrm>
            <a:off x="517207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32</xdr:col>
      <xdr:colOff>59507</xdr:colOff>
      <xdr:row>10</xdr:row>
      <xdr:rowOff>12881</xdr:rowOff>
    </xdr:from>
    <xdr:to>
      <xdr:col>35</xdr:col>
      <xdr:colOff>6060</xdr:colOff>
      <xdr:row>12</xdr:row>
      <xdr:rowOff>150791</xdr:rowOff>
    </xdr:to>
    <xdr:sp macro="" textlink="">
      <xdr:nvSpPr>
        <xdr:cNvPr id="86" name="Rounded Rectangle 85"/>
        <xdr:cNvSpPr/>
      </xdr:nvSpPr>
      <xdr:spPr>
        <a:xfrm>
          <a:off x="5601325" y="1744699"/>
          <a:ext cx="466099" cy="48427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31629</xdr:colOff>
      <xdr:row>25</xdr:row>
      <xdr:rowOff>11205</xdr:rowOff>
    </xdr:from>
    <xdr:to>
      <xdr:col>34</xdr:col>
      <xdr:colOff>161061</xdr:colOff>
      <xdr:row>33</xdr:row>
      <xdr:rowOff>140466</xdr:rowOff>
    </xdr:to>
    <xdr:grpSp>
      <xdr:nvGrpSpPr>
        <xdr:cNvPr id="88" name="Group 87"/>
        <xdr:cNvGrpSpPr/>
      </xdr:nvGrpSpPr>
      <xdr:grpSpPr>
        <a:xfrm rot="5400000">
          <a:off x="4880806" y="4687028"/>
          <a:ext cx="1514716" cy="822159"/>
          <a:chOff x="3248032" y="2913182"/>
          <a:chExt cx="1489976" cy="476463"/>
        </a:xfrm>
      </xdr:grpSpPr>
      <xdr:sp macro="" textlink="">
        <xdr:nvSpPr>
          <xdr:cNvPr id="89" name="Rounded Rectangle 88"/>
          <xdr:cNvSpPr/>
        </xdr:nvSpPr>
        <xdr:spPr>
          <a:xfrm>
            <a:off x="3762382" y="2913289"/>
            <a:ext cx="459915" cy="476356"/>
          </a:xfrm>
          <a:prstGeom prst="roundRect">
            <a:avLst/>
          </a:prstGeom>
          <a:ln>
            <a:solidFill>
              <a:srgbClr val="FFC00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0" name="Rounded Rectangle 89"/>
          <xdr:cNvSpPr/>
        </xdr:nvSpPr>
        <xdr:spPr>
          <a:xfrm>
            <a:off x="3248032" y="2913182"/>
            <a:ext cx="459915" cy="474996"/>
          </a:xfrm>
          <a:prstGeom prst="roundRect">
            <a:avLst/>
          </a:prstGeom>
          <a:ln>
            <a:solidFill>
              <a:srgbClr val="FFC00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1" name="Rounded Rectangle 90"/>
          <xdr:cNvSpPr/>
        </xdr:nvSpPr>
        <xdr:spPr>
          <a:xfrm>
            <a:off x="4278093" y="2913288"/>
            <a:ext cx="459915" cy="476356"/>
          </a:xfrm>
          <a:prstGeom prst="roundRect">
            <a:avLst/>
          </a:prstGeom>
          <a:ln>
            <a:solidFill>
              <a:srgbClr val="FFC00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22</xdr:col>
      <xdr:colOff>77932</xdr:colOff>
      <xdr:row>7</xdr:row>
      <xdr:rowOff>31170</xdr:rowOff>
    </xdr:from>
    <xdr:to>
      <xdr:col>22</xdr:col>
      <xdr:colOff>91791</xdr:colOff>
      <xdr:row>33</xdr:row>
      <xdr:rowOff>147206</xdr:rowOff>
    </xdr:to>
    <xdr:cxnSp macro="">
      <xdr:nvCxnSpPr>
        <xdr:cNvPr id="107" name="Straight Connector 106"/>
        <xdr:cNvCxnSpPr/>
      </xdr:nvCxnSpPr>
      <xdr:spPr>
        <a:xfrm rot="5400000" flipH="1" flipV="1">
          <a:off x="1585480" y="3545895"/>
          <a:ext cx="4618763" cy="13859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95249</xdr:colOff>
      <xdr:row>7</xdr:row>
      <xdr:rowOff>36366</xdr:rowOff>
    </xdr:from>
    <xdr:to>
      <xdr:col>29</xdr:col>
      <xdr:colOff>96984</xdr:colOff>
      <xdr:row>33</xdr:row>
      <xdr:rowOff>112569</xdr:rowOff>
    </xdr:to>
    <xdr:cxnSp macro="">
      <xdr:nvCxnSpPr>
        <xdr:cNvPr id="108" name="Straight Connector 107"/>
        <xdr:cNvCxnSpPr/>
      </xdr:nvCxnSpPr>
      <xdr:spPr>
        <a:xfrm rot="5400000" flipH="1" flipV="1">
          <a:off x="2828925" y="3537236"/>
          <a:ext cx="4578930" cy="1735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37233</xdr:colOff>
      <xdr:row>1</xdr:row>
      <xdr:rowOff>67541</xdr:rowOff>
    </xdr:from>
    <xdr:to>
      <xdr:col>27</xdr:col>
      <xdr:colOff>152399</xdr:colOff>
      <xdr:row>5</xdr:row>
      <xdr:rowOff>168852</xdr:rowOff>
    </xdr:to>
    <xdr:grpSp>
      <xdr:nvGrpSpPr>
        <xdr:cNvPr id="109" name="Group 108"/>
        <xdr:cNvGrpSpPr/>
      </xdr:nvGrpSpPr>
      <xdr:grpSpPr>
        <a:xfrm>
          <a:off x="2115415" y="240723"/>
          <a:ext cx="2712893" cy="794038"/>
          <a:chOff x="2115415" y="240723"/>
          <a:chExt cx="2712893" cy="794038"/>
        </a:xfrm>
      </xdr:grpSpPr>
      <xdr:sp macro="" textlink="">
        <xdr:nvSpPr>
          <xdr:cNvPr id="110" name="Rounded Rectangle 109"/>
          <xdr:cNvSpPr/>
        </xdr:nvSpPr>
        <xdr:spPr>
          <a:xfrm>
            <a:off x="2115415" y="256309"/>
            <a:ext cx="624321" cy="778452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pompage</a:t>
            </a:r>
          </a:p>
        </xdr:txBody>
      </xdr:sp>
      <xdr:sp macro="" textlink="">
        <xdr:nvSpPr>
          <xdr:cNvPr id="111" name="Rounded Rectangle 110"/>
          <xdr:cNvSpPr/>
        </xdr:nvSpPr>
        <xdr:spPr>
          <a:xfrm>
            <a:off x="2804678" y="252845"/>
            <a:ext cx="624321" cy="778452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pompage</a:t>
            </a:r>
          </a:p>
        </xdr:txBody>
      </xdr:sp>
      <xdr:sp macro="" textlink="">
        <xdr:nvSpPr>
          <xdr:cNvPr id="112" name="Rounded Rectangle 111"/>
          <xdr:cNvSpPr/>
        </xdr:nvSpPr>
        <xdr:spPr>
          <a:xfrm>
            <a:off x="3514724" y="244187"/>
            <a:ext cx="624321" cy="778452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coke</a:t>
            </a:r>
          </a:p>
          <a:p>
            <a:pPr marL="0" indent="0" algn="ctr"/>
            <a:endPara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3" name="Rounded Rectangle 112"/>
          <xdr:cNvSpPr/>
        </xdr:nvSpPr>
        <xdr:spPr>
          <a:xfrm>
            <a:off x="4203987" y="240723"/>
            <a:ext cx="624321" cy="778452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coke</a:t>
            </a:r>
          </a:p>
        </xdr:txBody>
      </xdr:sp>
    </xdr:grpSp>
    <xdr:clientData/>
  </xdr:twoCellAnchor>
  <xdr:twoCellAnchor>
    <xdr:from>
      <xdr:col>32</xdr:col>
      <xdr:colOff>56044</xdr:colOff>
      <xdr:row>13</xdr:row>
      <xdr:rowOff>18076</xdr:rowOff>
    </xdr:from>
    <xdr:to>
      <xdr:col>35</xdr:col>
      <xdr:colOff>2597</xdr:colOff>
      <xdr:row>15</xdr:row>
      <xdr:rowOff>155987</xdr:rowOff>
    </xdr:to>
    <xdr:sp macro="" textlink="">
      <xdr:nvSpPr>
        <xdr:cNvPr id="130" name="Rounded Rectangle 129"/>
        <xdr:cNvSpPr/>
      </xdr:nvSpPr>
      <xdr:spPr>
        <a:xfrm>
          <a:off x="5597862" y="2269440"/>
          <a:ext cx="466099" cy="48427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35501</xdr:colOff>
      <xdr:row>29</xdr:row>
      <xdr:rowOff>34635</xdr:rowOff>
    </xdr:from>
    <xdr:to>
      <xdr:col>39</xdr:col>
      <xdr:colOff>140276</xdr:colOff>
      <xdr:row>31</xdr:row>
      <xdr:rowOff>132483</xdr:rowOff>
    </xdr:to>
    <xdr:sp macro="" textlink="">
      <xdr:nvSpPr>
        <xdr:cNvPr id="131" name="Rounded Rectangle 130"/>
        <xdr:cNvSpPr/>
      </xdr:nvSpPr>
      <xdr:spPr>
        <a:xfrm>
          <a:off x="6270046" y="5056908"/>
          <a:ext cx="624321" cy="444211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18183</xdr:colOff>
      <xdr:row>27</xdr:row>
      <xdr:rowOff>43295</xdr:rowOff>
    </xdr:from>
    <xdr:to>
      <xdr:col>39</xdr:col>
      <xdr:colOff>122957</xdr:colOff>
      <xdr:row>28</xdr:row>
      <xdr:rowOff>149799</xdr:rowOff>
    </xdr:to>
    <xdr:sp macro="" textlink="">
      <xdr:nvSpPr>
        <xdr:cNvPr id="132" name="Rounded Rectangle 131"/>
        <xdr:cNvSpPr/>
      </xdr:nvSpPr>
      <xdr:spPr>
        <a:xfrm>
          <a:off x="6252728" y="4719204"/>
          <a:ext cx="624320" cy="279686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16597</xdr:colOff>
      <xdr:row>21</xdr:row>
      <xdr:rowOff>34639</xdr:rowOff>
    </xdr:from>
    <xdr:to>
      <xdr:col>14</xdr:col>
      <xdr:colOff>158696</xdr:colOff>
      <xdr:row>36</xdr:row>
      <xdr:rowOff>138545</xdr:rowOff>
    </xdr:to>
    <xdr:grpSp>
      <xdr:nvGrpSpPr>
        <xdr:cNvPr id="133" name="Group 132"/>
        <xdr:cNvGrpSpPr/>
      </xdr:nvGrpSpPr>
      <xdr:grpSpPr>
        <a:xfrm rot="5400000">
          <a:off x="988193" y="4778043"/>
          <a:ext cx="2701633" cy="488462"/>
          <a:chOff x="3248032" y="2910461"/>
          <a:chExt cx="2000245" cy="479184"/>
        </a:xfrm>
      </xdr:grpSpPr>
      <xdr:sp macro="" textlink="">
        <xdr:nvSpPr>
          <xdr:cNvPr id="134" name="Rounded Rectangle 133"/>
          <xdr:cNvSpPr/>
        </xdr:nvSpPr>
        <xdr:spPr>
          <a:xfrm>
            <a:off x="3762382" y="2913289"/>
            <a:ext cx="459915" cy="476356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5" name="Rounded Rectangle 134"/>
          <xdr:cNvSpPr/>
        </xdr:nvSpPr>
        <xdr:spPr>
          <a:xfrm>
            <a:off x="3248032" y="2913182"/>
            <a:ext cx="459915" cy="474996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6" name="Rounded Rectangle 135"/>
          <xdr:cNvSpPr/>
        </xdr:nvSpPr>
        <xdr:spPr>
          <a:xfrm>
            <a:off x="4278093" y="2913288"/>
            <a:ext cx="459915" cy="476356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7" name="Rounded Rectangle 136"/>
          <xdr:cNvSpPr/>
        </xdr:nvSpPr>
        <xdr:spPr>
          <a:xfrm>
            <a:off x="4788362" y="2910461"/>
            <a:ext cx="459915" cy="476356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</xdr:col>
      <xdr:colOff>34636</xdr:colOff>
      <xdr:row>34</xdr:row>
      <xdr:rowOff>25711</xdr:rowOff>
    </xdr:from>
    <xdr:to>
      <xdr:col>18</xdr:col>
      <xdr:colOff>132719</xdr:colOff>
      <xdr:row>36</xdr:row>
      <xdr:rowOff>147085</xdr:rowOff>
    </xdr:to>
    <xdr:sp macro="" textlink="">
      <xdr:nvSpPr>
        <xdr:cNvPr id="143" name="Rounded Rectangle 142"/>
        <xdr:cNvSpPr/>
      </xdr:nvSpPr>
      <xdr:spPr>
        <a:xfrm rot="5400000">
          <a:off x="2707309" y="5838947"/>
          <a:ext cx="467737" cy="617629"/>
        </a:xfrm>
        <a:prstGeom prst="roundRect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172463</xdr:colOff>
      <xdr:row>25</xdr:row>
      <xdr:rowOff>14358</xdr:rowOff>
    </xdr:from>
    <xdr:to>
      <xdr:col>21</xdr:col>
      <xdr:colOff>152460</xdr:colOff>
      <xdr:row>33</xdr:row>
      <xdr:rowOff>147682</xdr:rowOff>
    </xdr:to>
    <xdr:grpSp>
      <xdr:nvGrpSpPr>
        <xdr:cNvPr id="193" name="Group 192"/>
        <xdr:cNvGrpSpPr/>
      </xdr:nvGrpSpPr>
      <xdr:grpSpPr>
        <a:xfrm>
          <a:off x="2770190" y="4343903"/>
          <a:ext cx="1019088" cy="1518779"/>
          <a:chOff x="2761531" y="4343903"/>
          <a:chExt cx="1019088" cy="1518779"/>
        </a:xfrm>
      </xdr:grpSpPr>
      <xdr:sp macro="" textlink="">
        <xdr:nvSpPr>
          <xdr:cNvPr id="140" name="Rounded Rectangle 139"/>
          <xdr:cNvSpPr/>
        </xdr:nvSpPr>
        <xdr:spPr>
          <a:xfrm rot="5400000">
            <a:off x="2770452" y="4861543"/>
            <a:ext cx="467737" cy="48557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1" name="Rounded Rectangle 140"/>
          <xdr:cNvSpPr/>
        </xdr:nvSpPr>
        <xdr:spPr>
          <a:xfrm rot="5400000">
            <a:off x="2771254" y="4339138"/>
            <a:ext cx="467737" cy="484193"/>
          </a:xfrm>
          <a:prstGeom prst="roundRect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2" name="Rounded Rectangle 141"/>
          <xdr:cNvSpPr/>
        </xdr:nvSpPr>
        <xdr:spPr>
          <a:xfrm rot="5400000">
            <a:off x="2770453" y="5386024"/>
            <a:ext cx="467737" cy="48557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5" name="Rounded Rectangle 144"/>
          <xdr:cNvSpPr/>
        </xdr:nvSpPr>
        <xdr:spPr>
          <a:xfrm rot="5400000">
            <a:off x="3303852" y="4858080"/>
            <a:ext cx="467737" cy="485579"/>
          </a:xfrm>
          <a:prstGeom prst="roundRect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6" name="Rounded Rectangle 145"/>
          <xdr:cNvSpPr/>
        </xdr:nvSpPr>
        <xdr:spPr>
          <a:xfrm rot="5400000">
            <a:off x="3304654" y="4335675"/>
            <a:ext cx="467737" cy="484193"/>
          </a:xfrm>
          <a:prstGeom prst="roundRect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7" name="Rounded Rectangle 146"/>
          <xdr:cNvSpPr/>
        </xdr:nvSpPr>
        <xdr:spPr>
          <a:xfrm rot="5400000">
            <a:off x="3303853" y="5382561"/>
            <a:ext cx="467737" cy="485579"/>
          </a:xfrm>
          <a:prstGeom prst="roundRect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19</xdr:col>
      <xdr:colOff>7358</xdr:colOff>
      <xdr:row>34</xdr:row>
      <xdr:rowOff>22248</xdr:rowOff>
    </xdr:from>
    <xdr:to>
      <xdr:col>22</xdr:col>
      <xdr:colOff>138544</xdr:colOff>
      <xdr:row>36</xdr:row>
      <xdr:rowOff>143622</xdr:rowOff>
    </xdr:to>
    <xdr:sp macro="" textlink="">
      <xdr:nvSpPr>
        <xdr:cNvPr id="148" name="Rounded Rectangle 147"/>
        <xdr:cNvSpPr/>
      </xdr:nvSpPr>
      <xdr:spPr>
        <a:xfrm rot="5400000">
          <a:off x="3389310" y="5818933"/>
          <a:ext cx="467737" cy="650731"/>
        </a:xfrm>
        <a:prstGeom prst="roundRect">
          <a:avLst/>
        </a:prstGeom>
        <a:ln>
          <a:solidFill>
            <a:srgbClr val="FFC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19894</xdr:colOff>
      <xdr:row>7</xdr:row>
      <xdr:rowOff>50323</xdr:rowOff>
    </xdr:from>
    <xdr:to>
      <xdr:col>21</xdr:col>
      <xdr:colOff>152648</xdr:colOff>
      <xdr:row>18</xdr:row>
      <xdr:rowOff>155553</xdr:rowOff>
    </xdr:to>
    <xdr:grpSp>
      <xdr:nvGrpSpPr>
        <xdr:cNvPr id="196" name="Group 195"/>
        <xdr:cNvGrpSpPr/>
      </xdr:nvGrpSpPr>
      <xdr:grpSpPr>
        <a:xfrm>
          <a:off x="2790803" y="1262596"/>
          <a:ext cx="998663" cy="2010230"/>
          <a:chOff x="2790803" y="1262596"/>
          <a:chExt cx="998663" cy="2010230"/>
        </a:xfrm>
      </xdr:grpSpPr>
      <xdr:grpSp>
        <xdr:nvGrpSpPr>
          <xdr:cNvPr id="93" name="Group 31"/>
          <xdr:cNvGrpSpPr/>
        </xdr:nvGrpSpPr>
        <xdr:grpSpPr>
          <a:xfrm rot="16200000">
            <a:off x="2975084" y="1773613"/>
            <a:ext cx="625630" cy="994192"/>
            <a:chOff x="2095500" y="1238249"/>
            <a:chExt cx="581025" cy="609600"/>
          </a:xfrm>
        </xdr:grpSpPr>
        <xdr:sp macro="" textlink="">
          <xdr:nvSpPr>
            <xdr:cNvPr id="103" name="Rounded Rectangle 4"/>
            <xdr:cNvSpPr/>
          </xdr:nvSpPr>
          <xdr:spPr>
            <a:xfrm>
              <a:off x="2095500" y="1238249"/>
              <a:ext cx="257175" cy="276225"/>
            </a:xfrm>
            <a:prstGeom prst="round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04" name="Rounded Rectangle 103"/>
            <xdr:cNvSpPr/>
          </xdr:nvSpPr>
          <xdr:spPr>
            <a:xfrm>
              <a:off x="2095500" y="1571624"/>
              <a:ext cx="257175" cy="276225"/>
            </a:xfrm>
            <a:prstGeom prst="round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05" name="Rounded Rectangle 104"/>
            <xdr:cNvSpPr/>
          </xdr:nvSpPr>
          <xdr:spPr>
            <a:xfrm>
              <a:off x="2419350" y="1238249"/>
              <a:ext cx="257175" cy="276225"/>
            </a:xfrm>
            <a:prstGeom prst="round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06" name="Rounded Rectangle 105"/>
            <xdr:cNvSpPr/>
          </xdr:nvSpPr>
          <xdr:spPr>
            <a:xfrm>
              <a:off x="2419350" y="1571624"/>
              <a:ext cx="257175" cy="276225"/>
            </a:xfrm>
            <a:prstGeom prst="round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94" name="Group 13"/>
          <xdr:cNvGrpSpPr/>
        </xdr:nvGrpSpPr>
        <xdr:grpSpPr>
          <a:xfrm rot="16200000">
            <a:off x="2975084" y="1078315"/>
            <a:ext cx="625630" cy="994192"/>
            <a:chOff x="3457575" y="1590674"/>
            <a:chExt cx="581025" cy="609600"/>
          </a:xfrm>
        </xdr:grpSpPr>
        <xdr:sp macro="" textlink="">
          <xdr:nvSpPr>
            <xdr:cNvPr id="99" name="Rounded Rectangle 98"/>
            <xdr:cNvSpPr/>
          </xdr:nvSpPr>
          <xdr:spPr>
            <a:xfrm>
              <a:off x="3457575" y="1590674"/>
              <a:ext cx="257175" cy="276225"/>
            </a:xfrm>
            <a:prstGeom prst="round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00" name="Rounded Rectangle 99"/>
            <xdr:cNvSpPr/>
          </xdr:nvSpPr>
          <xdr:spPr>
            <a:xfrm>
              <a:off x="3457575" y="1924049"/>
              <a:ext cx="257175" cy="276225"/>
            </a:xfrm>
            <a:prstGeom prst="round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01" name="Rounded Rectangle 100"/>
            <xdr:cNvSpPr/>
          </xdr:nvSpPr>
          <xdr:spPr>
            <a:xfrm>
              <a:off x="3781425" y="1590674"/>
              <a:ext cx="257175" cy="276225"/>
            </a:xfrm>
            <a:prstGeom prst="round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02" name="Rounded Rectangle 101"/>
            <xdr:cNvSpPr/>
          </xdr:nvSpPr>
          <xdr:spPr>
            <a:xfrm>
              <a:off x="3781425" y="1924049"/>
              <a:ext cx="257175" cy="276225"/>
            </a:xfrm>
            <a:prstGeom prst="round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95" name="Group 69"/>
          <xdr:cNvGrpSpPr/>
        </xdr:nvGrpSpPr>
        <xdr:grpSpPr>
          <a:xfrm rot="16200000">
            <a:off x="2979308" y="2462915"/>
            <a:ext cx="625630" cy="994192"/>
            <a:chOff x="2095500" y="1238249"/>
            <a:chExt cx="581025" cy="609600"/>
          </a:xfrm>
        </xdr:grpSpPr>
        <xdr:sp macro="" textlink="">
          <xdr:nvSpPr>
            <xdr:cNvPr id="96" name="Rounded Rectangle 95"/>
            <xdr:cNvSpPr/>
          </xdr:nvSpPr>
          <xdr:spPr>
            <a:xfrm>
              <a:off x="2095500" y="1238249"/>
              <a:ext cx="257175" cy="276225"/>
            </a:xfrm>
            <a:prstGeom prst="round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97" name="Rounded Rectangle 96"/>
            <xdr:cNvSpPr/>
          </xdr:nvSpPr>
          <xdr:spPr>
            <a:xfrm>
              <a:off x="2419350" y="1238249"/>
              <a:ext cx="257175" cy="276225"/>
            </a:xfrm>
            <a:prstGeom prst="round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98" name="Rounded Rectangle 97"/>
            <xdr:cNvSpPr/>
          </xdr:nvSpPr>
          <xdr:spPr>
            <a:xfrm>
              <a:off x="2419350" y="1571624"/>
              <a:ext cx="257175" cy="276225"/>
            </a:xfrm>
            <a:prstGeom prst="roundRect">
              <a:avLst/>
            </a:prstGeom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149" name="Rounded Rectangle 148"/>
          <xdr:cNvSpPr/>
        </xdr:nvSpPr>
        <xdr:spPr>
          <a:xfrm>
            <a:off x="3331524" y="2983303"/>
            <a:ext cx="457942" cy="283399"/>
          </a:xfrm>
          <a:prstGeom prst="roundRect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23</xdr:col>
      <xdr:colOff>24117</xdr:colOff>
      <xdr:row>17</xdr:row>
      <xdr:rowOff>50320</xdr:rowOff>
    </xdr:from>
    <xdr:to>
      <xdr:col>28</xdr:col>
      <xdr:colOff>169715</xdr:colOff>
      <xdr:row>32</xdr:row>
      <xdr:rowOff>138235</xdr:rowOff>
    </xdr:to>
    <xdr:grpSp>
      <xdr:nvGrpSpPr>
        <xdr:cNvPr id="150" name="Group 149"/>
        <xdr:cNvGrpSpPr/>
      </xdr:nvGrpSpPr>
      <xdr:grpSpPr>
        <a:xfrm rot="16200000">
          <a:off x="3170232" y="3831478"/>
          <a:ext cx="2685642" cy="1011507"/>
          <a:chOff x="2772275" y="1210765"/>
          <a:chExt cx="2640193" cy="651598"/>
        </a:xfrm>
      </xdr:grpSpPr>
      <xdr:grpSp>
        <xdr:nvGrpSpPr>
          <xdr:cNvPr id="151" name="Group 31"/>
          <xdr:cNvGrpSpPr/>
        </xdr:nvGrpSpPr>
        <xdr:grpSpPr>
          <a:xfrm>
            <a:off x="4113893" y="1219199"/>
            <a:ext cx="615043" cy="640444"/>
            <a:chOff x="2095500" y="1238249"/>
            <a:chExt cx="581025" cy="609600"/>
          </a:xfrm>
        </xdr:grpSpPr>
        <xdr:sp macro="" textlink="">
          <xdr:nvSpPr>
            <xdr:cNvPr id="161" name="Rounded Rectangle 4"/>
            <xdr:cNvSpPr/>
          </xdr:nvSpPr>
          <xdr:spPr>
            <a:xfrm>
              <a:off x="209550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62" name="Rounded Rectangle 161"/>
            <xdr:cNvSpPr/>
          </xdr:nvSpPr>
          <xdr:spPr>
            <a:xfrm>
              <a:off x="209550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63" name="Rounded Rectangle 162"/>
            <xdr:cNvSpPr/>
          </xdr:nvSpPr>
          <xdr:spPr>
            <a:xfrm>
              <a:off x="241935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64" name="Rounded Rectangle 163"/>
            <xdr:cNvSpPr/>
          </xdr:nvSpPr>
          <xdr:spPr>
            <a:xfrm>
              <a:off x="241935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52" name="Group 13"/>
          <xdr:cNvGrpSpPr/>
        </xdr:nvGrpSpPr>
        <xdr:grpSpPr>
          <a:xfrm>
            <a:off x="4797425" y="1219199"/>
            <a:ext cx="615043" cy="640444"/>
            <a:chOff x="3457575" y="1590674"/>
            <a:chExt cx="581025" cy="609600"/>
          </a:xfrm>
        </xdr:grpSpPr>
        <xdr:sp macro="" textlink="">
          <xdr:nvSpPr>
            <xdr:cNvPr id="157" name="Rounded Rectangle 156"/>
            <xdr:cNvSpPr/>
          </xdr:nvSpPr>
          <xdr:spPr>
            <a:xfrm>
              <a:off x="3457575" y="159067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58" name="Rounded Rectangle 157"/>
            <xdr:cNvSpPr/>
          </xdr:nvSpPr>
          <xdr:spPr>
            <a:xfrm>
              <a:off x="3457575" y="19240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59" name="Rounded Rectangle 158"/>
            <xdr:cNvSpPr/>
          </xdr:nvSpPr>
          <xdr:spPr>
            <a:xfrm>
              <a:off x="3781425" y="159067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60" name="Rounded Rectangle 159"/>
            <xdr:cNvSpPr/>
          </xdr:nvSpPr>
          <xdr:spPr>
            <a:xfrm>
              <a:off x="3781425" y="19240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53" name="Group 69"/>
          <xdr:cNvGrpSpPr/>
        </xdr:nvGrpSpPr>
        <xdr:grpSpPr>
          <a:xfrm>
            <a:off x="2772275" y="1210765"/>
            <a:ext cx="1279024" cy="651598"/>
            <a:chOff x="1468244" y="1227632"/>
            <a:chExt cx="1208281" cy="620217"/>
          </a:xfrm>
        </xdr:grpSpPr>
        <xdr:sp macro="" textlink="">
          <xdr:nvSpPr>
            <xdr:cNvPr id="154" name="Rounded Rectangle 153"/>
            <xdr:cNvSpPr/>
          </xdr:nvSpPr>
          <xdr:spPr>
            <a:xfrm>
              <a:off x="1468244" y="1227632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55" name="Rounded Rectangle 154"/>
            <xdr:cNvSpPr/>
          </xdr:nvSpPr>
          <xdr:spPr>
            <a:xfrm>
              <a:off x="241935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56" name="Rounded Rectangle 155"/>
            <xdr:cNvSpPr/>
          </xdr:nvSpPr>
          <xdr:spPr>
            <a:xfrm>
              <a:off x="241935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26</xdr:col>
      <xdr:colOff>21791</xdr:colOff>
      <xdr:row>31</xdr:row>
      <xdr:rowOff>23008</xdr:rowOff>
    </xdr:from>
    <xdr:to>
      <xdr:col>28</xdr:col>
      <xdr:colOff>143164</xdr:colOff>
      <xdr:row>36</xdr:row>
      <xdr:rowOff>129880</xdr:rowOff>
    </xdr:to>
    <xdr:sp macro="" textlink="">
      <xdr:nvSpPr>
        <xdr:cNvPr id="165" name="Rounded Rectangle 164"/>
        <xdr:cNvSpPr/>
      </xdr:nvSpPr>
      <xdr:spPr>
        <a:xfrm rot="5400000">
          <a:off x="4271996" y="5644166"/>
          <a:ext cx="972781" cy="46773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15127</xdr:colOff>
      <xdr:row>33</xdr:row>
      <xdr:rowOff>18783</xdr:rowOff>
    </xdr:from>
    <xdr:to>
      <xdr:col>25</xdr:col>
      <xdr:colOff>154343</xdr:colOff>
      <xdr:row>36</xdr:row>
      <xdr:rowOff>120423</xdr:rowOff>
    </xdr:to>
    <xdr:sp macro="" textlink="">
      <xdr:nvSpPr>
        <xdr:cNvPr id="166" name="Rounded Rectangle 165"/>
        <xdr:cNvSpPr/>
      </xdr:nvSpPr>
      <xdr:spPr>
        <a:xfrm>
          <a:off x="3998309" y="5733783"/>
          <a:ext cx="485579" cy="62118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8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5 de cette taille c'est bon</a:t>
          </a:r>
        </a:p>
      </xdr:txBody>
    </xdr:sp>
    <xdr:clientData/>
  </xdr:twoCellAnchor>
  <xdr:twoCellAnchor>
    <xdr:from>
      <xdr:col>36</xdr:col>
      <xdr:colOff>14719</xdr:colOff>
      <xdr:row>25</xdr:row>
      <xdr:rowOff>57150</xdr:rowOff>
    </xdr:from>
    <xdr:to>
      <xdr:col>39</xdr:col>
      <xdr:colOff>119493</xdr:colOff>
      <xdr:row>26</xdr:row>
      <xdr:rowOff>163654</xdr:rowOff>
    </xdr:to>
    <xdr:sp macro="" textlink="">
      <xdr:nvSpPr>
        <xdr:cNvPr id="167" name="Rounded Rectangle 166"/>
        <xdr:cNvSpPr/>
      </xdr:nvSpPr>
      <xdr:spPr>
        <a:xfrm>
          <a:off x="6249264" y="4386695"/>
          <a:ext cx="624320" cy="279686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11036</xdr:colOff>
      <xdr:row>19</xdr:row>
      <xdr:rowOff>41861</xdr:rowOff>
    </xdr:from>
    <xdr:to>
      <xdr:col>21</xdr:col>
      <xdr:colOff>148738</xdr:colOff>
      <xdr:row>24</xdr:row>
      <xdr:rowOff>136360</xdr:rowOff>
    </xdr:to>
    <xdr:grpSp>
      <xdr:nvGrpSpPr>
        <xdr:cNvPr id="194" name="Group 193"/>
        <xdr:cNvGrpSpPr/>
      </xdr:nvGrpSpPr>
      <xdr:grpSpPr>
        <a:xfrm>
          <a:off x="2781945" y="3332316"/>
          <a:ext cx="1003611" cy="960408"/>
          <a:chOff x="2781945" y="3332316"/>
          <a:chExt cx="1003611" cy="960408"/>
        </a:xfrm>
      </xdr:grpSpPr>
      <xdr:grpSp>
        <xdr:nvGrpSpPr>
          <xdr:cNvPr id="172" name="Group 171"/>
          <xdr:cNvGrpSpPr/>
        </xdr:nvGrpSpPr>
        <xdr:grpSpPr>
          <a:xfrm>
            <a:off x="2781945" y="3332316"/>
            <a:ext cx="998415" cy="617508"/>
            <a:chOff x="3933604" y="3081202"/>
            <a:chExt cx="998415" cy="617508"/>
          </a:xfrm>
        </xdr:grpSpPr>
        <xdr:sp macro="" textlink="">
          <xdr:nvSpPr>
            <xdr:cNvPr id="168" name="Rounded Rectangle 4"/>
            <xdr:cNvSpPr/>
          </xdr:nvSpPr>
          <xdr:spPr>
            <a:xfrm rot="10800000">
              <a:off x="3933604" y="3081202"/>
              <a:ext cx="450493" cy="276918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69" name="Rounded Rectangle 168"/>
            <xdr:cNvSpPr/>
          </xdr:nvSpPr>
          <xdr:spPr>
            <a:xfrm rot="10800000">
              <a:off x="4477302" y="3081202"/>
              <a:ext cx="450493" cy="276918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0" name="Rounded Rectangle 169"/>
            <xdr:cNvSpPr/>
          </xdr:nvSpPr>
          <xdr:spPr>
            <a:xfrm rot="10800000">
              <a:off x="3937828" y="3421792"/>
              <a:ext cx="450493" cy="276918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1" name="Rounded Rectangle 170"/>
            <xdr:cNvSpPr/>
          </xdr:nvSpPr>
          <xdr:spPr>
            <a:xfrm rot="10800000">
              <a:off x="4481526" y="3421792"/>
              <a:ext cx="450493" cy="276918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77" name="Group 176"/>
          <xdr:cNvGrpSpPr/>
        </xdr:nvGrpSpPr>
        <xdr:grpSpPr>
          <a:xfrm>
            <a:off x="2787141" y="3675216"/>
            <a:ext cx="998415" cy="617508"/>
            <a:chOff x="3933604" y="3081202"/>
            <a:chExt cx="998415" cy="617508"/>
          </a:xfrm>
        </xdr:grpSpPr>
        <xdr:sp macro="" textlink="">
          <xdr:nvSpPr>
            <xdr:cNvPr id="178" name="Rounded Rectangle 4"/>
            <xdr:cNvSpPr/>
          </xdr:nvSpPr>
          <xdr:spPr>
            <a:xfrm rot="10800000">
              <a:off x="3933604" y="3081202"/>
              <a:ext cx="450493" cy="276918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9" name="Rounded Rectangle 178"/>
            <xdr:cNvSpPr/>
          </xdr:nvSpPr>
          <xdr:spPr>
            <a:xfrm rot="10800000">
              <a:off x="4477302" y="3081202"/>
              <a:ext cx="450493" cy="276918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80" name="Rounded Rectangle 179"/>
            <xdr:cNvSpPr/>
          </xdr:nvSpPr>
          <xdr:spPr>
            <a:xfrm rot="10800000">
              <a:off x="3937828" y="3421792"/>
              <a:ext cx="450493" cy="276918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81" name="Rounded Rectangle 180"/>
            <xdr:cNvSpPr/>
          </xdr:nvSpPr>
          <xdr:spPr>
            <a:xfrm rot="10800000">
              <a:off x="4481526" y="3421792"/>
              <a:ext cx="450493" cy="276918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23</xdr:col>
      <xdr:colOff>25978</xdr:colOff>
      <xdr:row>27</xdr:row>
      <xdr:rowOff>43296</xdr:rowOff>
    </xdr:from>
    <xdr:to>
      <xdr:col>28</xdr:col>
      <xdr:colOff>158484</xdr:colOff>
      <xdr:row>30</xdr:row>
      <xdr:rowOff>141258</xdr:rowOff>
    </xdr:to>
    <xdr:grpSp>
      <xdr:nvGrpSpPr>
        <xdr:cNvPr id="182" name="Group 181"/>
        <xdr:cNvGrpSpPr/>
      </xdr:nvGrpSpPr>
      <xdr:grpSpPr>
        <a:xfrm>
          <a:off x="4009160" y="4719205"/>
          <a:ext cx="998415" cy="617508"/>
          <a:chOff x="3933604" y="3081202"/>
          <a:chExt cx="998415" cy="617508"/>
        </a:xfrm>
      </xdr:grpSpPr>
      <xdr:sp macro="" textlink="">
        <xdr:nvSpPr>
          <xdr:cNvPr id="183" name="Rounded Rectangle 4"/>
          <xdr:cNvSpPr/>
        </xdr:nvSpPr>
        <xdr:spPr>
          <a:xfrm rot="10800000">
            <a:off x="3933604" y="3081202"/>
            <a:ext cx="450493" cy="276918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4" name="Rounded Rectangle 183"/>
          <xdr:cNvSpPr/>
        </xdr:nvSpPr>
        <xdr:spPr>
          <a:xfrm rot="10800000">
            <a:off x="4477302" y="3081202"/>
            <a:ext cx="450493" cy="276918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5" name="Rounded Rectangle 184"/>
          <xdr:cNvSpPr/>
        </xdr:nvSpPr>
        <xdr:spPr>
          <a:xfrm rot="10800000">
            <a:off x="3937828" y="3421792"/>
            <a:ext cx="450493" cy="276918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6" name="Rounded Rectangle 185"/>
          <xdr:cNvSpPr/>
        </xdr:nvSpPr>
        <xdr:spPr>
          <a:xfrm rot="10800000">
            <a:off x="4481526" y="3421792"/>
            <a:ext cx="450493" cy="276918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29</xdr:col>
      <xdr:colOff>28573</xdr:colOff>
      <xdr:row>34</xdr:row>
      <xdr:rowOff>34636</xdr:rowOff>
    </xdr:from>
    <xdr:to>
      <xdr:col>32</xdr:col>
      <xdr:colOff>133348</xdr:colOff>
      <xdr:row>36</xdr:row>
      <xdr:rowOff>142872</xdr:rowOff>
    </xdr:to>
    <xdr:sp macro="" textlink="">
      <xdr:nvSpPr>
        <xdr:cNvPr id="187" name="Rounded Rectangle 186"/>
        <xdr:cNvSpPr/>
      </xdr:nvSpPr>
      <xdr:spPr>
        <a:xfrm>
          <a:off x="5050846" y="5922818"/>
          <a:ext cx="624320" cy="454599"/>
        </a:xfrm>
        <a:prstGeom prst="roundRect">
          <a:avLst/>
        </a:prstGeom>
        <a:ln>
          <a:solidFill>
            <a:srgbClr val="FFC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</xdr:colOff>
      <xdr:row>1</xdr:row>
      <xdr:rowOff>44449</xdr:rowOff>
    </xdr:from>
    <xdr:to>
      <xdr:col>39</xdr:col>
      <xdr:colOff>123825</xdr:colOff>
      <xdr:row>6</xdr:row>
      <xdr:rowOff>123824</xdr:rowOff>
    </xdr:to>
    <xdr:sp macro="" textlink="">
      <xdr:nvSpPr>
        <xdr:cNvPr id="3" name="Rounded Rectangle 2"/>
        <xdr:cNvSpPr/>
      </xdr:nvSpPr>
      <xdr:spPr>
        <a:xfrm>
          <a:off x="5695950" y="215899"/>
          <a:ext cx="1114425" cy="93662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47625</xdr:colOff>
      <xdr:row>23</xdr:row>
      <xdr:rowOff>44449</xdr:rowOff>
    </xdr:from>
    <xdr:to>
      <xdr:col>39</xdr:col>
      <xdr:colOff>133350</xdr:colOff>
      <xdr:row>28</xdr:row>
      <xdr:rowOff>123824</xdr:rowOff>
    </xdr:to>
    <xdr:sp macro="" textlink="">
      <xdr:nvSpPr>
        <xdr:cNvPr id="4" name="Rounded Rectangle 3"/>
        <xdr:cNvSpPr/>
      </xdr:nvSpPr>
      <xdr:spPr>
        <a:xfrm>
          <a:off x="5705475" y="3301999"/>
          <a:ext cx="1114425" cy="93662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66675</xdr:colOff>
      <xdr:row>6</xdr:row>
      <xdr:rowOff>85725</xdr:rowOff>
    </xdr:from>
    <xdr:to>
      <xdr:col>32</xdr:col>
      <xdr:colOff>161368</xdr:colOff>
      <xdr:row>6</xdr:row>
      <xdr:rowOff>86046</xdr:rowOff>
    </xdr:to>
    <xdr:cxnSp macro="">
      <xdr:nvCxnSpPr>
        <xdr:cNvPr id="6" name="Straight Connector 5"/>
        <xdr:cNvCxnSpPr/>
      </xdr:nvCxnSpPr>
      <xdr:spPr>
        <a:xfrm rot="16200000" flipV="1">
          <a:off x="4057211" y="-475811"/>
          <a:ext cx="321" cy="3180793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7</xdr:row>
      <xdr:rowOff>38099</xdr:rowOff>
    </xdr:from>
    <xdr:to>
      <xdr:col>15</xdr:col>
      <xdr:colOff>142685</xdr:colOff>
      <xdr:row>10</xdr:row>
      <xdr:rowOff>133349</xdr:rowOff>
    </xdr:to>
    <xdr:sp macro="" textlink="">
      <xdr:nvSpPr>
        <xdr:cNvPr id="16" name="Rounded Rectangle 15"/>
        <xdr:cNvSpPr/>
      </xdr:nvSpPr>
      <xdr:spPr>
        <a:xfrm rot="10800000">
          <a:off x="2105025" y="1238249"/>
          <a:ext cx="609410" cy="609600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76201</xdr:colOff>
      <xdr:row>11</xdr:row>
      <xdr:rowOff>85727</xdr:rowOff>
    </xdr:from>
    <xdr:to>
      <xdr:col>35</xdr:col>
      <xdr:colOff>156483</xdr:colOff>
      <xdr:row>11</xdr:row>
      <xdr:rowOff>88448</xdr:rowOff>
    </xdr:to>
    <xdr:cxnSp macro="">
      <xdr:nvCxnSpPr>
        <xdr:cNvPr id="17" name="Straight Connector 16"/>
        <xdr:cNvCxnSpPr/>
      </xdr:nvCxnSpPr>
      <xdr:spPr>
        <a:xfrm rot="10800000">
          <a:off x="2457451" y="1956709"/>
          <a:ext cx="3652157" cy="2721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38100</xdr:colOff>
      <xdr:row>12</xdr:row>
      <xdr:rowOff>25399</xdr:rowOff>
    </xdr:from>
    <xdr:to>
      <xdr:col>31</xdr:col>
      <xdr:colOff>142875</xdr:colOff>
      <xdr:row>15</xdr:row>
      <xdr:rowOff>155575</xdr:rowOff>
    </xdr:to>
    <xdr:grpSp>
      <xdr:nvGrpSpPr>
        <xdr:cNvPr id="18" name="Group 17"/>
        <xdr:cNvGrpSpPr/>
      </xdr:nvGrpSpPr>
      <xdr:grpSpPr>
        <a:xfrm>
          <a:off x="4887191" y="2103581"/>
          <a:ext cx="624320" cy="649721"/>
          <a:chOff x="3457575" y="1590674"/>
          <a:chExt cx="581025" cy="609600"/>
        </a:xfrm>
      </xdr:grpSpPr>
      <xdr:sp macro="" textlink="">
        <xdr:nvSpPr>
          <xdr:cNvPr id="19" name="Rounded Rectangle 18"/>
          <xdr:cNvSpPr/>
        </xdr:nvSpPr>
        <xdr:spPr>
          <a:xfrm>
            <a:off x="3457575" y="1590674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0" name="Rounded Rectangle 19"/>
          <xdr:cNvSpPr/>
        </xdr:nvSpPr>
        <xdr:spPr>
          <a:xfrm>
            <a:off x="3457575" y="19240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" name="Rounded Rectangle 20"/>
          <xdr:cNvSpPr/>
        </xdr:nvSpPr>
        <xdr:spPr>
          <a:xfrm>
            <a:off x="3781425" y="1590674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" name="Rounded Rectangle 21"/>
          <xdr:cNvSpPr/>
        </xdr:nvSpPr>
        <xdr:spPr>
          <a:xfrm>
            <a:off x="3781425" y="19240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</xdr:col>
      <xdr:colOff>20412</xdr:colOff>
      <xdr:row>16</xdr:row>
      <xdr:rowOff>88447</xdr:rowOff>
    </xdr:from>
    <xdr:to>
      <xdr:col>35</xdr:col>
      <xdr:colOff>163289</xdr:colOff>
      <xdr:row>16</xdr:row>
      <xdr:rowOff>95248</xdr:rowOff>
    </xdr:to>
    <xdr:cxnSp macro="">
      <xdr:nvCxnSpPr>
        <xdr:cNvPr id="23" name="Straight Connector 22"/>
        <xdr:cNvCxnSpPr/>
      </xdr:nvCxnSpPr>
      <xdr:spPr>
        <a:xfrm rot="10800000">
          <a:off x="2571751" y="2809876"/>
          <a:ext cx="3544663" cy="6801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22545</xdr:colOff>
      <xdr:row>20</xdr:row>
      <xdr:rowOff>50799</xdr:rowOff>
    </xdr:from>
    <xdr:to>
      <xdr:col>19</xdr:col>
      <xdr:colOff>126093</xdr:colOff>
      <xdr:row>21</xdr:row>
      <xdr:rowOff>168274</xdr:rowOff>
    </xdr:to>
    <xdr:sp macro="" textlink="">
      <xdr:nvSpPr>
        <xdr:cNvPr id="27" name="Rounded Rectangle 26"/>
        <xdr:cNvSpPr/>
      </xdr:nvSpPr>
      <xdr:spPr>
        <a:xfrm>
          <a:off x="3084152" y="3452585"/>
          <a:ext cx="273637" cy="28756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28574</xdr:colOff>
      <xdr:row>1</xdr:row>
      <xdr:rowOff>57149</xdr:rowOff>
    </xdr:from>
    <xdr:to>
      <xdr:col>28</xdr:col>
      <xdr:colOff>133349</xdr:colOff>
      <xdr:row>5</xdr:row>
      <xdr:rowOff>142874</xdr:rowOff>
    </xdr:to>
    <xdr:sp macro="" textlink="">
      <xdr:nvSpPr>
        <xdr:cNvPr id="29" name="Rounded Rectangle 28"/>
        <xdr:cNvSpPr/>
      </xdr:nvSpPr>
      <xdr:spPr>
        <a:xfrm>
          <a:off x="4314824" y="228599"/>
          <a:ext cx="619125" cy="77152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28574</xdr:colOff>
      <xdr:row>1</xdr:row>
      <xdr:rowOff>57149</xdr:rowOff>
    </xdr:from>
    <xdr:to>
      <xdr:col>24</xdr:col>
      <xdr:colOff>133349</xdr:colOff>
      <xdr:row>5</xdr:row>
      <xdr:rowOff>142874</xdr:rowOff>
    </xdr:to>
    <xdr:sp macro="" textlink="">
      <xdr:nvSpPr>
        <xdr:cNvPr id="30" name="Rounded Rectangle 29"/>
        <xdr:cNvSpPr/>
      </xdr:nvSpPr>
      <xdr:spPr>
        <a:xfrm>
          <a:off x="3629024" y="228599"/>
          <a:ext cx="619125" cy="77152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19050</xdr:colOff>
      <xdr:row>1</xdr:row>
      <xdr:rowOff>38100</xdr:rowOff>
    </xdr:from>
    <xdr:to>
      <xdr:col>17</xdr:col>
      <xdr:colOff>133350</xdr:colOff>
      <xdr:row>6</xdr:row>
      <xdr:rowOff>142875</xdr:rowOff>
    </xdr:to>
    <xdr:sp macro="" textlink="">
      <xdr:nvSpPr>
        <xdr:cNvPr id="31" name="Rounded Rectangle 30"/>
        <xdr:cNvSpPr/>
      </xdr:nvSpPr>
      <xdr:spPr>
        <a:xfrm>
          <a:off x="2076450" y="209550"/>
          <a:ext cx="971550" cy="962025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28574</xdr:colOff>
      <xdr:row>1</xdr:row>
      <xdr:rowOff>57149</xdr:rowOff>
    </xdr:from>
    <xdr:to>
      <xdr:col>32</xdr:col>
      <xdr:colOff>133349</xdr:colOff>
      <xdr:row>5</xdr:row>
      <xdr:rowOff>142874</xdr:rowOff>
    </xdr:to>
    <xdr:sp macro="" textlink="">
      <xdr:nvSpPr>
        <xdr:cNvPr id="33" name="Rounded Rectangle 32"/>
        <xdr:cNvSpPr/>
      </xdr:nvSpPr>
      <xdr:spPr>
        <a:xfrm>
          <a:off x="5000624" y="228599"/>
          <a:ext cx="619125" cy="77152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9524</xdr:colOff>
      <xdr:row>1</xdr:row>
      <xdr:rowOff>38099</xdr:rowOff>
    </xdr:from>
    <xdr:to>
      <xdr:col>20</xdr:col>
      <xdr:colOff>133349</xdr:colOff>
      <xdr:row>3</xdr:row>
      <xdr:rowOff>161924</xdr:rowOff>
    </xdr:to>
    <xdr:sp macro="" textlink="">
      <xdr:nvSpPr>
        <xdr:cNvPr id="34" name="Rounded Rectangle 33"/>
        <xdr:cNvSpPr/>
      </xdr:nvSpPr>
      <xdr:spPr>
        <a:xfrm>
          <a:off x="3095624" y="209549"/>
          <a:ext cx="466725" cy="4667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38100</xdr:colOff>
      <xdr:row>4</xdr:row>
      <xdr:rowOff>47624</xdr:rowOff>
    </xdr:from>
    <xdr:to>
      <xdr:col>19</xdr:col>
      <xdr:colOff>123825</xdr:colOff>
      <xdr:row>5</xdr:row>
      <xdr:rowOff>152399</xdr:rowOff>
    </xdr:to>
    <xdr:sp macro="" textlink="">
      <xdr:nvSpPr>
        <xdr:cNvPr id="35" name="Rounded Rectangle 34"/>
        <xdr:cNvSpPr/>
      </xdr:nvSpPr>
      <xdr:spPr>
        <a:xfrm>
          <a:off x="3124200" y="733424"/>
          <a:ext cx="257175" cy="2762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29943</xdr:colOff>
      <xdr:row>17</xdr:row>
      <xdr:rowOff>28468</xdr:rowOff>
    </xdr:from>
    <xdr:to>
      <xdr:col>26</xdr:col>
      <xdr:colOff>159205</xdr:colOff>
      <xdr:row>19</xdr:row>
      <xdr:rowOff>164753</xdr:rowOff>
    </xdr:to>
    <xdr:grpSp>
      <xdr:nvGrpSpPr>
        <xdr:cNvPr id="113" name="Group 112"/>
        <xdr:cNvGrpSpPr/>
      </xdr:nvGrpSpPr>
      <xdr:grpSpPr>
        <a:xfrm>
          <a:off x="3147216" y="2972559"/>
          <a:ext cx="1514716" cy="482649"/>
          <a:chOff x="3248032" y="2913182"/>
          <a:chExt cx="1489976" cy="476463"/>
        </a:xfrm>
      </xdr:grpSpPr>
      <xdr:sp macro="" textlink="">
        <xdr:nvSpPr>
          <xdr:cNvPr id="37" name="Rounded Rectangle 36"/>
          <xdr:cNvSpPr/>
        </xdr:nvSpPr>
        <xdr:spPr>
          <a:xfrm>
            <a:off x="3762382" y="2913289"/>
            <a:ext cx="459915" cy="47635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8" name="Rounded Rectangle 37"/>
          <xdr:cNvSpPr/>
        </xdr:nvSpPr>
        <xdr:spPr>
          <a:xfrm>
            <a:off x="3248032" y="2913182"/>
            <a:ext cx="459915" cy="47499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9" name="Rounded Rectangle 38"/>
          <xdr:cNvSpPr/>
        </xdr:nvSpPr>
        <xdr:spPr>
          <a:xfrm>
            <a:off x="4278093" y="2913288"/>
            <a:ext cx="459915" cy="47635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16</xdr:col>
      <xdr:colOff>20411</xdr:colOff>
      <xdr:row>17</xdr:row>
      <xdr:rowOff>32550</xdr:rowOff>
    </xdr:from>
    <xdr:to>
      <xdr:col>17</xdr:col>
      <xdr:colOff>152402</xdr:colOff>
      <xdr:row>19</xdr:row>
      <xdr:rowOff>168728</xdr:rowOff>
    </xdr:to>
    <xdr:sp macro="" textlink="">
      <xdr:nvSpPr>
        <xdr:cNvPr id="40" name="Rounded Rectangle 39"/>
        <xdr:cNvSpPr/>
      </xdr:nvSpPr>
      <xdr:spPr>
        <a:xfrm>
          <a:off x="2741840" y="2924068"/>
          <a:ext cx="302080" cy="476356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18142</xdr:colOff>
      <xdr:row>20</xdr:row>
      <xdr:rowOff>50799</xdr:rowOff>
    </xdr:from>
    <xdr:to>
      <xdr:col>23</xdr:col>
      <xdr:colOff>126092</xdr:colOff>
      <xdr:row>21</xdr:row>
      <xdr:rowOff>168274</xdr:rowOff>
    </xdr:to>
    <xdr:grpSp>
      <xdr:nvGrpSpPr>
        <xdr:cNvPr id="42" name="Group 41"/>
        <xdr:cNvGrpSpPr/>
      </xdr:nvGrpSpPr>
      <xdr:grpSpPr>
        <a:xfrm>
          <a:off x="3481778" y="3514435"/>
          <a:ext cx="627496" cy="290657"/>
          <a:chOff x="4848225" y="3638549"/>
          <a:chExt cx="581025" cy="276225"/>
        </a:xfrm>
      </xdr:grpSpPr>
      <xdr:sp macro="" textlink="">
        <xdr:nvSpPr>
          <xdr:cNvPr id="43" name="Rounded Rectangle 42"/>
          <xdr:cNvSpPr/>
        </xdr:nvSpPr>
        <xdr:spPr>
          <a:xfrm>
            <a:off x="484822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4" name="Rounded Rectangle 43"/>
          <xdr:cNvSpPr/>
        </xdr:nvSpPr>
        <xdr:spPr>
          <a:xfrm>
            <a:off x="517207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16</xdr:col>
      <xdr:colOff>18142</xdr:colOff>
      <xdr:row>23</xdr:row>
      <xdr:rowOff>22224</xdr:rowOff>
    </xdr:from>
    <xdr:to>
      <xdr:col>19</xdr:col>
      <xdr:colOff>126093</xdr:colOff>
      <xdr:row>24</xdr:row>
      <xdr:rowOff>139699</xdr:rowOff>
    </xdr:to>
    <xdr:grpSp>
      <xdr:nvGrpSpPr>
        <xdr:cNvPr id="49" name="Group 48"/>
        <xdr:cNvGrpSpPr/>
      </xdr:nvGrpSpPr>
      <xdr:grpSpPr>
        <a:xfrm>
          <a:off x="2789051" y="4005406"/>
          <a:ext cx="627497" cy="290657"/>
          <a:chOff x="4848225" y="3638549"/>
          <a:chExt cx="581025" cy="276225"/>
        </a:xfrm>
      </xdr:grpSpPr>
      <xdr:sp macro="" textlink="">
        <xdr:nvSpPr>
          <xdr:cNvPr id="50" name="Rounded Rectangle 49"/>
          <xdr:cNvSpPr/>
        </xdr:nvSpPr>
        <xdr:spPr>
          <a:xfrm>
            <a:off x="484822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1" name="Rounded Rectangle 50"/>
          <xdr:cNvSpPr/>
        </xdr:nvSpPr>
        <xdr:spPr>
          <a:xfrm>
            <a:off x="517207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20</xdr:col>
      <xdr:colOff>18142</xdr:colOff>
      <xdr:row>23</xdr:row>
      <xdr:rowOff>22224</xdr:rowOff>
    </xdr:from>
    <xdr:to>
      <xdr:col>23</xdr:col>
      <xdr:colOff>126092</xdr:colOff>
      <xdr:row>24</xdr:row>
      <xdr:rowOff>139699</xdr:rowOff>
    </xdr:to>
    <xdr:grpSp>
      <xdr:nvGrpSpPr>
        <xdr:cNvPr id="52" name="Group 51"/>
        <xdr:cNvGrpSpPr/>
      </xdr:nvGrpSpPr>
      <xdr:grpSpPr>
        <a:xfrm>
          <a:off x="3481778" y="4005406"/>
          <a:ext cx="627496" cy="290657"/>
          <a:chOff x="4848225" y="3638549"/>
          <a:chExt cx="581025" cy="276225"/>
        </a:xfrm>
      </xdr:grpSpPr>
      <xdr:sp macro="" textlink="">
        <xdr:nvSpPr>
          <xdr:cNvPr id="53" name="Rounded Rectangle 52"/>
          <xdr:cNvSpPr/>
        </xdr:nvSpPr>
        <xdr:spPr>
          <a:xfrm>
            <a:off x="484822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4" name="Rounded Rectangle 53"/>
          <xdr:cNvSpPr/>
        </xdr:nvSpPr>
        <xdr:spPr>
          <a:xfrm>
            <a:off x="517207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</xdr:col>
      <xdr:colOff>27215</xdr:colOff>
      <xdr:row>22</xdr:row>
      <xdr:rowOff>81640</xdr:rowOff>
    </xdr:from>
    <xdr:to>
      <xdr:col>36</xdr:col>
      <xdr:colOff>4</xdr:colOff>
      <xdr:row>22</xdr:row>
      <xdr:rowOff>95250</xdr:rowOff>
    </xdr:to>
    <xdr:cxnSp macro="">
      <xdr:nvCxnSpPr>
        <xdr:cNvPr id="55" name="Straight Connector 54"/>
        <xdr:cNvCxnSpPr/>
      </xdr:nvCxnSpPr>
      <xdr:spPr>
        <a:xfrm rot="10800000" flipV="1">
          <a:off x="2578554" y="3823604"/>
          <a:ext cx="3544664" cy="13610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94696</xdr:colOff>
      <xdr:row>22</xdr:row>
      <xdr:rowOff>161925</xdr:rowOff>
    </xdr:from>
    <xdr:to>
      <xdr:col>30</xdr:col>
      <xdr:colOff>95250</xdr:colOff>
      <xdr:row>27</xdr:row>
      <xdr:rowOff>133673</xdr:rowOff>
    </xdr:to>
    <xdr:cxnSp macro="">
      <xdr:nvCxnSpPr>
        <xdr:cNvPr id="56" name="Straight Connector 55"/>
        <xdr:cNvCxnSpPr/>
      </xdr:nvCxnSpPr>
      <xdr:spPr>
        <a:xfrm rot="5400000" flipH="1" flipV="1">
          <a:off x="4823974" y="4348047"/>
          <a:ext cx="828998" cy="554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23</xdr:row>
      <xdr:rowOff>44449</xdr:rowOff>
    </xdr:from>
    <xdr:to>
      <xdr:col>15</xdr:col>
      <xdr:colOff>133350</xdr:colOff>
      <xdr:row>28</xdr:row>
      <xdr:rowOff>123824</xdr:rowOff>
    </xdr:to>
    <xdr:sp macro="" textlink="">
      <xdr:nvSpPr>
        <xdr:cNvPr id="59" name="Rounded Rectangle 58"/>
        <xdr:cNvSpPr/>
      </xdr:nvSpPr>
      <xdr:spPr>
        <a:xfrm>
          <a:off x="2085975" y="3987799"/>
          <a:ext cx="619125" cy="93662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34925</xdr:colOff>
      <xdr:row>23</xdr:row>
      <xdr:rowOff>38100</xdr:rowOff>
    </xdr:from>
    <xdr:to>
      <xdr:col>32</xdr:col>
      <xdr:colOff>139700</xdr:colOff>
      <xdr:row>28</xdr:row>
      <xdr:rowOff>133349</xdr:rowOff>
    </xdr:to>
    <xdr:grpSp>
      <xdr:nvGrpSpPr>
        <xdr:cNvPr id="62" name="Group 61"/>
        <xdr:cNvGrpSpPr/>
      </xdr:nvGrpSpPr>
      <xdr:grpSpPr>
        <a:xfrm>
          <a:off x="4884016" y="4021282"/>
          <a:ext cx="797502" cy="961158"/>
          <a:chOff x="4835525" y="3981450"/>
          <a:chExt cx="790575" cy="952499"/>
        </a:xfrm>
      </xdr:grpSpPr>
      <xdr:sp macro="" textlink="">
        <xdr:nvSpPr>
          <xdr:cNvPr id="26" name="Rounded Rectangle 25"/>
          <xdr:cNvSpPr/>
        </xdr:nvSpPr>
        <xdr:spPr>
          <a:xfrm>
            <a:off x="4835525" y="4321175"/>
            <a:ext cx="276225" cy="27939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8" name="Rounded Rectangle 27"/>
          <xdr:cNvSpPr/>
        </xdr:nvSpPr>
        <xdr:spPr>
          <a:xfrm>
            <a:off x="4835525" y="4654550"/>
            <a:ext cx="276225" cy="27939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7" name="Rounded Rectangle 46"/>
          <xdr:cNvSpPr/>
        </xdr:nvSpPr>
        <xdr:spPr>
          <a:xfrm>
            <a:off x="5349875" y="4321175"/>
            <a:ext cx="276225" cy="27939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8" name="Rounded Rectangle 47"/>
          <xdr:cNvSpPr/>
        </xdr:nvSpPr>
        <xdr:spPr>
          <a:xfrm>
            <a:off x="5349875" y="4654550"/>
            <a:ext cx="276225" cy="27939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0" name="Rounded Rectangle 59"/>
          <xdr:cNvSpPr/>
        </xdr:nvSpPr>
        <xdr:spPr>
          <a:xfrm>
            <a:off x="4835525" y="3981450"/>
            <a:ext cx="276225" cy="27939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1" name="Rounded Rectangle 60"/>
          <xdr:cNvSpPr/>
        </xdr:nvSpPr>
        <xdr:spPr>
          <a:xfrm>
            <a:off x="5349875" y="3981450"/>
            <a:ext cx="276225" cy="27939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36</xdr:col>
      <xdr:colOff>167266</xdr:colOff>
      <xdr:row>11</xdr:row>
      <xdr:rowOff>29939</xdr:rowOff>
    </xdr:from>
    <xdr:to>
      <xdr:col>39</xdr:col>
      <xdr:colOff>136182</xdr:colOff>
      <xdr:row>22</xdr:row>
      <xdr:rowOff>159202</xdr:rowOff>
    </xdr:to>
    <xdr:grpSp>
      <xdr:nvGrpSpPr>
        <xdr:cNvPr id="64" name="Group 63"/>
        <xdr:cNvGrpSpPr/>
      </xdr:nvGrpSpPr>
      <xdr:grpSpPr>
        <a:xfrm rot="5400000">
          <a:off x="5628910" y="2707840"/>
          <a:ext cx="2034263" cy="488462"/>
          <a:chOff x="3248032" y="2910461"/>
          <a:chExt cx="2000245" cy="479184"/>
        </a:xfrm>
      </xdr:grpSpPr>
      <xdr:sp macro="" textlink="">
        <xdr:nvSpPr>
          <xdr:cNvPr id="65" name="Rounded Rectangle 64"/>
          <xdr:cNvSpPr/>
        </xdr:nvSpPr>
        <xdr:spPr>
          <a:xfrm>
            <a:off x="3762382" y="2913289"/>
            <a:ext cx="459915" cy="47635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6" name="Rounded Rectangle 65"/>
          <xdr:cNvSpPr/>
        </xdr:nvSpPr>
        <xdr:spPr>
          <a:xfrm>
            <a:off x="3248032" y="2913182"/>
            <a:ext cx="459915" cy="47499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7" name="Rounded Rectangle 66"/>
          <xdr:cNvSpPr/>
        </xdr:nvSpPr>
        <xdr:spPr>
          <a:xfrm>
            <a:off x="4278093" y="2913288"/>
            <a:ext cx="459915" cy="47635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8" name="Rounded Rectangle 67"/>
          <xdr:cNvSpPr/>
        </xdr:nvSpPr>
        <xdr:spPr>
          <a:xfrm>
            <a:off x="4788362" y="2910461"/>
            <a:ext cx="459915" cy="47635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16</xdr:col>
      <xdr:colOff>50347</xdr:colOff>
      <xdr:row>7</xdr:row>
      <xdr:rowOff>47624</xdr:rowOff>
    </xdr:from>
    <xdr:to>
      <xdr:col>19</xdr:col>
      <xdr:colOff>145408</xdr:colOff>
      <xdr:row>10</xdr:row>
      <xdr:rowOff>142874</xdr:rowOff>
    </xdr:to>
    <xdr:sp macro="" textlink="">
      <xdr:nvSpPr>
        <xdr:cNvPr id="69" name="Rounded Rectangle 68"/>
        <xdr:cNvSpPr/>
      </xdr:nvSpPr>
      <xdr:spPr>
        <a:xfrm rot="10800000">
          <a:off x="2771776" y="1238249"/>
          <a:ext cx="605328" cy="605518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34470</xdr:colOff>
      <xdr:row>7</xdr:row>
      <xdr:rowOff>28574</xdr:rowOff>
    </xdr:from>
    <xdr:to>
      <xdr:col>31</xdr:col>
      <xdr:colOff>139700</xdr:colOff>
      <xdr:row>10</xdr:row>
      <xdr:rowOff>161471</xdr:rowOff>
    </xdr:to>
    <xdr:grpSp>
      <xdr:nvGrpSpPr>
        <xdr:cNvPr id="75" name="Group 74"/>
        <xdr:cNvGrpSpPr/>
      </xdr:nvGrpSpPr>
      <xdr:grpSpPr>
        <a:xfrm>
          <a:off x="3498106" y="1240847"/>
          <a:ext cx="2010230" cy="652442"/>
          <a:chOff x="3436256" y="1219199"/>
          <a:chExt cx="1976212" cy="643165"/>
        </a:xfrm>
      </xdr:grpSpPr>
      <xdr:grpSp>
        <xdr:nvGrpSpPr>
          <xdr:cNvPr id="32" name="Group 31"/>
          <xdr:cNvGrpSpPr/>
        </xdr:nvGrpSpPr>
        <xdr:grpSpPr>
          <a:xfrm>
            <a:off x="4113893" y="1219199"/>
            <a:ext cx="615043" cy="640444"/>
            <a:chOff x="2095500" y="1238249"/>
            <a:chExt cx="581025" cy="609600"/>
          </a:xfrm>
        </xdr:grpSpPr>
        <xdr:sp macro="" textlink="">
          <xdr:nvSpPr>
            <xdr:cNvPr id="5" name="Rounded Rectangle 4"/>
            <xdr:cNvSpPr/>
          </xdr:nvSpPr>
          <xdr:spPr>
            <a:xfrm>
              <a:off x="209550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7" name="Rounded Rectangle 6"/>
            <xdr:cNvSpPr/>
          </xdr:nvSpPr>
          <xdr:spPr>
            <a:xfrm>
              <a:off x="209550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" name="Rounded Rectangle 7"/>
            <xdr:cNvSpPr/>
          </xdr:nvSpPr>
          <xdr:spPr>
            <a:xfrm>
              <a:off x="241935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9" name="Rounded Rectangle 8"/>
            <xdr:cNvSpPr/>
          </xdr:nvSpPr>
          <xdr:spPr>
            <a:xfrm>
              <a:off x="241935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4" name="Group 13"/>
          <xdr:cNvGrpSpPr/>
        </xdr:nvGrpSpPr>
        <xdr:grpSpPr>
          <a:xfrm>
            <a:off x="4797425" y="1219199"/>
            <a:ext cx="615043" cy="640444"/>
            <a:chOff x="3457575" y="1590674"/>
            <a:chExt cx="581025" cy="609600"/>
          </a:xfrm>
        </xdr:grpSpPr>
        <xdr:sp macro="" textlink="">
          <xdr:nvSpPr>
            <xdr:cNvPr id="10" name="Rounded Rectangle 9"/>
            <xdr:cNvSpPr/>
          </xdr:nvSpPr>
          <xdr:spPr>
            <a:xfrm>
              <a:off x="3457575" y="159067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1" name="Rounded Rectangle 10"/>
            <xdr:cNvSpPr/>
          </xdr:nvSpPr>
          <xdr:spPr>
            <a:xfrm>
              <a:off x="3457575" y="19240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2" name="Rounded Rectangle 11"/>
            <xdr:cNvSpPr/>
          </xdr:nvSpPr>
          <xdr:spPr>
            <a:xfrm>
              <a:off x="3781425" y="159067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3" name="Rounded Rectangle 12"/>
            <xdr:cNvSpPr/>
          </xdr:nvSpPr>
          <xdr:spPr>
            <a:xfrm>
              <a:off x="3781425" y="19240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70" name="Group 69"/>
          <xdr:cNvGrpSpPr/>
        </xdr:nvGrpSpPr>
        <xdr:grpSpPr>
          <a:xfrm>
            <a:off x="3436256" y="1221920"/>
            <a:ext cx="615043" cy="640444"/>
            <a:chOff x="2095500" y="1238249"/>
            <a:chExt cx="581025" cy="609600"/>
          </a:xfrm>
        </xdr:grpSpPr>
        <xdr:sp macro="" textlink="">
          <xdr:nvSpPr>
            <xdr:cNvPr id="71" name="Rounded Rectangle 70"/>
            <xdr:cNvSpPr/>
          </xdr:nvSpPr>
          <xdr:spPr>
            <a:xfrm>
              <a:off x="209550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72" name="Rounded Rectangle 71"/>
            <xdr:cNvSpPr/>
          </xdr:nvSpPr>
          <xdr:spPr>
            <a:xfrm>
              <a:off x="209550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73" name="Rounded Rectangle 72"/>
            <xdr:cNvSpPr/>
          </xdr:nvSpPr>
          <xdr:spPr>
            <a:xfrm>
              <a:off x="241935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74" name="Rounded Rectangle 73"/>
            <xdr:cNvSpPr/>
          </xdr:nvSpPr>
          <xdr:spPr>
            <a:xfrm>
              <a:off x="241935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16</xdr:col>
      <xdr:colOff>37191</xdr:colOff>
      <xdr:row>12</xdr:row>
      <xdr:rowOff>31296</xdr:rowOff>
    </xdr:from>
    <xdr:to>
      <xdr:col>27</xdr:col>
      <xdr:colOff>142421</xdr:colOff>
      <xdr:row>15</xdr:row>
      <xdr:rowOff>164193</xdr:rowOff>
    </xdr:to>
    <xdr:grpSp>
      <xdr:nvGrpSpPr>
        <xdr:cNvPr id="76" name="Group 75"/>
        <xdr:cNvGrpSpPr/>
      </xdr:nvGrpSpPr>
      <xdr:grpSpPr>
        <a:xfrm>
          <a:off x="2808100" y="2109478"/>
          <a:ext cx="2010230" cy="652442"/>
          <a:chOff x="3436256" y="1219199"/>
          <a:chExt cx="1976212" cy="643165"/>
        </a:xfrm>
      </xdr:grpSpPr>
      <xdr:grpSp>
        <xdr:nvGrpSpPr>
          <xdr:cNvPr id="77" name="Group 31"/>
          <xdr:cNvGrpSpPr/>
        </xdr:nvGrpSpPr>
        <xdr:grpSpPr>
          <a:xfrm>
            <a:off x="4113893" y="1219199"/>
            <a:ext cx="615043" cy="640444"/>
            <a:chOff x="2095500" y="1238249"/>
            <a:chExt cx="581025" cy="609600"/>
          </a:xfrm>
        </xdr:grpSpPr>
        <xdr:sp macro="" textlink="">
          <xdr:nvSpPr>
            <xdr:cNvPr id="88" name="Rounded Rectangle 4"/>
            <xdr:cNvSpPr/>
          </xdr:nvSpPr>
          <xdr:spPr>
            <a:xfrm>
              <a:off x="209550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9" name="Rounded Rectangle 88"/>
            <xdr:cNvSpPr/>
          </xdr:nvSpPr>
          <xdr:spPr>
            <a:xfrm>
              <a:off x="209550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90" name="Rounded Rectangle 89"/>
            <xdr:cNvSpPr/>
          </xdr:nvSpPr>
          <xdr:spPr>
            <a:xfrm>
              <a:off x="241935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91" name="Rounded Rectangle 90"/>
            <xdr:cNvSpPr/>
          </xdr:nvSpPr>
          <xdr:spPr>
            <a:xfrm>
              <a:off x="241935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78" name="Group 13"/>
          <xdr:cNvGrpSpPr/>
        </xdr:nvGrpSpPr>
        <xdr:grpSpPr>
          <a:xfrm>
            <a:off x="4797425" y="1219199"/>
            <a:ext cx="615043" cy="640444"/>
            <a:chOff x="3457575" y="1590674"/>
            <a:chExt cx="581025" cy="609600"/>
          </a:xfrm>
        </xdr:grpSpPr>
        <xdr:sp macro="" textlink="">
          <xdr:nvSpPr>
            <xdr:cNvPr id="84" name="Rounded Rectangle 83"/>
            <xdr:cNvSpPr/>
          </xdr:nvSpPr>
          <xdr:spPr>
            <a:xfrm>
              <a:off x="3457575" y="159067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5" name="Rounded Rectangle 84"/>
            <xdr:cNvSpPr/>
          </xdr:nvSpPr>
          <xdr:spPr>
            <a:xfrm>
              <a:off x="3457575" y="19240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6" name="Rounded Rectangle 85"/>
            <xdr:cNvSpPr/>
          </xdr:nvSpPr>
          <xdr:spPr>
            <a:xfrm>
              <a:off x="3781425" y="159067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7" name="Rounded Rectangle 86"/>
            <xdr:cNvSpPr/>
          </xdr:nvSpPr>
          <xdr:spPr>
            <a:xfrm>
              <a:off x="3781425" y="19240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79" name="Group 69"/>
          <xdr:cNvGrpSpPr/>
        </xdr:nvGrpSpPr>
        <xdr:grpSpPr>
          <a:xfrm>
            <a:off x="3436256" y="1221920"/>
            <a:ext cx="615043" cy="640444"/>
            <a:chOff x="2095500" y="1238249"/>
            <a:chExt cx="581025" cy="609600"/>
          </a:xfrm>
        </xdr:grpSpPr>
        <xdr:sp macro="" textlink="">
          <xdr:nvSpPr>
            <xdr:cNvPr id="80" name="Rounded Rectangle 79"/>
            <xdr:cNvSpPr/>
          </xdr:nvSpPr>
          <xdr:spPr>
            <a:xfrm>
              <a:off x="209550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2" name="Rounded Rectangle 81"/>
            <xdr:cNvSpPr/>
          </xdr:nvSpPr>
          <xdr:spPr>
            <a:xfrm>
              <a:off x="2419350" y="1238249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3" name="Rounded Rectangle 82"/>
            <xdr:cNvSpPr/>
          </xdr:nvSpPr>
          <xdr:spPr>
            <a:xfrm>
              <a:off x="2419350" y="1571624"/>
              <a:ext cx="257175" cy="27622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 b="1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37</xdr:col>
      <xdr:colOff>27214</xdr:colOff>
      <xdr:row>9</xdr:row>
      <xdr:rowOff>34018</xdr:rowOff>
    </xdr:from>
    <xdr:to>
      <xdr:col>39</xdr:col>
      <xdr:colOff>138792</xdr:colOff>
      <xdr:row>10</xdr:row>
      <xdr:rowOff>144235</xdr:rowOff>
    </xdr:to>
    <xdr:sp macro="" textlink="">
      <xdr:nvSpPr>
        <xdr:cNvPr id="92" name="Rounded Rectangle 91"/>
        <xdr:cNvSpPr/>
      </xdr:nvSpPr>
      <xdr:spPr>
        <a:xfrm>
          <a:off x="6320518" y="1564822"/>
          <a:ext cx="451756" cy="28030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23131</xdr:colOff>
      <xdr:row>7</xdr:row>
      <xdr:rowOff>29935</xdr:rowOff>
    </xdr:from>
    <xdr:to>
      <xdr:col>39</xdr:col>
      <xdr:colOff>134709</xdr:colOff>
      <xdr:row>8</xdr:row>
      <xdr:rowOff>140152</xdr:rowOff>
    </xdr:to>
    <xdr:sp macro="" textlink="">
      <xdr:nvSpPr>
        <xdr:cNvPr id="93" name="Rounded Rectangle 92"/>
        <xdr:cNvSpPr/>
      </xdr:nvSpPr>
      <xdr:spPr>
        <a:xfrm>
          <a:off x="6316435" y="1220560"/>
          <a:ext cx="451756" cy="28030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74287</xdr:colOff>
      <xdr:row>7</xdr:row>
      <xdr:rowOff>40821</xdr:rowOff>
    </xdr:from>
    <xdr:to>
      <xdr:col>36</xdr:col>
      <xdr:colOff>88451</xdr:colOff>
      <xdr:row>23</xdr:row>
      <xdr:rowOff>13933</xdr:rowOff>
    </xdr:to>
    <xdr:cxnSp macro="">
      <xdr:nvCxnSpPr>
        <xdr:cNvPr id="94" name="Straight Connector 93"/>
        <xdr:cNvCxnSpPr/>
      </xdr:nvCxnSpPr>
      <xdr:spPr>
        <a:xfrm rot="5400000" flipH="1" flipV="1">
          <a:off x="4857312" y="2571635"/>
          <a:ext cx="2694541" cy="14164"/>
        </a:xfrm>
        <a:prstGeom prst="line">
          <a:avLst/>
        </a:prstGeom>
        <a:ln w="1206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34018</xdr:colOff>
      <xdr:row>7</xdr:row>
      <xdr:rowOff>28119</xdr:rowOff>
    </xdr:from>
    <xdr:to>
      <xdr:col>35</xdr:col>
      <xdr:colOff>138793</xdr:colOff>
      <xdr:row>10</xdr:row>
      <xdr:rowOff>158295</xdr:rowOff>
    </xdr:to>
    <xdr:grpSp>
      <xdr:nvGrpSpPr>
        <xdr:cNvPr id="97" name="Group 96"/>
        <xdr:cNvGrpSpPr/>
      </xdr:nvGrpSpPr>
      <xdr:grpSpPr>
        <a:xfrm>
          <a:off x="5575836" y="1240392"/>
          <a:ext cx="624321" cy="649721"/>
          <a:chOff x="3457575" y="1590674"/>
          <a:chExt cx="581025" cy="609600"/>
        </a:xfrm>
      </xdr:grpSpPr>
      <xdr:sp macro="" textlink="">
        <xdr:nvSpPr>
          <xdr:cNvPr id="98" name="Rounded Rectangle 97"/>
          <xdr:cNvSpPr/>
        </xdr:nvSpPr>
        <xdr:spPr>
          <a:xfrm>
            <a:off x="3457575" y="1590674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9" name="Rounded Rectangle 98"/>
          <xdr:cNvSpPr/>
        </xdr:nvSpPr>
        <xdr:spPr>
          <a:xfrm>
            <a:off x="3457575" y="19240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0" name="Rounded Rectangle 99"/>
          <xdr:cNvSpPr/>
        </xdr:nvSpPr>
        <xdr:spPr>
          <a:xfrm>
            <a:off x="3781425" y="1590674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1" name="Rounded Rectangle 100"/>
          <xdr:cNvSpPr/>
        </xdr:nvSpPr>
        <xdr:spPr>
          <a:xfrm>
            <a:off x="3781425" y="19240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32</xdr:col>
      <xdr:colOff>43542</xdr:colOff>
      <xdr:row>12</xdr:row>
      <xdr:rowOff>24038</xdr:rowOff>
    </xdr:from>
    <xdr:to>
      <xdr:col>35</xdr:col>
      <xdr:colOff>148317</xdr:colOff>
      <xdr:row>15</xdr:row>
      <xdr:rowOff>154214</xdr:rowOff>
    </xdr:to>
    <xdr:grpSp>
      <xdr:nvGrpSpPr>
        <xdr:cNvPr id="102" name="Group 101"/>
        <xdr:cNvGrpSpPr/>
      </xdr:nvGrpSpPr>
      <xdr:grpSpPr>
        <a:xfrm>
          <a:off x="5585360" y="2102220"/>
          <a:ext cx="624321" cy="649721"/>
          <a:chOff x="3457575" y="1590674"/>
          <a:chExt cx="581025" cy="609600"/>
        </a:xfrm>
      </xdr:grpSpPr>
      <xdr:sp macro="" textlink="">
        <xdr:nvSpPr>
          <xdr:cNvPr id="103" name="Rounded Rectangle 102"/>
          <xdr:cNvSpPr/>
        </xdr:nvSpPr>
        <xdr:spPr>
          <a:xfrm>
            <a:off x="3457575" y="1590674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4" name="Rounded Rectangle 103"/>
          <xdr:cNvSpPr/>
        </xdr:nvSpPr>
        <xdr:spPr>
          <a:xfrm>
            <a:off x="3457575" y="19240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5" name="Rounded Rectangle 104"/>
          <xdr:cNvSpPr/>
        </xdr:nvSpPr>
        <xdr:spPr>
          <a:xfrm>
            <a:off x="3781425" y="1590674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6" name="Rounded Rectangle 105"/>
          <xdr:cNvSpPr/>
        </xdr:nvSpPr>
        <xdr:spPr>
          <a:xfrm>
            <a:off x="3781425" y="19240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24</xdr:col>
      <xdr:colOff>27667</xdr:colOff>
      <xdr:row>20</xdr:row>
      <xdr:rowOff>53522</xdr:rowOff>
    </xdr:from>
    <xdr:to>
      <xdr:col>27</xdr:col>
      <xdr:colOff>135617</xdr:colOff>
      <xdr:row>22</xdr:row>
      <xdr:rowOff>908</xdr:rowOff>
    </xdr:to>
    <xdr:grpSp>
      <xdr:nvGrpSpPr>
        <xdr:cNvPr id="107" name="Group 106"/>
        <xdr:cNvGrpSpPr/>
      </xdr:nvGrpSpPr>
      <xdr:grpSpPr>
        <a:xfrm>
          <a:off x="4184031" y="3517158"/>
          <a:ext cx="627495" cy="293750"/>
          <a:chOff x="4848225" y="3638549"/>
          <a:chExt cx="581025" cy="276225"/>
        </a:xfrm>
      </xdr:grpSpPr>
      <xdr:sp macro="" textlink="">
        <xdr:nvSpPr>
          <xdr:cNvPr id="108" name="Rounded Rectangle 107"/>
          <xdr:cNvSpPr/>
        </xdr:nvSpPr>
        <xdr:spPr>
          <a:xfrm>
            <a:off x="484822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9" name="Rounded Rectangle 108"/>
          <xdr:cNvSpPr/>
        </xdr:nvSpPr>
        <xdr:spPr>
          <a:xfrm>
            <a:off x="517207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24</xdr:col>
      <xdr:colOff>27667</xdr:colOff>
      <xdr:row>23</xdr:row>
      <xdr:rowOff>24947</xdr:rowOff>
    </xdr:from>
    <xdr:to>
      <xdr:col>27</xdr:col>
      <xdr:colOff>135617</xdr:colOff>
      <xdr:row>24</xdr:row>
      <xdr:rowOff>142422</xdr:rowOff>
    </xdr:to>
    <xdr:grpSp>
      <xdr:nvGrpSpPr>
        <xdr:cNvPr id="110" name="Group 109"/>
        <xdr:cNvGrpSpPr/>
      </xdr:nvGrpSpPr>
      <xdr:grpSpPr>
        <a:xfrm>
          <a:off x="4184031" y="4008129"/>
          <a:ext cx="627495" cy="290657"/>
          <a:chOff x="4848225" y="3638549"/>
          <a:chExt cx="581025" cy="276225"/>
        </a:xfrm>
      </xdr:grpSpPr>
      <xdr:sp macro="" textlink="">
        <xdr:nvSpPr>
          <xdr:cNvPr id="111" name="Rounded Rectangle 110"/>
          <xdr:cNvSpPr/>
        </xdr:nvSpPr>
        <xdr:spPr>
          <a:xfrm>
            <a:off x="484822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2" name="Rounded Rectangle 111"/>
          <xdr:cNvSpPr/>
        </xdr:nvSpPr>
        <xdr:spPr>
          <a:xfrm>
            <a:off x="517207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27</xdr:col>
      <xdr:colOff>25861</xdr:colOff>
      <xdr:row>17</xdr:row>
      <xdr:rowOff>24386</xdr:rowOff>
    </xdr:from>
    <xdr:to>
      <xdr:col>35</xdr:col>
      <xdr:colOff>155123</xdr:colOff>
      <xdr:row>19</xdr:row>
      <xdr:rowOff>160671</xdr:rowOff>
    </xdr:to>
    <xdr:grpSp>
      <xdr:nvGrpSpPr>
        <xdr:cNvPr id="114" name="Group 113"/>
        <xdr:cNvGrpSpPr/>
      </xdr:nvGrpSpPr>
      <xdr:grpSpPr>
        <a:xfrm>
          <a:off x="4701770" y="2968477"/>
          <a:ext cx="1514717" cy="482649"/>
          <a:chOff x="3248032" y="2913182"/>
          <a:chExt cx="1489976" cy="476463"/>
        </a:xfrm>
      </xdr:grpSpPr>
      <xdr:sp macro="" textlink="">
        <xdr:nvSpPr>
          <xdr:cNvPr id="115" name="Rounded Rectangle 114"/>
          <xdr:cNvSpPr/>
        </xdr:nvSpPr>
        <xdr:spPr>
          <a:xfrm>
            <a:off x="3762382" y="2913289"/>
            <a:ext cx="459915" cy="47635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6" name="Rounded Rectangle 115"/>
          <xdr:cNvSpPr/>
        </xdr:nvSpPr>
        <xdr:spPr>
          <a:xfrm>
            <a:off x="3248032" y="2913182"/>
            <a:ext cx="459915" cy="47499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7" name="Rounded Rectangle 116"/>
          <xdr:cNvSpPr/>
        </xdr:nvSpPr>
        <xdr:spPr>
          <a:xfrm>
            <a:off x="4278093" y="2913288"/>
            <a:ext cx="459915" cy="47635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12</xdr:col>
      <xdr:colOff>28583</xdr:colOff>
      <xdr:row>17</xdr:row>
      <xdr:rowOff>35271</xdr:rowOff>
    </xdr:from>
    <xdr:to>
      <xdr:col>15</xdr:col>
      <xdr:colOff>142875</xdr:colOff>
      <xdr:row>20</xdr:row>
      <xdr:rowOff>1359</xdr:rowOff>
    </xdr:to>
    <xdr:sp macro="" textlink="">
      <xdr:nvSpPr>
        <xdr:cNvPr id="118" name="Rounded Rectangle 117"/>
        <xdr:cNvSpPr/>
      </xdr:nvSpPr>
      <xdr:spPr>
        <a:xfrm>
          <a:off x="2069654" y="2926789"/>
          <a:ext cx="624560" cy="47635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32664</xdr:colOff>
      <xdr:row>14</xdr:row>
      <xdr:rowOff>24386</xdr:rowOff>
    </xdr:from>
    <xdr:to>
      <xdr:col>14</xdr:col>
      <xdr:colOff>152400</xdr:colOff>
      <xdr:row>16</xdr:row>
      <xdr:rowOff>159203</xdr:rowOff>
    </xdr:to>
    <xdr:sp macro="" textlink="">
      <xdr:nvSpPr>
        <xdr:cNvPr id="130" name="Rounded Rectangle 129"/>
        <xdr:cNvSpPr/>
      </xdr:nvSpPr>
      <xdr:spPr>
        <a:xfrm>
          <a:off x="2073735" y="2405636"/>
          <a:ext cx="459915" cy="47499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29936</xdr:colOff>
      <xdr:row>14</xdr:row>
      <xdr:rowOff>50347</xdr:rowOff>
    </xdr:from>
    <xdr:to>
      <xdr:col>17</xdr:col>
      <xdr:colOff>141513</xdr:colOff>
      <xdr:row>15</xdr:row>
      <xdr:rowOff>160564</xdr:rowOff>
    </xdr:to>
    <xdr:sp macro="" textlink="">
      <xdr:nvSpPr>
        <xdr:cNvPr id="131" name="Rounded Rectangle 130"/>
        <xdr:cNvSpPr/>
      </xdr:nvSpPr>
      <xdr:spPr>
        <a:xfrm>
          <a:off x="2581275" y="2431597"/>
          <a:ext cx="451756" cy="28030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27668</xdr:colOff>
      <xdr:row>20</xdr:row>
      <xdr:rowOff>46717</xdr:rowOff>
    </xdr:from>
    <xdr:to>
      <xdr:col>31</xdr:col>
      <xdr:colOff>135618</xdr:colOff>
      <xdr:row>21</xdr:row>
      <xdr:rowOff>164192</xdr:rowOff>
    </xdr:to>
    <xdr:grpSp>
      <xdr:nvGrpSpPr>
        <xdr:cNvPr id="132" name="Group 131"/>
        <xdr:cNvGrpSpPr/>
      </xdr:nvGrpSpPr>
      <xdr:grpSpPr>
        <a:xfrm>
          <a:off x="4876759" y="3510353"/>
          <a:ext cx="627495" cy="290657"/>
          <a:chOff x="4848225" y="3638549"/>
          <a:chExt cx="581025" cy="276225"/>
        </a:xfrm>
      </xdr:grpSpPr>
      <xdr:sp macro="" textlink="">
        <xdr:nvSpPr>
          <xdr:cNvPr id="133" name="Rounded Rectangle 132"/>
          <xdr:cNvSpPr/>
        </xdr:nvSpPr>
        <xdr:spPr>
          <a:xfrm>
            <a:off x="484822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4" name="Rounded Rectangle 133"/>
          <xdr:cNvSpPr/>
        </xdr:nvSpPr>
        <xdr:spPr>
          <a:xfrm>
            <a:off x="517207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32</xdr:col>
      <xdr:colOff>37193</xdr:colOff>
      <xdr:row>20</xdr:row>
      <xdr:rowOff>49440</xdr:rowOff>
    </xdr:from>
    <xdr:to>
      <xdr:col>35</xdr:col>
      <xdr:colOff>145143</xdr:colOff>
      <xdr:row>21</xdr:row>
      <xdr:rowOff>166915</xdr:rowOff>
    </xdr:to>
    <xdr:grpSp>
      <xdr:nvGrpSpPr>
        <xdr:cNvPr id="135" name="Group 134"/>
        <xdr:cNvGrpSpPr/>
      </xdr:nvGrpSpPr>
      <xdr:grpSpPr>
        <a:xfrm>
          <a:off x="5579011" y="3513076"/>
          <a:ext cx="627496" cy="290657"/>
          <a:chOff x="4848225" y="3638549"/>
          <a:chExt cx="581025" cy="276225"/>
        </a:xfrm>
      </xdr:grpSpPr>
      <xdr:sp macro="" textlink="">
        <xdr:nvSpPr>
          <xdr:cNvPr id="136" name="Rounded Rectangle 135"/>
          <xdr:cNvSpPr/>
        </xdr:nvSpPr>
        <xdr:spPr>
          <a:xfrm>
            <a:off x="484822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7" name="Rounded Rectangle 136"/>
          <xdr:cNvSpPr/>
        </xdr:nvSpPr>
        <xdr:spPr>
          <a:xfrm>
            <a:off x="517207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12</xdr:col>
      <xdr:colOff>42189</xdr:colOff>
      <xdr:row>20</xdr:row>
      <xdr:rowOff>47518</xdr:rowOff>
    </xdr:from>
    <xdr:to>
      <xdr:col>14</xdr:col>
      <xdr:colOff>161925</xdr:colOff>
      <xdr:row>23</xdr:row>
      <xdr:rowOff>12246</xdr:rowOff>
    </xdr:to>
    <xdr:sp macro="" textlink="">
      <xdr:nvSpPr>
        <xdr:cNvPr id="139" name="Rounded Rectangle 138"/>
        <xdr:cNvSpPr/>
      </xdr:nvSpPr>
      <xdr:spPr>
        <a:xfrm>
          <a:off x="2083260" y="3449304"/>
          <a:ext cx="459915" cy="47499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39461</xdr:colOff>
      <xdr:row>20</xdr:row>
      <xdr:rowOff>53068</xdr:rowOff>
    </xdr:from>
    <xdr:to>
      <xdr:col>17</xdr:col>
      <xdr:colOff>151038</xdr:colOff>
      <xdr:row>21</xdr:row>
      <xdr:rowOff>163285</xdr:rowOff>
    </xdr:to>
    <xdr:sp macro="" textlink="">
      <xdr:nvSpPr>
        <xdr:cNvPr id="140" name="Rounded Rectangle 139"/>
        <xdr:cNvSpPr/>
      </xdr:nvSpPr>
      <xdr:spPr>
        <a:xfrm>
          <a:off x="2590800" y="3454854"/>
          <a:ext cx="451756" cy="28030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34472</xdr:colOff>
      <xdr:row>12</xdr:row>
      <xdr:rowOff>39914</xdr:rowOff>
    </xdr:from>
    <xdr:to>
      <xdr:col>15</xdr:col>
      <xdr:colOff>142422</xdr:colOff>
      <xdr:row>13</xdr:row>
      <xdr:rowOff>157388</xdr:rowOff>
    </xdr:to>
    <xdr:grpSp>
      <xdr:nvGrpSpPr>
        <xdr:cNvPr id="141" name="Group 140"/>
        <xdr:cNvGrpSpPr/>
      </xdr:nvGrpSpPr>
      <xdr:grpSpPr>
        <a:xfrm>
          <a:off x="2112654" y="2118096"/>
          <a:ext cx="627495" cy="290656"/>
          <a:chOff x="4848225" y="3638549"/>
          <a:chExt cx="581025" cy="276225"/>
        </a:xfrm>
      </xdr:grpSpPr>
      <xdr:sp macro="" textlink="">
        <xdr:nvSpPr>
          <xdr:cNvPr id="142" name="Rounded Rectangle 141"/>
          <xdr:cNvSpPr/>
        </xdr:nvSpPr>
        <xdr:spPr>
          <a:xfrm>
            <a:off x="484822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3" name="Rounded Rectangle 142"/>
          <xdr:cNvSpPr/>
        </xdr:nvSpPr>
        <xdr:spPr>
          <a:xfrm>
            <a:off x="5172075" y="3638549"/>
            <a:ext cx="257175" cy="2762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118856</xdr:colOff>
      <xdr:row>19</xdr:row>
      <xdr:rowOff>80617</xdr:rowOff>
    </xdr:from>
    <xdr:to>
      <xdr:col>66</xdr:col>
      <xdr:colOff>70816</xdr:colOff>
      <xdr:row>22</xdr:row>
      <xdr:rowOff>29955</xdr:rowOff>
    </xdr:to>
    <xdr:sp macro="" textlink="">
      <xdr:nvSpPr>
        <xdr:cNvPr id="2" name="Rounded Rectangle 1"/>
        <xdr:cNvSpPr/>
      </xdr:nvSpPr>
      <xdr:spPr>
        <a:xfrm>
          <a:off x="7796006" y="2166592"/>
          <a:ext cx="447260" cy="292238"/>
        </a:xfrm>
        <a:prstGeom prst="roundRect">
          <a:avLst/>
        </a:prstGeom>
        <a:noFill/>
        <a:ln>
          <a:solidFill>
            <a:srgbClr val="FF99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58</xdr:col>
      <xdr:colOff>33406</xdr:colOff>
      <xdr:row>23</xdr:row>
      <xdr:rowOff>101323</xdr:rowOff>
    </xdr:from>
    <xdr:to>
      <xdr:col>63</xdr:col>
      <xdr:colOff>103256</xdr:colOff>
      <xdr:row>27</xdr:row>
      <xdr:rowOff>41136</xdr:rowOff>
    </xdr:to>
    <xdr:sp macro="" textlink="">
      <xdr:nvSpPr>
        <xdr:cNvPr id="3" name="Rounded Rectangle 2"/>
        <xdr:cNvSpPr/>
      </xdr:nvSpPr>
      <xdr:spPr>
        <a:xfrm>
          <a:off x="7215256" y="2644498"/>
          <a:ext cx="688975" cy="397013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31750</xdr:colOff>
      <xdr:row>6</xdr:row>
      <xdr:rowOff>31756</xdr:rowOff>
    </xdr:from>
    <xdr:to>
      <xdr:col>32</xdr:col>
      <xdr:colOff>95250</xdr:colOff>
      <xdr:row>9</xdr:row>
      <xdr:rowOff>88906</xdr:rowOff>
    </xdr:to>
    <xdr:sp macro="" textlink="">
      <xdr:nvSpPr>
        <xdr:cNvPr id="4" name="Rounded Rectangle 3"/>
        <xdr:cNvSpPr/>
      </xdr:nvSpPr>
      <xdr:spPr>
        <a:xfrm>
          <a:off x="3498850" y="631831"/>
          <a:ext cx="558800" cy="400050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25400</xdr:colOff>
      <xdr:row>10</xdr:row>
      <xdr:rowOff>19608</xdr:rowOff>
    </xdr:from>
    <xdr:to>
      <xdr:col>32</xdr:col>
      <xdr:colOff>101600</xdr:colOff>
      <xdr:row>14</xdr:row>
      <xdr:rowOff>95808</xdr:rowOff>
    </xdr:to>
    <xdr:sp macro="" textlink="">
      <xdr:nvSpPr>
        <xdr:cNvPr id="5" name="Rounded Rectangle 4"/>
        <xdr:cNvSpPr/>
      </xdr:nvSpPr>
      <xdr:spPr>
        <a:xfrm>
          <a:off x="3492500" y="1076883"/>
          <a:ext cx="571500" cy="533400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13996</xdr:colOff>
      <xdr:row>7</xdr:row>
      <xdr:rowOff>30547</xdr:rowOff>
    </xdr:from>
    <xdr:to>
      <xdr:col>40</xdr:col>
      <xdr:colOff>82550</xdr:colOff>
      <xdr:row>10</xdr:row>
      <xdr:rowOff>90390</xdr:rowOff>
    </xdr:to>
    <xdr:sp macro="" textlink="">
      <xdr:nvSpPr>
        <xdr:cNvPr id="6" name="Rounded Rectangle 5"/>
        <xdr:cNvSpPr/>
      </xdr:nvSpPr>
      <xdr:spPr>
        <a:xfrm>
          <a:off x="4347871" y="744922"/>
          <a:ext cx="687679" cy="40274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13996</xdr:colOff>
      <xdr:row>11</xdr:row>
      <xdr:rowOff>29976</xdr:rowOff>
    </xdr:from>
    <xdr:to>
      <xdr:col>40</xdr:col>
      <xdr:colOff>82550</xdr:colOff>
      <xdr:row>14</xdr:row>
      <xdr:rowOff>89819</xdr:rowOff>
    </xdr:to>
    <xdr:sp macro="" textlink="">
      <xdr:nvSpPr>
        <xdr:cNvPr id="7" name="Rounded Rectangle 6"/>
        <xdr:cNvSpPr/>
      </xdr:nvSpPr>
      <xdr:spPr>
        <a:xfrm>
          <a:off x="4347871" y="1201551"/>
          <a:ext cx="687679" cy="40274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13996</xdr:colOff>
      <xdr:row>15</xdr:row>
      <xdr:rowOff>22707</xdr:rowOff>
    </xdr:from>
    <xdr:to>
      <xdr:col>40</xdr:col>
      <xdr:colOff>82550</xdr:colOff>
      <xdr:row>18</xdr:row>
      <xdr:rowOff>82550</xdr:rowOff>
    </xdr:to>
    <xdr:sp macro="" textlink="">
      <xdr:nvSpPr>
        <xdr:cNvPr id="8" name="Rounded Rectangle 7"/>
        <xdr:cNvSpPr/>
      </xdr:nvSpPr>
      <xdr:spPr>
        <a:xfrm>
          <a:off x="4347871" y="1651482"/>
          <a:ext cx="687679" cy="40274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18475</xdr:colOff>
      <xdr:row>21</xdr:row>
      <xdr:rowOff>31198</xdr:rowOff>
    </xdr:from>
    <xdr:to>
      <xdr:col>27</xdr:col>
      <xdr:colOff>93162</xdr:colOff>
      <xdr:row>23</xdr:row>
      <xdr:rowOff>104577</xdr:rowOff>
    </xdr:to>
    <xdr:sp macro="" textlink="">
      <xdr:nvSpPr>
        <xdr:cNvPr id="9" name="Rounded Rectangle 8"/>
        <xdr:cNvSpPr/>
      </xdr:nvSpPr>
      <xdr:spPr>
        <a:xfrm>
          <a:off x="2990275" y="2345773"/>
          <a:ext cx="446162" cy="30197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18634</xdr:colOff>
      <xdr:row>18</xdr:row>
      <xdr:rowOff>24296</xdr:rowOff>
    </xdr:from>
    <xdr:to>
      <xdr:col>27</xdr:col>
      <xdr:colOff>93321</xdr:colOff>
      <xdr:row>20</xdr:row>
      <xdr:rowOff>97675</xdr:rowOff>
    </xdr:to>
    <xdr:sp macro="" textlink="">
      <xdr:nvSpPr>
        <xdr:cNvPr id="10" name="Rounded Rectangle 9"/>
        <xdr:cNvSpPr/>
      </xdr:nvSpPr>
      <xdr:spPr>
        <a:xfrm>
          <a:off x="2990434" y="1995971"/>
          <a:ext cx="446162" cy="30197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19085</xdr:colOff>
      <xdr:row>13</xdr:row>
      <xdr:rowOff>23850</xdr:rowOff>
    </xdr:from>
    <xdr:to>
      <xdr:col>13</xdr:col>
      <xdr:colOff>93772</xdr:colOff>
      <xdr:row>16</xdr:row>
      <xdr:rowOff>97086</xdr:rowOff>
    </xdr:to>
    <xdr:sp macro="" textlink="">
      <xdr:nvSpPr>
        <xdr:cNvPr id="11" name="Rounded Rectangle 10"/>
        <xdr:cNvSpPr/>
      </xdr:nvSpPr>
      <xdr:spPr>
        <a:xfrm>
          <a:off x="1261476" y="1459502"/>
          <a:ext cx="447405" cy="42524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39757</xdr:colOff>
      <xdr:row>26</xdr:row>
      <xdr:rowOff>23770</xdr:rowOff>
    </xdr:from>
    <xdr:to>
      <xdr:col>13</xdr:col>
      <xdr:colOff>114444</xdr:colOff>
      <xdr:row>29</xdr:row>
      <xdr:rowOff>97007</xdr:rowOff>
    </xdr:to>
    <xdr:sp macro="" textlink="">
      <xdr:nvSpPr>
        <xdr:cNvPr id="12" name="Rounded Rectangle 11"/>
        <xdr:cNvSpPr/>
      </xdr:nvSpPr>
      <xdr:spPr>
        <a:xfrm>
          <a:off x="1282148" y="2984803"/>
          <a:ext cx="447405" cy="42524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3589</xdr:colOff>
      <xdr:row>19</xdr:row>
      <xdr:rowOff>38655</xdr:rowOff>
    </xdr:from>
    <xdr:to>
      <xdr:col>40</xdr:col>
      <xdr:colOff>73439</xdr:colOff>
      <xdr:row>22</xdr:row>
      <xdr:rowOff>95805</xdr:rowOff>
    </xdr:to>
    <xdr:sp macro="" textlink="">
      <xdr:nvSpPr>
        <xdr:cNvPr id="13" name="Rounded Rectangle 12"/>
        <xdr:cNvSpPr/>
      </xdr:nvSpPr>
      <xdr:spPr>
        <a:xfrm>
          <a:off x="4337464" y="2124630"/>
          <a:ext cx="688975" cy="40005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>
              <a:ln w="10160">
                <a:solidFill>
                  <a:schemeClr val="accent6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</a:rPr>
            <a:t>DRIVE-IN</a:t>
          </a:r>
        </a:p>
      </xdr:txBody>
    </xdr:sp>
    <xdr:clientData/>
  </xdr:twoCellAnchor>
  <xdr:twoCellAnchor>
    <xdr:from>
      <xdr:col>5</xdr:col>
      <xdr:colOff>18498</xdr:colOff>
      <xdr:row>26</xdr:row>
      <xdr:rowOff>32854</xdr:rowOff>
    </xdr:from>
    <xdr:to>
      <xdr:col>9</xdr:col>
      <xdr:colOff>94698</xdr:colOff>
      <xdr:row>30</xdr:row>
      <xdr:rowOff>109055</xdr:rowOff>
    </xdr:to>
    <xdr:sp macro="" textlink="">
      <xdr:nvSpPr>
        <xdr:cNvPr id="14" name="Rounded Rectangle 13"/>
        <xdr:cNvSpPr/>
      </xdr:nvSpPr>
      <xdr:spPr>
        <a:xfrm>
          <a:off x="637623" y="2918929"/>
          <a:ext cx="571500" cy="53340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19050</xdr:colOff>
      <xdr:row>31</xdr:row>
      <xdr:rowOff>19050</xdr:rowOff>
    </xdr:from>
    <xdr:to>
      <xdr:col>13</xdr:col>
      <xdr:colOff>101600</xdr:colOff>
      <xdr:row>36</xdr:row>
      <xdr:rowOff>95550</xdr:rowOff>
    </xdr:to>
    <xdr:sp macro="" textlink="">
      <xdr:nvSpPr>
        <xdr:cNvPr id="15" name="Rounded Rectangle 14"/>
        <xdr:cNvSpPr/>
      </xdr:nvSpPr>
      <xdr:spPr>
        <a:xfrm>
          <a:off x="1381125" y="3476625"/>
          <a:ext cx="330200" cy="64800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25399</xdr:colOff>
      <xdr:row>1</xdr:row>
      <xdr:rowOff>24848</xdr:rowOff>
    </xdr:from>
    <xdr:to>
      <xdr:col>7</xdr:col>
      <xdr:colOff>101599</xdr:colOff>
      <xdr:row>3</xdr:row>
      <xdr:rowOff>94697</xdr:rowOff>
    </xdr:to>
    <xdr:sp macro="" textlink="">
      <xdr:nvSpPr>
        <xdr:cNvPr id="16" name="Rounded Rectangle 15"/>
        <xdr:cNvSpPr/>
      </xdr:nvSpPr>
      <xdr:spPr>
        <a:xfrm>
          <a:off x="646595" y="52457"/>
          <a:ext cx="324678" cy="304523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17860</xdr:colOff>
      <xdr:row>27</xdr:row>
      <xdr:rowOff>27297</xdr:rowOff>
    </xdr:from>
    <xdr:to>
      <xdr:col>22</xdr:col>
      <xdr:colOff>102394</xdr:colOff>
      <xdr:row>32</xdr:row>
      <xdr:rowOff>104988</xdr:rowOff>
    </xdr:to>
    <xdr:sp macro="" textlink="">
      <xdr:nvSpPr>
        <xdr:cNvPr id="17" name="Rounded Rectangle 16"/>
        <xdr:cNvSpPr/>
      </xdr:nvSpPr>
      <xdr:spPr>
        <a:xfrm>
          <a:off x="2494360" y="3027672"/>
          <a:ext cx="332184" cy="649191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64</xdr:col>
      <xdr:colOff>91731</xdr:colOff>
      <xdr:row>25</xdr:row>
      <xdr:rowOff>86415</xdr:rowOff>
    </xdr:from>
    <xdr:to>
      <xdr:col>66</xdr:col>
      <xdr:colOff>37342</xdr:colOff>
      <xdr:row>28</xdr:row>
      <xdr:rowOff>38927</xdr:rowOff>
    </xdr:to>
    <xdr:sp macro="" textlink="">
      <xdr:nvSpPr>
        <xdr:cNvPr id="18" name="Rounded Rectangle 17"/>
        <xdr:cNvSpPr/>
      </xdr:nvSpPr>
      <xdr:spPr>
        <a:xfrm>
          <a:off x="8016531" y="2858190"/>
          <a:ext cx="193261" cy="295412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64</xdr:col>
      <xdr:colOff>10493</xdr:colOff>
      <xdr:row>29</xdr:row>
      <xdr:rowOff>17393</xdr:rowOff>
    </xdr:from>
    <xdr:to>
      <xdr:col>65</xdr:col>
      <xdr:colOff>80343</xdr:colOff>
      <xdr:row>31</xdr:row>
      <xdr:rowOff>87242</xdr:rowOff>
    </xdr:to>
    <xdr:sp macro="" textlink="">
      <xdr:nvSpPr>
        <xdr:cNvPr id="19" name="Rounded Rectangle 18"/>
        <xdr:cNvSpPr/>
      </xdr:nvSpPr>
      <xdr:spPr>
        <a:xfrm>
          <a:off x="7935293" y="3246368"/>
          <a:ext cx="193675" cy="298449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25400</xdr:colOff>
      <xdr:row>1</xdr:row>
      <xdr:rowOff>25400</xdr:rowOff>
    </xdr:from>
    <xdr:to>
      <xdr:col>40</xdr:col>
      <xdr:colOff>95250</xdr:colOff>
      <xdr:row>6</xdr:row>
      <xdr:rowOff>95250</xdr:rowOff>
    </xdr:to>
    <xdr:sp macro="" textlink="">
      <xdr:nvSpPr>
        <xdr:cNvPr id="20" name="Rounded Rectangle 19"/>
        <xdr:cNvSpPr/>
      </xdr:nvSpPr>
      <xdr:spPr>
        <a:xfrm>
          <a:off x="4235450" y="53975"/>
          <a:ext cx="812800" cy="641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31751</xdr:colOff>
      <xdr:row>1</xdr:row>
      <xdr:rowOff>31750</xdr:rowOff>
    </xdr:from>
    <xdr:to>
      <xdr:col>9</xdr:col>
      <xdr:colOff>101601</xdr:colOff>
      <xdr:row>3</xdr:row>
      <xdr:rowOff>101599</xdr:rowOff>
    </xdr:to>
    <xdr:sp macro="" textlink="">
      <xdr:nvSpPr>
        <xdr:cNvPr id="21" name="Rounded Rectangle 20"/>
        <xdr:cNvSpPr/>
      </xdr:nvSpPr>
      <xdr:spPr>
        <a:xfrm>
          <a:off x="1025664" y="59359"/>
          <a:ext cx="194089" cy="30452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25400</xdr:colOff>
      <xdr:row>27</xdr:row>
      <xdr:rowOff>25400</xdr:rowOff>
    </xdr:from>
    <xdr:to>
      <xdr:col>30</xdr:col>
      <xdr:colOff>95250</xdr:colOff>
      <xdr:row>32</xdr:row>
      <xdr:rowOff>69850</xdr:rowOff>
    </xdr:to>
    <xdr:sp macro="" textlink="">
      <xdr:nvSpPr>
        <xdr:cNvPr id="22" name="Rounded Rectangle 21"/>
        <xdr:cNvSpPr/>
      </xdr:nvSpPr>
      <xdr:spPr>
        <a:xfrm>
          <a:off x="2997200" y="3025775"/>
          <a:ext cx="812800" cy="6159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31</xdr:row>
      <xdr:rowOff>31750</xdr:rowOff>
    </xdr:from>
    <xdr:to>
      <xdr:col>10</xdr:col>
      <xdr:colOff>95250</xdr:colOff>
      <xdr:row>36</xdr:row>
      <xdr:rowOff>82550</xdr:rowOff>
    </xdr:to>
    <xdr:sp macro="" textlink="">
      <xdr:nvSpPr>
        <xdr:cNvPr id="23" name="Rounded Rectangle 22"/>
        <xdr:cNvSpPr/>
      </xdr:nvSpPr>
      <xdr:spPr>
        <a:xfrm>
          <a:off x="657225" y="3489325"/>
          <a:ext cx="676275" cy="62230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31750</xdr:colOff>
      <xdr:row>26</xdr:row>
      <xdr:rowOff>38100</xdr:rowOff>
    </xdr:from>
    <xdr:to>
      <xdr:col>40</xdr:col>
      <xdr:colOff>82550</xdr:colOff>
      <xdr:row>32</xdr:row>
      <xdr:rowOff>69850</xdr:rowOff>
    </xdr:to>
    <xdr:sp macro="" textlink="">
      <xdr:nvSpPr>
        <xdr:cNvPr id="24" name="Rounded Rectangle 23"/>
        <xdr:cNvSpPr/>
      </xdr:nvSpPr>
      <xdr:spPr>
        <a:xfrm>
          <a:off x="3870325" y="2924175"/>
          <a:ext cx="1165225" cy="7175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38100</xdr:colOff>
      <xdr:row>1</xdr:row>
      <xdr:rowOff>50800</xdr:rowOff>
    </xdr:from>
    <xdr:to>
      <xdr:col>4</xdr:col>
      <xdr:colOff>82550</xdr:colOff>
      <xdr:row>6</xdr:row>
      <xdr:rowOff>76200</xdr:rowOff>
    </xdr:to>
    <xdr:sp macro="" textlink="">
      <xdr:nvSpPr>
        <xdr:cNvPr id="25" name="Rounded Rectangle 24"/>
        <xdr:cNvSpPr/>
      </xdr:nvSpPr>
      <xdr:spPr>
        <a:xfrm>
          <a:off x="161925" y="79375"/>
          <a:ext cx="415925" cy="59690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12700</xdr:colOff>
      <xdr:row>32</xdr:row>
      <xdr:rowOff>12700</xdr:rowOff>
    </xdr:from>
    <xdr:to>
      <xdr:col>18</xdr:col>
      <xdr:colOff>88900</xdr:colOff>
      <xdr:row>36</xdr:row>
      <xdr:rowOff>88900</xdr:rowOff>
    </xdr:to>
    <xdr:sp macro="" textlink="">
      <xdr:nvSpPr>
        <xdr:cNvPr id="27" name="Rounded Rectangle 26"/>
        <xdr:cNvSpPr/>
      </xdr:nvSpPr>
      <xdr:spPr>
        <a:xfrm>
          <a:off x="1746250" y="3584575"/>
          <a:ext cx="571500" cy="53340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18498</xdr:colOff>
      <xdr:row>15</xdr:row>
      <xdr:rowOff>31753</xdr:rowOff>
    </xdr:from>
    <xdr:to>
      <xdr:col>32</xdr:col>
      <xdr:colOff>113748</xdr:colOff>
      <xdr:row>20</xdr:row>
      <xdr:rowOff>82552</xdr:rowOff>
    </xdr:to>
    <xdr:sp macro="" textlink="">
      <xdr:nvSpPr>
        <xdr:cNvPr id="28" name="Rounded Rectangle 27"/>
        <xdr:cNvSpPr/>
      </xdr:nvSpPr>
      <xdr:spPr>
        <a:xfrm>
          <a:off x="3485598" y="1660528"/>
          <a:ext cx="590550" cy="6222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24848</xdr:colOff>
      <xdr:row>27</xdr:row>
      <xdr:rowOff>19602</xdr:rowOff>
    </xdr:from>
    <xdr:to>
      <xdr:col>19</xdr:col>
      <xdr:colOff>101048</xdr:colOff>
      <xdr:row>31</xdr:row>
      <xdr:rowOff>95802</xdr:rowOff>
    </xdr:to>
    <xdr:sp macro="" textlink="">
      <xdr:nvSpPr>
        <xdr:cNvPr id="29" name="Rounded Rectangle 28"/>
        <xdr:cNvSpPr/>
      </xdr:nvSpPr>
      <xdr:spPr>
        <a:xfrm>
          <a:off x="1882223" y="3019977"/>
          <a:ext cx="571500" cy="53340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24844</xdr:colOff>
      <xdr:row>11</xdr:row>
      <xdr:rowOff>39757</xdr:rowOff>
    </xdr:from>
    <xdr:to>
      <xdr:col>7</xdr:col>
      <xdr:colOff>88344</xdr:colOff>
      <xdr:row>12</xdr:row>
      <xdr:rowOff>109607</xdr:rowOff>
    </xdr:to>
    <xdr:sp macro="" textlink="">
      <xdr:nvSpPr>
        <xdr:cNvPr id="30" name="Rounded Rectangle 29"/>
        <xdr:cNvSpPr/>
      </xdr:nvSpPr>
      <xdr:spPr>
        <a:xfrm>
          <a:off x="770279" y="1240735"/>
          <a:ext cx="187739" cy="18718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31746</xdr:colOff>
      <xdr:row>9</xdr:row>
      <xdr:rowOff>46110</xdr:rowOff>
    </xdr:from>
    <xdr:to>
      <xdr:col>7</xdr:col>
      <xdr:colOff>95246</xdr:colOff>
      <xdr:row>10</xdr:row>
      <xdr:rowOff>115960</xdr:rowOff>
    </xdr:to>
    <xdr:sp macro="" textlink="">
      <xdr:nvSpPr>
        <xdr:cNvPr id="31" name="Rounded Rectangle 30"/>
        <xdr:cNvSpPr/>
      </xdr:nvSpPr>
      <xdr:spPr>
        <a:xfrm>
          <a:off x="777181" y="1012414"/>
          <a:ext cx="187739" cy="18718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31746</xdr:colOff>
      <xdr:row>9</xdr:row>
      <xdr:rowOff>38656</xdr:rowOff>
    </xdr:from>
    <xdr:to>
      <xdr:col>13</xdr:col>
      <xdr:colOff>101596</xdr:colOff>
      <xdr:row>12</xdr:row>
      <xdr:rowOff>95806</xdr:rowOff>
    </xdr:to>
    <xdr:grpSp>
      <xdr:nvGrpSpPr>
        <xdr:cNvPr id="32" name="Group 31"/>
        <xdr:cNvGrpSpPr/>
      </xdr:nvGrpSpPr>
      <xdr:grpSpPr>
        <a:xfrm>
          <a:off x="1025659" y="1004960"/>
          <a:ext cx="691046" cy="409161"/>
          <a:chOff x="1025663" y="1122294"/>
          <a:chExt cx="691046" cy="409161"/>
        </a:xfrm>
      </xdr:grpSpPr>
      <xdr:sp macro="" textlink="">
        <xdr:nvSpPr>
          <xdr:cNvPr id="33" name="Rounded Rectangle 32"/>
          <xdr:cNvSpPr/>
        </xdr:nvSpPr>
        <xdr:spPr>
          <a:xfrm>
            <a:off x="1025663" y="1122294"/>
            <a:ext cx="691046" cy="409161"/>
          </a:xfrm>
          <a:prstGeom prst="roundRect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ln w="10160">
                <a:solidFill>
                  <a:schemeClr val="accent6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63211" y="1152387"/>
            <a:ext cx="620235" cy="271263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414</xdr:colOff>
      <xdr:row>33</xdr:row>
      <xdr:rowOff>25400</xdr:rowOff>
    </xdr:from>
    <xdr:to>
      <xdr:col>24</xdr:col>
      <xdr:colOff>101600</xdr:colOff>
      <xdr:row>36</xdr:row>
      <xdr:rowOff>88900</xdr:rowOff>
    </xdr:to>
    <xdr:grpSp>
      <xdr:nvGrpSpPr>
        <xdr:cNvPr id="35" name="Group 34"/>
        <xdr:cNvGrpSpPr/>
      </xdr:nvGrpSpPr>
      <xdr:grpSpPr>
        <a:xfrm>
          <a:off x="2360957" y="3807791"/>
          <a:ext cx="722382" cy="415511"/>
          <a:chOff x="2360543" y="3807791"/>
          <a:chExt cx="722796" cy="415511"/>
        </a:xfrm>
      </xdr:grpSpPr>
      <xdr:sp macro="" textlink="">
        <xdr:nvSpPr>
          <xdr:cNvPr id="36" name="Rounded Rectangle 35"/>
          <xdr:cNvSpPr/>
        </xdr:nvSpPr>
        <xdr:spPr>
          <a:xfrm>
            <a:off x="2360543" y="3807791"/>
            <a:ext cx="722796" cy="415511"/>
          </a:xfrm>
          <a:prstGeom prst="roundRect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ln w="10160">
                <a:solidFill>
                  <a:schemeClr val="accent6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430393" y="3871291"/>
            <a:ext cx="620235" cy="271262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13155</xdr:colOff>
      <xdr:row>12</xdr:row>
      <xdr:rowOff>24327</xdr:rowOff>
    </xdr:from>
    <xdr:to>
      <xdr:col>22</xdr:col>
      <xdr:colOff>94387</xdr:colOff>
      <xdr:row>17</xdr:row>
      <xdr:rowOff>96779</xdr:rowOff>
    </xdr:to>
    <xdr:grpSp>
      <xdr:nvGrpSpPr>
        <xdr:cNvPr id="38" name="Group 37"/>
        <xdr:cNvGrpSpPr/>
      </xdr:nvGrpSpPr>
      <xdr:grpSpPr>
        <a:xfrm>
          <a:off x="1876742" y="1342642"/>
          <a:ext cx="950906" cy="659137"/>
          <a:chOff x="1869840" y="2633349"/>
          <a:chExt cx="950906" cy="659137"/>
        </a:xfrm>
      </xdr:grpSpPr>
      <xdr:sp macro="" textlink="">
        <xdr:nvSpPr>
          <xdr:cNvPr id="39" name="Rounded Rectangle 38"/>
          <xdr:cNvSpPr/>
        </xdr:nvSpPr>
        <xdr:spPr>
          <a:xfrm rot="10800000">
            <a:off x="2373261" y="2985759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0" name="Rounded Rectangle 39"/>
          <xdr:cNvSpPr/>
        </xdr:nvSpPr>
        <xdr:spPr>
          <a:xfrm rot="10800000">
            <a:off x="2367046" y="2633349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1" name="Rounded Rectangle 40"/>
          <xdr:cNvSpPr/>
        </xdr:nvSpPr>
        <xdr:spPr>
          <a:xfrm rot="10800000">
            <a:off x="1876055" y="2985759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2" name="Rounded Rectangle 41"/>
          <xdr:cNvSpPr/>
        </xdr:nvSpPr>
        <xdr:spPr>
          <a:xfrm rot="10800000">
            <a:off x="1869840" y="2633349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15</xdr:col>
      <xdr:colOff>6253</xdr:colOff>
      <xdr:row>18</xdr:row>
      <xdr:rowOff>23203</xdr:rowOff>
    </xdr:from>
    <xdr:to>
      <xdr:col>22</xdr:col>
      <xdr:colOff>87485</xdr:colOff>
      <xdr:row>26</xdr:row>
      <xdr:rowOff>102581</xdr:rowOff>
    </xdr:to>
    <xdr:grpSp>
      <xdr:nvGrpSpPr>
        <xdr:cNvPr id="43" name="Group 42"/>
        <xdr:cNvGrpSpPr/>
      </xdr:nvGrpSpPr>
      <xdr:grpSpPr>
        <a:xfrm>
          <a:off x="1869840" y="2045540"/>
          <a:ext cx="950906" cy="1018074"/>
          <a:chOff x="1924050" y="609600"/>
          <a:chExt cx="971550" cy="990600"/>
        </a:xfrm>
        <a:solidFill>
          <a:sysClr val="window" lastClr="FFFFFF"/>
        </a:solidFill>
      </xdr:grpSpPr>
      <xdr:sp macro="" textlink="">
        <xdr:nvSpPr>
          <xdr:cNvPr id="44" name="Rounded Rectangle 50"/>
          <xdr:cNvSpPr/>
        </xdr:nvSpPr>
        <xdr:spPr>
          <a:xfrm>
            <a:off x="1930400" y="60960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5" name="Rounded Rectangle 51"/>
          <xdr:cNvSpPr/>
        </xdr:nvSpPr>
        <xdr:spPr>
          <a:xfrm>
            <a:off x="1924050" y="9588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6" name="Rounded Rectangle 52"/>
          <xdr:cNvSpPr/>
        </xdr:nvSpPr>
        <xdr:spPr>
          <a:xfrm>
            <a:off x="1930400" y="13017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7" name="Rounded Rectangle 53"/>
          <xdr:cNvSpPr/>
        </xdr:nvSpPr>
        <xdr:spPr>
          <a:xfrm>
            <a:off x="2438400" y="60960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8" name="Rounded Rectangle 54"/>
          <xdr:cNvSpPr/>
        </xdr:nvSpPr>
        <xdr:spPr>
          <a:xfrm>
            <a:off x="2432050" y="9588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9" name="Rounded Rectangle 55"/>
          <xdr:cNvSpPr/>
        </xdr:nvSpPr>
        <xdr:spPr>
          <a:xfrm>
            <a:off x="2438400" y="13017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15</xdr:col>
      <xdr:colOff>19497</xdr:colOff>
      <xdr:row>9</xdr:row>
      <xdr:rowOff>23558</xdr:rowOff>
    </xdr:from>
    <xdr:to>
      <xdr:col>18</xdr:col>
      <xdr:colOff>94265</xdr:colOff>
      <xdr:row>11</xdr:row>
      <xdr:rowOff>96986</xdr:rowOff>
    </xdr:to>
    <xdr:sp macro="" textlink="">
      <xdr:nvSpPr>
        <xdr:cNvPr id="51" name="Rounded Rectangle 50"/>
        <xdr:cNvSpPr/>
      </xdr:nvSpPr>
      <xdr:spPr>
        <a:xfrm>
          <a:off x="1883084" y="989862"/>
          <a:ext cx="447485" cy="308102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18372</xdr:colOff>
      <xdr:row>6</xdr:row>
      <xdr:rowOff>23754</xdr:rowOff>
    </xdr:from>
    <xdr:to>
      <xdr:col>27</xdr:col>
      <xdr:colOff>105569</xdr:colOff>
      <xdr:row>17</xdr:row>
      <xdr:rowOff>95246</xdr:rowOff>
    </xdr:to>
    <xdr:grpSp>
      <xdr:nvGrpSpPr>
        <xdr:cNvPr id="56" name="Group 55"/>
        <xdr:cNvGrpSpPr/>
      </xdr:nvGrpSpPr>
      <xdr:grpSpPr>
        <a:xfrm>
          <a:off x="3000111" y="638047"/>
          <a:ext cx="459915" cy="1362199"/>
          <a:chOff x="1274567" y="2046091"/>
          <a:chExt cx="459915" cy="1362199"/>
        </a:xfrm>
      </xdr:grpSpPr>
      <xdr:sp macro="" textlink="">
        <xdr:nvSpPr>
          <xdr:cNvPr id="57" name="Rounded Rectangle 56"/>
          <xdr:cNvSpPr/>
        </xdr:nvSpPr>
        <xdr:spPr>
          <a:xfrm>
            <a:off x="1286997" y="2046091"/>
            <a:ext cx="447485" cy="306332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8" name="Rounded Rectangle 57"/>
          <xdr:cNvSpPr/>
        </xdr:nvSpPr>
        <xdr:spPr>
          <a:xfrm>
            <a:off x="1280782" y="2391529"/>
            <a:ext cx="447485" cy="306332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9" name="Rounded Rectangle 58"/>
          <xdr:cNvSpPr/>
        </xdr:nvSpPr>
        <xdr:spPr>
          <a:xfrm>
            <a:off x="1274567" y="2750003"/>
            <a:ext cx="447485" cy="306332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0" name="Rounded Rectangle 59"/>
          <xdr:cNvSpPr/>
        </xdr:nvSpPr>
        <xdr:spPr>
          <a:xfrm>
            <a:off x="1280782" y="3101958"/>
            <a:ext cx="447485" cy="306332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</xdr:col>
      <xdr:colOff>18498</xdr:colOff>
      <xdr:row>16</xdr:row>
      <xdr:rowOff>9996</xdr:rowOff>
    </xdr:from>
    <xdr:to>
      <xdr:col>4</xdr:col>
      <xdr:colOff>93265</xdr:colOff>
      <xdr:row>24</xdr:row>
      <xdr:rowOff>89374</xdr:rowOff>
    </xdr:to>
    <xdr:grpSp>
      <xdr:nvGrpSpPr>
        <xdr:cNvPr id="61" name="Group 66"/>
        <xdr:cNvGrpSpPr/>
      </xdr:nvGrpSpPr>
      <xdr:grpSpPr>
        <a:xfrm>
          <a:off x="142737" y="1797659"/>
          <a:ext cx="447485" cy="1018074"/>
          <a:chOff x="3079750" y="609600"/>
          <a:chExt cx="457200" cy="990600"/>
        </a:xfrm>
        <a:solidFill>
          <a:sysClr val="window" lastClr="FFFFFF"/>
        </a:solidFill>
      </xdr:grpSpPr>
      <xdr:sp macro="" textlink="">
        <xdr:nvSpPr>
          <xdr:cNvPr id="62" name="Rounded Rectangle 61"/>
          <xdr:cNvSpPr/>
        </xdr:nvSpPr>
        <xdr:spPr>
          <a:xfrm>
            <a:off x="3079750" y="60960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3" name="Rounded Rectangle 62"/>
          <xdr:cNvSpPr/>
        </xdr:nvSpPr>
        <xdr:spPr>
          <a:xfrm>
            <a:off x="3079750" y="9588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4" name="Rounded Rectangle 63"/>
          <xdr:cNvSpPr/>
        </xdr:nvSpPr>
        <xdr:spPr>
          <a:xfrm>
            <a:off x="3079750" y="13017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10</xdr:col>
      <xdr:colOff>19484</xdr:colOff>
      <xdr:row>1</xdr:row>
      <xdr:rowOff>31750</xdr:rowOff>
    </xdr:from>
    <xdr:to>
      <xdr:col>29</xdr:col>
      <xdr:colOff>101463</xdr:colOff>
      <xdr:row>3</xdr:row>
      <xdr:rowOff>111876</xdr:rowOff>
    </xdr:to>
    <xdr:grpSp>
      <xdr:nvGrpSpPr>
        <xdr:cNvPr id="65" name="Group 125"/>
        <xdr:cNvGrpSpPr/>
      </xdr:nvGrpSpPr>
      <xdr:grpSpPr>
        <a:xfrm>
          <a:off x="1261875" y="59359"/>
          <a:ext cx="2442523" cy="314800"/>
          <a:chOff x="781050" y="146050"/>
          <a:chExt cx="2495550" cy="304800"/>
        </a:xfrm>
        <a:solidFill>
          <a:sysClr val="window" lastClr="FFFFFF"/>
        </a:solidFill>
      </xdr:grpSpPr>
      <xdr:sp macro="" textlink="">
        <xdr:nvSpPr>
          <xdr:cNvPr id="66" name="Rounded Rectangle 65"/>
          <xdr:cNvSpPr/>
        </xdr:nvSpPr>
        <xdr:spPr>
          <a:xfrm>
            <a:off x="2317750" y="15240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7" name="Rounded Rectangle 66"/>
          <xdr:cNvSpPr/>
        </xdr:nvSpPr>
        <xdr:spPr>
          <a:xfrm>
            <a:off x="2819400" y="15240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8" name="Rounded Rectangle 67"/>
          <xdr:cNvSpPr/>
        </xdr:nvSpPr>
        <xdr:spPr>
          <a:xfrm>
            <a:off x="781050" y="1460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9" name="Rounded Rectangle 68"/>
          <xdr:cNvSpPr/>
        </xdr:nvSpPr>
        <xdr:spPr>
          <a:xfrm>
            <a:off x="1295400" y="1460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70" name="Rounded Rectangle 69"/>
          <xdr:cNvSpPr/>
        </xdr:nvSpPr>
        <xdr:spPr>
          <a:xfrm>
            <a:off x="1803400" y="1460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</xdr:col>
      <xdr:colOff>25400</xdr:colOff>
      <xdr:row>7</xdr:row>
      <xdr:rowOff>4008</xdr:rowOff>
    </xdr:from>
    <xdr:to>
      <xdr:col>4</xdr:col>
      <xdr:colOff>100167</xdr:colOff>
      <xdr:row>15</xdr:row>
      <xdr:rowOff>83386</xdr:rowOff>
    </xdr:to>
    <xdr:grpSp>
      <xdr:nvGrpSpPr>
        <xdr:cNvPr id="71" name="Group 79"/>
        <xdr:cNvGrpSpPr/>
      </xdr:nvGrpSpPr>
      <xdr:grpSpPr>
        <a:xfrm>
          <a:off x="149639" y="735638"/>
          <a:ext cx="447485" cy="1018074"/>
          <a:chOff x="3079750" y="609600"/>
          <a:chExt cx="457200" cy="990600"/>
        </a:xfrm>
        <a:solidFill>
          <a:sysClr val="window" lastClr="FFFFFF"/>
        </a:solidFill>
      </xdr:grpSpPr>
      <xdr:sp macro="" textlink="">
        <xdr:nvSpPr>
          <xdr:cNvPr id="72" name="Rounded Rectangle 71"/>
          <xdr:cNvSpPr/>
        </xdr:nvSpPr>
        <xdr:spPr>
          <a:xfrm>
            <a:off x="3079750" y="60960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73" name="Rounded Rectangle 72"/>
          <xdr:cNvSpPr/>
        </xdr:nvSpPr>
        <xdr:spPr>
          <a:xfrm>
            <a:off x="3079750" y="9588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74" name="Rounded Rectangle 73"/>
          <xdr:cNvSpPr/>
        </xdr:nvSpPr>
        <xdr:spPr>
          <a:xfrm>
            <a:off x="3079750" y="13017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30</xdr:col>
      <xdr:colOff>34409</xdr:colOff>
      <xdr:row>1</xdr:row>
      <xdr:rowOff>44335</xdr:rowOff>
    </xdr:from>
    <xdr:to>
      <xdr:col>33</xdr:col>
      <xdr:colOff>109177</xdr:colOff>
      <xdr:row>4</xdr:row>
      <xdr:rowOff>426</xdr:rowOff>
    </xdr:to>
    <xdr:sp macro="" textlink="">
      <xdr:nvSpPr>
        <xdr:cNvPr id="75" name="Rounded Rectangle 74"/>
        <xdr:cNvSpPr/>
      </xdr:nvSpPr>
      <xdr:spPr>
        <a:xfrm>
          <a:off x="3749159" y="72910"/>
          <a:ext cx="446243" cy="298991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14401</xdr:colOff>
      <xdr:row>23</xdr:row>
      <xdr:rowOff>36855</xdr:rowOff>
    </xdr:from>
    <xdr:to>
      <xdr:col>38</xdr:col>
      <xdr:colOff>89169</xdr:colOff>
      <xdr:row>25</xdr:row>
      <xdr:rowOff>110283</xdr:rowOff>
    </xdr:to>
    <xdr:sp macro="" textlink="">
      <xdr:nvSpPr>
        <xdr:cNvPr id="76" name="Rounded Rectangle 75"/>
        <xdr:cNvSpPr/>
      </xdr:nvSpPr>
      <xdr:spPr>
        <a:xfrm>
          <a:off x="4348276" y="2580030"/>
          <a:ext cx="446243" cy="302028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20618</xdr:colOff>
      <xdr:row>24</xdr:row>
      <xdr:rowOff>36483</xdr:rowOff>
    </xdr:from>
    <xdr:to>
      <xdr:col>27</xdr:col>
      <xdr:colOff>95385</xdr:colOff>
      <xdr:row>26</xdr:row>
      <xdr:rowOff>109911</xdr:rowOff>
    </xdr:to>
    <xdr:sp macro="" textlink="">
      <xdr:nvSpPr>
        <xdr:cNvPr id="77" name="Rounded Rectangle 76"/>
        <xdr:cNvSpPr/>
      </xdr:nvSpPr>
      <xdr:spPr>
        <a:xfrm>
          <a:off x="2992418" y="2693958"/>
          <a:ext cx="446242" cy="302028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60</xdr:col>
      <xdr:colOff>100221</xdr:colOff>
      <xdr:row>18</xdr:row>
      <xdr:rowOff>73162</xdr:rowOff>
    </xdr:from>
    <xdr:to>
      <xdr:col>62</xdr:col>
      <xdr:colOff>39482</xdr:colOff>
      <xdr:row>20</xdr:row>
      <xdr:rowOff>25674</xdr:rowOff>
    </xdr:to>
    <xdr:sp macro="" textlink="">
      <xdr:nvSpPr>
        <xdr:cNvPr id="78" name="Rounded Rectangle 77"/>
        <xdr:cNvSpPr/>
      </xdr:nvSpPr>
      <xdr:spPr>
        <a:xfrm>
          <a:off x="7554569" y="2095499"/>
          <a:ext cx="187739" cy="18718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29</xdr:col>
      <xdr:colOff>39204</xdr:colOff>
      <xdr:row>25</xdr:row>
      <xdr:rowOff>31752</xdr:rowOff>
    </xdr:from>
    <xdr:to>
      <xdr:col>30</xdr:col>
      <xdr:colOff>102705</xdr:colOff>
      <xdr:row>26</xdr:row>
      <xdr:rowOff>101601</xdr:rowOff>
    </xdr:to>
    <xdr:sp macro="" textlink="">
      <xdr:nvSpPr>
        <xdr:cNvPr id="79" name="Rounded Rectangle 78"/>
        <xdr:cNvSpPr/>
      </xdr:nvSpPr>
      <xdr:spPr>
        <a:xfrm>
          <a:off x="3630129" y="2803527"/>
          <a:ext cx="187326" cy="184149"/>
        </a:xfrm>
        <a:prstGeom prst="roundRect">
          <a:avLst/>
        </a:prstGeom>
        <a:noFill/>
        <a:ln>
          <a:solidFill>
            <a:srgbClr val="FF99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39</xdr:col>
      <xdr:colOff>21190</xdr:colOff>
      <xdr:row>23</xdr:row>
      <xdr:rowOff>38653</xdr:rowOff>
    </xdr:from>
    <xdr:to>
      <xdr:col>40</xdr:col>
      <xdr:colOff>91040</xdr:colOff>
      <xdr:row>25</xdr:row>
      <xdr:rowOff>108503</xdr:rowOff>
    </xdr:to>
    <xdr:sp macro="" textlink="">
      <xdr:nvSpPr>
        <xdr:cNvPr id="80" name="Rounded Rectangle 79"/>
        <xdr:cNvSpPr/>
      </xdr:nvSpPr>
      <xdr:spPr>
        <a:xfrm>
          <a:off x="4850365" y="2581828"/>
          <a:ext cx="193675" cy="29845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25948</xdr:colOff>
      <xdr:row>5</xdr:row>
      <xdr:rowOff>24848</xdr:rowOff>
    </xdr:from>
    <xdr:to>
      <xdr:col>13</xdr:col>
      <xdr:colOff>95798</xdr:colOff>
      <xdr:row>8</xdr:row>
      <xdr:rowOff>96634</xdr:rowOff>
    </xdr:to>
    <xdr:grpSp>
      <xdr:nvGrpSpPr>
        <xdr:cNvPr id="81" name="Group 80"/>
        <xdr:cNvGrpSpPr/>
      </xdr:nvGrpSpPr>
      <xdr:grpSpPr>
        <a:xfrm>
          <a:off x="771383" y="521805"/>
          <a:ext cx="939524" cy="423796"/>
          <a:chOff x="764485" y="563217"/>
          <a:chExt cx="939524" cy="402810"/>
        </a:xfrm>
      </xdr:grpSpPr>
      <xdr:sp macro="" textlink="">
        <xdr:nvSpPr>
          <xdr:cNvPr id="82" name="Rounded Rectangle 81"/>
          <xdr:cNvSpPr/>
        </xdr:nvSpPr>
        <xdr:spPr>
          <a:xfrm>
            <a:off x="764485" y="563217"/>
            <a:ext cx="939524" cy="402810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3" name="Oval 82"/>
          <xdr:cNvSpPr/>
        </xdr:nvSpPr>
        <xdr:spPr>
          <a:xfrm>
            <a:off x="1152663" y="697119"/>
            <a:ext cx="69022" cy="69022"/>
          </a:xfrm>
          <a:prstGeom prst="ellipse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84" name="Straight Connector 83"/>
          <xdr:cNvCxnSpPr/>
        </xdr:nvCxnSpPr>
        <xdr:spPr>
          <a:xfrm>
            <a:off x="1263100" y="759239"/>
            <a:ext cx="103532" cy="1588"/>
          </a:xfrm>
          <a:prstGeom prst="line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85" name="Straight Connector 84"/>
          <xdr:cNvCxnSpPr/>
        </xdr:nvCxnSpPr>
        <xdr:spPr>
          <a:xfrm rot="5400000" flipH="1" flipV="1">
            <a:off x="1028424" y="766141"/>
            <a:ext cx="75924" cy="75924"/>
          </a:xfrm>
          <a:prstGeom prst="line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86" name="Straight Connector 85"/>
          <xdr:cNvCxnSpPr/>
        </xdr:nvCxnSpPr>
        <xdr:spPr>
          <a:xfrm rot="5400000" flipH="1">
            <a:off x="1174785" y="837546"/>
            <a:ext cx="79857" cy="25262"/>
          </a:xfrm>
          <a:prstGeom prst="line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87" name="Straight Connector 86"/>
          <xdr:cNvCxnSpPr/>
        </xdr:nvCxnSpPr>
        <xdr:spPr>
          <a:xfrm rot="16200000" flipV="1">
            <a:off x="1052585" y="624646"/>
            <a:ext cx="75923" cy="55219"/>
          </a:xfrm>
          <a:prstGeom prst="line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88" name="Straight Connector 87"/>
          <xdr:cNvCxnSpPr/>
        </xdr:nvCxnSpPr>
        <xdr:spPr>
          <a:xfrm rot="10800000" flipV="1">
            <a:off x="1235489" y="621196"/>
            <a:ext cx="55218" cy="48317"/>
          </a:xfrm>
          <a:prstGeom prst="line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</xdr:grpSp>
    <xdr:clientData/>
  </xdr:twoCellAnchor>
  <xdr:twoCellAnchor>
    <xdr:from>
      <xdr:col>5</xdr:col>
      <xdr:colOff>63178</xdr:colOff>
      <xdr:row>4</xdr:row>
      <xdr:rowOff>82553</xdr:rowOff>
    </xdr:from>
    <xdr:to>
      <xdr:col>34</xdr:col>
      <xdr:colOff>96907</xdr:colOff>
      <xdr:row>32</xdr:row>
      <xdr:rowOff>95249</xdr:rowOff>
    </xdr:to>
    <xdr:grpSp>
      <xdr:nvGrpSpPr>
        <xdr:cNvPr id="89" name="Group 88"/>
        <xdr:cNvGrpSpPr/>
      </xdr:nvGrpSpPr>
      <xdr:grpSpPr>
        <a:xfrm>
          <a:off x="684374" y="462173"/>
          <a:ext cx="3636663" cy="3298130"/>
          <a:chOff x="684374" y="462173"/>
          <a:chExt cx="3636663" cy="3298130"/>
        </a:xfrm>
      </xdr:grpSpPr>
      <xdr:cxnSp macro="">
        <xdr:nvCxnSpPr>
          <xdr:cNvPr id="90" name="Straight Connector 89"/>
          <xdr:cNvCxnSpPr/>
        </xdr:nvCxnSpPr>
        <xdr:spPr>
          <a:xfrm rot="10800000">
            <a:off x="1753152" y="496957"/>
            <a:ext cx="2460488" cy="10420"/>
          </a:xfrm>
          <a:prstGeom prst="line">
            <a:avLst/>
          </a:prstGeom>
          <a:ln w="206375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Straight Connector 90"/>
          <xdr:cNvCxnSpPr/>
        </xdr:nvCxnSpPr>
        <xdr:spPr>
          <a:xfrm rot="16200000" flipV="1">
            <a:off x="-385714" y="1538611"/>
            <a:ext cx="2140499" cy="323"/>
          </a:xfrm>
          <a:prstGeom prst="line">
            <a:avLst/>
          </a:prstGeom>
          <a:ln w="952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" name="Straight Connector 91"/>
          <xdr:cNvCxnSpPr/>
        </xdr:nvCxnSpPr>
        <xdr:spPr>
          <a:xfrm rot="16200000" flipV="1">
            <a:off x="212291" y="2052410"/>
            <a:ext cx="3180793" cy="321"/>
          </a:xfrm>
          <a:prstGeom prst="line">
            <a:avLst/>
          </a:prstGeom>
          <a:ln w="952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3" name="Straight Connector 92"/>
          <xdr:cNvCxnSpPr/>
        </xdr:nvCxnSpPr>
        <xdr:spPr>
          <a:xfrm rot="16200000" flipV="1">
            <a:off x="1271615" y="2111238"/>
            <a:ext cx="3298130" cy="0"/>
          </a:xfrm>
          <a:prstGeom prst="line">
            <a:avLst/>
          </a:prstGeom>
          <a:ln w="952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Straight Connector 93"/>
          <xdr:cNvCxnSpPr/>
        </xdr:nvCxnSpPr>
        <xdr:spPr>
          <a:xfrm rot="5400000" flipH="1" flipV="1">
            <a:off x="3416257" y="1554648"/>
            <a:ext cx="1620627" cy="0"/>
          </a:xfrm>
          <a:prstGeom prst="line">
            <a:avLst/>
          </a:prstGeom>
          <a:ln w="206375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" name="Straight Connector 94"/>
          <xdr:cNvCxnSpPr/>
        </xdr:nvCxnSpPr>
        <xdr:spPr>
          <a:xfrm rot="5400000" flipH="1" flipV="1">
            <a:off x="3807818" y="2480062"/>
            <a:ext cx="946924" cy="0"/>
          </a:xfrm>
          <a:prstGeom prst="line">
            <a:avLst/>
          </a:prstGeom>
          <a:ln w="952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Straight Connector 95"/>
          <xdr:cNvCxnSpPr/>
        </xdr:nvCxnSpPr>
        <xdr:spPr>
          <a:xfrm flipV="1">
            <a:off x="1274141" y="3487530"/>
            <a:ext cx="547757" cy="0"/>
          </a:xfrm>
          <a:prstGeom prst="line">
            <a:avLst/>
          </a:prstGeom>
          <a:ln w="952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Straight Connector 96"/>
          <xdr:cNvCxnSpPr/>
        </xdr:nvCxnSpPr>
        <xdr:spPr>
          <a:xfrm>
            <a:off x="3885924" y="2912717"/>
            <a:ext cx="435113" cy="2484"/>
          </a:xfrm>
          <a:prstGeom prst="line">
            <a:avLst/>
          </a:prstGeom>
          <a:ln w="952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28</xdr:col>
      <xdr:colOff>17394</xdr:colOff>
      <xdr:row>21</xdr:row>
      <xdr:rowOff>38657</xdr:rowOff>
    </xdr:from>
    <xdr:to>
      <xdr:col>33</xdr:col>
      <xdr:colOff>87245</xdr:colOff>
      <xdr:row>24</xdr:row>
      <xdr:rowOff>95807</xdr:rowOff>
    </xdr:to>
    <xdr:grpSp>
      <xdr:nvGrpSpPr>
        <xdr:cNvPr id="99" name="Group 98"/>
        <xdr:cNvGrpSpPr/>
      </xdr:nvGrpSpPr>
      <xdr:grpSpPr>
        <a:xfrm>
          <a:off x="3496090" y="2413005"/>
          <a:ext cx="691046" cy="409161"/>
          <a:chOff x="1025663" y="1122294"/>
          <a:chExt cx="691046" cy="409161"/>
        </a:xfrm>
      </xdr:grpSpPr>
      <xdr:sp macro="" textlink="">
        <xdr:nvSpPr>
          <xdr:cNvPr id="100" name="Rounded Rectangle 99"/>
          <xdr:cNvSpPr/>
        </xdr:nvSpPr>
        <xdr:spPr>
          <a:xfrm>
            <a:off x="1025663" y="1122294"/>
            <a:ext cx="691046" cy="409161"/>
          </a:xfrm>
          <a:prstGeom prst="roundRect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ln w="10160">
                <a:solidFill>
                  <a:schemeClr val="accent6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101" name="Picture 10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63211" y="1152387"/>
            <a:ext cx="620235" cy="271263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20872</xdr:colOff>
      <xdr:row>6</xdr:row>
      <xdr:rowOff>25304</xdr:rowOff>
    </xdr:from>
    <xdr:to>
      <xdr:col>18</xdr:col>
      <xdr:colOff>95640</xdr:colOff>
      <xdr:row>8</xdr:row>
      <xdr:rowOff>97357</xdr:rowOff>
    </xdr:to>
    <xdr:sp macro="" textlink="">
      <xdr:nvSpPr>
        <xdr:cNvPr id="104" name="Rounded Rectangle 103"/>
        <xdr:cNvSpPr/>
      </xdr:nvSpPr>
      <xdr:spPr>
        <a:xfrm rot="10800000">
          <a:off x="1884459" y="639597"/>
          <a:ext cx="447485" cy="306727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12152</xdr:colOff>
      <xdr:row>13</xdr:row>
      <xdr:rowOff>34239</xdr:rowOff>
    </xdr:from>
    <xdr:to>
      <xdr:col>9</xdr:col>
      <xdr:colOff>88353</xdr:colOff>
      <xdr:row>16</xdr:row>
      <xdr:rowOff>104089</xdr:rowOff>
    </xdr:to>
    <xdr:sp macro="" textlink="">
      <xdr:nvSpPr>
        <xdr:cNvPr id="107" name="Rounded Rectangle 106"/>
        <xdr:cNvSpPr/>
      </xdr:nvSpPr>
      <xdr:spPr>
        <a:xfrm>
          <a:off x="757587" y="1469891"/>
          <a:ext cx="448918" cy="42186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13119</xdr:colOff>
      <xdr:row>9</xdr:row>
      <xdr:rowOff>13804</xdr:rowOff>
    </xdr:from>
    <xdr:to>
      <xdr:col>22</xdr:col>
      <xdr:colOff>87886</xdr:colOff>
      <xdr:row>11</xdr:row>
      <xdr:rowOff>87232</xdr:rowOff>
    </xdr:to>
    <xdr:sp macro="" textlink="">
      <xdr:nvSpPr>
        <xdr:cNvPr id="109" name="Rounded Rectangle 108"/>
        <xdr:cNvSpPr/>
      </xdr:nvSpPr>
      <xdr:spPr>
        <a:xfrm>
          <a:off x="2373662" y="980108"/>
          <a:ext cx="447485" cy="308102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13281</xdr:colOff>
      <xdr:row>17</xdr:row>
      <xdr:rowOff>15106</xdr:rowOff>
    </xdr:from>
    <xdr:to>
      <xdr:col>13</xdr:col>
      <xdr:colOff>87885</xdr:colOff>
      <xdr:row>25</xdr:row>
      <xdr:rowOff>111142</xdr:rowOff>
    </xdr:to>
    <xdr:grpSp>
      <xdr:nvGrpSpPr>
        <xdr:cNvPr id="119" name="Group 118"/>
        <xdr:cNvGrpSpPr/>
      </xdr:nvGrpSpPr>
      <xdr:grpSpPr>
        <a:xfrm>
          <a:off x="758716" y="1920106"/>
          <a:ext cx="944278" cy="1034732"/>
          <a:chOff x="758716" y="1920106"/>
          <a:chExt cx="944278" cy="1034732"/>
        </a:xfrm>
      </xdr:grpSpPr>
      <xdr:sp macro="" textlink="">
        <xdr:nvSpPr>
          <xdr:cNvPr id="52" name="Rounded Rectangle 51"/>
          <xdr:cNvSpPr/>
        </xdr:nvSpPr>
        <xdr:spPr>
          <a:xfrm>
            <a:off x="764931" y="1936762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3" name="Rounded Rectangle 52"/>
          <xdr:cNvSpPr/>
        </xdr:nvSpPr>
        <xdr:spPr>
          <a:xfrm>
            <a:off x="758716" y="2295699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4" name="Rounded Rectangle 53"/>
          <xdr:cNvSpPr/>
        </xdr:nvSpPr>
        <xdr:spPr>
          <a:xfrm>
            <a:off x="764931" y="2648110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10" name="Rounded Rectangle 109"/>
          <xdr:cNvSpPr/>
        </xdr:nvSpPr>
        <xdr:spPr>
          <a:xfrm>
            <a:off x="1255509" y="1920106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11" name="Rounded Rectangle 110"/>
          <xdr:cNvSpPr/>
        </xdr:nvSpPr>
        <xdr:spPr>
          <a:xfrm>
            <a:off x="1249294" y="2279043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12" name="Rounded Rectangle 111"/>
          <xdr:cNvSpPr/>
        </xdr:nvSpPr>
        <xdr:spPr>
          <a:xfrm>
            <a:off x="1255509" y="2631454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5</xdr:col>
      <xdr:colOff>20706</xdr:colOff>
      <xdr:row>4</xdr:row>
      <xdr:rowOff>62119</xdr:rowOff>
    </xdr:from>
    <xdr:to>
      <xdr:col>14</xdr:col>
      <xdr:colOff>13804</xdr:colOff>
      <xdr:row>4</xdr:row>
      <xdr:rowOff>69021</xdr:rowOff>
    </xdr:to>
    <xdr:cxnSp macro="">
      <xdr:nvCxnSpPr>
        <xdr:cNvPr id="115" name="Straight Connector 114"/>
        <xdr:cNvCxnSpPr/>
      </xdr:nvCxnSpPr>
      <xdr:spPr>
        <a:xfrm>
          <a:off x="641902" y="441739"/>
          <a:ext cx="1111250" cy="690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13672</xdr:colOff>
      <xdr:row>6</xdr:row>
      <xdr:rowOff>14356</xdr:rowOff>
    </xdr:from>
    <xdr:to>
      <xdr:col>22</xdr:col>
      <xdr:colOff>88439</xdr:colOff>
      <xdr:row>8</xdr:row>
      <xdr:rowOff>87784</xdr:rowOff>
    </xdr:to>
    <xdr:sp macro="" textlink="">
      <xdr:nvSpPr>
        <xdr:cNvPr id="121" name="Rounded Rectangle 120"/>
        <xdr:cNvSpPr/>
      </xdr:nvSpPr>
      <xdr:spPr>
        <a:xfrm>
          <a:off x="2374215" y="628649"/>
          <a:ext cx="447485" cy="308102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19084</xdr:colOff>
      <xdr:row>25</xdr:row>
      <xdr:rowOff>30754</xdr:rowOff>
    </xdr:from>
    <xdr:to>
      <xdr:col>4</xdr:col>
      <xdr:colOff>93771</xdr:colOff>
      <xdr:row>28</xdr:row>
      <xdr:rowOff>103990</xdr:rowOff>
    </xdr:to>
    <xdr:sp macro="" textlink="">
      <xdr:nvSpPr>
        <xdr:cNvPr id="2" name="Rounded Rectangle 1"/>
        <xdr:cNvSpPr/>
      </xdr:nvSpPr>
      <xdr:spPr>
        <a:xfrm>
          <a:off x="143642" y="2902908"/>
          <a:ext cx="448360" cy="42492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39757</xdr:colOff>
      <xdr:row>30</xdr:row>
      <xdr:rowOff>23770</xdr:rowOff>
    </xdr:from>
    <xdr:to>
      <xdr:col>13</xdr:col>
      <xdr:colOff>114444</xdr:colOff>
      <xdr:row>33</xdr:row>
      <xdr:rowOff>97007</xdr:rowOff>
    </xdr:to>
    <xdr:sp macro="" textlink="">
      <xdr:nvSpPr>
        <xdr:cNvPr id="3" name="Rounded Rectangle 2"/>
        <xdr:cNvSpPr/>
      </xdr:nvSpPr>
      <xdr:spPr>
        <a:xfrm>
          <a:off x="1278007" y="3405145"/>
          <a:ext cx="446162" cy="41613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18498</xdr:colOff>
      <xdr:row>30</xdr:row>
      <xdr:rowOff>32854</xdr:rowOff>
    </xdr:from>
    <xdr:to>
      <xdr:col>9</xdr:col>
      <xdr:colOff>94698</xdr:colOff>
      <xdr:row>34</xdr:row>
      <xdr:rowOff>109055</xdr:rowOff>
    </xdr:to>
    <xdr:sp macro="" textlink="">
      <xdr:nvSpPr>
        <xdr:cNvPr id="4" name="Rounded Rectangle 3"/>
        <xdr:cNvSpPr/>
      </xdr:nvSpPr>
      <xdr:spPr>
        <a:xfrm>
          <a:off x="637623" y="3414229"/>
          <a:ext cx="571500" cy="53340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19050</xdr:colOff>
      <xdr:row>35</xdr:row>
      <xdr:rowOff>19050</xdr:rowOff>
    </xdr:from>
    <xdr:to>
      <xdr:col>13</xdr:col>
      <xdr:colOff>101600</xdr:colOff>
      <xdr:row>40</xdr:row>
      <xdr:rowOff>95550</xdr:rowOff>
    </xdr:to>
    <xdr:sp macro="" textlink="">
      <xdr:nvSpPr>
        <xdr:cNvPr id="5" name="Rounded Rectangle 4"/>
        <xdr:cNvSpPr/>
      </xdr:nvSpPr>
      <xdr:spPr>
        <a:xfrm>
          <a:off x="1381125" y="3971925"/>
          <a:ext cx="330200" cy="64800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27609</xdr:colOff>
      <xdr:row>5</xdr:row>
      <xdr:rowOff>31750</xdr:rowOff>
    </xdr:from>
    <xdr:to>
      <xdr:col>9</xdr:col>
      <xdr:colOff>94697</xdr:colOff>
      <xdr:row>7</xdr:row>
      <xdr:rowOff>101599</xdr:rowOff>
    </xdr:to>
    <xdr:sp macro="" textlink="">
      <xdr:nvSpPr>
        <xdr:cNvPr id="6" name="Rounded Rectangle 5"/>
        <xdr:cNvSpPr/>
      </xdr:nvSpPr>
      <xdr:spPr>
        <a:xfrm>
          <a:off x="899513" y="559288"/>
          <a:ext cx="316203" cy="30431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24762</xdr:colOff>
      <xdr:row>31</xdr:row>
      <xdr:rowOff>13493</xdr:rowOff>
    </xdr:from>
    <xdr:to>
      <xdr:col>30</xdr:col>
      <xdr:colOff>109296</xdr:colOff>
      <xdr:row>36</xdr:row>
      <xdr:rowOff>91184</xdr:rowOff>
    </xdr:to>
    <xdr:sp macro="" textlink="">
      <xdr:nvSpPr>
        <xdr:cNvPr id="7" name="Rounded Rectangle 6"/>
        <xdr:cNvSpPr/>
      </xdr:nvSpPr>
      <xdr:spPr>
        <a:xfrm>
          <a:off x="3491862" y="3509168"/>
          <a:ext cx="332184" cy="649191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25400</xdr:colOff>
      <xdr:row>5</xdr:row>
      <xdr:rowOff>25400</xdr:rowOff>
    </xdr:from>
    <xdr:to>
      <xdr:col>40</xdr:col>
      <xdr:colOff>95250</xdr:colOff>
      <xdr:row>10</xdr:row>
      <xdr:rowOff>95250</xdr:rowOff>
    </xdr:to>
    <xdr:sp macro="" textlink="">
      <xdr:nvSpPr>
        <xdr:cNvPr id="8" name="Rounded Rectangle 7"/>
        <xdr:cNvSpPr/>
      </xdr:nvSpPr>
      <xdr:spPr>
        <a:xfrm>
          <a:off x="4235450" y="549275"/>
          <a:ext cx="812800" cy="641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35</xdr:row>
      <xdr:rowOff>31750</xdr:rowOff>
    </xdr:from>
    <xdr:to>
      <xdr:col>10</xdr:col>
      <xdr:colOff>95250</xdr:colOff>
      <xdr:row>40</xdr:row>
      <xdr:rowOff>82550</xdr:rowOff>
    </xdr:to>
    <xdr:sp macro="" textlink="">
      <xdr:nvSpPr>
        <xdr:cNvPr id="10" name="Rounded Rectangle 9"/>
        <xdr:cNvSpPr/>
      </xdr:nvSpPr>
      <xdr:spPr>
        <a:xfrm>
          <a:off x="657225" y="3984625"/>
          <a:ext cx="676275" cy="62230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31750</xdr:colOff>
      <xdr:row>30</xdr:row>
      <xdr:rowOff>38100</xdr:rowOff>
    </xdr:from>
    <xdr:to>
      <xdr:col>40</xdr:col>
      <xdr:colOff>82550</xdr:colOff>
      <xdr:row>36</xdr:row>
      <xdr:rowOff>69850</xdr:rowOff>
    </xdr:to>
    <xdr:sp macro="" textlink="">
      <xdr:nvSpPr>
        <xdr:cNvPr id="11" name="Rounded Rectangle 10"/>
        <xdr:cNvSpPr/>
      </xdr:nvSpPr>
      <xdr:spPr>
        <a:xfrm>
          <a:off x="3870325" y="3419475"/>
          <a:ext cx="1165225" cy="7175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24296</xdr:colOff>
      <xdr:row>35</xdr:row>
      <xdr:rowOff>16290</xdr:rowOff>
    </xdr:from>
    <xdr:to>
      <xdr:col>22</xdr:col>
      <xdr:colOff>68746</xdr:colOff>
      <xdr:row>40</xdr:row>
      <xdr:rowOff>96631</xdr:rowOff>
    </xdr:to>
    <xdr:sp macro="" textlink="">
      <xdr:nvSpPr>
        <xdr:cNvPr id="12" name="Rounded Rectangle 11"/>
        <xdr:cNvSpPr/>
      </xdr:nvSpPr>
      <xdr:spPr>
        <a:xfrm>
          <a:off x="2384839" y="4060964"/>
          <a:ext cx="417168" cy="66702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31746</xdr:colOff>
      <xdr:row>31</xdr:row>
      <xdr:rowOff>31754</xdr:rowOff>
    </xdr:from>
    <xdr:to>
      <xdr:col>20</xdr:col>
      <xdr:colOff>101596</xdr:colOff>
      <xdr:row>34</xdr:row>
      <xdr:rowOff>88904</xdr:rowOff>
    </xdr:to>
    <xdr:sp macro="" textlink="">
      <xdr:nvSpPr>
        <xdr:cNvPr id="13" name="Rounded Rectangle 12"/>
        <xdr:cNvSpPr/>
      </xdr:nvSpPr>
      <xdr:spPr>
        <a:xfrm>
          <a:off x="1889121" y="3527429"/>
          <a:ext cx="688975" cy="40005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117750</xdr:colOff>
      <xdr:row>37</xdr:row>
      <xdr:rowOff>25400</xdr:rowOff>
    </xdr:from>
    <xdr:to>
      <xdr:col>28</xdr:col>
      <xdr:colOff>94697</xdr:colOff>
      <xdr:row>40</xdr:row>
      <xdr:rowOff>88900</xdr:rowOff>
    </xdr:to>
    <xdr:sp macro="" textlink="">
      <xdr:nvSpPr>
        <xdr:cNvPr id="14" name="Rounded Rectangle 13"/>
        <xdr:cNvSpPr/>
      </xdr:nvSpPr>
      <xdr:spPr>
        <a:xfrm>
          <a:off x="2851011" y="4304748"/>
          <a:ext cx="722382" cy="415511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19370</xdr:colOff>
      <xdr:row>19</xdr:row>
      <xdr:rowOff>24726</xdr:rowOff>
    </xdr:from>
    <xdr:to>
      <xdr:col>22</xdr:col>
      <xdr:colOff>94387</xdr:colOff>
      <xdr:row>21</xdr:row>
      <xdr:rowOff>96779</xdr:rowOff>
    </xdr:to>
    <xdr:grpSp>
      <xdr:nvGrpSpPr>
        <xdr:cNvPr id="15" name="Group 14"/>
        <xdr:cNvGrpSpPr/>
      </xdr:nvGrpSpPr>
      <xdr:grpSpPr>
        <a:xfrm>
          <a:off x="1895062" y="2193495"/>
          <a:ext cx="946921" cy="306515"/>
          <a:chOff x="1876055" y="2985759"/>
          <a:chExt cx="944691" cy="306727"/>
        </a:xfrm>
      </xdr:grpSpPr>
      <xdr:sp macro="" textlink="">
        <xdr:nvSpPr>
          <xdr:cNvPr id="16" name="Rounded Rectangle 15"/>
          <xdr:cNvSpPr/>
        </xdr:nvSpPr>
        <xdr:spPr>
          <a:xfrm rot="10800000">
            <a:off x="2373261" y="2985759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7" name="Rounded Rectangle 16"/>
          <xdr:cNvSpPr/>
        </xdr:nvSpPr>
        <xdr:spPr>
          <a:xfrm rot="10800000">
            <a:off x="1876055" y="2985759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15</xdr:col>
      <xdr:colOff>6253</xdr:colOff>
      <xdr:row>22</xdr:row>
      <xdr:rowOff>23203</xdr:rowOff>
    </xdr:from>
    <xdr:to>
      <xdr:col>22</xdr:col>
      <xdr:colOff>87485</xdr:colOff>
      <xdr:row>30</xdr:row>
      <xdr:rowOff>102581</xdr:rowOff>
    </xdr:to>
    <xdr:grpSp>
      <xdr:nvGrpSpPr>
        <xdr:cNvPr id="18" name="Group 17"/>
        <xdr:cNvGrpSpPr/>
      </xdr:nvGrpSpPr>
      <xdr:grpSpPr>
        <a:xfrm>
          <a:off x="1881945" y="2543665"/>
          <a:ext cx="953136" cy="1017224"/>
          <a:chOff x="1924050" y="609600"/>
          <a:chExt cx="971550" cy="990600"/>
        </a:xfrm>
        <a:solidFill>
          <a:sysClr val="window" lastClr="FFFFFF"/>
        </a:solidFill>
      </xdr:grpSpPr>
      <xdr:sp macro="" textlink="">
        <xdr:nvSpPr>
          <xdr:cNvPr id="19" name="Rounded Rectangle 50"/>
          <xdr:cNvSpPr/>
        </xdr:nvSpPr>
        <xdr:spPr>
          <a:xfrm>
            <a:off x="1930400" y="60960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0" name="Rounded Rectangle 51"/>
          <xdr:cNvSpPr/>
        </xdr:nvSpPr>
        <xdr:spPr>
          <a:xfrm>
            <a:off x="1924050" y="9588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1" name="Rounded Rectangle 52"/>
          <xdr:cNvSpPr/>
        </xdr:nvSpPr>
        <xdr:spPr>
          <a:xfrm>
            <a:off x="1930400" y="13017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2" name="Rounded Rectangle 53"/>
          <xdr:cNvSpPr/>
        </xdr:nvSpPr>
        <xdr:spPr>
          <a:xfrm>
            <a:off x="2438400" y="60960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3" name="Rounded Rectangle 54"/>
          <xdr:cNvSpPr/>
        </xdr:nvSpPr>
        <xdr:spPr>
          <a:xfrm>
            <a:off x="2432050" y="9588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4" name="Rounded Rectangle 55"/>
          <xdr:cNvSpPr/>
        </xdr:nvSpPr>
        <xdr:spPr>
          <a:xfrm>
            <a:off x="2438400" y="1301750"/>
            <a:ext cx="457200" cy="298450"/>
          </a:xfrm>
          <a:prstGeom prst="roundRect">
            <a:avLst/>
          </a:prstGeom>
          <a:grpFill/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14</xdr:col>
      <xdr:colOff>26385</xdr:colOff>
      <xdr:row>5</xdr:row>
      <xdr:rowOff>24847</xdr:rowOff>
    </xdr:from>
    <xdr:to>
      <xdr:col>33</xdr:col>
      <xdr:colOff>108365</xdr:colOff>
      <xdr:row>10</xdr:row>
      <xdr:rowOff>96629</xdr:rowOff>
    </xdr:to>
    <xdr:grpSp>
      <xdr:nvGrpSpPr>
        <xdr:cNvPr id="25" name="Group 125"/>
        <xdr:cNvGrpSpPr/>
      </xdr:nvGrpSpPr>
      <xdr:grpSpPr>
        <a:xfrm>
          <a:off x="1777520" y="552385"/>
          <a:ext cx="2448576" cy="657936"/>
          <a:chOff x="781050" y="146050"/>
          <a:chExt cx="2495550" cy="304800"/>
        </a:xfrm>
        <a:solidFill>
          <a:sysClr val="window" lastClr="FFFFFF"/>
        </a:solidFill>
      </xdr:grpSpPr>
      <xdr:sp macro="" textlink="">
        <xdr:nvSpPr>
          <xdr:cNvPr id="26" name="Rounded Rectangle 25"/>
          <xdr:cNvSpPr/>
        </xdr:nvSpPr>
        <xdr:spPr>
          <a:xfrm>
            <a:off x="2317750" y="15240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7" name="Rounded Rectangle 26"/>
          <xdr:cNvSpPr/>
        </xdr:nvSpPr>
        <xdr:spPr>
          <a:xfrm>
            <a:off x="2819400" y="15240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8" name="Rounded Rectangle 27"/>
          <xdr:cNvSpPr/>
        </xdr:nvSpPr>
        <xdr:spPr>
          <a:xfrm>
            <a:off x="78105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9" name="Rounded Rectangle 28"/>
          <xdr:cNvSpPr/>
        </xdr:nvSpPr>
        <xdr:spPr>
          <a:xfrm>
            <a:off x="129540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0" name="Rounded Rectangle 29"/>
          <xdr:cNvSpPr/>
        </xdr:nvSpPr>
        <xdr:spPr>
          <a:xfrm>
            <a:off x="180340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26</xdr:col>
      <xdr:colOff>24296</xdr:colOff>
      <xdr:row>31</xdr:row>
      <xdr:rowOff>38650</xdr:rowOff>
    </xdr:from>
    <xdr:to>
      <xdr:col>27</xdr:col>
      <xdr:colOff>86967</xdr:colOff>
      <xdr:row>33</xdr:row>
      <xdr:rowOff>92074</xdr:rowOff>
    </xdr:to>
    <xdr:sp macro="" textlink="">
      <xdr:nvSpPr>
        <xdr:cNvPr id="31" name="Rounded Rectangle 30"/>
        <xdr:cNvSpPr/>
      </xdr:nvSpPr>
      <xdr:spPr>
        <a:xfrm>
          <a:off x="3261416" y="3613976"/>
          <a:ext cx="186910" cy="288098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25399</xdr:colOff>
      <xdr:row>5</xdr:row>
      <xdr:rowOff>31753</xdr:rowOff>
    </xdr:from>
    <xdr:to>
      <xdr:col>6</xdr:col>
      <xdr:colOff>88900</xdr:colOff>
      <xdr:row>6</xdr:row>
      <xdr:rowOff>101602</xdr:rowOff>
    </xdr:to>
    <xdr:sp macro="" textlink="">
      <xdr:nvSpPr>
        <xdr:cNvPr id="32" name="Rounded Rectangle 31"/>
        <xdr:cNvSpPr/>
      </xdr:nvSpPr>
      <xdr:spPr>
        <a:xfrm>
          <a:off x="646595" y="556318"/>
          <a:ext cx="187740" cy="18718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19046</xdr:colOff>
      <xdr:row>12</xdr:row>
      <xdr:rowOff>17946</xdr:rowOff>
    </xdr:from>
    <xdr:to>
      <xdr:col>13</xdr:col>
      <xdr:colOff>88896</xdr:colOff>
      <xdr:row>15</xdr:row>
      <xdr:rowOff>89732</xdr:rowOff>
    </xdr:to>
    <xdr:grpSp>
      <xdr:nvGrpSpPr>
        <xdr:cNvPr id="33" name="Group 32"/>
        <xdr:cNvGrpSpPr/>
      </xdr:nvGrpSpPr>
      <xdr:grpSpPr>
        <a:xfrm>
          <a:off x="766392" y="1366100"/>
          <a:ext cx="941754" cy="423478"/>
          <a:chOff x="764485" y="563217"/>
          <a:chExt cx="939524" cy="402810"/>
        </a:xfrm>
      </xdr:grpSpPr>
      <xdr:sp macro="" textlink="">
        <xdr:nvSpPr>
          <xdr:cNvPr id="34" name="Rounded Rectangle 33"/>
          <xdr:cNvSpPr/>
        </xdr:nvSpPr>
        <xdr:spPr>
          <a:xfrm>
            <a:off x="764485" y="563217"/>
            <a:ext cx="939524" cy="402810"/>
          </a:xfrm>
          <a:prstGeom prst="roundRect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ln w="10160">
                <a:solidFill>
                  <a:schemeClr val="accent6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5" name="Oval 34"/>
          <xdr:cNvSpPr/>
        </xdr:nvSpPr>
        <xdr:spPr>
          <a:xfrm>
            <a:off x="1152663" y="697119"/>
            <a:ext cx="69022" cy="69022"/>
          </a:xfrm>
          <a:prstGeom prst="ellips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ln w="10160">
                <a:solidFill>
                  <a:schemeClr val="accent6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36" name="Straight Connector 35"/>
          <xdr:cNvCxnSpPr/>
        </xdr:nvCxnSpPr>
        <xdr:spPr>
          <a:xfrm>
            <a:off x="1263100" y="759239"/>
            <a:ext cx="103532" cy="1588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37" name="Straight Connector 36"/>
          <xdr:cNvCxnSpPr/>
        </xdr:nvCxnSpPr>
        <xdr:spPr>
          <a:xfrm rot="5400000" flipH="1" flipV="1">
            <a:off x="1028424" y="766141"/>
            <a:ext cx="75924" cy="75924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38" name="Straight Connector 37"/>
          <xdr:cNvCxnSpPr/>
        </xdr:nvCxnSpPr>
        <xdr:spPr>
          <a:xfrm rot="5400000" flipH="1">
            <a:off x="1174785" y="837546"/>
            <a:ext cx="79857" cy="25262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39" name="Straight Connector 38"/>
          <xdr:cNvCxnSpPr/>
        </xdr:nvCxnSpPr>
        <xdr:spPr>
          <a:xfrm rot="16200000" flipV="1">
            <a:off x="1052585" y="624646"/>
            <a:ext cx="75923" cy="55219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40" name="Straight Connector 39"/>
          <xdr:cNvCxnSpPr/>
        </xdr:nvCxnSpPr>
        <xdr:spPr>
          <a:xfrm rot="10800000" flipV="1">
            <a:off x="1235489" y="621196"/>
            <a:ext cx="55218" cy="48317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</xdr:grpSp>
    <xdr:clientData/>
  </xdr:twoCellAnchor>
  <xdr:twoCellAnchor>
    <xdr:from>
      <xdr:col>14</xdr:col>
      <xdr:colOff>27610</xdr:colOff>
      <xdr:row>11</xdr:row>
      <xdr:rowOff>110435</xdr:rowOff>
    </xdr:from>
    <xdr:to>
      <xdr:col>35</xdr:col>
      <xdr:colOff>103533</xdr:colOff>
      <xdr:row>12</xdr:row>
      <xdr:rowOff>6903</xdr:rowOff>
    </xdr:to>
    <xdr:cxnSp macro="">
      <xdr:nvCxnSpPr>
        <xdr:cNvPr id="41" name="Straight Connector 40"/>
        <xdr:cNvCxnSpPr/>
      </xdr:nvCxnSpPr>
      <xdr:spPr>
        <a:xfrm rot="10800000">
          <a:off x="1766958" y="1339022"/>
          <a:ext cx="2684945" cy="1380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62120</xdr:colOff>
      <xdr:row>7</xdr:row>
      <xdr:rowOff>41413</xdr:rowOff>
    </xdr:from>
    <xdr:to>
      <xdr:col>5</xdr:col>
      <xdr:colOff>68228</xdr:colOff>
      <xdr:row>29</xdr:row>
      <xdr:rowOff>83623</xdr:rowOff>
    </xdr:to>
    <xdr:cxnSp macro="">
      <xdr:nvCxnSpPr>
        <xdr:cNvPr id="42" name="Straight Connector 41"/>
        <xdr:cNvCxnSpPr/>
      </xdr:nvCxnSpPr>
      <xdr:spPr>
        <a:xfrm rot="16200000" flipV="1">
          <a:off x="-625442" y="2109410"/>
          <a:ext cx="2623623" cy="610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55218</xdr:colOff>
      <xdr:row>11</xdr:row>
      <xdr:rowOff>20707</xdr:rowOff>
    </xdr:from>
    <xdr:to>
      <xdr:col>14</xdr:col>
      <xdr:colOff>58615</xdr:colOff>
      <xdr:row>34</xdr:row>
      <xdr:rowOff>7327</xdr:rowOff>
    </xdr:to>
    <xdr:cxnSp macro="">
      <xdr:nvCxnSpPr>
        <xdr:cNvPr id="43" name="Straight Connector 42"/>
        <xdr:cNvCxnSpPr/>
      </xdr:nvCxnSpPr>
      <xdr:spPr>
        <a:xfrm rot="16200000" flipV="1">
          <a:off x="466588" y="2591395"/>
          <a:ext cx="2682928" cy="339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17096</xdr:colOff>
      <xdr:row>34</xdr:row>
      <xdr:rowOff>51288</xdr:rowOff>
    </xdr:from>
    <xdr:to>
      <xdr:col>14</xdr:col>
      <xdr:colOff>109903</xdr:colOff>
      <xdr:row>34</xdr:row>
      <xdr:rowOff>57150</xdr:rowOff>
    </xdr:to>
    <xdr:cxnSp macro="">
      <xdr:nvCxnSpPr>
        <xdr:cNvPr id="46" name="Straight Connector 45"/>
        <xdr:cNvCxnSpPr/>
      </xdr:nvCxnSpPr>
      <xdr:spPr>
        <a:xfrm flipV="1">
          <a:off x="1262673" y="3978519"/>
          <a:ext cx="598365" cy="586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12154</xdr:colOff>
      <xdr:row>22</xdr:row>
      <xdr:rowOff>34664</xdr:rowOff>
    </xdr:from>
    <xdr:to>
      <xdr:col>31</xdr:col>
      <xdr:colOff>88354</xdr:colOff>
      <xdr:row>25</xdr:row>
      <xdr:rowOff>104514</xdr:rowOff>
    </xdr:to>
    <xdr:sp macro="" textlink="">
      <xdr:nvSpPr>
        <xdr:cNvPr id="47" name="Rounded Rectangle 46"/>
        <xdr:cNvSpPr/>
      </xdr:nvSpPr>
      <xdr:spPr>
        <a:xfrm>
          <a:off x="3507096" y="2555126"/>
          <a:ext cx="449873" cy="42154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13281</xdr:colOff>
      <xdr:row>21</xdr:row>
      <xdr:rowOff>22008</xdr:rowOff>
    </xdr:from>
    <xdr:to>
      <xdr:col>13</xdr:col>
      <xdr:colOff>87885</xdr:colOff>
      <xdr:row>29</xdr:row>
      <xdr:rowOff>111142</xdr:rowOff>
    </xdr:to>
    <xdr:grpSp>
      <xdr:nvGrpSpPr>
        <xdr:cNvPr id="48" name="Group 47"/>
        <xdr:cNvGrpSpPr/>
      </xdr:nvGrpSpPr>
      <xdr:grpSpPr>
        <a:xfrm>
          <a:off x="760627" y="2425239"/>
          <a:ext cx="946508" cy="1026980"/>
          <a:chOff x="758716" y="1927008"/>
          <a:chExt cx="944278" cy="1027830"/>
        </a:xfrm>
      </xdr:grpSpPr>
      <xdr:sp macro="" textlink="">
        <xdr:nvSpPr>
          <xdr:cNvPr id="49" name="Rounded Rectangle 48"/>
          <xdr:cNvSpPr/>
        </xdr:nvSpPr>
        <xdr:spPr>
          <a:xfrm>
            <a:off x="764931" y="1936762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0" name="Rounded Rectangle 49"/>
          <xdr:cNvSpPr/>
        </xdr:nvSpPr>
        <xdr:spPr>
          <a:xfrm>
            <a:off x="758716" y="2295699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1" name="Rounded Rectangle 50"/>
          <xdr:cNvSpPr/>
        </xdr:nvSpPr>
        <xdr:spPr>
          <a:xfrm>
            <a:off x="764931" y="2648110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2" name="Rounded Rectangle 51"/>
          <xdr:cNvSpPr/>
        </xdr:nvSpPr>
        <xdr:spPr>
          <a:xfrm>
            <a:off x="1255509" y="1927008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3" name="Rounded Rectangle 52"/>
          <xdr:cNvSpPr/>
        </xdr:nvSpPr>
        <xdr:spPr>
          <a:xfrm>
            <a:off x="1249294" y="2279043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4" name="Rounded Rectangle 53"/>
          <xdr:cNvSpPr/>
        </xdr:nvSpPr>
        <xdr:spPr>
          <a:xfrm>
            <a:off x="1255509" y="2631454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5</xdr:col>
      <xdr:colOff>20706</xdr:colOff>
      <xdr:row>8</xdr:row>
      <xdr:rowOff>62119</xdr:rowOff>
    </xdr:from>
    <xdr:to>
      <xdr:col>9</xdr:col>
      <xdr:colOff>103533</xdr:colOff>
      <xdr:row>8</xdr:row>
      <xdr:rowOff>62120</xdr:rowOff>
    </xdr:to>
    <xdr:cxnSp macro="">
      <xdr:nvCxnSpPr>
        <xdr:cNvPr id="55" name="Straight Connector 54"/>
        <xdr:cNvCxnSpPr/>
      </xdr:nvCxnSpPr>
      <xdr:spPr>
        <a:xfrm>
          <a:off x="639831" y="928894"/>
          <a:ext cx="578127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27609</xdr:colOff>
      <xdr:row>35</xdr:row>
      <xdr:rowOff>11422</xdr:rowOff>
    </xdr:from>
    <xdr:to>
      <xdr:col>18</xdr:col>
      <xdr:colOff>89727</xdr:colOff>
      <xdr:row>40</xdr:row>
      <xdr:rowOff>89112</xdr:rowOff>
    </xdr:to>
    <xdr:sp macro="" textlink="">
      <xdr:nvSpPr>
        <xdr:cNvPr id="56" name="Rounded Rectangle 55"/>
        <xdr:cNvSpPr/>
      </xdr:nvSpPr>
      <xdr:spPr>
        <a:xfrm>
          <a:off x="1761159" y="3964297"/>
          <a:ext cx="557418" cy="64919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26538</xdr:colOff>
      <xdr:row>27</xdr:row>
      <xdr:rowOff>17505</xdr:rowOff>
    </xdr:from>
    <xdr:to>
      <xdr:col>27</xdr:col>
      <xdr:colOff>101225</xdr:colOff>
      <xdr:row>29</xdr:row>
      <xdr:rowOff>103537</xdr:rowOff>
    </xdr:to>
    <xdr:sp macro="" textlink="">
      <xdr:nvSpPr>
        <xdr:cNvPr id="57" name="Rounded Rectangle 56"/>
        <xdr:cNvSpPr/>
      </xdr:nvSpPr>
      <xdr:spPr>
        <a:xfrm>
          <a:off x="3008277" y="3123483"/>
          <a:ext cx="447405" cy="320706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20706</xdr:colOff>
      <xdr:row>13</xdr:row>
      <xdr:rowOff>20706</xdr:rowOff>
    </xdr:from>
    <xdr:to>
      <xdr:col>22</xdr:col>
      <xdr:colOff>101938</xdr:colOff>
      <xdr:row>18</xdr:row>
      <xdr:rowOff>78770</xdr:rowOff>
    </xdr:to>
    <xdr:grpSp>
      <xdr:nvGrpSpPr>
        <xdr:cNvPr id="60" name="Group 125"/>
        <xdr:cNvGrpSpPr/>
      </xdr:nvGrpSpPr>
      <xdr:grpSpPr>
        <a:xfrm>
          <a:off x="1896398" y="1486091"/>
          <a:ext cx="953136" cy="644217"/>
          <a:chOff x="781050" y="146050"/>
          <a:chExt cx="971550" cy="298450"/>
        </a:xfrm>
        <a:solidFill>
          <a:sysClr val="window" lastClr="FFFFFF"/>
        </a:solidFill>
      </xdr:grpSpPr>
      <xdr:sp macro="" textlink="">
        <xdr:nvSpPr>
          <xdr:cNvPr id="61" name="Rounded Rectangle 60"/>
          <xdr:cNvSpPr/>
        </xdr:nvSpPr>
        <xdr:spPr>
          <a:xfrm>
            <a:off x="78105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2" name="Rounded Rectangle 61"/>
          <xdr:cNvSpPr/>
        </xdr:nvSpPr>
        <xdr:spPr>
          <a:xfrm>
            <a:off x="129540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6</xdr:col>
      <xdr:colOff>13020</xdr:colOff>
      <xdr:row>9</xdr:row>
      <xdr:rowOff>25279</xdr:rowOff>
    </xdr:from>
    <xdr:to>
      <xdr:col>13</xdr:col>
      <xdr:colOff>88037</xdr:colOff>
      <xdr:row>11</xdr:row>
      <xdr:rowOff>97332</xdr:rowOff>
    </xdr:to>
    <xdr:grpSp>
      <xdr:nvGrpSpPr>
        <xdr:cNvPr id="64" name="Group 63"/>
        <xdr:cNvGrpSpPr/>
      </xdr:nvGrpSpPr>
      <xdr:grpSpPr>
        <a:xfrm>
          <a:off x="760366" y="1021741"/>
          <a:ext cx="946921" cy="306514"/>
          <a:chOff x="1876055" y="2985759"/>
          <a:chExt cx="944691" cy="306727"/>
        </a:xfrm>
      </xdr:grpSpPr>
      <xdr:sp macro="" textlink="">
        <xdr:nvSpPr>
          <xdr:cNvPr id="65" name="Rounded Rectangle 64"/>
          <xdr:cNvSpPr/>
        </xdr:nvSpPr>
        <xdr:spPr>
          <a:xfrm rot="10800000">
            <a:off x="2373261" y="2985759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6" name="Rounded Rectangle 65"/>
          <xdr:cNvSpPr/>
        </xdr:nvSpPr>
        <xdr:spPr>
          <a:xfrm rot="10800000">
            <a:off x="1876055" y="2985759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24</xdr:col>
      <xdr:colOff>27059</xdr:colOff>
      <xdr:row>31</xdr:row>
      <xdr:rowOff>36305</xdr:rowOff>
    </xdr:from>
    <xdr:to>
      <xdr:col>25</xdr:col>
      <xdr:colOff>89729</xdr:colOff>
      <xdr:row>33</xdr:row>
      <xdr:rowOff>89729</xdr:rowOff>
    </xdr:to>
    <xdr:sp macro="" textlink="">
      <xdr:nvSpPr>
        <xdr:cNvPr id="72" name="Rounded Rectangle 71"/>
        <xdr:cNvSpPr/>
      </xdr:nvSpPr>
      <xdr:spPr>
        <a:xfrm>
          <a:off x="3008798" y="3611631"/>
          <a:ext cx="186909" cy="288098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31746</xdr:colOff>
      <xdr:row>16</xdr:row>
      <xdr:rowOff>31748</xdr:rowOff>
    </xdr:from>
    <xdr:to>
      <xdr:col>13</xdr:col>
      <xdr:colOff>77305</xdr:colOff>
      <xdr:row>17</xdr:row>
      <xdr:rowOff>106705</xdr:rowOff>
    </xdr:to>
    <xdr:grpSp>
      <xdr:nvGrpSpPr>
        <xdr:cNvPr id="73" name="Group 72"/>
        <xdr:cNvGrpSpPr/>
      </xdr:nvGrpSpPr>
      <xdr:grpSpPr>
        <a:xfrm>
          <a:off x="779092" y="1848825"/>
          <a:ext cx="917463" cy="192188"/>
          <a:chOff x="777181" y="1508814"/>
          <a:chExt cx="915233" cy="192294"/>
        </a:xfrm>
      </xdr:grpSpPr>
      <xdr:sp macro="" textlink="">
        <xdr:nvSpPr>
          <xdr:cNvPr id="74" name="Rounded Rectangle 73"/>
          <xdr:cNvSpPr/>
        </xdr:nvSpPr>
        <xdr:spPr>
          <a:xfrm>
            <a:off x="777181" y="1509371"/>
            <a:ext cx="187739" cy="18718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75" name="Group 146"/>
          <xdr:cNvGrpSpPr/>
        </xdr:nvGrpSpPr>
        <xdr:grpSpPr>
          <a:xfrm>
            <a:off x="1018199" y="1508814"/>
            <a:ext cx="674203" cy="192294"/>
            <a:chOff x="7271581" y="2019575"/>
            <a:chExt cx="674203" cy="192294"/>
          </a:xfrm>
        </xdr:grpSpPr>
        <xdr:sp macro="" textlink="">
          <xdr:nvSpPr>
            <xdr:cNvPr id="76" name="Rounded Rectangle 75"/>
            <xdr:cNvSpPr/>
          </xdr:nvSpPr>
          <xdr:spPr>
            <a:xfrm>
              <a:off x="7271581" y="2019575"/>
              <a:ext cx="187739" cy="187186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 b="1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77" name="Rounded Rectangle 76"/>
            <xdr:cNvSpPr/>
          </xdr:nvSpPr>
          <xdr:spPr>
            <a:xfrm>
              <a:off x="7529721" y="2024131"/>
              <a:ext cx="187739" cy="187186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 b="1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78" name="Rounded Rectangle 77"/>
            <xdr:cNvSpPr/>
          </xdr:nvSpPr>
          <xdr:spPr>
            <a:xfrm>
              <a:off x="7758045" y="2024683"/>
              <a:ext cx="187739" cy="187186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 b="1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</xdr:grpSp>
    <xdr:clientData/>
  </xdr:twoCellAnchor>
  <xdr:twoCellAnchor>
    <xdr:from>
      <xdr:col>6</xdr:col>
      <xdr:colOff>45550</xdr:colOff>
      <xdr:row>19</xdr:row>
      <xdr:rowOff>11594</xdr:rowOff>
    </xdr:from>
    <xdr:to>
      <xdr:col>13</xdr:col>
      <xdr:colOff>77858</xdr:colOff>
      <xdr:row>20</xdr:row>
      <xdr:rowOff>86551</xdr:rowOff>
    </xdr:to>
    <xdr:grpSp>
      <xdr:nvGrpSpPr>
        <xdr:cNvPr id="79" name="Group 78"/>
        <xdr:cNvGrpSpPr/>
      </xdr:nvGrpSpPr>
      <xdr:grpSpPr>
        <a:xfrm>
          <a:off x="792896" y="2180363"/>
          <a:ext cx="904212" cy="192188"/>
          <a:chOff x="790985" y="1840671"/>
          <a:chExt cx="901982" cy="192294"/>
        </a:xfrm>
      </xdr:grpSpPr>
      <xdr:sp macro="" textlink="">
        <xdr:nvSpPr>
          <xdr:cNvPr id="80" name="Rounded Rectangle 79"/>
          <xdr:cNvSpPr/>
        </xdr:nvSpPr>
        <xdr:spPr>
          <a:xfrm>
            <a:off x="790985" y="1841225"/>
            <a:ext cx="187739" cy="18718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81" name="Group 147"/>
          <xdr:cNvGrpSpPr/>
        </xdr:nvGrpSpPr>
        <xdr:grpSpPr>
          <a:xfrm>
            <a:off x="1046372" y="1840671"/>
            <a:ext cx="646595" cy="192294"/>
            <a:chOff x="7299189" y="2019575"/>
            <a:chExt cx="646595" cy="192294"/>
          </a:xfrm>
        </xdr:grpSpPr>
        <xdr:sp macro="" textlink="">
          <xdr:nvSpPr>
            <xdr:cNvPr id="82" name="Rounded Rectangle 81"/>
            <xdr:cNvSpPr/>
          </xdr:nvSpPr>
          <xdr:spPr>
            <a:xfrm>
              <a:off x="7299189" y="2019575"/>
              <a:ext cx="187739" cy="187186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 b="1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83" name="Rounded Rectangle 82"/>
            <xdr:cNvSpPr/>
          </xdr:nvSpPr>
          <xdr:spPr>
            <a:xfrm>
              <a:off x="7529721" y="2024131"/>
              <a:ext cx="187739" cy="187186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 b="1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84" name="Rounded Rectangle 83"/>
            <xdr:cNvSpPr/>
          </xdr:nvSpPr>
          <xdr:spPr>
            <a:xfrm>
              <a:off x="7758045" y="2024683"/>
              <a:ext cx="187739" cy="187186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 b="1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</xdr:grpSp>
    <xdr:clientData/>
  </xdr:twoCellAnchor>
  <xdr:twoCellAnchor>
    <xdr:from>
      <xdr:col>5</xdr:col>
      <xdr:colOff>69574</xdr:colOff>
      <xdr:row>18</xdr:row>
      <xdr:rowOff>62119</xdr:rowOff>
    </xdr:from>
    <xdr:to>
      <xdr:col>14</xdr:col>
      <xdr:colOff>13805</xdr:colOff>
      <xdr:row>18</xdr:row>
      <xdr:rowOff>62671</xdr:rowOff>
    </xdr:to>
    <xdr:cxnSp macro="">
      <xdr:nvCxnSpPr>
        <xdr:cNvPr id="85" name="Straight Connector 84"/>
        <xdr:cNvCxnSpPr/>
      </xdr:nvCxnSpPr>
      <xdr:spPr>
        <a:xfrm flipV="1">
          <a:off x="688699" y="2071894"/>
          <a:ext cx="1058656" cy="55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62121</xdr:colOff>
      <xdr:row>12</xdr:row>
      <xdr:rowOff>13804</xdr:rowOff>
    </xdr:from>
    <xdr:to>
      <xdr:col>23</xdr:col>
      <xdr:colOff>69023</xdr:colOff>
      <xdr:row>36</xdr:row>
      <xdr:rowOff>82828</xdr:rowOff>
    </xdr:to>
    <xdr:cxnSp macro="">
      <xdr:nvCxnSpPr>
        <xdr:cNvPr id="86" name="Straight Connector 85"/>
        <xdr:cNvCxnSpPr/>
      </xdr:nvCxnSpPr>
      <xdr:spPr>
        <a:xfrm rot="5400000" flipH="1" flipV="1">
          <a:off x="1507435" y="2740440"/>
          <a:ext cx="2812224" cy="690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20281</xdr:colOff>
      <xdr:row>27</xdr:row>
      <xdr:rowOff>26759</xdr:rowOff>
    </xdr:from>
    <xdr:to>
      <xdr:col>40</xdr:col>
      <xdr:colOff>87549</xdr:colOff>
      <xdr:row>29</xdr:row>
      <xdr:rowOff>104138</xdr:rowOff>
    </xdr:to>
    <xdr:sp macro="" textlink="">
      <xdr:nvSpPr>
        <xdr:cNvPr id="87" name="Rounded Rectangle 86"/>
        <xdr:cNvSpPr/>
      </xdr:nvSpPr>
      <xdr:spPr>
        <a:xfrm>
          <a:off x="4636243" y="3133374"/>
          <a:ext cx="440941" cy="311841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27521</xdr:colOff>
      <xdr:row>34</xdr:row>
      <xdr:rowOff>22677</xdr:rowOff>
    </xdr:from>
    <xdr:to>
      <xdr:col>27</xdr:col>
      <xdr:colOff>102288</xdr:colOff>
      <xdr:row>36</xdr:row>
      <xdr:rowOff>96105</xdr:rowOff>
    </xdr:to>
    <xdr:sp macro="" textlink="">
      <xdr:nvSpPr>
        <xdr:cNvPr id="88" name="Rounded Rectangle 87"/>
        <xdr:cNvSpPr/>
      </xdr:nvSpPr>
      <xdr:spPr>
        <a:xfrm>
          <a:off x="3009260" y="3950014"/>
          <a:ext cx="447485" cy="308102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32280</xdr:colOff>
      <xdr:row>27</xdr:row>
      <xdr:rowOff>31199</xdr:rowOff>
    </xdr:from>
    <xdr:to>
      <xdr:col>35</xdr:col>
      <xdr:colOff>106967</xdr:colOff>
      <xdr:row>29</xdr:row>
      <xdr:rowOff>104578</xdr:rowOff>
    </xdr:to>
    <xdr:sp macro="" textlink="">
      <xdr:nvSpPr>
        <xdr:cNvPr id="91" name="Rounded Rectangle 90"/>
        <xdr:cNvSpPr/>
      </xdr:nvSpPr>
      <xdr:spPr>
        <a:xfrm>
          <a:off x="4025453" y="3137814"/>
          <a:ext cx="448360" cy="307841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32437</xdr:colOff>
      <xdr:row>24</xdr:row>
      <xdr:rowOff>31197</xdr:rowOff>
    </xdr:from>
    <xdr:to>
      <xdr:col>35</xdr:col>
      <xdr:colOff>107124</xdr:colOff>
      <xdr:row>26</xdr:row>
      <xdr:rowOff>104576</xdr:rowOff>
    </xdr:to>
    <xdr:sp macro="" textlink="">
      <xdr:nvSpPr>
        <xdr:cNvPr id="92" name="Rounded Rectangle 91"/>
        <xdr:cNvSpPr/>
      </xdr:nvSpPr>
      <xdr:spPr>
        <a:xfrm>
          <a:off x="4025610" y="2786120"/>
          <a:ext cx="448360" cy="307841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35953</xdr:colOff>
      <xdr:row>13</xdr:row>
      <xdr:rowOff>15606</xdr:rowOff>
    </xdr:from>
    <xdr:to>
      <xdr:col>35</xdr:col>
      <xdr:colOff>110720</xdr:colOff>
      <xdr:row>15</xdr:row>
      <xdr:rowOff>89035</xdr:rowOff>
    </xdr:to>
    <xdr:sp macro="" textlink="">
      <xdr:nvSpPr>
        <xdr:cNvPr id="93" name="Rounded Rectangle 92"/>
        <xdr:cNvSpPr/>
      </xdr:nvSpPr>
      <xdr:spPr>
        <a:xfrm>
          <a:off x="4029126" y="1480991"/>
          <a:ext cx="448440" cy="307890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20706</xdr:colOff>
      <xdr:row>19</xdr:row>
      <xdr:rowOff>33620</xdr:rowOff>
    </xdr:from>
    <xdr:to>
      <xdr:col>4</xdr:col>
      <xdr:colOff>95473</xdr:colOff>
      <xdr:row>24</xdr:row>
      <xdr:rowOff>106073</xdr:rowOff>
    </xdr:to>
    <xdr:grpSp>
      <xdr:nvGrpSpPr>
        <xdr:cNvPr id="176" name="Group 175"/>
        <xdr:cNvGrpSpPr/>
      </xdr:nvGrpSpPr>
      <xdr:grpSpPr>
        <a:xfrm>
          <a:off x="145264" y="2202389"/>
          <a:ext cx="448440" cy="658607"/>
          <a:chOff x="145264" y="2202389"/>
          <a:chExt cx="448440" cy="658607"/>
        </a:xfrm>
      </xdr:grpSpPr>
      <xdr:sp macro="" textlink="">
        <xdr:nvSpPr>
          <xdr:cNvPr id="94" name="Rounded Rectangle 93"/>
          <xdr:cNvSpPr/>
        </xdr:nvSpPr>
        <xdr:spPr>
          <a:xfrm>
            <a:off x="145264" y="2202389"/>
            <a:ext cx="448440" cy="306515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5" name="Rounded Rectangle 94"/>
          <xdr:cNvSpPr/>
        </xdr:nvSpPr>
        <xdr:spPr>
          <a:xfrm>
            <a:off x="145264" y="2554482"/>
            <a:ext cx="448440" cy="306514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20706</xdr:colOff>
      <xdr:row>7</xdr:row>
      <xdr:rowOff>20707</xdr:rowOff>
    </xdr:from>
    <xdr:to>
      <xdr:col>4</xdr:col>
      <xdr:colOff>102375</xdr:colOff>
      <xdr:row>18</xdr:row>
      <xdr:rowOff>98748</xdr:rowOff>
    </xdr:to>
    <xdr:grpSp>
      <xdr:nvGrpSpPr>
        <xdr:cNvPr id="96" name="Group 95"/>
        <xdr:cNvGrpSpPr/>
      </xdr:nvGrpSpPr>
      <xdr:grpSpPr>
        <a:xfrm>
          <a:off x="145264" y="782707"/>
          <a:ext cx="455342" cy="1367579"/>
          <a:chOff x="144945" y="779946"/>
          <a:chExt cx="454387" cy="1368748"/>
        </a:xfrm>
      </xdr:grpSpPr>
      <xdr:sp macro="" textlink="">
        <xdr:nvSpPr>
          <xdr:cNvPr id="97" name="Rounded Rectangle 96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98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99" name="Rounded Rectangle 98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00" name="Rounded Rectangle 99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01" name="Rounded Rectangle 100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48</xdr:col>
      <xdr:colOff>46660</xdr:colOff>
      <xdr:row>28</xdr:row>
      <xdr:rowOff>82281</xdr:rowOff>
    </xdr:from>
    <xdr:to>
      <xdr:col>51</xdr:col>
      <xdr:colOff>171174</xdr:colOff>
      <xdr:row>34</xdr:row>
      <xdr:rowOff>27609</xdr:rowOff>
    </xdr:to>
    <xdr:grpSp>
      <xdr:nvGrpSpPr>
        <xdr:cNvPr id="102" name="Group 101"/>
        <xdr:cNvGrpSpPr/>
      </xdr:nvGrpSpPr>
      <xdr:grpSpPr>
        <a:xfrm>
          <a:off x="6318506" y="3306127"/>
          <a:ext cx="571456" cy="648713"/>
          <a:chOff x="3635790" y="2435923"/>
          <a:chExt cx="573156" cy="649350"/>
        </a:xfrm>
      </xdr:grpSpPr>
      <xdr:sp macro="" textlink="">
        <xdr:nvSpPr>
          <xdr:cNvPr id="103" name="Rounded Rectangle 102"/>
          <xdr:cNvSpPr/>
        </xdr:nvSpPr>
        <xdr:spPr>
          <a:xfrm>
            <a:off x="3642139" y="2793179"/>
            <a:ext cx="560456" cy="292094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04" name="Rounded Rectangle 103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</xdr:col>
      <xdr:colOff>20706</xdr:colOff>
      <xdr:row>4</xdr:row>
      <xdr:rowOff>12048</xdr:rowOff>
    </xdr:from>
    <xdr:to>
      <xdr:col>4</xdr:col>
      <xdr:colOff>95473</xdr:colOff>
      <xdr:row>6</xdr:row>
      <xdr:rowOff>78574</xdr:rowOff>
    </xdr:to>
    <xdr:sp macro="" textlink="">
      <xdr:nvSpPr>
        <xdr:cNvPr id="111" name="Rounded Rectangle 110"/>
        <xdr:cNvSpPr/>
      </xdr:nvSpPr>
      <xdr:spPr>
        <a:xfrm>
          <a:off x="145264" y="415029"/>
          <a:ext cx="448440" cy="308314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21259</xdr:colOff>
      <xdr:row>1</xdr:row>
      <xdr:rowOff>33307</xdr:rowOff>
    </xdr:from>
    <xdr:to>
      <xdr:col>4</xdr:col>
      <xdr:colOff>96026</xdr:colOff>
      <xdr:row>3</xdr:row>
      <xdr:rowOff>92931</xdr:rowOff>
    </xdr:to>
    <xdr:sp macro="" textlink="">
      <xdr:nvSpPr>
        <xdr:cNvPr id="112" name="Rounded Rectangle 111"/>
        <xdr:cNvSpPr/>
      </xdr:nvSpPr>
      <xdr:spPr>
        <a:xfrm>
          <a:off x="145498" y="60916"/>
          <a:ext cx="447485" cy="308102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20281</xdr:colOff>
      <xdr:row>11</xdr:row>
      <xdr:rowOff>42389</xdr:rowOff>
    </xdr:from>
    <xdr:to>
      <xdr:col>40</xdr:col>
      <xdr:colOff>96206</xdr:colOff>
      <xdr:row>18</xdr:row>
      <xdr:rowOff>103956</xdr:rowOff>
    </xdr:to>
    <xdr:grpSp>
      <xdr:nvGrpSpPr>
        <xdr:cNvPr id="123" name="Group 122"/>
        <xdr:cNvGrpSpPr/>
      </xdr:nvGrpSpPr>
      <xdr:grpSpPr>
        <a:xfrm>
          <a:off x="4636243" y="1273312"/>
          <a:ext cx="449598" cy="882182"/>
          <a:chOff x="3635790" y="2435923"/>
          <a:chExt cx="573156" cy="628723"/>
        </a:xfrm>
      </xdr:grpSpPr>
      <xdr:sp macro="" textlink="">
        <xdr:nvSpPr>
          <xdr:cNvPr id="124" name="Rounded Rectangle 123"/>
          <xdr:cNvSpPr/>
        </xdr:nvSpPr>
        <xdr:spPr>
          <a:xfrm>
            <a:off x="3642139" y="2772552"/>
            <a:ext cx="560456" cy="292094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5" name="Rounded Rectangle 124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32</xdr:col>
      <xdr:colOff>25571</xdr:colOff>
      <xdr:row>20</xdr:row>
      <xdr:rowOff>24542</xdr:rowOff>
    </xdr:from>
    <xdr:to>
      <xdr:col>35</xdr:col>
      <xdr:colOff>100258</xdr:colOff>
      <xdr:row>23</xdr:row>
      <xdr:rowOff>97778</xdr:rowOff>
    </xdr:to>
    <xdr:sp macro="" textlink="">
      <xdr:nvSpPr>
        <xdr:cNvPr id="126" name="Rounded Rectangle 125"/>
        <xdr:cNvSpPr/>
      </xdr:nvSpPr>
      <xdr:spPr>
        <a:xfrm>
          <a:off x="4018744" y="2310542"/>
          <a:ext cx="448360" cy="424928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26125</xdr:colOff>
      <xdr:row>16</xdr:row>
      <xdr:rowOff>18192</xdr:rowOff>
    </xdr:from>
    <xdr:to>
      <xdr:col>35</xdr:col>
      <xdr:colOff>100812</xdr:colOff>
      <xdr:row>19</xdr:row>
      <xdr:rowOff>91428</xdr:rowOff>
    </xdr:to>
    <xdr:sp macro="" textlink="">
      <xdr:nvSpPr>
        <xdr:cNvPr id="127" name="Rounded Rectangle 126"/>
        <xdr:cNvSpPr/>
      </xdr:nvSpPr>
      <xdr:spPr>
        <a:xfrm>
          <a:off x="4019298" y="1835269"/>
          <a:ext cx="448360" cy="424928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46</xdr:col>
      <xdr:colOff>54286</xdr:colOff>
      <xdr:row>14</xdr:row>
      <xdr:rowOff>80863</xdr:rowOff>
    </xdr:from>
    <xdr:to>
      <xdr:col>47</xdr:col>
      <xdr:colOff>377452</xdr:colOff>
      <xdr:row>18</xdr:row>
      <xdr:rowOff>36762</xdr:rowOff>
    </xdr:to>
    <xdr:sp macro="" textlink="">
      <xdr:nvSpPr>
        <xdr:cNvPr id="128" name="Rounded Rectangle 127"/>
        <xdr:cNvSpPr/>
      </xdr:nvSpPr>
      <xdr:spPr>
        <a:xfrm>
          <a:off x="5769286" y="1661461"/>
          <a:ext cx="447405" cy="425247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13425</xdr:colOff>
      <xdr:row>5</xdr:row>
      <xdr:rowOff>26199</xdr:rowOff>
    </xdr:from>
    <xdr:to>
      <xdr:col>13</xdr:col>
      <xdr:colOff>88112</xdr:colOff>
      <xdr:row>8</xdr:row>
      <xdr:rowOff>99435</xdr:rowOff>
    </xdr:to>
    <xdr:sp macro="" textlink="">
      <xdr:nvSpPr>
        <xdr:cNvPr id="129" name="Rounded Rectangle 128"/>
        <xdr:cNvSpPr/>
      </xdr:nvSpPr>
      <xdr:spPr>
        <a:xfrm>
          <a:off x="1259002" y="553737"/>
          <a:ext cx="448360" cy="424929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62122</xdr:colOff>
      <xdr:row>11</xdr:row>
      <xdr:rowOff>26370</xdr:rowOff>
    </xdr:from>
    <xdr:to>
      <xdr:col>36</xdr:col>
      <xdr:colOff>66402</xdr:colOff>
      <xdr:row>29</xdr:row>
      <xdr:rowOff>103533</xdr:rowOff>
    </xdr:to>
    <xdr:cxnSp macro="">
      <xdr:nvCxnSpPr>
        <xdr:cNvPr id="130" name="Straight Connector 129"/>
        <xdr:cNvCxnSpPr/>
      </xdr:nvCxnSpPr>
      <xdr:spPr>
        <a:xfrm rot="5400000" flipH="1" flipV="1">
          <a:off x="3442257" y="2347431"/>
          <a:ext cx="2189228" cy="428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13507</xdr:colOff>
      <xdr:row>19</xdr:row>
      <xdr:rowOff>36039</xdr:rowOff>
    </xdr:from>
    <xdr:to>
      <xdr:col>40</xdr:col>
      <xdr:colOff>89432</xdr:colOff>
      <xdr:row>26</xdr:row>
      <xdr:rowOff>97607</xdr:rowOff>
    </xdr:to>
    <xdr:grpSp>
      <xdr:nvGrpSpPr>
        <xdr:cNvPr id="138" name="Group 137"/>
        <xdr:cNvGrpSpPr/>
      </xdr:nvGrpSpPr>
      <xdr:grpSpPr>
        <a:xfrm>
          <a:off x="4629469" y="2204808"/>
          <a:ext cx="449598" cy="882184"/>
          <a:chOff x="3635790" y="2435923"/>
          <a:chExt cx="573156" cy="628723"/>
        </a:xfrm>
      </xdr:grpSpPr>
      <xdr:sp macro="" textlink="">
        <xdr:nvSpPr>
          <xdr:cNvPr id="139" name="Rounded Rectangle 138"/>
          <xdr:cNvSpPr/>
        </xdr:nvSpPr>
        <xdr:spPr>
          <a:xfrm>
            <a:off x="3642139" y="2772552"/>
            <a:ext cx="560456" cy="292094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0" name="Rounded Rectangle 139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28</xdr:col>
      <xdr:colOff>32588</xdr:colOff>
      <xdr:row>26</xdr:row>
      <xdr:rowOff>37922</xdr:rowOff>
    </xdr:from>
    <xdr:to>
      <xdr:col>31</xdr:col>
      <xdr:colOff>98551</xdr:colOff>
      <xdr:row>29</xdr:row>
      <xdr:rowOff>96077</xdr:rowOff>
    </xdr:to>
    <xdr:sp macro="" textlink="">
      <xdr:nvSpPr>
        <xdr:cNvPr id="143" name="Rounded Rectangle 142"/>
        <xdr:cNvSpPr/>
      </xdr:nvSpPr>
      <xdr:spPr>
        <a:xfrm>
          <a:off x="3527530" y="3027307"/>
          <a:ext cx="439636" cy="409847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20280</xdr:colOff>
      <xdr:row>29</xdr:row>
      <xdr:rowOff>19857</xdr:rowOff>
    </xdr:from>
    <xdr:to>
      <xdr:col>4</xdr:col>
      <xdr:colOff>96205</xdr:colOff>
      <xdr:row>32</xdr:row>
      <xdr:rowOff>97917</xdr:rowOff>
    </xdr:to>
    <xdr:sp macro="" textlink="">
      <xdr:nvSpPr>
        <xdr:cNvPr id="144" name="Rounded Rectangle 143"/>
        <xdr:cNvSpPr/>
      </xdr:nvSpPr>
      <xdr:spPr>
        <a:xfrm>
          <a:off x="144838" y="3360934"/>
          <a:ext cx="449598" cy="429752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21258</xdr:colOff>
      <xdr:row>19</xdr:row>
      <xdr:rowOff>14358</xdr:rowOff>
    </xdr:from>
    <xdr:to>
      <xdr:col>27</xdr:col>
      <xdr:colOff>97182</xdr:colOff>
      <xdr:row>26</xdr:row>
      <xdr:rowOff>75926</xdr:rowOff>
    </xdr:to>
    <xdr:grpSp>
      <xdr:nvGrpSpPr>
        <xdr:cNvPr id="145" name="Group 144"/>
        <xdr:cNvGrpSpPr/>
      </xdr:nvGrpSpPr>
      <xdr:grpSpPr>
        <a:xfrm>
          <a:off x="3017970" y="2183127"/>
          <a:ext cx="449597" cy="882184"/>
          <a:chOff x="3635790" y="2435923"/>
          <a:chExt cx="573156" cy="628723"/>
        </a:xfrm>
      </xdr:grpSpPr>
      <xdr:sp macro="" textlink="">
        <xdr:nvSpPr>
          <xdr:cNvPr id="146" name="Rounded Rectangle 145"/>
          <xdr:cNvSpPr/>
        </xdr:nvSpPr>
        <xdr:spPr>
          <a:xfrm>
            <a:off x="3642139" y="2772552"/>
            <a:ext cx="560456" cy="292094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7" name="Rounded Rectangle 146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21</xdr:col>
      <xdr:colOff>41414</xdr:colOff>
      <xdr:row>31</xdr:row>
      <xdr:rowOff>41412</xdr:rowOff>
    </xdr:from>
    <xdr:to>
      <xdr:col>22</xdr:col>
      <xdr:colOff>111263</xdr:colOff>
      <xdr:row>33</xdr:row>
      <xdr:rowOff>111261</xdr:rowOff>
    </xdr:to>
    <xdr:sp macro="" textlink="">
      <xdr:nvSpPr>
        <xdr:cNvPr id="151" name="Rounded Rectangle 150"/>
        <xdr:cNvSpPr/>
      </xdr:nvSpPr>
      <xdr:spPr>
        <a:xfrm>
          <a:off x="2657338" y="3616738"/>
          <a:ext cx="194088" cy="30452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115265</xdr:colOff>
      <xdr:row>30</xdr:row>
      <xdr:rowOff>62120</xdr:rowOff>
    </xdr:from>
    <xdr:to>
      <xdr:col>30</xdr:col>
      <xdr:colOff>117337</xdr:colOff>
      <xdr:row>30</xdr:row>
      <xdr:rowOff>66123</xdr:rowOff>
    </xdr:to>
    <xdr:cxnSp macro="">
      <xdr:nvCxnSpPr>
        <xdr:cNvPr id="152" name="Straight Connector 151"/>
        <xdr:cNvCxnSpPr/>
      </xdr:nvCxnSpPr>
      <xdr:spPr>
        <a:xfrm flipV="1">
          <a:off x="2972765" y="3520109"/>
          <a:ext cx="871746" cy="4003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106657</xdr:colOff>
      <xdr:row>4</xdr:row>
      <xdr:rowOff>21258</xdr:rowOff>
    </xdr:from>
    <xdr:to>
      <xdr:col>3</xdr:col>
      <xdr:colOff>110179</xdr:colOff>
      <xdr:row>6</xdr:row>
      <xdr:rowOff>67682</xdr:rowOff>
    </xdr:to>
    <xdr:sp macro="" textlink="">
      <xdr:nvSpPr>
        <xdr:cNvPr id="162" name="Multiply 161"/>
        <xdr:cNvSpPr/>
      </xdr:nvSpPr>
      <xdr:spPr>
        <a:xfrm>
          <a:off x="230896" y="421584"/>
          <a:ext cx="252000" cy="288000"/>
        </a:xfrm>
        <a:prstGeom prst="mathMultiply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8007</xdr:colOff>
      <xdr:row>22</xdr:row>
      <xdr:rowOff>112841</xdr:rowOff>
    </xdr:from>
    <xdr:to>
      <xdr:col>31</xdr:col>
      <xdr:colOff>11529</xdr:colOff>
      <xdr:row>25</xdr:row>
      <xdr:rowOff>48830</xdr:rowOff>
    </xdr:to>
    <xdr:sp macro="" textlink="">
      <xdr:nvSpPr>
        <xdr:cNvPr id="165" name="Multiply 164"/>
        <xdr:cNvSpPr/>
      </xdr:nvSpPr>
      <xdr:spPr>
        <a:xfrm>
          <a:off x="3617844" y="2632134"/>
          <a:ext cx="252000" cy="288000"/>
        </a:xfrm>
        <a:prstGeom prst="mathMultiply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107209</xdr:colOff>
      <xdr:row>1</xdr:row>
      <xdr:rowOff>56320</xdr:rowOff>
    </xdr:from>
    <xdr:to>
      <xdr:col>3</xdr:col>
      <xdr:colOff>110731</xdr:colOff>
      <xdr:row>3</xdr:row>
      <xdr:rowOff>95842</xdr:rowOff>
    </xdr:to>
    <xdr:sp macro="" textlink="">
      <xdr:nvSpPr>
        <xdr:cNvPr id="167" name="Multiply 166"/>
        <xdr:cNvSpPr/>
      </xdr:nvSpPr>
      <xdr:spPr>
        <a:xfrm>
          <a:off x="231448" y="83929"/>
          <a:ext cx="252000" cy="288000"/>
        </a:xfrm>
        <a:prstGeom prst="mathMultiply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19635</xdr:colOff>
      <xdr:row>19</xdr:row>
      <xdr:rowOff>24407</xdr:rowOff>
    </xdr:from>
    <xdr:to>
      <xdr:col>31</xdr:col>
      <xdr:colOff>94323</xdr:colOff>
      <xdr:row>21</xdr:row>
      <xdr:rowOff>110439</xdr:rowOff>
    </xdr:to>
    <xdr:sp macro="" textlink="">
      <xdr:nvSpPr>
        <xdr:cNvPr id="170" name="Rounded Rectangle 169"/>
        <xdr:cNvSpPr/>
      </xdr:nvSpPr>
      <xdr:spPr>
        <a:xfrm>
          <a:off x="3505233" y="2191690"/>
          <a:ext cx="447405" cy="320706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117337</xdr:colOff>
      <xdr:row>19</xdr:row>
      <xdr:rowOff>48315</xdr:rowOff>
    </xdr:from>
    <xdr:to>
      <xdr:col>30</xdr:col>
      <xdr:colOff>120859</xdr:colOff>
      <xdr:row>21</xdr:row>
      <xdr:rowOff>101641</xdr:rowOff>
    </xdr:to>
    <xdr:sp macro="" textlink="">
      <xdr:nvSpPr>
        <xdr:cNvPr id="171" name="Multiply 170"/>
        <xdr:cNvSpPr/>
      </xdr:nvSpPr>
      <xdr:spPr>
        <a:xfrm>
          <a:off x="3602935" y="2215598"/>
          <a:ext cx="252000" cy="288000"/>
        </a:xfrm>
        <a:prstGeom prst="mathMultiply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28160</xdr:colOff>
      <xdr:row>13</xdr:row>
      <xdr:rowOff>35062</xdr:rowOff>
    </xdr:from>
    <xdr:to>
      <xdr:col>31</xdr:col>
      <xdr:colOff>109392</xdr:colOff>
      <xdr:row>18</xdr:row>
      <xdr:rowOff>93126</xdr:rowOff>
    </xdr:to>
    <xdr:grpSp>
      <xdr:nvGrpSpPr>
        <xdr:cNvPr id="173" name="Group 125"/>
        <xdr:cNvGrpSpPr/>
      </xdr:nvGrpSpPr>
      <xdr:grpSpPr>
        <a:xfrm>
          <a:off x="3024872" y="1500447"/>
          <a:ext cx="953135" cy="644217"/>
          <a:chOff x="781050" y="146050"/>
          <a:chExt cx="971550" cy="298450"/>
        </a:xfrm>
        <a:solidFill>
          <a:sysClr val="window" lastClr="FFFFFF"/>
        </a:solidFill>
      </xdr:grpSpPr>
      <xdr:sp macro="" textlink="">
        <xdr:nvSpPr>
          <xdr:cNvPr id="174" name="Rounded Rectangle 173"/>
          <xdr:cNvSpPr/>
        </xdr:nvSpPr>
        <xdr:spPr>
          <a:xfrm>
            <a:off x="78105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75" name="Rounded Rectangle 174"/>
          <xdr:cNvSpPr/>
        </xdr:nvSpPr>
        <xdr:spPr>
          <a:xfrm>
            <a:off x="129540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25103</xdr:colOff>
      <xdr:row>37</xdr:row>
      <xdr:rowOff>23771</xdr:rowOff>
    </xdr:from>
    <xdr:to>
      <xdr:col>28</xdr:col>
      <xdr:colOff>99790</xdr:colOff>
      <xdr:row>40</xdr:row>
      <xdr:rowOff>97008</xdr:rowOff>
    </xdr:to>
    <xdr:sp macro="" textlink="">
      <xdr:nvSpPr>
        <xdr:cNvPr id="3" name="Rounded Rectangle 2"/>
        <xdr:cNvSpPr/>
      </xdr:nvSpPr>
      <xdr:spPr>
        <a:xfrm>
          <a:off x="3146372" y="4302694"/>
          <a:ext cx="448360" cy="42492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18497</xdr:colOff>
      <xdr:row>28</xdr:row>
      <xdr:rowOff>18200</xdr:rowOff>
    </xdr:from>
    <xdr:to>
      <xdr:col>5</xdr:col>
      <xdr:colOff>94698</xdr:colOff>
      <xdr:row>32</xdr:row>
      <xdr:rowOff>94401</xdr:rowOff>
    </xdr:to>
    <xdr:sp macro="" textlink="">
      <xdr:nvSpPr>
        <xdr:cNvPr id="4" name="Rounded Rectangle 3"/>
        <xdr:cNvSpPr/>
      </xdr:nvSpPr>
      <xdr:spPr>
        <a:xfrm>
          <a:off x="143055" y="3242046"/>
          <a:ext cx="574431" cy="54512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21981</xdr:colOff>
      <xdr:row>13</xdr:row>
      <xdr:rowOff>26378</xdr:rowOff>
    </xdr:from>
    <xdr:to>
      <xdr:col>3</xdr:col>
      <xdr:colOff>104531</xdr:colOff>
      <xdr:row>18</xdr:row>
      <xdr:rowOff>102878</xdr:rowOff>
    </xdr:to>
    <xdr:sp macro="" textlink="">
      <xdr:nvSpPr>
        <xdr:cNvPr id="5" name="Rounded Rectangle 4"/>
        <xdr:cNvSpPr/>
      </xdr:nvSpPr>
      <xdr:spPr>
        <a:xfrm>
          <a:off x="146539" y="1491763"/>
          <a:ext cx="331665" cy="662653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17433</xdr:colOff>
      <xdr:row>5</xdr:row>
      <xdr:rowOff>35474</xdr:rowOff>
    </xdr:from>
    <xdr:to>
      <xdr:col>12</xdr:col>
      <xdr:colOff>101968</xdr:colOff>
      <xdr:row>10</xdr:row>
      <xdr:rowOff>113165</xdr:rowOff>
    </xdr:to>
    <xdr:sp macro="" textlink="">
      <xdr:nvSpPr>
        <xdr:cNvPr id="7" name="Rounded Rectangle 6"/>
        <xdr:cNvSpPr/>
      </xdr:nvSpPr>
      <xdr:spPr>
        <a:xfrm>
          <a:off x="1263010" y="563012"/>
          <a:ext cx="333650" cy="663845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40053</xdr:colOff>
      <xdr:row>5</xdr:row>
      <xdr:rowOff>25400</xdr:rowOff>
    </xdr:from>
    <xdr:to>
      <xdr:col>39</xdr:col>
      <xdr:colOff>109904</xdr:colOff>
      <xdr:row>10</xdr:row>
      <xdr:rowOff>95250</xdr:rowOff>
    </xdr:to>
    <xdr:sp macro="" textlink="">
      <xdr:nvSpPr>
        <xdr:cNvPr id="8" name="Rounded Rectangle 7"/>
        <xdr:cNvSpPr/>
      </xdr:nvSpPr>
      <xdr:spPr>
        <a:xfrm>
          <a:off x="4157784" y="552938"/>
          <a:ext cx="817197" cy="65600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35</xdr:row>
      <xdr:rowOff>21980</xdr:rowOff>
    </xdr:from>
    <xdr:to>
      <xdr:col>10</xdr:col>
      <xdr:colOff>95250</xdr:colOff>
      <xdr:row>40</xdr:row>
      <xdr:rowOff>82550</xdr:rowOff>
    </xdr:to>
    <xdr:sp macro="" textlink="">
      <xdr:nvSpPr>
        <xdr:cNvPr id="9" name="Rounded Rectangle 8"/>
        <xdr:cNvSpPr/>
      </xdr:nvSpPr>
      <xdr:spPr>
        <a:xfrm>
          <a:off x="660888" y="4066442"/>
          <a:ext cx="679939" cy="64672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31750</xdr:colOff>
      <xdr:row>30</xdr:row>
      <xdr:rowOff>38100</xdr:rowOff>
    </xdr:from>
    <xdr:to>
      <xdr:col>40</xdr:col>
      <xdr:colOff>82550</xdr:colOff>
      <xdr:row>36</xdr:row>
      <xdr:rowOff>69850</xdr:rowOff>
    </xdr:to>
    <xdr:sp macro="" textlink="">
      <xdr:nvSpPr>
        <xdr:cNvPr id="10" name="Rounded Rectangle 9"/>
        <xdr:cNvSpPr/>
      </xdr:nvSpPr>
      <xdr:spPr>
        <a:xfrm>
          <a:off x="3879850" y="3419475"/>
          <a:ext cx="1165225" cy="7175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31623</xdr:colOff>
      <xdr:row>35</xdr:row>
      <xdr:rowOff>8963</xdr:rowOff>
    </xdr:from>
    <xdr:to>
      <xdr:col>14</xdr:col>
      <xdr:colOff>68746</xdr:colOff>
      <xdr:row>40</xdr:row>
      <xdr:rowOff>89304</xdr:rowOff>
    </xdr:to>
    <xdr:sp macro="" textlink="">
      <xdr:nvSpPr>
        <xdr:cNvPr id="11" name="Rounded Rectangle 10"/>
        <xdr:cNvSpPr/>
      </xdr:nvSpPr>
      <xdr:spPr>
        <a:xfrm>
          <a:off x="1401758" y="4053425"/>
          <a:ext cx="418123" cy="66649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26386</xdr:colOff>
      <xdr:row>5</xdr:row>
      <xdr:rowOff>31227</xdr:rowOff>
    </xdr:from>
    <xdr:to>
      <xdr:col>32</xdr:col>
      <xdr:colOff>101039</xdr:colOff>
      <xdr:row>10</xdr:row>
      <xdr:rowOff>90250</xdr:rowOff>
    </xdr:to>
    <xdr:grpSp>
      <xdr:nvGrpSpPr>
        <xdr:cNvPr id="24" name="Group 125"/>
        <xdr:cNvGrpSpPr/>
      </xdr:nvGrpSpPr>
      <xdr:grpSpPr>
        <a:xfrm>
          <a:off x="1645636" y="558765"/>
          <a:ext cx="2448576" cy="645177"/>
          <a:chOff x="781050" y="145611"/>
          <a:chExt cx="2495550" cy="298889"/>
        </a:xfrm>
        <a:solidFill>
          <a:sysClr val="window" lastClr="FFFFFF"/>
        </a:solidFill>
      </xdr:grpSpPr>
      <xdr:sp macro="" textlink="">
        <xdr:nvSpPr>
          <xdr:cNvPr id="25" name="Rounded Rectangle 24"/>
          <xdr:cNvSpPr/>
        </xdr:nvSpPr>
        <xdr:spPr>
          <a:xfrm>
            <a:off x="2317750" y="145611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" name="Rounded Rectangle 25"/>
          <xdr:cNvSpPr/>
        </xdr:nvSpPr>
        <xdr:spPr>
          <a:xfrm>
            <a:off x="2819400" y="145611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7" name="Rounded Rectangle 26"/>
          <xdr:cNvSpPr/>
        </xdr:nvSpPr>
        <xdr:spPr>
          <a:xfrm>
            <a:off x="781050" y="1460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8" name="Rounded Rectangle 27"/>
          <xdr:cNvSpPr/>
        </xdr:nvSpPr>
        <xdr:spPr>
          <a:xfrm>
            <a:off x="1295400" y="1460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9" name="Rounded Rectangle 28"/>
          <xdr:cNvSpPr/>
        </xdr:nvSpPr>
        <xdr:spPr>
          <a:xfrm>
            <a:off x="1803400" y="1460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29</xdr:col>
      <xdr:colOff>31625</xdr:colOff>
      <xdr:row>30</xdr:row>
      <xdr:rowOff>31323</xdr:rowOff>
    </xdr:from>
    <xdr:to>
      <xdr:col>30</xdr:col>
      <xdr:colOff>94296</xdr:colOff>
      <xdr:row>32</xdr:row>
      <xdr:rowOff>84748</xdr:rowOff>
    </xdr:to>
    <xdr:sp macro="" textlink="">
      <xdr:nvSpPr>
        <xdr:cNvPr id="30" name="Rounded Rectangle 29"/>
        <xdr:cNvSpPr/>
      </xdr:nvSpPr>
      <xdr:spPr>
        <a:xfrm>
          <a:off x="3651125" y="3489631"/>
          <a:ext cx="187229" cy="28788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32728</xdr:colOff>
      <xdr:row>24</xdr:row>
      <xdr:rowOff>24426</xdr:rowOff>
    </xdr:from>
    <xdr:to>
      <xdr:col>14</xdr:col>
      <xdr:colOff>88902</xdr:colOff>
      <xdr:row>25</xdr:row>
      <xdr:rowOff>94275</xdr:rowOff>
    </xdr:to>
    <xdr:sp macro="" textlink="">
      <xdr:nvSpPr>
        <xdr:cNvPr id="31" name="Rounded Rectangle 30"/>
        <xdr:cNvSpPr/>
      </xdr:nvSpPr>
      <xdr:spPr>
        <a:xfrm>
          <a:off x="1651978" y="2779349"/>
          <a:ext cx="188059" cy="18708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26372</xdr:colOff>
      <xdr:row>5</xdr:row>
      <xdr:rowOff>25273</xdr:rowOff>
    </xdr:from>
    <xdr:to>
      <xdr:col>7</xdr:col>
      <xdr:colOff>109904</xdr:colOff>
      <xdr:row>9</xdr:row>
      <xdr:rowOff>87922</xdr:rowOff>
    </xdr:to>
    <xdr:sp macro="" textlink="">
      <xdr:nvSpPr>
        <xdr:cNvPr id="33" name="Rounded Rectangle 32"/>
        <xdr:cNvSpPr/>
      </xdr:nvSpPr>
      <xdr:spPr>
        <a:xfrm>
          <a:off x="150930" y="552811"/>
          <a:ext cx="830878" cy="531573"/>
        </a:xfrm>
        <a:prstGeom prst="round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21981</xdr:colOff>
      <xdr:row>11</xdr:row>
      <xdr:rowOff>116807</xdr:rowOff>
    </xdr:from>
    <xdr:to>
      <xdr:col>33</xdr:col>
      <xdr:colOff>103532</xdr:colOff>
      <xdr:row>11</xdr:row>
      <xdr:rowOff>117230</xdr:rowOff>
    </xdr:to>
    <xdr:cxnSp macro="">
      <xdr:nvCxnSpPr>
        <xdr:cNvPr id="40" name="Straight Connector 39"/>
        <xdr:cNvCxnSpPr/>
      </xdr:nvCxnSpPr>
      <xdr:spPr>
        <a:xfrm rot="10800000" flipV="1">
          <a:off x="1018443" y="1347730"/>
          <a:ext cx="3202820" cy="423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58616</xdr:colOff>
      <xdr:row>21</xdr:row>
      <xdr:rowOff>51288</xdr:rowOff>
    </xdr:from>
    <xdr:to>
      <xdr:col>6</xdr:col>
      <xdr:colOff>58617</xdr:colOff>
      <xdr:row>34</xdr:row>
      <xdr:rowOff>95252</xdr:rowOff>
    </xdr:to>
    <xdr:cxnSp macro="">
      <xdr:nvCxnSpPr>
        <xdr:cNvPr id="41" name="Straight Connector 40"/>
        <xdr:cNvCxnSpPr/>
      </xdr:nvCxnSpPr>
      <xdr:spPr>
        <a:xfrm rot="16200000" flipV="1">
          <a:off x="21981" y="3238500"/>
          <a:ext cx="1567964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58616</xdr:colOff>
      <xdr:row>28</xdr:row>
      <xdr:rowOff>102578</xdr:rowOff>
    </xdr:from>
    <xdr:to>
      <xdr:col>15</xdr:col>
      <xdr:colOff>58619</xdr:colOff>
      <xdr:row>37</xdr:row>
      <xdr:rowOff>102578</xdr:rowOff>
    </xdr:to>
    <xdr:cxnSp macro="">
      <xdr:nvCxnSpPr>
        <xdr:cNvPr id="42" name="Straight Connector 41"/>
        <xdr:cNvCxnSpPr/>
      </xdr:nvCxnSpPr>
      <xdr:spPr>
        <a:xfrm rot="5400000" flipH="1" flipV="1">
          <a:off x="1406771" y="3853961"/>
          <a:ext cx="1055077" cy="3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6052</xdr:colOff>
      <xdr:row>33</xdr:row>
      <xdr:rowOff>58615</xdr:rowOff>
    </xdr:from>
    <xdr:to>
      <xdr:col>30</xdr:col>
      <xdr:colOff>87923</xdr:colOff>
      <xdr:row>33</xdr:row>
      <xdr:rowOff>62119</xdr:rowOff>
    </xdr:to>
    <xdr:cxnSp macro="">
      <xdr:nvCxnSpPr>
        <xdr:cNvPr id="52" name="Straight Connector 51"/>
        <xdr:cNvCxnSpPr/>
      </xdr:nvCxnSpPr>
      <xdr:spPr>
        <a:xfrm flipV="1">
          <a:off x="3127321" y="3868615"/>
          <a:ext cx="704660" cy="350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20706</xdr:colOff>
      <xdr:row>13</xdr:row>
      <xdr:rowOff>35361</xdr:rowOff>
    </xdr:from>
    <xdr:to>
      <xdr:col>17</xdr:col>
      <xdr:colOff>94611</xdr:colOff>
      <xdr:row>17</xdr:row>
      <xdr:rowOff>91152</xdr:rowOff>
    </xdr:to>
    <xdr:grpSp>
      <xdr:nvGrpSpPr>
        <xdr:cNvPr id="55" name="Group 125"/>
        <xdr:cNvGrpSpPr/>
      </xdr:nvGrpSpPr>
      <xdr:grpSpPr>
        <a:xfrm>
          <a:off x="1266283" y="1500746"/>
          <a:ext cx="953136" cy="524714"/>
          <a:chOff x="781050" y="146050"/>
          <a:chExt cx="971550" cy="298450"/>
        </a:xfrm>
        <a:solidFill>
          <a:sysClr val="window" lastClr="FFFFFF"/>
        </a:solidFill>
      </xdr:grpSpPr>
      <xdr:sp macro="" textlink="">
        <xdr:nvSpPr>
          <xdr:cNvPr id="56" name="Rounded Rectangle 55"/>
          <xdr:cNvSpPr/>
        </xdr:nvSpPr>
        <xdr:spPr>
          <a:xfrm>
            <a:off x="78105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7" name="Rounded Rectangle 56"/>
          <xdr:cNvSpPr/>
        </xdr:nvSpPr>
        <xdr:spPr>
          <a:xfrm>
            <a:off x="129540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19</xdr:col>
      <xdr:colOff>19736</xdr:colOff>
      <xdr:row>38</xdr:row>
      <xdr:rowOff>36305</xdr:rowOff>
    </xdr:from>
    <xdr:to>
      <xdr:col>20</xdr:col>
      <xdr:colOff>82405</xdr:colOff>
      <xdr:row>40</xdr:row>
      <xdr:rowOff>89730</xdr:rowOff>
    </xdr:to>
    <xdr:sp macro="" textlink="">
      <xdr:nvSpPr>
        <xdr:cNvPr id="61" name="Rounded Rectangle 60"/>
        <xdr:cNvSpPr/>
      </xdr:nvSpPr>
      <xdr:spPr>
        <a:xfrm>
          <a:off x="2393659" y="4432459"/>
          <a:ext cx="187227" cy="28788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39075</xdr:colOff>
      <xdr:row>22</xdr:row>
      <xdr:rowOff>24978</xdr:rowOff>
    </xdr:from>
    <xdr:to>
      <xdr:col>14</xdr:col>
      <xdr:colOff>95386</xdr:colOff>
      <xdr:row>23</xdr:row>
      <xdr:rowOff>94832</xdr:rowOff>
    </xdr:to>
    <xdr:sp macro="" textlink="">
      <xdr:nvSpPr>
        <xdr:cNvPr id="63" name="Rounded Rectangle 62"/>
        <xdr:cNvSpPr/>
      </xdr:nvSpPr>
      <xdr:spPr>
        <a:xfrm>
          <a:off x="1658325" y="2545440"/>
          <a:ext cx="188196" cy="18708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38892</xdr:colOff>
      <xdr:row>26</xdr:row>
      <xdr:rowOff>24421</xdr:rowOff>
    </xdr:from>
    <xdr:to>
      <xdr:col>5</xdr:col>
      <xdr:colOff>102532</xdr:colOff>
      <xdr:row>27</xdr:row>
      <xdr:rowOff>94274</xdr:rowOff>
    </xdr:to>
    <xdr:sp macro="" textlink="">
      <xdr:nvSpPr>
        <xdr:cNvPr id="65" name="Rounded Rectangle 64"/>
        <xdr:cNvSpPr/>
      </xdr:nvSpPr>
      <xdr:spPr>
        <a:xfrm>
          <a:off x="537123" y="3013806"/>
          <a:ext cx="188197" cy="18708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26570</xdr:colOff>
      <xdr:row>19</xdr:row>
      <xdr:rowOff>28977</xdr:rowOff>
    </xdr:from>
    <xdr:to>
      <xdr:col>11</xdr:col>
      <xdr:colOff>90210</xdr:colOff>
      <xdr:row>20</xdr:row>
      <xdr:rowOff>98829</xdr:rowOff>
    </xdr:to>
    <xdr:sp macro="" textlink="">
      <xdr:nvSpPr>
        <xdr:cNvPr id="66" name="Rounded Rectangle 65"/>
        <xdr:cNvSpPr/>
      </xdr:nvSpPr>
      <xdr:spPr>
        <a:xfrm>
          <a:off x="1272147" y="2197746"/>
          <a:ext cx="188198" cy="18708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28311</xdr:colOff>
      <xdr:row>19</xdr:row>
      <xdr:rowOff>22199</xdr:rowOff>
    </xdr:from>
    <xdr:to>
      <xdr:col>13</xdr:col>
      <xdr:colOff>91950</xdr:colOff>
      <xdr:row>20</xdr:row>
      <xdr:rowOff>92051</xdr:rowOff>
    </xdr:to>
    <xdr:sp macro="" textlink="">
      <xdr:nvSpPr>
        <xdr:cNvPr id="67" name="Rounded Rectangle 66"/>
        <xdr:cNvSpPr/>
      </xdr:nvSpPr>
      <xdr:spPr>
        <a:xfrm>
          <a:off x="1523003" y="2190968"/>
          <a:ext cx="188197" cy="18708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16</xdr:col>
      <xdr:colOff>45550</xdr:colOff>
      <xdr:row>21</xdr:row>
      <xdr:rowOff>26247</xdr:rowOff>
    </xdr:from>
    <xdr:to>
      <xdr:col>23</xdr:col>
      <xdr:colOff>77858</xdr:colOff>
      <xdr:row>22</xdr:row>
      <xdr:rowOff>101204</xdr:rowOff>
    </xdr:to>
    <xdr:grpSp>
      <xdr:nvGrpSpPr>
        <xdr:cNvPr id="68" name="Group 67"/>
        <xdr:cNvGrpSpPr/>
      </xdr:nvGrpSpPr>
      <xdr:grpSpPr>
        <a:xfrm>
          <a:off x="2045800" y="2429478"/>
          <a:ext cx="904212" cy="192188"/>
          <a:chOff x="790985" y="1840671"/>
          <a:chExt cx="901982" cy="192294"/>
        </a:xfrm>
      </xdr:grpSpPr>
      <xdr:sp macro="" textlink="">
        <xdr:nvSpPr>
          <xdr:cNvPr id="69" name="Rounded Rectangle 68"/>
          <xdr:cNvSpPr/>
        </xdr:nvSpPr>
        <xdr:spPr>
          <a:xfrm>
            <a:off x="790985" y="1841225"/>
            <a:ext cx="187739" cy="18718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 b="1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70" name="Group 147"/>
          <xdr:cNvGrpSpPr/>
        </xdr:nvGrpSpPr>
        <xdr:grpSpPr>
          <a:xfrm>
            <a:off x="1046372" y="1840671"/>
            <a:ext cx="646595" cy="192294"/>
            <a:chOff x="7299189" y="2019575"/>
            <a:chExt cx="646595" cy="192294"/>
          </a:xfrm>
        </xdr:grpSpPr>
        <xdr:sp macro="" textlink="">
          <xdr:nvSpPr>
            <xdr:cNvPr id="71" name="Rounded Rectangle 70"/>
            <xdr:cNvSpPr/>
          </xdr:nvSpPr>
          <xdr:spPr>
            <a:xfrm>
              <a:off x="7299189" y="2019575"/>
              <a:ext cx="187739" cy="187186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 b="1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72" name="Rounded Rectangle 71"/>
            <xdr:cNvSpPr/>
          </xdr:nvSpPr>
          <xdr:spPr>
            <a:xfrm>
              <a:off x="7529721" y="2024131"/>
              <a:ext cx="187739" cy="187186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 b="1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73" name="Rounded Rectangle 72"/>
            <xdr:cNvSpPr/>
          </xdr:nvSpPr>
          <xdr:spPr>
            <a:xfrm>
              <a:off x="7758045" y="2024683"/>
              <a:ext cx="187739" cy="187186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 b="1">
                <a:solidFill>
                  <a:schemeClr val="tx2">
                    <a:lumMod val="75000"/>
                  </a:schemeClr>
                </a:solidFill>
              </a:endParaRPr>
            </a:p>
          </xdr:txBody>
        </xdr:sp>
      </xdr:grpSp>
    </xdr:grpSp>
    <xdr:clientData/>
  </xdr:twoCellAnchor>
  <xdr:twoCellAnchor>
    <xdr:from>
      <xdr:col>15</xdr:col>
      <xdr:colOff>65943</xdr:colOff>
      <xdr:row>20</xdr:row>
      <xdr:rowOff>65942</xdr:rowOff>
    </xdr:from>
    <xdr:to>
      <xdr:col>26</xdr:col>
      <xdr:colOff>7327</xdr:colOff>
      <xdr:row>20</xdr:row>
      <xdr:rowOff>67530</xdr:rowOff>
    </xdr:to>
    <xdr:cxnSp macro="">
      <xdr:nvCxnSpPr>
        <xdr:cNvPr id="74" name="Straight Connector 73"/>
        <xdr:cNvCxnSpPr/>
      </xdr:nvCxnSpPr>
      <xdr:spPr>
        <a:xfrm>
          <a:off x="1941635" y="2351942"/>
          <a:ext cx="131151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20705</xdr:colOff>
      <xdr:row>19</xdr:row>
      <xdr:rowOff>18966</xdr:rowOff>
    </xdr:from>
    <xdr:to>
      <xdr:col>4</xdr:col>
      <xdr:colOff>95472</xdr:colOff>
      <xdr:row>24</xdr:row>
      <xdr:rowOff>91419</xdr:rowOff>
    </xdr:to>
    <xdr:grpSp>
      <xdr:nvGrpSpPr>
        <xdr:cNvPr id="81" name="Group 80"/>
        <xdr:cNvGrpSpPr/>
      </xdr:nvGrpSpPr>
      <xdr:grpSpPr>
        <a:xfrm>
          <a:off x="145263" y="2187735"/>
          <a:ext cx="448440" cy="658607"/>
          <a:chOff x="145264" y="2202389"/>
          <a:chExt cx="448440" cy="658607"/>
        </a:xfrm>
      </xdr:grpSpPr>
      <xdr:sp macro="" textlink="">
        <xdr:nvSpPr>
          <xdr:cNvPr id="82" name="Rounded Rectangle 81"/>
          <xdr:cNvSpPr/>
        </xdr:nvSpPr>
        <xdr:spPr>
          <a:xfrm>
            <a:off x="145264" y="2202389"/>
            <a:ext cx="448440" cy="306515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3" name="Rounded Rectangle 82"/>
          <xdr:cNvSpPr/>
        </xdr:nvSpPr>
        <xdr:spPr>
          <a:xfrm>
            <a:off x="145264" y="2554482"/>
            <a:ext cx="448440" cy="306514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25</xdr:col>
      <xdr:colOff>20708</xdr:colOff>
      <xdr:row>21</xdr:row>
      <xdr:rowOff>35360</xdr:rowOff>
    </xdr:from>
    <xdr:to>
      <xdr:col>28</xdr:col>
      <xdr:colOff>102377</xdr:colOff>
      <xdr:row>32</xdr:row>
      <xdr:rowOff>113401</xdr:rowOff>
    </xdr:to>
    <xdr:grpSp>
      <xdr:nvGrpSpPr>
        <xdr:cNvPr id="84" name="Group 83"/>
        <xdr:cNvGrpSpPr/>
      </xdr:nvGrpSpPr>
      <xdr:grpSpPr>
        <a:xfrm>
          <a:off x="3141977" y="2438591"/>
          <a:ext cx="455342" cy="1367579"/>
          <a:chOff x="144945" y="779946"/>
          <a:chExt cx="454387" cy="1368748"/>
        </a:xfrm>
      </xdr:grpSpPr>
      <xdr:sp macro="" textlink="">
        <xdr:nvSpPr>
          <xdr:cNvPr id="85" name="Rounded Rectangle 84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86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87" name="Rounded Rectangle 86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8" name="Rounded Rectangle 87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9" name="Rounded Rectangle 88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29</xdr:col>
      <xdr:colOff>34089</xdr:colOff>
      <xdr:row>34</xdr:row>
      <xdr:rowOff>12104</xdr:rowOff>
    </xdr:from>
    <xdr:to>
      <xdr:col>30</xdr:col>
      <xdr:colOff>103938</xdr:colOff>
      <xdr:row>36</xdr:row>
      <xdr:rowOff>81954</xdr:rowOff>
    </xdr:to>
    <xdr:sp macro="" textlink="">
      <xdr:nvSpPr>
        <xdr:cNvPr id="111" name="Rounded Rectangle 110"/>
        <xdr:cNvSpPr/>
      </xdr:nvSpPr>
      <xdr:spPr>
        <a:xfrm>
          <a:off x="3653589" y="3939335"/>
          <a:ext cx="194407" cy="30431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17580</xdr:colOff>
      <xdr:row>1</xdr:row>
      <xdr:rowOff>38461</xdr:rowOff>
    </xdr:from>
    <xdr:to>
      <xdr:col>8</xdr:col>
      <xdr:colOff>87430</xdr:colOff>
      <xdr:row>4</xdr:row>
      <xdr:rowOff>88266</xdr:rowOff>
    </xdr:to>
    <xdr:sp macro="" textlink="">
      <xdr:nvSpPr>
        <xdr:cNvPr id="127" name="Rounded Rectangle 126"/>
        <xdr:cNvSpPr/>
      </xdr:nvSpPr>
      <xdr:spPr>
        <a:xfrm>
          <a:off x="142138" y="67769"/>
          <a:ext cx="941754" cy="423478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33031</xdr:colOff>
      <xdr:row>1</xdr:row>
      <xdr:rowOff>92158</xdr:rowOff>
    </xdr:from>
    <xdr:to>
      <xdr:col>5</xdr:col>
      <xdr:colOff>122926</xdr:colOff>
      <xdr:row>4</xdr:row>
      <xdr:rowOff>8449</xdr:rowOff>
    </xdr:to>
    <xdr:grpSp>
      <xdr:nvGrpSpPr>
        <xdr:cNvPr id="177" name="Group 176"/>
        <xdr:cNvGrpSpPr/>
      </xdr:nvGrpSpPr>
      <xdr:grpSpPr>
        <a:xfrm>
          <a:off x="406704" y="121466"/>
          <a:ext cx="339010" cy="289964"/>
          <a:chOff x="406704" y="121466"/>
          <a:chExt cx="339010" cy="289964"/>
        </a:xfrm>
      </xdr:grpSpPr>
      <xdr:sp macro="" textlink="">
        <xdr:nvSpPr>
          <xdr:cNvPr id="128" name="Oval 127"/>
          <xdr:cNvSpPr/>
        </xdr:nvSpPr>
        <xdr:spPr>
          <a:xfrm>
            <a:off x="531237" y="208541"/>
            <a:ext cx="69186" cy="72563"/>
          </a:xfrm>
          <a:prstGeom prst="ellips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ln w="10160">
                <a:solidFill>
                  <a:schemeClr val="accent6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129" name="Straight Connector 128"/>
          <xdr:cNvCxnSpPr/>
        </xdr:nvCxnSpPr>
        <xdr:spPr>
          <a:xfrm>
            <a:off x="641936" y="273849"/>
            <a:ext cx="103778" cy="1669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130" name="Straight Connector 129"/>
          <xdr:cNvCxnSpPr/>
        </xdr:nvCxnSpPr>
        <xdr:spPr>
          <a:xfrm rot="5400000" flipH="1" flipV="1">
            <a:off x="404846" y="282963"/>
            <a:ext cx="79820" cy="76104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131" name="Straight Connector 130"/>
          <xdr:cNvCxnSpPr/>
        </xdr:nvCxnSpPr>
        <xdr:spPr>
          <a:xfrm rot="5400000" flipH="1">
            <a:off x="551458" y="356792"/>
            <a:ext cx="83954" cy="25322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132" name="Straight Connector 131"/>
          <xdr:cNvCxnSpPr/>
        </xdr:nvCxnSpPr>
        <xdr:spPr>
          <a:xfrm rot="16200000" flipV="1">
            <a:off x="429064" y="133701"/>
            <a:ext cx="79819" cy="55350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133" name="Straight Connector 132"/>
          <xdr:cNvCxnSpPr/>
        </xdr:nvCxnSpPr>
        <xdr:spPr>
          <a:xfrm rot="10800000" flipV="1">
            <a:off x="614260" y="128723"/>
            <a:ext cx="55349" cy="50796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</xdr:grpSp>
    <xdr:clientData/>
  </xdr:twoCellAnchor>
  <xdr:twoCellAnchor>
    <xdr:from>
      <xdr:col>36</xdr:col>
      <xdr:colOff>1</xdr:colOff>
      <xdr:row>11</xdr:row>
      <xdr:rowOff>29308</xdr:rowOff>
    </xdr:from>
    <xdr:to>
      <xdr:col>36</xdr:col>
      <xdr:colOff>7329</xdr:colOff>
      <xdr:row>26</xdr:row>
      <xdr:rowOff>87925</xdr:rowOff>
    </xdr:to>
    <xdr:cxnSp macro="">
      <xdr:nvCxnSpPr>
        <xdr:cNvPr id="135" name="Straight Connector 134"/>
        <xdr:cNvCxnSpPr/>
      </xdr:nvCxnSpPr>
      <xdr:spPr>
        <a:xfrm rot="5400000">
          <a:off x="3586529" y="2165107"/>
          <a:ext cx="1817079" cy="7328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11489</xdr:colOff>
      <xdr:row>11</xdr:row>
      <xdr:rowOff>33594</xdr:rowOff>
    </xdr:from>
    <xdr:to>
      <xdr:col>40</xdr:col>
      <xdr:colOff>87414</xdr:colOff>
      <xdr:row>24</xdr:row>
      <xdr:rowOff>71095</xdr:rowOff>
    </xdr:to>
    <xdr:grpSp>
      <xdr:nvGrpSpPr>
        <xdr:cNvPr id="138" name="Group 137"/>
        <xdr:cNvGrpSpPr/>
      </xdr:nvGrpSpPr>
      <xdr:grpSpPr>
        <a:xfrm>
          <a:off x="4627451" y="1264517"/>
          <a:ext cx="449598" cy="1561501"/>
          <a:chOff x="3635790" y="2435923"/>
          <a:chExt cx="573156" cy="619996"/>
        </a:xfrm>
      </xdr:grpSpPr>
      <xdr:sp macro="" textlink="">
        <xdr:nvSpPr>
          <xdr:cNvPr id="139" name="Rounded Rectangle 138"/>
          <xdr:cNvSpPr/>
        </xdr:nvSpPr>
        <xdr:spPr>
          <a:xfrm>
            <a:off x="3642139" y="2763825"/>
            <a:ext cx="560456" cy="292094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0" name="Rounded Rectangle 139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37</xdr:col>
      <xdr:colOff>12042</xdr:colOff>
      <xdr:row>25</xdr:row>
      <xdr:rowOff>14653</xdr:rowOff>
    </xdr:from>
    <xdr:to>
      <xdr:col>40</xdr:col>
      <xdr:colOff>87967</xdr:colOff>
      <xdr:row>29</xdr:row>
      <xdr:rowOff>95249</xdr:rowOff>
    </xdr:to>
    <xdr:sp macro="" textlink="">
      <xdr:nvSpPr>
        <xdr:cNvPr id="143" name="Rounded Rectangle 142"/>
        <xdr:cNvSpPr/>
      </xdr:nvSpPr>
      <xdr:spPr>
        <a:xfrm>
          <a:off x="4628004" y="2886807"/>
          <a:ext cx="449598" cy="549519"/>
        </a:xfrm>
        <a:prstGeom prst="round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43962</xdr:colOff>
      <xdr:row>10</xdr:row>
      <xdr:rowOff>21980</xdr:rowOff>
    </xdr:from>
    <xdr:to>
      <xdr:col>7</xdr:col>
      <xdr:colOff>93272</xdr:colOff>
      <xdr:row>12</xdr:row>
      <xdr:rowOff>95250</xdr:rowOff>
    </xdr:to>
    <xdr:sp macro="" textlink="">
      <xdr:nvSpPr>
        <xdr:cNvPr id="158" name="Rounded Rectangle 157"/>
        <xdr:cNvSpPr/>
      </xdr:nvSpPr>
      <xdr:spPr>
        <a:xfrm>
          <a:off x="293077" y="1135672"/>
          <a:ext cx="672099" cy="307732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36985</xdr:colOff>
      <xdr:row>13</xdr:row>
      <xdr:rowOff>24798</xdr:rowOff>
    </xdr:from>
    <xdr:to>
      <xdr:col>34</xdr:col>
      <xdr:colOff>115254</xdr:colOff>
      <xdr:row>19</xdr:row>
      <xdr:rowOff>92800</xdr:rowOff>
    </xdr:to>
    <xdr:grpSp>
      <xdr:nvGrpSpPr>
        <xdr:cNvPr id="159" name="Group 158"/>
        <xdr:cNvGrpSpPr/>
      </xdr:nvGrpSpPr>
      <xdr:grpSpPr>
        <a:xfrm>
          <a:off x="3407370" y="1490183"/>
          <a:ext cx="950172" cy="771386"/>
          <a:chOff x="2997648" y="2435923"/>
          <a:chExt cx="1211298" cy="306280"/>
        </a:xfrm>
      </xdr:grpSpPr>
      <xdr:sp macro="" textlink="">
        <xdr:nvSpPr>
          <xdr:cNvPr id="160" name="Rounded Rectangle 159"/>
          <xdr:cNvSpPr/>
        </xdr:nvSpPr>
        <xdr:spPr>
          <a:xfrm>
            <a:off x="2997648" y="2438000"/>
            <a:ext cx="560457" cy="30226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61" name="Rounded Rectangle 160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29</xdr:col>
      <xdr:colOff>30773</xdr:colOff>
      <xdr:row>25</xdr:row>
      <xdr:rowOff>27842</xdr:rowOff>
    </xdr:from>
    <xdr:to>
      <xdr:col>34</xdr:col>
      <xdr:colOff>108483</xdr:colOff>
      <xdr:row>29</xdr:row>
      <xdr:rowOff>108438</xdr:rowOff>
    </xdr:to>
    <xdr:sp macro="" textlink="">
      <xdr:nvSpPr>
        <xdr:cNvPr id="162" name="Rounded Rectangle 161"/>
        <xdr:cNvSpPr/>
      </xdr:nvSpPr>
      <xdr:spPr>
        <a:xfrm>
          <a:off x="3650273" y="2899996"/>
          <a:ext cx="700498" cy="54951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29308</xdr:colOff>
      <xdr:row>20</xdr:row>
      <xdr:rowOff>19050</xdr:rowOff>
    </xdr:from>
    <xdr:to>
      <xdr:col>34</xdr:col>
      <xdr:colOff>107018</xdr:colOff>
      <xdr:row>24</xdr:row>
      <xdr:rowOff>99646</xdr:rowOff>
    </xdr:to>
    <xdr:sp macro="" textlink="">
      <xdr:nvSpPr>
        <xdr:cNvPr id="163" name="Rounded Rectangle 162"/>
        <xdr:cNvSpPr/>
      </xdr:nvSpPr>
      <xdr:spPr>
        <a:xfrm>
          <a:off x="3648808" y="2305050"/>
          <a:ext cx="700498" cy="54951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25372</xdr:colOff>
      <xdr:row>32</xdr:row>
      <xdr:rowOff>20545</xdr:rowOff>
    </xdr:from>
    <xdr:to>
      <xdr:col>24</xdr:col>
      <xdr:colOff>86419</xdr:colOff>
      <xdr:row>40</xdr:row>
      <xdr:rowOff>93037</xdr:rowOff>
    </xdr:to>
    <xdr:grpSp>
      <xdr:nvGrpSpPr>
        <xdr:cNvPr id="182" name="Group 181"/>
        <xdr:cNvGrpSpPr/>
      </xdr:nvGrpSpPr>
      <xdr:grpSpPr>
        <a:xfrm>
          <a:off x="1901064" y="3713314"/>
          <a:ext cx="1182067" cy="1010338"/>
          <a:chOff x="633357" y="1927008"/>
          <a:chExt cx="1179282" cy="1011174"/>
        </a:xfrm>
      </xdr:grpSpPr>
      <xdr:sp macro="" textlink="">
        <xdr:nvSpPr>
          <xdr:cNvPr id="183" name="Rounded Rectangle 182"/>
          <xdr:cNvSpPr/>
        </xdr:nvSpPr>
        <xdr:spPr>
          <a:xfrm>
            <a:off x="764931" y="1936762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84" name="Rounded Rectangle 183"/>
          <xdr:cNvSpPr/>
        </xdr:nvSpPr>
        <xdr:spPr>
          <a:xfrm>
            <a:off x="758716" y="2281032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85" name="Rounded Rectangle 184"/>
          <xdr:cNvSpPr/>
        </xdr:nvSpPr>
        <xdr:spPr>
          <a:xfrm>
            <a:off x="633357" y="2626111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86" name="Rounded Rectangle 185"/>
          <xdr:cNvSpPr/>
        </xdr:nvSpPr>
        <xdr:spPr>
          <a:xfrm>
            <a:off x="1255509" y="1927008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87" name="Rounded Rectangle 186"/>
          <xdr:cNvSpPr/>
        </xdr:nvSpPr>
        <xdr:spPr>
          <a:xfrm>
            <a:off x="1249294" y="2279043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88" name="Rounded Rectangle 187"/>
          <xdr:cNvSpPr/>
        </xdr:nvSpPr>
        <xdr:spPr>
          <a:xfrm>
            <a:off x="1365154" y="2631454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26</xdr:col>
      <xdr:colOff>65941</xdr:colOff>
      <xdr:row>12</xdr:row>
      <xdr:rowOff>20518</xdr:rowOff>
    </xdr:from>
    <xdr:to>
      <xdr:col>26</xdr:col>
      <xdr:colOff>79130</xdr:colOff>
      <xdr:row>20</xdr:row>
      <xdr:rowOff>95252</xdr:rowOff>
    </xdr:to>
    <xdr:cxnSp macro="">
      <xdr:nvCxnSpPr>
        <xdr:cNvPr id="189" name="Straight Connector 188"/>
        <xdr:cNvCxnSpPr/>
      </xdr:nvCxnSpPr>
      <xdr:spPr>
        <a:xfrm rot="5400000" flipH="1" flipV="1">
          <a:off x="2812073" y="1868367"/>
          <a:ext cx="1012580" cy="13189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26569</xdr:colOff>
      <xdr:row>13</xdr:row>
      <xdr:rowOff>26568</xdr:rowOff>
    </xdr:from>
    <xdr:to>
      <xdr:col>25</xdr:col>
      <xdr:colOff>107801</xdr:colOff>
      <xdr:row>19</xdr:row>
      <xdr:rowOff>80595</xdr:rowOff>
    </xdr:to>
    <xdr:grpSp>
      <xdr:nvGrpSpPr>
        <xdr:cNvPr id="114" name="Group 125"/>
        <xdr:cNvGrpSpPr/>
      </xdr:nvGrpSpPr>
      <xdr:grpSpPr>
        <a:xfrm>
          <a:off x="2275934" y="1491953"/>
          <a:ext cx="953136" cy="757411"/>
          <a:chOff x="781050" y="146050"/>
          <a:chExt cx="971550" cy="298450"/>
        </a:xfrm>
        <a:solidFill>
          <a:sysClr val="window" lastClr="FFFFFF"/>
        </a:solidFill>
      </xdr:grpSpPr>
      <xdr:sp macro="" textlink="">
        <xdr:nvSpPr>
          <xdr:cNvPr id="115" name="Rounded Rectangle 114"/>
          <xdr:cNvSpPr/>
        </xdr:nvSpPr>
        <xdr:spPr>
          <a:xfrm>
            <a:off x="781050" y="1460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6" name="Rounded Rectangle 115"/>
          <xdr:cNvSpPr/>
        </xdr:nvSpPr>
        <xdr:spPr>
          <a:xfrm>
            <a:off x="1295400" y="1460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24</xdr:col>
      <xdr:colOff>55683</xdr:colOff>
      <xdr:row>20</xdr:row>
      <xdr:rowOff>63014</xdr:rowOff>
    </xdr:from>
    <xdr:to>
      <xdr:col>24</xdr:col>
      <xdr:colOff>58615</xdr:colOff>
      <xdr:row>37</xdr:row>
      <xdr:rowOff>109907</xdr:rowOff>
    </xdr:to>
    <xdr:cxnSp macro="">
      <xdr:nvCxnSpPr>
        <xdr:cNvPr id="121" name="Straight Connector 120"/>
        <xdr:cNvCxnSpPr/>
      </xdr:nvCxnSpPr>
      <xdr:spPr>
        <a:xfrm rot="16200000" flipV="1">
          <a:off x="2033953" y="3367456"/>
          <a:ext cx="2039816" cy="293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49822</xdr:colOff>
      <xdr:row>20</xdr:row>
      <xdr:rowOff>29309</xdr:rowOff>
    </xdr:from>
    <xdr:to>
      <xdr:col>15</xdr:col>
      <xdr:colOff>58615</xdr:colOff>
      <xdr:row>28</xdr:row>
      <xdr:rowOff>108439</xdr:rowOff>
    </xdr:to>
    <xdr:cxnSp macro="">
      <xdr:nvCxnSpPr>
        <xdr:cNvPr id="122" name="Straight Connector 121"/>
        <xdr:cNvCxnSpPr/>
      </xdr:nvCxnSpPr>
      <xdr:spPr>
        <a:xfrm rot="5400000" flipH="1" flipV="1">
          <a:off x="1421423" y="2819400"/>
          <a:ext cx="1016976" cy="8793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10350</xdr:colOff>
      <xdr:row>23</xdr:row>
      <xdr:rowOff>26405</xdr:rowOff>
    </xdr:from>
    <xdr:to>
      <xdr:col>23</xdr:col>
      <xdr:colOff>84954</xdr:colOff>
      <xdr:row>31</xdr:row>
      <xdr:rowOff>100885</xdr:rowOff>
    </xdr:to>
    <xdr:grpSp>
      <xdr:nvGrpSpPr>
        <xdr:cNvPr id="134" name="Group 133"/>
        <xdr:cNvGrpSpPr/>
      </xdr:nvGrpSpPr>
      <xdr:grpSpPr>
        <a:xfrm>
          <a:off x="2010600" y="2664097"/>
          <a:ext cx="946508" cy="1012326"/>
          <a:chOff x="758716" y="1927008"/>
          <a:chExt cx="944278" cy="1013164"/>
        </a:xfrm>
      </xdr:grpSpPr>
      <xdr:sp macro="" textlink="">
        <xdr:nvSpPr>
          <xdr:cNvPr id="136" name="Rounded Rectangle 135"/>
          <xdr:cNvSpPr/>
        </xdr:nvSpPr>
        <xdr:spPr>
          <a:xfrm>
            <a:off x="764931" y="1929429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7" name="Rounded Rectangle 136"/>
          <xdr:cNvSpPr/>
        </xdr:nvSpPr>
        <xdr:spPr>
          <a:xfrm>
            <a:off x="758716" y="2281033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1" name="Rounded Rectangle 140"/>
          <xdr:cNvSpPr/>
        </xdr:nvSpPr>
        <xdr:spPr>
          <a:xfrm>
            <a:off x="764931" y="2633444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2" name="Rounded Rectangle 141"/>
          <xdr:cNvSpPr/>
        </xdr:nvSpPr>
        <xdr:spPr>
          <a:xfrm>
            <a:off x="1255509" y="1927008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4" name="Rounded Rectangle 143"/>
          <xdr:cNvSpPr/>
        </xdr:nvSpPr>
        <xdr:spPr>
          <a:xfrm>
            <a:off x="1249294" y="2279043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5" name="Rounded Rectangle 144"/>
          <xdr:cNvSpPr/>
        </xdr:nvSpPr>
        <xdr:spPr>
          <a:xfrm>
            <a:off x="1255509" y="2631454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7</xdr:col>
      <xdr:colOff>8619</xdr:colOff>
      <xdr:row>26</xdr:row>
      <xdr:rowOff>24989</xdr:rowOff>
    </xdr:from>
    <xdr:to>
      <xdr:col>14</xdr:col>
      <xdr:colOff>83488</xdr:colOff>
      <xdr:row>34</xdr:row>
      <xdr:rowOff>96950</xdr:rowOff>
    </xdr:to>
    <xdr:grpSp>
      <xdr:nvGrpSpPr>
        <xdr:cNvPr id="147" name="Group 146"/>
        <xdr:cNvGrpSpPr/>
      </xdr:nvGrpSpPr>
      <xdr:grpSpPr>
        <a:xfrm>
          <a:off x="880523" y="3014374"/>
          <a:ext cx="954100" cy="1009807"/>
          <a:chOff x="751142" y="2279043"/>
          <a:chExt cx="951852" cy="1010643"/>
        </a:xfrm>
      </xdr:grpSpPr>
      <xdr:sp macro="" textlink="">
        <xdr:nvSpPr>
          <xdr:cNvPr id="148" name="Rounded Rectangle 147"/>
          <xdr:cNvSpPr/>
        </xdr:nvSpPr>
        <xdr:spPr>
          <a:xfrm>
            <a:off x="1254679" y="2978046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9" name="Rounded Rectangle 148"/>
          <xdr:cNvSpPr/>
        </xdr:nvSpPr>
        <xdr:spPr>
          <a:xfrm>
            <a:off x="758716" y="2281033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0" name="Rounded Rectangle 149"/>
          <xdr:cNvSpPr/>
        </xdr:nvSpPr>
        <xdr:spPr>
          <a:xfrm>
            <a:off x="764931" y="2633444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1" name="Rounded Rectangle 150"/>
          <xdr:cNvSpPr/>
        </xdr:nvSpPr>
        <xdr:spPr>
          <a:xfrm>
            <a:off x="751142" y="2982958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2" name="Rounded Rectangle 151"/>
          <xdr:cNvSpPr/>
        </xdr:nvSpPr>
        <xdr:spPr>
          <a:xfrm>
            <a:off x="1249294" y="2279043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3" name="Rounded Rectangle 152"/>
          <xdr:cNvSpPr/>
        </xdr:nvSpPr>
        <xdr:spPr>
          <a:xfrm>
            <a:off x="1255509" y="2631454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6</xdr:col>
      <xdr:colOff>7327</xdr:colOff>
      <xdr:row>18</xdr:row>
      <xdr:rowOff>30339</xdr:rowOff>
    </xdr:from>
    <xdr:to>
      <xdr:col>9</xdr:col>
      <xdr:colOff>82196</xdr:colOff>
      <xdr:row>20</xdr:row>
      <xdr:rowOff>102351</xdr:rowOff>
    </xdr:to>
    <xdr:sp macro="" textlink="">
      <xdr:nvSpPr>
        <xdr:cNvPr id="168" name="Rounded Rectangle 167"/>
        <xdr:cNvSpPr/>
      </xdr:nvSpPr>
      <xdr:spPr>
        <a:xfrm>
          <a:off x="754673" y="2081877"/>
          <a:ext cx="448542" cy="306474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21980</xdr:colOff>
      <xdr:row>25</xdr:row>
      <xdr:rowOff>21983</xdr:rowOff>
    </xdr:from>
    <xdr:to>
      <xdr:col>3</xdr:col>
      <xdr:colOff>89068</xdr:colOff>
      <xdr:row>27</xdr:row>
      <xdr:rowOff>91833</xdr:rowOff>
    </xdr:to>
    <xdr:sp macro="" textlink="">
      <xdr:nvSpPr>
        <xdr:cNvPr id="170" name="Rounded Rectangle 169"/>
        <xdr:cNvSpPr/>
      </xdr:nvSpPr>
      <xdr:spPr>
        <a:xfrm>
          <a:off x="146538" y="2894137"/>
          <a:ext cx="316203" cy="30431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734</xdr:colOff>
      <xdr:row>5</xdr:row>
      <xdr:rowOff>51293</xdr:rowOff>
    </xdr:from>
    <xdr:to>
      <xdr:col>9</xdr:col>
      <xdr:colOff>7327</xdr:colOff>
      <xdr:row>10</xdr:row>
      <xdr:rowOff>109905</xdr:rowOff>
    </xdr:to>
    <xdr:cxnSp macro="">
      <xdr:nvCxnSpPr>
        <xdr:cNvPr id="174" name="Straight Connector 173"/>
        <xdr:cNvCxnSpPr/>
      </xdr:nvCxnSpPr>
      <xdr:spPr>
        <a:xfrm rot="5400000">
          <a:off x="802667" y="897917"/>
          <a:ext cx="644766" cy="6593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7328</xdr:colOff>
      <xdr:row>6</xdr:row>
      <xdr:rowOff>7327</xdr:rowOff>
    </xdr:from>
    <xdr:to>
      <xdr:col>4</xdr:col>
      <xdr:colOff>97222</xdr:colOff>
      <xdr:row>8</xdr:row>
      <xdr:rowOff>62829</xdr:rowOff>
    </xdr:to>
    <xdr:grpSp>
      <xdr:nvGrpSpPr>
        <xdr:cNvPr id="180" name="Group 179"/>
        <xdr:cNvGrpSpPr/>
      </xdr:nvGrpSpPr>
      <xdr:grpSpPr>
        <a:xfrm>
          <a:off x="256443" y="652096"/>
          <a:ext cx="339010" cy="289964"/>
          <a:chOff x="406704" y="121466"/>
          <a:chExt cx="339010" cy="289964"/>
        </a:xfrm>
      </xdr:grpSpPr>
      <xdr:sp macro="" textlink="">
        <xdr:nvSpPr>
          <xdr:cNvPr id="181" name="Oval 180"/>
          <xdr:cNvSpPr/>
        </xdr:nvSpPr>
        <xdr:spPr>
          <a:xfrm>
            <a:off x="531237" y="208541"/>
            <a:ext cx="69186" cy="72563"/>
          </a:xfrm>
          <a:prstGeom prst="ellips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191" name="Straight Connector 190"/>
          <xdr:cNvCxnSpPr/>
        </xdr:nvCxnSpPr>
        <xdr:spPr>
          <a:xfrm>
            <a:off x="641936" y="273849"/>
            <a:ext cx="103778" cy="1669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192" name="Straight Connector 191"/>
          <xdr:cNvCxnSpPr/>
        </xdr:nvCxnSpPr>
        <xdr:spPr>
          <a:xfrm rot="5400000" flipH="1" flipV="1">
            <a:off x="404846" y="282963"/>
            <a:ext cx="79820" cy="76104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193" name="Straight Connector 192"/>
          <xdr:cNvCxnSpPr/>
        </xdr:nvCxnSpPr>
        <xdr:spPr>
          <a:xfrm rot="5400000" flipH="1">
            <a:off x="551458" y="356792"/>
            <a:ext cx="83954" cy="25322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194" name="Straight Connector 193"/>
          <xdr:cNvCxnSpPr/>
        </xdr:nvCxnSpPr>
        <xdr:spPr>
          <a:xfrm rot="16200000" flipV="1">
            <a:off x="429064" y="133701"/>
            <a:ext cx="79819" cy="55350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195" name="Straight Connector 194"/>
          <xdr:cNvCxnSpPr/>
        </xdr:nvCxnSpPr>
        <xdr:spPr>
          <a:xfrm rot="10800000" flipV="1">
            <a:off x="614260" y="128723"/>
            <a:ext cx="55349" cy="50796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</xdr:grpSp>
    <xdr:clientData/>
  </xdr:twoCellAnchor>
  <xdr:twoCellAnchor>
    <xdr:from>
      <xdr:col>7</xdr:col>
      <xdr:colOff>21981</xdr:colOff>
      <xdr:row>22</xdr:row>
      <xdr:rowOff>36634</xdr:rowOff>
    </xdr:from>
    <xdr:to>
      <xdr:col>12</xdr:col>
      <xdr:colOff>88413</xdr:colOff>
      <xdr:row>25</xdr:row>
      <xdr:rowOff>87924</xdr:rowOff>
    </xdr:to>
    <xdr:sp macro="" textlink="">
      <xdr:nvSpPr>
        <xdr:cNvPr id="196" name="Rounded Rectangle 195"/>
        <xdr:cNvSpPr/>
      </xdr:nvSpPr>
      <xdr:spPr>
        <a:xfrm>
          <a:off x="893885" y="2557096"/>
          <a:ext cx="689220" cy="402982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27842</xdr:colOff>
      <xdr:row>13</xdr:row>
      <xdr:rowOff>24911</xdr:rowOff>
    </xdr:from>
    <xdr:to>
      <xdr:col>9</xdr:col>
      <xdr:colOff>105552</xdr:colOff>
      <xdr:row>17</xdr:row>
      <xdr:rowOff>105507</xdr:rowOff>
    </xdr:to>
    <xdr:sp macro="" textlink="">
      <xdr:nvSpPr>
        <xdr:cNvPr id="200" name="Rounded Rectangle 199"/>
        <xdr:cNvSpPr/>
      </xdr:nvSpPr>
      <xdr:spPr>
        <a:xfrm>
          <a:off x="526073" y="1490296"/>
          <a:ext cx="700498" cy="54951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27843</xdr:colOff>
      <xdr:row>34</xdr:row>
      <xdr:rowOff>14219</xdr:rowOff>
    </xdr:from>
    <xdr:to>
      <xdr:col>28</xdr:col>
      <xdr:colOff>102712</xdr:colOff>
      <xdr:row>36</xdr:row>
      <xdr:rowOff>86232</xdr:rowOff>
    </xdr:to>
    <xdr:sp macro="" textlink="">
      <xdr:nvSpPr>
        <xdr:cNvPr id="201" name="Rounded Rectangle 200"/>
        <xdr:cNvSpPr/>
      </xdr:nvSpPr>
      <xdr:spPr>
        <a:xfrm>
          <a:off x="3149112" y="3941450"/>
          <a:ext cx="448542" cy="306474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13189</xdr:colOff>
      <xdr:row>21</xdr:row>
      <xdr:rowOff>64477</xdr:rowOff>
    </xdr:from>
    <xdr:to>
      <xdr:col>15</xdr:col>
      <xdr:colOff>71804</xdr:colOff>
      <xdr:row>21</xdr:row>
      <xdr:rowOff>66065</xdr:rowOff>
    </xdr:to>
    <xdr:cxnSp macro="">
      <xdr:nvCxnSpPr>
        <xdr:cNvPr id="203" name="Straight Connector 202"/>
        <xdr:cNvCxnSpPr/>
      </xdr:nvCxnSpPr>
      <xdr:spPr>
        <a:xfrm>
          <a:off x="635977" y="2467708"/>
          <a:ext cx="131151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29308</xdr:colOff>
      <xdr:row>27</xdr:row>
      <xdr:rowOff>14654</xdr:rowOff>
    </xdr:from>
    <xdr:to>
      <xdr:col>36</xdr:col>
      <xdr:colOff>95738</xdr:colOff>
      <xdr:row>29</xdr:row>
      <xdr:rowOff>94085</xdr:rowOff>
    </xdr:to>
    <xdr:sp macro="" textlink="">
      <xdr:nvSpPr>
        <xdr:cNvPr id="207" name="Rounded Rectangle 206"/>
        <xdr:cNvSpPr/>
      </xdr:nvSpPr>
      <xdr:spPr>
        <a:xfrm>
          <a:off x="4396154" y="3121269"/>
          <a:ext cx="190988" cy="313893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115766</xdr:colOff>
      <xdr:row>18</xdr:row>
      <xdr:rowOff>49823</xdr:rowOff>
    </xdr:from>
    <xdr:to>
      <xdr:col>5</xdr:col>
      <xdr:colOff>95250</xdr:colOff>
      <xdr:row>18</xdr:row>
      <xdr:rowOff>51289</xdr:rowOff>
    </xdr:to>
    <xdr:cxnSp macro="">
      <xdr:nvCxnSpPr>
        <xdr:cNvPr id="112" name="Straight Connector 111"/>
        <xdr:cNvCxnSpPr/>
      </xdr:nvCxnSpPr>
      <xdr:spPr>
        <a:xfrm>
          <a:off x="489439" y="2101361"/>
          <a:ext cx="228599" cy="1466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51292</xdr:colOff>
      <xdr:row>18</xdr:row>
      <xdr:rowOff>58618</xdr:rowOff>
    </xdr:from>
    <xdr:to>
      <xdr:col>5</xdr:col>
      <xdr:colOff>64479</xdr:colOff>
      <xdr:row>21</xdr:row>
      <xdr:rowOff>42496</xdr:rowOff>
    </xdr:to>
    <xdr:cxnSp macro="">
      <xdr:nvCxnSpPr>
        <xdr:cNvPr id="118" name="Straight Connector 117"/>
        <xdr:cNvCxnSpPr/>
      </xdr:nvCxnSpPr>
      <xdr:spPr>
        <a:xfrm rot="16200000" flipH="1">
          <a:off x="512888" y="2271348"/>
          <a:ext cx="335571" cy="1318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26377</xdr:colOff>
      <xdr:row>25</xdr:row>
      <xdr:rowOff>63011</xdr:rowOff>
    </xdr:from>
    <xdr:to>
      <xdr:col>6</xdr:col>
      <xdr:colOff>5861</xdr:colOff>
      <xdr:row>25</xdr:row>
      <xdr:rowOff>64477</xdr:rowOff>
    </xdr:to>
    <xdr:cxnSp macro="">
      <xdr:nvCxnSpPr>
        <xdr:cNvPr id="124" name="Straight Connector 123"/>
        <xdr:cNvCxnSpPr/>
      </xdr:nvCxnSpPr>
      <xdr:spPr>
        <a:xfrm>
          <a:off x="524608" y="2935165"/>
          <a:ext cx="228599" cy="1466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25103</xdr:colOff>
      <xdr:row>37</xdr:row>
      <xdr:rowOff>23770</xdr:rowOff>
    </xdr:from>
    <xdr:to>
      <xdr:col>22</xdr:col>
      <xdr:colOff>99790</xdr:colOff>
      <xdr:row>40</xdr:row>
      <xdr:rowOff>97007</xdr:rowOff>
    </xdr:to>
    <xdr:sp macro="" textlink="">
      <xdr:nvSpPr>
        <xdr:cNvPr id="2" name="Rounded Rectangle 1"/>
        <xdr:cNvSpPr/>
      </xdr:nvSpPr>
      <xdr:spPr>
        <a:xfrm>
          <a:off x="2399026" y="4302693"/>
          <a:ext cx="448360" cy="42492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25825</xdr:colOff>
      <xdr:row>30</xdr:row>
      <xdr:rowOff>25526</xdr:rowOff>
    </xdr:from>
    <xdr:to>
      <xdr:col>9</xdr:col>
      <xdr:colOff>102025</xdr:colOff>
      <xdr:row>34</xdr:row>
      <xdr:rowOff>101727</xdr:rowOff>
    </xdr:to>
    <xdr:sp macro="" textlink="">
      <xdr:nvSpPr>
        <xdr:cNvPr id="3" name="Rounded Rectangle 2"/>
        <xdr:cNvSpPr/>
      </xdr:nvSpPr>
      <xdr:spPr>
        <a:xfrm>
          <a:off x="648613" y="3483834"/>
          <a:ext cx="574431" cy="54512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21981</xdr:colOff>
      <xdr:row>13</xdr:row>
      <xdr:rowOff>26378</xdr:rowOff>
    </xdr:from>
    <xdr:to>
      <xdr:col>3</xdr:col>
      <xdr:colOff>104531</xdr:colOff>
      <xdr:row>18</xdr:row>
      <xdr:rowOff>102878</xdr:rowOff>
    </xdr:to>
    <xdr:sp macro="" textlink="">
      <xdr:nvSpPr>
        <xdr:cNvPr id="4" name="Rounded Rectangle 3"/>
        <xdr:cNvSpPr/>
      </xdr:nvSpPr>
      <xdr:spPr>
        <a:xfrm>
          <a:off x="145806" y="1464653"/>
          <a:ext cx="330200" cy="64800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17433</xdr:colOff>
      <xdr:row>5</xdr:row>
      <xdr:rowOff>35474</xdr:rowOff>
    </xdr:from>
    <xdr:to>
      <xdr:col>12</xdr:col>
      <xdr:colOff>101968</xdr:colOff>
      <xdr:row>10</xdr:row>
      <xdr:rowOff>113165</xdr:rowOff>
    </xdr:to>
    <xdr:sp macro="" textlink="">
      <xdr:nvSpPr>
        <xdr:cNvPr id="5" name="Rounded Rectangle 4"/>
        <xdr:cNvSpPr/>
      </xdr:nvSpPr>
      <xdr:spPr>
        <a:xfrm>
          <a:off x="1255683" y="559349"/>
          <a:ext cx="332185" cy="649191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40053</xdr:colOff>
      <xdr:row>5</xdr:row>
      <xdr:rowOff>25400</xdr:rowOff>
    </xdr:from>
    <xdr:to>
      <xdr:col>39</xdr:col>
      <xdr:colOff>109904</xdr:colOff>
      <xdr:row>10</xdr:row>
      <xdr:rowOff>95250</xdr:rowOff>
    </xdr:to>
    <xdr:sp macro="" textlink="">
      <xdr:nvSpPr>
        <xdr:cNvPr id="6" name="Rounded Rectangle 5"/>
        <xdr:cNvSpPr/>
      </xdr:nvSpPr>
      <xdr:spPr>
        <a:xfrm>
          <a:off x="4135803" y="549275"/>
          <a:ext cx="812801" cy="641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35</xdr:row>
      <xdr:rowOff>21980</xdr:rowOff>
    </xdr:from>
    <xdr:to>
      <xdr:col>10</xdr:col>
      <xdr:colOff>95250</xdr:colOff>
      <xdr:row>40</xdr:row>
      <xdr:rowOff>82550</xdr:rowOff>
    </xdr:to>
    <xdr:sp macro="" textlink="">
      <xdr:nvSpPr>
        <xdr:cNvPr id="7" name="Rounded Rectangle 6"/>
        <xdr:cNvSpPr/>
      </xdr:nvSpPr>
      <xdr:spPr>
        <a:xfrm>
          <a:off x="657225" y="3974855"/>
          <a:ext cx="676275" cy="63207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31750</xdr:colOff>
      <xdr:row>30</xdr:row>
      <xdr:rowOff>38100</xdr:rowOff>
    </xdr:from>
    <xdr:to>
      <xdr:col>40</xdr:col>
      <xdr:colOff>82550</xdr:colOff>
      <xdr:row>36</xdr:row>
      <xdr:rowOff>69850</xdr:rowOff>
    </xdr:to>
    <xdr:sp macro="" textlink="">
      <xdr:nvSpPr>
        <xdr:cNvPr id="8" name="Rounded Rectangle 7"/>
        <xdr:cNvSpPr/>
      </xdr:nvSpPr>
      <xdr:spPr>
        <a:xfrm>
          <a:off x="3879850" y="3419475"/>
          <a:ext cx="1165225" cy="7175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31623</xdr:colOff>
      <xdr:row>35</xdr:row>
      <xdr:rowOff>8963</xdr:rowOff>
    </xdr:from>
    <xdr:to>
      <xdr:col>14</xdr:col>
      <xdr:colOff>68746</xdr:colOff>
      <xdr:row>40</xdr:row>
      <xdr:rowOff>89304</xdr:rowOff>
    </xdr:to>
    <xdr:sp macro="" textlink="">
      <xdr:nvSpPr>
        <xdr:cNvPr id="9" name="Rounded Rectangle 8"/>
        <xdr:cNvSpPr/>
      </xdr:nvSpPr>
      <xdr:spPr>
        <a:xfrm>
          <a:off x="1393698" y="3961838"/>
          <a:ext cx="418123" cy="65184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26386</xdr:colOff>
      <xdr:row>5</xdr:row>
      <xdr:rowOff>31227</xdr:rowOff>
    </xdr:from>
    <xdr:to>
      <xdr:col>32</xdr:col>
      <xdr:colOff>101039</xdr:colOff>
      <xdr:row>10</xdr:row>
      <xdr:rowOff>90250</xdr:rowOff>
    </xdr:to>
    <xdr:grpSp>
      <xdr:nvGrpSpPr>
        <xdr:cNvPr id="10" name="Group 125"/>
        <xdr:cNvGrpSpPr/>
      </xdr:nvGrpSpPr>
      <xdr:grpSpPr>
        <a:xfrm>
          <a:off x="1645636" y="558765"/>
          <a:ext cx="2448576" cy="645177"/>
          <a:chOff x="781050" y="145611"/>
          <a:chExt cx="2495550" cy="298889"/>
        </a:xfrm>
        <a:solidFill>
          <a:sysClr val="window" lastClr="FFFFFF"/>
        </a:solidFill>
      </xdr:grpSpPr>
      <xdr:sp macro="" textlink="">
        <xdr:nvSpPr>
          <xdr:cNvPr id="11" name="Rounded Rectangle 10"/>
          <xdr:cNvSpPr/>
        </xdr:nvSpPr>
        <xdr:spPr>
          <a:xfrm>
            <a:off x="2317750" y="145611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" name="Rounded Rectangle 11"/>
          <xdr:cNvSpPr/>
        </xdr:nvSpPr>
        <xdr:spPr>
          <a:xfrm>
            <a:off x="2819400" y="145611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" name="Rounded Rectangle 12"/>
          <xdr:cNvSpPr/>
        </xdr:nvSpPr>
        <xdr:spPr>
          <a:xfrm>
            <a:off x="781050" y="1460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" name="Rounded Rectangle 13"/>
          <xdr:cNvSpPr/>
        </xdr:nvSpPr>
        <xdr:spPr>
          <a:xfrm>
            <a:off x="1295400" y="1460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" name="Rounded Rectangle 14"/>
          <xdr:cNvSpPr/>
        </xdr:nvSpPr>
        <xdr:spPr>
          <a:xfrm>
            <a:off x="1803400" y="1460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29</xdr:col>
      <xdr:colOff>31625</xdr:colOff>
      <xdr:row>30</xdr:row>
      <xdr:rowOff>31323</xdr:rowOff>
    </xdr:from>
    <xdr:to>
      <xdr:col>30</xdr:col>
      <xdr:colOff>94296</xdr:colOff>
      <xdr:row>32</xdr:row>
      <xdr:rowOff>84748</xdr:rowOff>
    </xdr:to>
    <xdr:sp macro="" textlink="">
      <xdr:nvSpPr>
        <xdr:cNvPr id="16" name="Rounded Rectangle 15"/>
        <xdr:cNvSpPr/>
      </xdr:nvSpPr>
      <xdr:spPr>
        <a:xfrm>
          <a:off x="3632075" y="3412698"/>
          <a:ext cx="186496" cy="2820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40055</xdr:colOff>
      <xdr:row>18</xdr:row>
      <xdr:rowOff>24426</xdr:rowOff>
    </xdr:from>
    <xdr:to>
      <xdr:col>13</xdr:col>
      <xdr:colOff>103556</xdr:colOff>
      <xdr:row>19</xdr:row>
      <xdr:rowOff>94275</xdr:rowOff>
    </xdr:to>
    <xdr:sp macro="" textlink="">
      <xdr:nvSpPr>
        <xdr:cNvPr id="17" name="Rounded Rectangle 16"/>
        <xdr:cNvSpPr/>
      </xdr:nvSpPr>
      <xdr:spPr>
        <a:xfrm>
          <a:off x="1534747" y="2075964"/>
          <a:ext cx="188059" cy="18708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26372</xdr:colOff>
      <xdr:row>5</xdr:row>
      <xdr:rowOff>25273</xdr:rowOff>
    </xdr:from>
    <xdr:to>
      <xdr:col>7</xdr:col>
      <xdr:colOff>109904</xdr:colOff>
      <xdr:row>9</xdr:row>
      <xdr:rowOff>87922</xdr:rowOff>
    </xdr:to>
    <xdr:sp macro="" textlink="">
      <xdr:nvSpPr>
        <xdr:cNvPr id="18" name="Rounded Rectangle 17"/>
        <xdr:cNvSpPr/>
      </xdr:nvSpPr>
      <xdr:spPr>
        <a:xfrm>
          <a:off x="150197" y="549148"/>
          <a:ext cx="826482" cy="519849"/>
        </a:xfrm>
        <a:prstGeom prst="round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21981</xdr:colOff>
      <xdr:row>11</xdr:row>
      <xdr:rowOff>116807</xdr:rowOff>
    </xdr:from>
    <xdr:to>
      <xdr:col>33</xdr:col>
      <xdr:colOff>103532</xdr:colOff>
      <xdr:row>11</xdr:row>
      <xdr:rowOff>117230</xdr:rowOff>
    </xdr:to>
    <xdr:cxnSp macro="">
      <xdr:nvCxnSpPr>
        <xdr:cNvPr id="19" name="Straight Connector 18"/>
        <xdr:cNvCxnSpPr/>
      </xdr:nvCxnSpPr>
      <xdr:spPr>
        <a:xfrm rot="10800000" flipV="1">
          <a:off x="1012581" y="1326482"/>
          <a:ext cx="3186701" cy="423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58616</xdr:colOff>
      <xdr:row>18</xdr:row>
      <xdr:rowOff>51290</xdr:rowOff>
    </xdr:from>
    <xdr:to>
      <xdr:col>4</xdr:col>
      <xdr:colOff>58617</xdr:colOff>
      <xdr:row>31</xdr:row>
      <xdr:rowOff>95254</xdr:rowOff>
    </xdr:to>
    <xdr:cxnSp macro="">
      <xdr:nvCxnSpPr>
        <xdr:cNvPr id="20" name="Straight Connector 19"/>
        <xdr:cNvCxnSpPr/>
      </xdr:nvCxnSpPr>
      <xdr:spPr>
        <a:xfrm rot="16200000" flipV="1">
          <a:off x="-227134" y="2886809"/>
          <a:ext cx="1567964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65942</xdr:colOff>
      <xdr:row>20</xdr:row>
      <xdr:rowOff>109906</xdr:rowOff>
    </xdr:from>
    <xdr:to>
      <xdr:col>11</xdr:col>
      <xdr:colOff>65945</xdr:colOff>
      <xdr:row>34</xdr:row>
      <xdr:rowOff>58616</xdr:rowOff>
    </xdr:to>
    <xdr:cxnSp macro="">
      <xdr:nvCxnSpPr>
        <xdr:cNvPr id="21" name="Straight Connector 20"/>
        <xdr:cNvCxnSpPr/>
      </xdr:nvCxnSpPr>
      <xdr:spPr>
        <a:xfrm rot="5400000" flipH="1" flipV="1">
          <a:off x="641108" y="3190875"/>
          <a:ext cx="1589941" cy="3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6052</xdr:colOff>
      <xdr:row>33</xdr:row>
      <xdr:rowOff>58615</xdr:rowOff>
    </xdr:from>
    <xdr:to>
      <xdr:col>30</xdr:col>
      <xdr:colOff>87923</xdr:colOff>
      <xdr:row>33</xdr:row>
      <xdr:rowOff>62119</xdr:rowOff>
    </xdr:to>
    <xdr:cxnSp macro="">
      <xdr:nvCxnSpPr>
        <xdr:cNvPr id="22" name="Straight Connector 21"/>
        <xdr:cNvCxnSpPr/>
      </xdr:nvCxnSpPr>
      <xdr:spPr>
        <a:xfrm flipV="1">
          <a:off x="3111202" y="3782890"/>
          <a:ext cx="700996" cy="350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20706</xdr:colOff>
      <xdr:row>13</xdr:row>
      <xdr:rowOff>35361</xdr:rowOff>
    </xdr:from>
    <xdr:to>
      <xdr:col>17</xdr:col>
      <xdr:colOff>94611</xdr:colOff>
      <xdr:row>17</xdr:row>
      <xdr:rowOff>91152</xdr:rowOff>
    </xdr:to>
    <xdr:grpSp>
      <xdr:nvGrpSpPr>
        <xdr:cNvPr id="23" name="Group 125"/>
        <xdr:cNvGrpSpPr/>
      </xdr:nvGrpSpPr>
      <xdr:grpSpPr>
        <a:xfrm>
          <a:off x="1266283" y="1500746"/>
          <a:ext cx="953136" cy="524714"/>
          <a:chOff x="781050" y="146050"/>
          <a:chExt cx="971550" cy="298450"/>
        </a:xfrm>
        <a:solidFill>
          <a:sysClr val="window" lastClr="FFFFFF"/>
        </a:solidFill>
      </xdr:grpSpPr>
      <xdr:sp macro="" textlink="">
        <xdr:nvSpPr>
          <xdr:cNvPr id="24" name="Rounded Rectangle 23"/>
          <xdr:cNvSpPr/>
        </xdr:nvSpPr>
        <xdr:spPr>
          <a:xfrm>
            <a:off x="78105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5" name="Rounded Rectangle 24"/>
          <xdr:cNvSpPr/>
        </xdr:nvSpPr>
        <xdr:spPr>
          <a:xfrm>
            <a:off x="1295400" y="146050"/>
            <a:ext cx="457200" cy="298450"/>
          </a:xfrm>
          <a:prstGeom prst="roundRect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29</xdr:col>
      <xdr:colOff>34390</xdr:colOff>
      <xdr:row>34</xdr:row>
      <xdr:rowOff>28979</xdr:rowOff>
    </xdr:from>
    <xdr:to>
      <xdr:col>30</xdr:col>
      <xdr:colOff>97059</xdr:colOff>
      <xdr:row>36</xdr:row>
      <xdr:rowOff>82404</xdr:rowOff>
    </xdr:to>
    <xdr:sp macro="" textlink="">
      <xdr:nvSpPr>
        <xdr:cNvPr id="26" name="Rounded Rectangle 25"/>
        <xdr:cNvSpPr/>
      </xdr:nvSpPr>
      <xdr:spPr>
        <a:xfrm>
          <a:off x="3653890" y="3956210"/>
          <a:ext cx="187227" cy="28788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14</xdr:col>
      <xdr:colOff>31747</xdr:colOff>
      <xdr:row>18</xdr:row>
      <xdr:rowOff>24979</xdr:rowOff>
    </xdr:from>
    <xdr:to>
      <xdr:col>15</xdr:col>
      <xdr:colOff>95386</xdr:colOff>
      <xdr:row>19</xdr:row>
      <xdr:rowOff>94832</xdr:rowOff>
    </xdr:to>
    <xdr:sp macro="" textlink="">
      <xdr:nvSpPr>
        <xdr:cNvPr id="27" name="Rounded Rectangle 26"/>
        <xdr:cNvSpPr/>
      </xdr:nvSpPr>
      <xdr:spPr>
        <a:xfrm>
          <a:off x="1782882" y="2076517"/>
          <a:ext cx="188196" cy="18708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38891</xdr:colOff>
      <xdr:row>18</xdr:row>
      <xdr:rowOff>24422</xdr:rowOff>
    </xdr:from>
    <xdr:to>
      <xdr:col>9</xdr:col>
      <xdr:colOff>102531</xdr:colOff>
      <xdr:row>19</xdr:row>
      <xdr:rowOff>94274</xdr:rowOff>
    </xdr:to>
    <xdr:sp macro="" textlink="">
      <xdr:nvSpPr>
        <xdr:cNvPr id="28" name="Rounded Rectangle 27"/>
        <xdr:cNvSpPr/>
      </xdr:nvSpPr>
      <xdr:spPr>
        <a:xfrm>
          <a:off x="1035353" y="2075960"/>
          <a:ext cx="188197" cy="18708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33897</xdr:colOff>
      <xdr:row>18</xdr:row>
      <xdr:rowOff>28977</xdr:rowOff>
    </xdr:from>
    <xdr:to>
      <xdr:col>11</xdr:col>
      <xdr:colOff>97537</xdr:colOff>
      <xdr:row>19</xdr:row>
      <xdr:rowOff>98829</xdr:rowOff>
    </xdr:to>
    <xdr:sp macro="" textlink="">
      <xdr:nvSpPr>
        <xdr:cNvPr id="29" name="Rounded Rectangle 28"/>
        <xdr:cNvSpPr/>
      </xdr:nvSpPr>
      <xdr:spPr>
        <a:xfrm>
          <a:off x="1279474" y="2080515"/>
          <a:ext cx="188198" cy="18708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16</xdr:col>
      <xdr:colOff>50291</xdr:colOff>
      <xdr:row>18</xdr:row>
      <xdr:rowOff>22199</xdr:rowOff>
    </xdr:from>
    <xdr:to>
      <xdr:col>17</xdr:col>
      <xdr:colOff>113930</xdr:colOff>
      <xdr:row>19</xdr:row>
      <xdr:rowOff>92051</xdr:rowOff>
    </xdr:to>
    <xdr:sp macro="" textlink="">
      <xdr:nvSpPr>
        <xdr:cNvPr id="30" name="Rounded Rectangle 29"/>
        <xdr:cNvSpPr/>
      </xdr:nvSpPr>
      <xdr:spPr>
        <a:xfrm>
          <a:off x="2050541" y="2073737"/>
          <a:ext cx="188197" cy="18708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30894</xdr:colOff>
      <xdr:row>18</xdr:row>
      <xdr:rowOff>34126</xdr:rowOff>
    </xdr:from>
    <xdr:to>
      <xdr:col>7</xdr:col>
      <xdr:colOff>94539</xdr:colOff>
      <xdr:row>19</xdr:row>
      <xdr:rowOff>103979</xdr:rowOff>
    </xdr:to>
    <xdr:sp macro="" textlink="">
      <xdr:nvSpPr>
        <xdr:cNvPr id="32" name="Rounded Rectangle 31"/>
        <xdr:cNvSpPr/>
      </xdr:nvSpPr>
      <xdr:spPr>
        <a:xfrm>
          <a:off x="778240" y="2085664"/>
          <a:ext cx="188203" cy="18708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 b="1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45125</xdr:colOff>
      <xdr:row>21</xdr:row>
      <xdr:rowOff>26244</xdr:rowOff>
    </xdr:from>
    <xdr:to>
      <xdr:col>17</xdr:col>
      <xdr:colOff>63202</xdr:colOff>
      <xdr:row>22</xdr:row>
      <xdr:rowOff>101201</xdr:rowOff>
    </xdr:to>
    <xdr:grpSp>
      <xdr:nvGrpSpPr>
        <xdr:cNvPr id="33" name="Group 147"/>
        <xdr:cNvGrpSpPr/>
      </xdr:nvGrpSpPr>
      <xdr:grpSpPr>
        <a:xfrm>
          <a:off x="1539817" y="2429475"/>
          <a:ext cx="648193" cy="192188"/>
          <a:chOff x="7299189" y="2019575"/>
          <a:chExt cx="646595" cy="192294"/>
        </a:xfrm>
      </xdr:grpSpPr>
      <xdr:sp macro="" textlink="">
        <xdr:nvSpPr>
          <xdr:cNvPr id="34" name="Rounded Rectangle 33"/>
          <xdr:cNvSpPr/>
        </xdr:nvSpPr>
        <xdr:spPr>
          <a:xfrm>
            <a:off x="7299189" y="2019575"/>
            <a:ext cx="187739" cy="1871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">
        <xdr:nvSpPr>
          <xdr:cNvPr id="35" name="Rounded Rectangle 34"/>
          <xdr:cNvSpPr/>
        </xdr:nvSpPr>
        <xdr:spPr>
          <a:xfrm>
            <a:off x="7529721" y="2024131"/>
            <a:ext cx="187739" cy="1871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">
        <xdr:nvSpPr>
          <xdr:cNvPr id="36" name="Rounded Rectangle 35"/>
          <xdr:cNvSpPr/>
        </xdr:nvSpPr>
        <xdr:spPr>
          <a:xfrm>
            <a:off x="7758045" y="2024683"/>
            <a:ext cx="187739" cy="1871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15</xdr:col>
      <xdr:colOff>65943</xdr:colOff>
      <xdr:row>20</xdr:row>
      <xdr:rowOff>65942</xdr:rowOff>
    </xdr:from>
    <xdr:to>
      <xdr:col>26</xdr:col>
      <xdr:colOff>7327</xdr:colOff>
      <xdr:row>20</xdr:row>
      <xdr:rowOff>67530</xdr:rowOff>
    </xdr:to>
    <xdr:cxnSp macro="">
      <xdr:nvCxnSpPr>
        <xdr:cNvPr id="37" name="Straight Connector 36"/>
        <xdr:cNvCxnSpPr/>
      </xdr:nvCxnSpPr>
      <xdr:spPr>
        <a:xfrm>
          <a:off x="1932843" y="2304317"/>
          <a:ext cx="130345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20707</xdr:colOff>
      <xdr:row>21</xdr:row>
      <xdr:rowOff>20706</xdr:rowOff>
    </xdr:from>
    <xdr:to>
      <xdr:col>28</xdr:col>
      <xdr:colOff>94420</xdr:colOff>
      <xdr:row>32</xdr:row>
      <xdr:rowOff>98747</xdr:rowOff>
    </xdr:to>
    <xdr:grpSp>
      <xdr:nvGrpSpPr>
        <xdr:cNvPr id="41" name="Group 40"/>
        <xdr:cNvGrpSpPr/>
      </xdr:nvGrpSpPr>
      <xdr:grpSpPr>
        <a:xfrm>
          <a:off x="3266534" y="2423937"/>
          <a:ext cx="322828" cy="1367579"/>
          <a:chOff x="144945" y="779946"/>
          <a:chExt cx="454387" cy="1368748"/>
        </a:xfrm>
      </xdr:grpSpPr>
      <xdr:sp macro="" textlink="">
        <xdr:nvSpPr>
          <xdr:cNvPr id="42" name="Rounded Rectangle 41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43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44" name="Rounded Rectangle 43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45" name="Rounded Rectangle 4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46" name="Rounded Rectangle 4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35</xdr:col>
      <xdr:colOff>19436</xdr:colOff>
      <xdr:row>27</xdr:row>
      <xdr:rowOff>19432</xdr:rowOff>
    </xdr:from>
    <xdr:to>
      <xdr:col>36</xdr:col>
      <xdr:colOff>89285</xdr:colOff>
      <xdr:row>29</xdr:row>
      <xdr:rowOff>89281</xdr:rowOff>
    </xdr:to>
    <xdr:sp macro="" textlink="">
      <xdr:nvSpPr>
        <xdr:cNvPr id="47" name="Rounded Rectangle 46"/>
        <xdr:cNvSpPr/>
      </xdr:nvSpPr>
      <xdr:spPr>
        <a:xfrm>
          <a:off x="4386282" y="3126047"/>
          <a:ext cx="194407" cy="30431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17580</xdr:colOff>
      <xdr:row>1</xdr:row>
      <xdr:rowOff>38461</xdr:rowOff>
    </xdr:from>
    <xdr:to>
      <xdr:col>8</xdr:col>
      <xdr:colOff>87430</xdr:colOff>
      <xdr:row>4</xdr:row>
      <xdr:rowOff>88266</xdr:rowOff>
    </xdr:to>
    <xdr:sp macro="" textlink="">
      <xdr:nvSpPr>
        <xdr:cNvPr id="48" name="Rounded Rectangle 47"/>
        <xdr:cNvSpPr/>
      </xdr:nvSpPr>
      <xdr:spPr>
        <a:xfrm>
          <a:off x="141405" y="67036"/>
          <a:ext cx="936625" cy="42128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33031</xdr:colOff>
      <xdr:row>1</xdr:row>
      <xdr:rowOff>92158</xdr:rowOff>
    </xdr:from>
    <xdr:to>
      <xdr:col>5</xdr:col>
      <xdr:colOff>122926</xdr:colOff>
      <xdr:row>4</xdr:row>
      <xdr:rowOff>8449</xdr:rowOff>
    </xdr:to>
    <xdr:grpSp>
      <xdr:nvGrpSpPr>
        <xdr:cNvPr id="49" name="Group 48"/>
        <xdr:cNvGrpSpPr/>
      </xdr:nvGrpSpPr>
      <xdr:grpSpPr>
        <a:xfrm>
          <a:off x="406704" y="121466"/>
          <a:ext cx="339010" cy="289964"/>
          <a:chOff x="406704" y="121466"/>
          <a:chExt cx="339010" cy="289964"/>
        </a:xfrm>
      </xdr:grpSpPr>
      <xdr:sp macro="" textlink="">
        <xdr:nvSpPr>
          <xdr:cNvPr id="50" name="Oval 49"/>
          <xdr:cNvSpPr/>
        </xdr:nvSpPr>
        <xdr:spPr>
          <a:xfrm>
            <a:off x="531237" y="208541"/>
            <a:ext cx="69186" cy="72563"/>
          </a:xfrm>
          <a:prstGeom prst="ellips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ln w="10160">
                <a:solidFill>
                  <a:schemeClr val="accent6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51" name="Straight Connector 50"/>
          <xdr:cNvCxnSpPr/>
        </xdr:nvCxnSpPr>
        <xdr:spPr>
          <a:xfrm>
            <a:off x="641936" y="273849"/>
            <a:ext cx="103778" cy="1669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52" name="Straight Connector 51"/>
          <xdr:cNvCxnSpPr/>
        </xdr:nvCxnSpPr>
        <xdr:spPr>
          <a:xfrm rot="5400000" flipH="1" flipV="1">
            <a:off x="404846" y="282963"/>
            <a:ext cx="79820" cy="76104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53" name="Straight Connector 52"/>
          <xdr:cNvCxnSpPr/>
        </xdr:nvCxnSpPr>
        <xdr:spPr>
          <a:xfrm rot="5400000" flipH="1">
            <a:off x="551458" y="356792"/>
            <a:ext cx="83954" cy="25322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54" name="Straight Connector 53"/>
          <xdr:cNvCxnSpPr/>
        </xdr:nvCxnSpPr>
        <xdr:spPr>
          <a:xfrm rot="16200000" flipV="1">
            <a:off x="429064" y="133701"/>
            <a:ext cx="79819" cy="55350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  <xdr:cxnSp macro="">
        <xdr:nvCxnSpPr>
          <xdr:cNvPr id="55" name="Straight Connector 54"/>
          <xdr:cNvCxnSpPr/>
        </xdr:nvCxnSpPr>
        <xdr:spPr>
          <a:xfrm rot="10800000" flipV="1">
            <a:off x="614260" y="128723"/>
            <a:ext cx="55349" cy="50796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</xdr:cxnSp>
    </xdr:grpSp>
    <xdr:clientData/>
  </xdr:twoCellAnchor>
  <xdr:twoCellAnchor>
    <xdr:from>
      <xdr:col>36</xdr:col>
      <xdr:colOff>1</xdr:colOff>
      <xdr:row>11</xdr:row>
      <xdr:rowOff>29308</xdr:rowOff>
    </xdr:from>
    <xdr:to>
      <xdr:col>36</xdr:col>
      <xdr:colOff>7329</xdr:colOff>
      <xdr:row>26</xdr:row>
      <xdr:rowOff>87925</xdr:rowOff>
    </xdr:to>
    <xdr:cxnSp macro="">
      <xdr:nvCxnSpPr>
        <xdr:cNvPr id="56" name="Straight Connector 55"/>
        <xdr:cNvCxnSpPr/>
      </xdr:nvCxnSpPr>
      <xdr:spPr>
        <a:xfrm rot="5400000">
          <a:off x="3584331" y="2121878"/>
          <a:ext cx="1773117" cy="7328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11489</xdr:colOff>
      <xdr:row>11</xdr:row>
      <xdr:rowOff>33594</xdr:rowOff>
    </xdr:from>
    <xdr:to>
      <xdr:col>40</xdr:col>
      <xdr:colOff>87414</xdr:colOff>
      <xdr:row>24</xdr:row>
      <xdr:rowOff>71095</xdr:rowOff>
    </xdr:to>
    <xdr:grpSp>
      <xdr:nvGrpSpPr>
        <xdr:cNvPr id="57" name="Group 56"/>
        <xdr:cNvGrpSpPr/>
      </xdr:nvGrpSpPr>
      <xdr:grpSpPr>
        <a:xfrm>
          <a:off x="4627451" y="1264517"/>
          <a:ext cx="449598" cy="1561501"/>
          <a:chOff x="3635790" y="2435923"/>
          <a:chExt cx="573156" cy="619996"/>
        </a:xfrm>
      </xdr:grpSpPr>
      <xdr:sp macro="" textlink="">
        <xdr:nvSpPr>
          <xdr:cNvPr id="58" name="Rounded Rectangle 57"/>
          <xdr:cNvSpPr/>
        </xdr:nvSpPr>
        <xdr:spPr>
          <a:xfrm>
            <a:off x="3642139" y="2763825"/>
            <a:ext cx="560456" cy="292094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9" name="Rounded Rectangle 58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37</xdr:col>
      <xdr:colOff>12042</xdr:colOff>
      <xdr:row>25</xdr:row>
      <xdr:rowOff>14653</xdr:rowOff>
    </xdr:from>
    <xdr:to>
      <xdr:col>40</xdr:col>
      <xdr:colOff>87967</xdr:colOff>
      <xdr:row>29</xdr:row>
      <xdr:rowOff>95249</xdr:rowOff>
    </xdr:to>
    <xdr:sp macro="" textlink="">
      <xdr:nvSpPr>
        <xdr:cNvPr id="60" name="Rounded Rectangle 59"/>
        <xdr:cNvSpPr/>
      </xdr:nvSpPr>
      <xdr:spPr>
        <a:xfrm>
          <a:off x="4603092" y="2824528"/>
          <a:ext cx="447400" cy="537796"/>
        </a:xfrm>
        <a:prstGeom prst="roundRect">
          <a:avLst/>
        </a:prstGeom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43962</xdr:colOff>
      <xdr:row>10</xdr:row>
      <xdr:rowOff>21980</xdr:rowOff>
    </xdr:from>
    <xdr:to>
      <xdr:col>7</xdr:col>
      <xdr:colOff>93272</xdr:colOff>
      <xdr:row>12</xdr:row>
      <xdr:rowOff>95250</xdr:rowOff>
    </xdr:to>
    <xdr:sp macro="" textlink="">
      <xdr:nvSpPr>
        <xdr:cNvPr id="61" name="Rounded Rectangle 60"/>
        <xdr:cNvSpPr/>
      </xdr:nvSpPr>
      <xdr:spPr>
        <a:xfrm>
          <a:off x="291612" y="1117355"/>
          <a:ext cx="668435" cy="301870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36985</xdr:colOff>
      <xdr:row>13</xdr:row>
      <xdr:rowOff>24798</xdr:rowOff>
    </xdr:from>
    <xdr:to>
      <xdr:col>34</xdr:col>
      <xdr:colOff>115254</xdr:colOff>
      <xdr:row>19</xdr:row>
      <xdr:rowOff>92800</xdr:rowOff>
    </xdr:to>
    <xdr:grpSp>
      <xdr:nvGrpSpPr>
        <xdr:cNvPr id="62" name="Group 61"/>
        <xdr:cNvGrpSpPr/>
      </xdr:nvGrpSpPr>
      <xdr:grpSpPr>
        <a:xfrm>
          <a:off x="3407370" y="1490183"/>
          <a:ext cx="950172" cy="771386"/>
          <a:chOff x="2997648" y="2435923"/>
          <a:chExt cx="1211298" cy="306280"/>
        </a:xfrm>
      </xdr:grpSpPr>
      <xdr:sp macro="" textlink="">
        <xdr:nvSpPr>
          <xdr:cNvPr id="63" name="Rounded Rectangle 62"/>
          <xdr:cNvSpPr/>
        </xdr:nvSpPr>
        <xdr:spPr>
          <a:xfrm>
            <a:off x="2997648" y="2438000"/>
            <a:ext cx="560457" cy="30226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4" name="Rounded Rectangle 63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29</xdr:col>
      <xdr:colOff>30773</xdr:colOff>
      <xdr:row>25</xdr:row>
      <xdr:rowOff>27842</xdr:rowOff>
    </xdr:from>
    <xdr:to>
      <xdr:col>34</xdr:col>
      <xdr:colOff>108483</xdr:colOff>
      <xdr:row>29</xdr:row>
      <xdr:rowOff>108438</xdr:rowOff>
    </xdr:to>
    <xdr:sp macro="" textlink="">
      <xdr:nvSpPr>
        <xdr:cNvPr id="65" name="Rounded Rectangle 64"/>
        <xdr:cNvSpPr/>
      </xdr:nvSpPr>
      <xdr:spPr>
        <a:xfrm>
          <a:off x="3631223" y="2837717"/>
          <a:ext cx="696835" cy="53779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29308</xdr:colOff>
      <xdr:row>20</xdr:row>
      <xdr:rowOff>19050</xdr:rowOff>
    </xdr:from>
    <xdr:to>
      <xdr:col>34</xdr:col>
      <xdr:colOff>107018</xdr:colOff>
      <xdr:row>24</xdr:row>
      <xdr:rowOff>99646</xdr:rowOff>
    </xdr:to>
    <xdr:sp macro="" textlink="">
      <xdr:nvSpPr>
        <xdr:cNvPr id="66" name="Rounded Rectangle 65"/>
        <xdr:cNvSpPr/>
      </xdr:nvSpPr>
      <xdr:spPr>
        <a:xfrm>
          <a:off x="3629758" y="2257425"/>
          <a:ext cx="696835" cy="53779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65941</xdr:colOff>
      <xdr:row>12</xdr:row>
      <xdr:rowOff>20518</xdr:rowOff>
    </xdr:from>
    <xdr:to>
      <xdr:col>26</xdr:col>
      <xdr:colOff>79130</xdr:colOff>
      <xdr:row>20</xdr:row>
      <xdr:rowOff>95252</xdr:rowOff>
    </xdr:to>
    <xdr:cxnSp macro="">
      <xdr:nvCxnSpPr>
        <xdr:cNvPr id="74" name="Straight Connector 73"/>
        <xdr:cNvCxnSpPr/>
      </xdr:nvCxnSpPr>
      <xdr:spPr>
        <a:xfrm rot="5400000" flipH="1" flipV="1">
          <a:off x="2806944" y="1832465"/>
          <a:ext cx="989134" cy="13189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26569</xdr:colOff>
      <xdr:row>13</xdr:row>
      <xdr:rowOff>26568</xdr:rowOff>
    </xdr:from>
    <xdr:to>
      <xdr:col>25</xdr:col>
      <xdr:colOff>107801</xdr:colOff>
      <xdr:row>19</xdr:row>
      <xdr:rowOff>80595</xdr:rowOff>
    </xdr:to>
    <xdr:grpSp>
      <xdr:nvGrpSpPr>
        <xdr:cNvPr id="75" name="Group 125"/>
        <xdr:cNvGrpSpPr/>
      </xdr:nvGrpSpPr>
      <xdr:grpSpPr>
        <a:xfrm>
          <a:off x="2275934" y="1491953"/>
          <a:ext cx="953136" cy="757411"/>
          <a:chOff x="781050" y="146050"/>
          <a:chExt cx="971550" cy="298450"/>
        </a:xfrm>
        <a:solidFill>
          <a:sysClr val="window" lastClr="FFFFFF"/>
        </a:solidFill>
      </xdr:grpSpPr>
      <xdr:sp macro="" textlink="">
        <xdr:nvSpPr>
          <xdr:cNvPr id="76" name="Rounded Rectangle 75"/>
          <xdr:cNvSpPr/>
        </xdr:nvSpPr>
        <xdr:spPr>
          <a:xfrm>
            <a:off x="781050" y="1460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7" name="Rounded Rectangle 76"/>
          <xdr:cNvSpPr/>
        </xdr:nvSpPr>
        <xdr:spPr>
          <a:xfrm>
            <a:off x="1295400" y="1460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25</xdr:col>
      <xdr:colOff>70337</xdr:colOff>
      <xdr:row>20</xdr:row>
      <xdr:rowOff>63014</xdr:rowOff>
    </xdr:from>
    <xdr:to>
      <xdr:col>25</xdr:col>
      <xdr:colOff>73269</xdr:colOff>
      <xdr:row>37</xdr:row>
      <xdr:rowOff>109907</xdr:rowOff>
    </xdr:to>
    <xdr:cxnSp macro="">
      <xdr:nvCxnSpPr>
        <xdr:cNvPr id="78" name="Straight Connector 77"/>
        <xdr:cNvCxnSpPr/>
      </xdr:nvCxnSpPr>
      <xdr:spPr>
        <a:xfrm rot="16200000" flipV="1">
          <a:off x="2173164" y="3367456"/>
          <a:ext cx="2039816" cy="293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51292</xdr:colOff>
      <xdr:row>20</xdr:row>
      <xdr:rowOff>51293</xdr:rowOff>
    </xdr:from>
    <xdr:to>
      <xdr:col>18</xdr:col>
      <xdr:colOff>65945</xdr:colOff>
      <xdr:row>40</xdr:row>
      <xdr:rowOff>7331</xdr:rowOff>
    </xdr:to>
    <xdr:cxnSp macro="">
      <xdr:nvCxnSpPr>
        <xdr:cNvPr id="79" name="Straight Connector 78"/>
        <xdr:cNvCxnSpPr/>
      </xdr:nvCxnSpPr>
      <xdr:spPr>
        <a:xfrm rot="5400000" flipH="1" flipV="1">
          <a:off x="1157657" y="3480293"/>
          <a:ext cx="2300653" cy="14653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29307</xdr:colOff>
      <xdr:row>19</xdr:row>
      <xdr:rowOff>29311</xdr:rowOff>
    </xdr:from>
    <xdr:to>
      <xdr:col>3</xdr:col>
      <xdr:colOff>96395</xdr:colOff>
      <xdr:row>21</xdr:row>
      <xdr:rowOff>99160</xdr:rowOff>
    </xdr:to>
    <xdr:sp macro="" textlink="">
      <xdr:nvSpPr>
        <xdr:cNvPr id="95" name="Rounded Rectangle 94"/>
        <xdr:cNvSpPr/>
      </xdr:nvSpPr>
      <xdr:spPr>
        <a:xfrm>
          <a:off x="153865" y="2198080"/>
          <a:ext cx="316203" cy="30431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734</xdr:colOff>
      <xdr:row>5</xdr:row>
      <xdr:rowOff>51293</xdr:rowOff>
    </xdr:from>
    <xdr:to>
      <xdr:col>9</xdr:col>
      <xdr:colOff>7327</xdr:colOff>
      <xdr:row>10</xdr:row>
      <xdr:rowOff>109905</xdr:rowOff>
    </xdr:to>
    <xdr:cxnSp macro="">
      <xdr:nvCxnSpPr>
        <xdr:cNvPr id="96" name="Straight Connector 95"/>
        <xdr:cNvCxnSpPr/>
      </xdr:nvCxnSpPr>
      <xdr:spPr>
        <a:xfrm rot="5400000">
          <a:off x="803400" y="886927"/>
          <a:ext cx="630112" cy="6593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7328</xdr:colOff>
      <xdr:row>6</xdr:row>
      <xdr:rowOff>7327</xdr:rowOff>
    </xdr:from>
    <xdr:to>
      <xdr:col>4</xdr:col>
      <xdr:colOff>97222</xdr:colOff>
      <xdr:row>8</xdr:row>
      <xdr:rowOff>62829</xdr:rowOff>
    </xdr:to>
    <xdr:grpSp>
      <xdr:nvGrpSpPr>
        <xdr:cNvPr id="97" name="Group 96"/>
        <xdr:cNvGrpSpPr/>
      </xdr:nvGrpSpPr>
      <xdr:grpSpPr>
        <a:xfrm>
          <a:off x="256443" y="652096"/>
          <a:ext cx="339010" cy="289964"/>
          <a:chOff x="406704" y="121466"/>
          <a:chExt cx="339010" cy="289964"/>
        </a:xfrm>
      </xdr:grpSpPr>
      <xdr:sp macro="" textlink="">
        <xdr:nvSpPr>
          <xdr:cNvPr id="98" name="Oval 97"/>
          <xdr:cNvSpPr/>
        </xdr:nvSpPr>
        <xdr:spPr>
          <a:xfrm>
            <a:off x="531237" y="208541"/>
            <a:ext cx="69186" cy="72563"/>
          </a:xfrm>
          <a:prstGeom prst="ellips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99" name="Straight Connector 98"/>
          <xdr:cNvCxnSpPr/>
        </xdr:nvCxnSpPr>
        <xdr:spPr>
          <a:xfrm>
            <a:off x="641936" y="273849"/>
            <a:ext cx="103778" cy="1669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100" name="Straight Connector 99"/>
          <xdr:cNvCxnSpPr/>
        </xdr:nvCxnSpPr>
        <xdr:spPr>
          <a:xfrm rot="5400000" flipH="1" flipV="1">
            <a:off x="404846" y="282963"/>
            <a:ext cx="79820" cy="76104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101" name="Straight Connector 100"/>
          <xdr:cNvCxnSpPr/>
        </xdr:nvCxnSpPr>
        <xdr:spPr>
          <a:xfrm rot="5400000" flipH="1">
            <a:off x="551458" y="356792"/>
            <a:ext cx="83954" cy="25322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102" name="Straight Connector 101"/>
          <xdr:cNvCxnSpPr/>
        </xdr:nvCxnSpPr>
        <xdr:spPr>
          <a:xfrm rot="16200000" flipV="1">
            <a:off x="429064" y="133701"/>
            <a:ext cx="79819" cy="55350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103" name="Straight Connector 102"/>
          <xdr:cNvCxnSpPr/>
        </xdr:nvCxnSpPr>
        <xdr:spPr>
          <a:xfrm rot="10800000" flipV="1">
            <a:off x="614260" y="128723"/>
            <a:ext cx="55349" cy="50796"/>
          </a:xfrm>
          <a:prstGeom prst="line">
            <a:avLst/>
          </a:prstGeom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</xdr:cxnSp>
    </xdr:grpSp>
    <xdr:clientData/>
  </xdr:twoCellAnchor>
  <xdr:twoCellAnchor>
    <xdr:from>
      <xdr:col>23</xdr:col>
      <xdr:colOff>14653</xdr:colOff>
      <xdr:row>37</xdr:row>
      <xdr:rowOff>21982</xdr:rowOff>
    </xdr:from>
    <xdr:to>
      <xdr:col>28</xdr:col>
      <xdr:colOff>81085</xdr:colOff>
      <xdr:row>40</xdr:row>
      <xdr:rowOff>73272</xdr:rowOff>
    </xdr:to>
    <xdr:sp macro="" textlink="">
      <xdr:nvSpPr>
        <xdr:cNvPr id="104" name="Rounded Rectangle 103"/>
        <xdr:cNvSpPr/>
      </xdr:nvSpPr>
      <xdr:spPr>
        <a:xfrm>
          <a:off x="2886807" y="4300905"/>
          <a:ext cx="689220" cy="402982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27842</xdr:colOff>
      <xdr:row>13</xdr:row>
      <xdr:rowOff>24911</xdr:rowOff>
    </xdr:from>
    <xdr:to>
      <xdr:col>9</xdr:col>
      <xdr:colOff>105552</xdr:colOff>
      <xdr:row>17</xdr:row>
      <xdr:rowOff>105507</xdr:rowOff>
    </xdr:to>
    <xdr:sp macro="" textlink="">
      <xdr:nvSpPr>
        <xdr:cNvPr id="105" name="Rounded Rectangle 104"/>
        <xdr:cNvSpPr/>
      </xdr:nvSpPr>
      <xdr:spPr>
        <a:xfrm>
          <a:off x="523142" y="1463186"/>
          <a:ext cx="696835" cy="53779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29307</xdr:colOff>
      <xdr:row>34</xdr:row>
      <xdr:rowOff>14219</xdr:rowOff>
    </xdr:from>
    <xdr:to>
      <xdr:col>28</xdr:col>
      <xdr:colOff>102711</xdr:colOff>
      <xdr:row>36</xdr:row>
      <xdr:rowOff>86232</xdr:rowOff>
    </xdr:to>
    <xdr:sp macro="" textlink="">
      <xdr:nvSpPr>
        <xdr:cNvPr id="106" name="Rounded Rectangle 105"/>
        <xdr:cNvSpPr/>
      </xdr:nvSpPr>
      <xdr:spPr>
        <a:xfrm>
          <a:off x="3275134" y="3941450"/>
          <a:ext cx="322519" cy="306474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123092</xdr:colOff>
      <xdr:row>20</xdr:row>
      <xdr:rowOff>64477</xdr:rowOff>
    </xdr:from>
    <xdr:to>
      <xdr:col>15</xdr:col>
      <xdr:colOff>57150</xdr:colOff>
      <xdr:row>20</xdr:row>
      <xdr:rowOff>66065</xdr:rowOff>
    </xdr:to>
    <xdr:cxnSp macro="">
      <xdr:nvCxnSpPr>
        <xdr:cNvPr id="107" name="Straight Connector 106"/>
        <xdr:cNvCxnSpPr/>
      </xdr:nvCxnSpPr>
      <xdr:spPr>
        <a:xfrm>
          <a:off x="621323" y="2350477"/>
          <a:ext cx="131151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29309</xdr:colOff>
      <xdr:row>23</xdr:row>
      <xdr:rowOff>36634</xdr:rowOff>
    </xdr:from>
    <xdr:to>
      <xdr:col>17</xdr:col>
      <xdr:colOff>105377</xdr:colOff>
      <xdr:row>31</xdr:row>
      <xdr:rowOff>111114</xdr:rowOff>
    </xdr:to>
    <xdr:grpSp>
      <xdr:nvGrpSpPr>
        <xdr:cNvPr id="119" name="Group 118"/>
        <xdr:cNvGrpSpPr/>
      </xdr:nvGrpSpPr>
      <xdr:grpSpPr>
        <a:xfrm>
          <a:off x="1524001" y="2674326"/>
          <a:ext cx="706184" cy="1012326"/>
          <a:chOff x="713381" y="1927008"/>
          <a:chExt cx="993710" cy="1013164"/>
        </a:xfrm>
      </xdr:grpSpPr>
      <xdr:sp macro="" textlink="">
        <xdr:nvSpPr>
          <xdr:cNvPr id="120" name="Rounded Rectangle 119"/>
          <xdr:cNvSpPr/>
        </xdr:nvSpPr>
        <xdr:spPr>
          <a:xfrm>
            <a:off x="723691" y="1929429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1" name="Rounded Rectangle 120"/>
          <xdr:cNvSpPr/>
        </xdr:nvSpPr>
        <xdr:spPr>
          <a:xfrm>
            <a:off x="717476" y="2281033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2" name="Rounded Rectangle 121"/>
          <xdr:cNvSpPr/>
        </xdr:nvSpPr>
        <xdr:spPr>
          <a:xfrm>
            <a:off x="713381" y="2633444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3" name="Rounded Rectangle 122"/>
          <xdr:cNvSpPr/>
        </xdr:nvSpPr>
        <xdr:spPr>
          <a:xfrm>
            <a:off x="1255509" y="1927008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4" name="Rounded Rectangle 123"/>
          <xdr:cNvSpPr/>
        </xdr:nvSpPr>
        <xdr:spPr>
          <a:xfrm>
            <a:off x="1259605" y="2279043"/>
            <a:ext cx="447486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5" name="Rounded Rectangle 124"/>
          <xdr:cNvSpPr/>
        </xdr:nvSpPr>
        <xdr:spPr>
          <a:xfrm>
            <a:off x="1255509" y="2631454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5</xdr:col>
      <xdr:colOff>29308</xdr:colOff>
      <xdr:row>21</xdr:row>
      <xdr:rowOff>21981</xdr:rowOff>
    </xdr:from>
    <xdr:to>
      <xdr:col>10</xdr:col>
      <xdr:colOff>112703</xdr:colOff>
      <xdr:row>29</xdr:row>
      <xdr:rowOff>96461</xdr:rowOff>
    </xdr:to>
    <xdr:grpSp>
      <xdr:nvGrpSpPr>
        <xdr:cNvPr id="126" name="Group 125"/>
        <xdr:cNvGrpSpPr/>
      </xdr:nvGrpSpPr>
      <xdr:grpSpPr>
        <a:xfrm>
          <a:off x="652096" y="2425212"/>
          <a:ext cx="706184" cy="1012326"/>
          <a:chOff x="713381" y="1927008"/>
          <a:chExt cx="993710" cy="1013164"/>
        </a:xfrm>
      </xdr:grpSpPr>
      <xdr:sp macro="" textlink="">
        <xdr:nvSpPr>
          <xdr:cNvPr id="127" name="Rounded Rectangle 126"/>
          <xdr:cNvSpPr/>
        </xdr:nvSpPr>
        <xdr:spPr>
          <a:xfrm>
            <a:off x="723691" y="1929429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8" name="Rounded Rectangle 127"/>
          <xdr:cNvSpPr/>
        </xdr:nvSpPr>
        <xdr:spPr>
          <a:xfrm>
            <a:off x="717476" y="2281033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9" name="Rounded Rectangle 128"/>
          <xdr:cNvSpPr/>
        </xdr:nvSpPr>
        <xdr:spPr>
          <a:xfrm>
            <a:off x="713381" y="2633444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0" name="Rounded Rectangle 129"/>
          <xdr:cNvSpPr/>
        </xdr:nvSpPr>
        <xdr:spPr>
          <a:xfrm>
            <a:off x="1255509" y="1927008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1" name="Rounded Rectangle 130"/>
          <xdr:cNvSpPr/>
        </xdr:nvSpPr>
        <xdr:spPr>
          <a:xfrm>
            <a:off x="1259605" y="2279043"/>
            <a:ext cx="447486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2" name="Rounded Rectangle 131"/>
          <xdr:cNvSpPr/>
        </xdr:nvSpPr>
        <xdr:spPr>
          <a:xfrm>
            <a:off x="1255509" y="2631454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12</xdr:col>
      <xdr:colOff>29308</xdr:colOff>
      <xdr:row>32</xdr:row>
      <xdr:rowOff>21981</xdr:rowOff>
    </xdr:from>
    <xdr:to>
      <xdr:col>17</xdr:col>
      <xdr:colOff>98049</xdr:colOff>
      <xdr:row>40</xdr:row>
      <xdr:rowOff>96033</xdr:rowOff>
    </xdr:to>
    <xdr:grpSp>
      <xdr:nvGrpSpPr>
        <xdr:cNvPr id="140" name="Group 139"/>
        <xdr:cNvGrpSpPr/>
      </xdr:nvGrpSpPr>
      <xdr:grpSpPr>
        <a:xfrm>
          <a:off x="1524000" y="3714750"/>
          <a:ext cx="698857" cy="1011898"/>
          <a:chOff x="723691" y="1927008"/>
          <a:chExt cx="983400" cy="1012735"/>
        </a:xfrm>
      </xdr:grpSpPr>
      <xdr:sp macro="" textlink="">
        <xdr:nvSpPr>
          <xdr:cNvPr id="141" name="Rounded Rectangle 140"/>
          <xdr:cNvSpPr/>
        </xdr:nvSpPr>
        <xdr:spPr>
          <a:xfrm>
            <a:off x="723691" y="1929429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2" name="Rounded Rectangle 141"/>
          <xdr:cNvSpPr/>
        </xdr:nvSpPr>
        <xdr:spPr>
          <a:xfrm>
            <a:off x="1243291" y="2633015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4" name="Rounded Rectangle 143"/>
          <xdr:cNvSpPr/>
        </xdr:nvSpPr>
        <xdr:spPr>
          <a:xfrm>
            <a:off x="1255509" y="1927008"/>
            <a:ext cx="447485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5" name="Rounded Rectangle 144"/>
          <xdr:cNvSpPr/>
        </xdr:nvSpPr>
        <xdr:spPr>
          <a:xfrm>
            <a:off x="1259605" y="2279043"/>
            <a:ext cx="447486" cy="30672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</xdr:col>
      <xdr:colOff>20515</xdr:colOff>
      <xdr:row>29</xdr:row>
      <xdr:rowOff>21981</xdr:rowOff>
    </xdr:from>
    <xdr:to>
      <xdr:col>3</xdr:col>
      <xdr:colOff>93919</xdr:colOff>
      <xdr:row>32</xdr:row>
      <xdr:rowOff>84767</xdr:rowOff>
    </xdr:to>
    <xdr:sp macro="" textlink="">
      <xdr:nvSpPr>
        <xdr:cNvPr id="148" name="Rounded Rectangle 147"/>
        <xdr:cNvSpPr/>
      </xdr:nvSpPr>
      <xdr:spPr>
        <a:xfrm>
          <a:off x="145073" y="3363058"/>
          <a:ext cx="322519" cy="414478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19049</xdr:colOff>
      <xdr:row>25</xdr:row>
      <xdr:rowOff>27842</xdr:rowOff>
    </xdr:from>
    <xdr:to>
      <xdr:col>3</xdr:col>
      <xdr:colOff>92453</xdr:colOff>
      <xdr:row>28</xdr:row>
      <xdr:rowOff>90628</xdr:rowOff>
    </xdr:to>
    <xdr:sp macro="" textlink="">
      <xdr:nvSpPr>
        <xdr:cNvPr id="149" name="Rounded Rectangle 148"/>
        <xdr:cNvSpPr/>
      </xdr:nvSpPr>
      <xdr:spPr>
        <a:xfrm>
          <a:off x="143607" y="2899996"/>
          <a:ext cx="322519" cy="414478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35169</xdr:colOff>
      <xdr:row>22</xdr:row>
      <xdr:rowOff>20081</xdr:rowOff>
    </xdr:from>
    <xdr:to>
      <xdr:col>3</xdr:col>
      <xdr:colOff>108573</xdr:colOff>
      <xdr:row>24</xdr:row>
      <xdr:rowOff>92094</xdr:rowOff>
    </xdr:to>
    <xdr:sp macro="" textlink="">
      <xdr:nvSpPr>
        <xdr:cNvPr id="150" name="Rounded Rectangle 149"/>
        <xdr:cNvSpPr/>
      </xdr:nvSpPr>
      <xdr:spPr>
        <a:xfrm>
          <a:off x="159727" y="2540543"/>
          <a:ext cx="322519" cy="306474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20515</xdr:colOff>
      <xdr:row>33</xdr:row>
      <xdr:rowOff>35171</xdr:rowOff>
    </xdr:from>
    <xdr:to>
      <xdr:col>24</xdr:col>
      <xdr:colOff>86946</xdr:colOff>
      <xdr:row>36</xdr:row>
      <xdr:rowOff>86461</xdr:rowOff>
    </xdr:to>
    <xdr:sp macro="" textlink="">
      <xdr:nvSpPr>
        <xdr:cNvPr id="153" name="Rounded Rectangle 152"/>
        <xdr:cNvSpPr/>
      </xdr:nvSpPr>
      <xdr:spPr>
        <a:xfrm>
          <a:off x="2394438" y="3845171"/>
          <a:ext cx="689220" cy="402982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10449</xdr:colOff>
      <xdr:row>21</xdr:row>
      <xdr:rowOff>25103</xdr:rowOff>
    </xdr:from>
    <xdr:to>
      <xdr:col>21</xdr:col>
      <xdr:colOff>84162</xdr:colOff>
      <xdr:row>32</xdr:row>
      <xdr:rowOff>103144</xdr:rowOff>
    </xdr:to>
    <xdr:grpSp>
      <xdr:nvGrpSpPr>
        <xdr:cNvPr id="160" name="Group 159"/>
        <xdr:cNvGrpSpPr/>
      </xdr:nvGrpSpPr>
      <xdr:grpSpPr>
        <a:xfrm>
          <a:off x="2384372" y="2428334"/>
          <a:ext cx="322828" cy="1367579"/>
          <a:chOff x="144945" y="779946"/>
          <a:chExt cx="454387" cy="1368748"/>
        </a:xfrm>
      </xdr:grpSpPr>
      <xdr:sp macro="" textlink="">
        <xdr:nvSpPr>
          <xdr:cNvPr id="161" name="Rounded Rectangle 160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62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163" name="Rounded Rectangle 162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64" name="Rounded Rectangle 163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65" name="Rounded Rectangle 164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22</xdr:col>
      <xdr:colOff>19050</xdr:colOff>
      <xdr:row>25</xdr:row>
      <xdr:rowOff>20516</xdr:rowOff>
    </xdr:from>
    <xdr:to>
      <xdr:col>24</xdr:col>
      <xdr:colOff>92453</xdr:colOff>
      <xdr:row>28</xdr:row>
      <xdr:rowOff>83302</xdr:rowOff>
    </xdr:to>
    <xdr:sp macro="" textlink="">
      <xdr:nvSpPr>
        <xdr:cNvPr id="166" name="Rounded Rectangle 165"/>
        <xdr:cNvSpPr/>
      </xdr:nvSpPr>
      <xdr:spPr>
        <a:xfrm>
          <a:off x="2766646" y="2892670"/>
          <a:ext cx="322519" cy="414478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17584</xdr:colOff>
      <xdr:row>21</xdr:row>
      <xdr:rowOff>26377</xdr:rowOff>
    </xdr:from>
    <xdr:to>
      <xdr:col>24</xdr:col>
      <xdr:colOff>90987</xdr:colOff>
      <xdr:row>24</xdr:row>
      <xdr:rowOff>89163</xdr:rowOff>
    </xdr:to>
    <xdr:sp macro="" textlink="">
      <xdr:nvSpPr>
        <xdr:cNvPr id="167" name="Rounded Rectangle 166"/>
        <xdr:cNvSpPr/>
      </xdr:nvSpPr>
      <xdr:spPr>
        <a:xfrm>
          <a:off x="2765180" y="2429608"/>
          <a:ext cx="322519" cy="414478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24911</xdr:colOff>
      <xdr:row>29</xdr:row>
      <xdr:rowOff>19051</xdr:rowOff>
    </xdr:from>
    <xdr:to>
      <xdr:col>24</xdr:col>
      <xdr:colOff>98314</xdr:colOff>
      <xdr:row>32</xdr:row>
      <xdr:rowOff>81837</xdr:rowOff>
    </xdr:to>
    <xdr:sp macro="" textlink="">
      <xdr:nvSpPr>
        <xdr:cNvPr id="168" name="Rounded Rectangle 167"/>
        <xdr:cNvSpPr/>
      </xdr:nvSpPr>
      <xdr:spPr>
        <a:xfrm>
          <a:off x="2772507" y="3360128"/>
          <a:ext cx="322519" cy="414478"/>
        </a:xfrm>
        <a:prstGeom prst="round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25103</xdr:colOff>
      <xdr:row>37</xdr:row>
      <xdr:rowOff>23770</xdr:rowOff>
    </xdr:from>
    <xdr:to>
      <xdr:col>22</xdr:col>
      <xdr:colOff>99790</xdr:colOff>
      <xdr:row>40</xdr:row>
      <xdr:rowOff>97007</xdr:rowOff>
    </xdr:to>
    <xdr:sp macro="" textlink="">
      <xdr:nvSpPr>
        <xdr:cNvPr id="2" name="Rounded Rectangle 1"/>
        <xdr:cNvSpPr/>
      </xdr:nvSpPr>
      <xdr:spPr>
        <a:xfrm>
          <a:off x="2387303" y="4205245"/>
          <a:ext cx="446162" cy="41613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11171</xdr:colOff>
      <xdr:row>28</xdr:row>
      <xdr:rowOff>18199</xdr:rowOff>
    </xdr:from>
    <xdr:to>
      <xdr:col>40</xdr:col>
      <xdr:colOff>87371</xdr:colOff>
      <xdr:row>32</xdr:row>
      <xdr:rowOff>94400</xdr:rowOff>
    </xdr:to>
    <xdr:sp macro="" textlink="">
      <xdr:nvSpPr>
        <xdr:cNvPr id="3" name="Rounded Rectangle 2"/>
        <xdr:cNvSpPr/>
      </xdr:nvSpPr>
      <xdr:spPr>
        <a:xfrm>
          <a:off x="4502575" y="3242045"/>
          <a:ext cx="574431" cy="54512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21981</xdr:colOff>
      <xdr:row>30</xdr:row>
      <xdr:rowOff>11724</xdr:rowOff>
    </xdr:from>
    <xdr:to>
      <xdr:col>26</xdr:col>
      <xdr:colOff>104531</xdr:colOff>
      <xdr:row>35</xdr:row>
      <xdr:rowOff>88223</xdr:rowOff>
    </xdr:to>
    <xdr:sp macro="" textlink="">
      <xdr:nvSpPr>
        <xdr:cNvPr id="4" name="Rounded Rectangle 3"/>
        <xdr:cNvSpPr/>
      </xdr:nvSpPr>
      <xdr:spPr>
        <a:xfrm>
          <a:off x="3018693" y="3470032"/>
          <a:ext cx="331665" cy="662653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17432</xdr:colOff>
      <xdr:row>8</xdr:row>
      <xdr:rowOff>20819</xdr:rowOff>
    </xdr:from>
    <xdr:to>
      <xdr:col>40</xdr:col>
      <xdr:colOff>101966</xdr:colOff>
      <xdr:row>13</xdr:row>
      <xdr:rowOff>98510</xdr:rowOff>
    </xdr:to>
    <xdr:sp macro="" textlink="">
      <xdr:nvSpPr>
        <xdr:cNvPr id="5" name="Rounded Rectangle 4"/>
        <xdr:cNvSpPr/>
      </xdr:nvSpPr>
      <xdr:spPr>
        <a:xfrm>
          <a:off x="4757951" y="900050"/>
          <a:ext cx="333650" cy="663845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18073</xdr:colOff>
      <xdr:row>11</xdr:row>
      <xdr:rowOff>32727</xdr:rowOff>
    </xdr:from>
    <xdr:to>
      <xdr:col>13</xdr:col>
      <xdr:colOff>87924</xdr:colOff>
      <xdr:row>16</xdr:row>
      <xdr:rowOff>102577</xdr:rowOff>
    </xdr:to>
    <xdr:sp macro="" textlink="">
      <xdr:nvSpPr>
        <xdr:cNvPr id="6" name="Rounded Rectangle 5"/>
        <xdr:cNvSpPr/>
      </xdr:nvSpPr>
      <xdr:spPr>
        <a:xfrm>
          <a:off x="889977" y="1263650"/>
          <a:ext cx="817197" cy="65600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30772</xdr:colOff>
      <xdr:row>22</xdr:row>
      <xdr:rowOff>14653</xdr:rowOff>
    </xdr:from>
    <xdr:to>
      <xdr:col>40</xdr:col>
      <xdr:colOff>87922</xdr:colOff>
      <xdr:row>27</xdr:row>
      <xdr:rowOff>95250</xdr:rowOff>
    </xdr:to>
    <xdr:sp macro="" textlink="">
      <xdr:nvSpPr>
        <xdr:cNvPr id="7" name="Rounded Rectangle 6"/>
        <xdr:cNvSpPr/>
      </xdr:nvSpPr>
      <xdr:spPr>
        <a:xfrm>
          <a:off x="4397618" y="2535115"/>
          <a:ext cx="679939" cy="6667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46404</xdr:colOff>
      <xdr:row>34</xdr:row>
      <xdr:rowOff>38100</xdr:rowOff>
    </xdr:from>
    <xdr:to>
      <xdr:col>14</xdr:col>
      <xdr:colOff>89877</xdr:colOff>
      <xdr:row>40</xdr:row>
      <xdr:rowOff>69850</xdr:rowOff>
    </xdr:to>
    <xdr:sp macro="" textlink="">
      <xdr:nvSpPr>
        <xdr:cNvPr id="8" name="Rounded Rectangle 7"/>
        <xdr:cNvSpPr/>
      </xdr:nvSpPr>
      <xdr:spPr>
        <a:xfrm>
          <a:off x="669192" y="3965331"/>
          <a:ext cx="1171820" cy="73513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38951</xdr:colOff>
      <xdr:row>35</xdr:row>
      <xdr:rowOff>8963</xdr:rowOff>
    </xdr:from>
    <xdr:to>
      <xdr:col>18</xdr:col>
      <xdr:colOff>83401</xdr:colOff>
      <xdr:row>40</xdr:row>
      <xdr:rowOff>89304</xdr:rowOff>
    </xdr:to>
    <xdr:sp macro="" textlink="">
      <xdr:nvSpPr>
        <xdr:cNvPr id="9" name="Rounded Rectangle 8"/>
        <xdr:cNvSpPr/>
      </xdr:nvSpPr>
      <xdr:spPr>
        <a:xfrm>
          <a:off x="1914643" y="4053425"/>
          <a:ext cx="418123" cy="66649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33713</xdr:colOff>
      <xdr:row>5</xdr:row>
      <xdr:rowOff>46829</xdr:rowOff>
    </xdr:from>
    <xdr:to>
      <xdr:col>13</xdr:col>
      <xdr:colOff>108634</xdr:colOff>
      <xdr:row>10</xdr:row>
      <xdr:rowOff>104904</xdr:rowOff>
    </xdr:to>
    <xdr:sp macro="" textlink="">
      <xdr:nvSpPr>
        <xdr:cNvPr id="13" name="Rounded Rectangle 12"/>
        <xdr:cNvSpPr/>
      </xdr:nvSpPr>
      <xdr:spPr>
        <a:xfrm>
          <a:off x="1279290" y="574367"/>
          <a:ext cx="448594" cy="64422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16971</xdr:colOff>
      <xdr:row>9</xdr:row>
      <xdr:rowOff>45977</xdr:rowOff>
    </xdr:from>
    <xdr:to>
      <xdr:col>16</xdr:col>
      <xdr:colOff>79642</xdr:colOff>
      <xdr:row>11</xdr:row>
      <xdr:rowOff>99401</xdr:rowOff>
    </xdr:to>
    <xdr:sp macro="" textlink="">
      <xdr:nvSpPr>
        <xdr:cNvPr id="16" name="Rounded Rectangle 15"/>
        <xdr:cNvSpPr/>
      </xdr:nvSpPr>
      <xdr:spPr>
        <a:xfrm>
          <a:off x="1892663" y="1108381"/>
          <a:ext cx="187229" cy="287885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26372</xdr:colOff>
      <xdr:row>5</xdr:row>
      <xdr:rowOff>25273</xdr:rowOff>
    </xdr:from>
    <xdr:to>
      <xdr:col>7</xdr:col>
      <xdr:colOff>109904</xdr:colOff>
      <xdr:row>9</xdr:row>
      <xdr:rowOff>87922</xdr:rowOff>
    </xdr:to>
    <xdr:sp macro="" textlink="">
      <xdr:nvSpPr>
        <xdr:cNvPr id="18" name="Rounded Rectangle 17"/>
        <xdr:cNvSpPr/>
      </xdr:nvSpPr>
      <xdr:spPr>
        <a:xfrm>
          <a:off x="150930" y="552811"/>
          <a:ext cx="830878" cy="53157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7327</xdr:colOff>
      <xdr:row>18</xdr:row>
      <xdr:rowOff>1</xdr:rowOff>
    </xdr:from>
    <xdr:to>
      <xdr:col>35</xdr:col>
      <xdr:colOff>7327</xdr:colOff>
      <xdr:row>18</xdr:row>
      <xdr:rowOff>7327</xdr:rowOff>
    </xdr:to>
    <xdr:cxnSp macro="">
      <xdr:nvCxnSpPr>
        <xdr:cNvPr id="19" name="Straight Connector 18"/>
        <xdr:cNvCxnSpPr/>
      </xdr:nvCxnSpPr>
      <xdr:spPr>
        <a:xfrm rot="10800000" flipV="1">
          <a:off x="1626577" y="2051539"/>
          <a:ext cx="2747596" cy="7326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58615</xdr:colOff>
      <xdr:row>9</xdr:row>
      <xdr:rowOff>21981</xdr:rowOff>
    </xdr:from>
    <xdr:to>
      <xdr:col>14</xdr:col>
      <xdr:colOff>58619</xdr:colOff>
      <xdr:row>11</xdr:row>
      <xdr:rowOff>109905</xdr:rowOff>
    </xdr:to>
    <xdr:cxnSp macro="">
      <xdr:nvCxnSpPr>
        <xdr:cNvPr id="20" name="Straight Connector 19"/>
        <xdr:cNvCxnSpPr/>
      </xdr:nvCxnSpPr>
      <xdr:spPr>
        <a:xfrm rot="5400000" flipH="1" flipV="1">
          <a:off x="1648559" y="1245576"/>
          <a:ext cx="322385" cy="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27063</xdr:colOff>
      <xdr:row>5</xdr:row>
      <xdr:rowOff>36305</xdr:rowOff>
    </xdr:from>
    <xdr:to>
      <xdr:col>36</xdr:col>
      <xdr:colOff>89732</xdr:colOff>
      <xdr:row>7</xdr:row>
      <xdr:rowOff>89730</xdr:rowOff>
    </xdr:to>
    <xdr:sp macro="" textlink="">
      <xdr:nvSpPr>
        <xdr:cNvPr id="26" name="Rounded Rectangle 25"/>
        <xdr:cNvSpPr/>
      </xdr:nvSpPr>
      <xdr:spPr>
        <a:xfrm>
          <a:off x="4393909" y="629786"/>
          <a:ext cx="187227" cy="287886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19435</xdr:colOff>
      <xdr:row>33</xdr:row>
      <xdr:rowOff>34087</xdr:rowOff>
    </xdr:from>
    <xdr:to>
      <xdr:col>34</xdr:col>
      <xdr:colOff>89285</xdr:colOff>
      <xdr:row>35</xdr:row>
      <xdr:rowOff>103936</xdr:rowOff>
    </xdr:to>
    <xdr:sp macro="" textlink="">
      <xdr:nvSpPr>
        <xdr:cNvPr id="43" name="Rounded Rectangle 42"/>
        <xdr:cNvSpPr/>
      </xdr:nvSpPr>
      <xdr:spPr>
        <a:xfrm>
          <a:off x="4137166" y="3844087"/>
          <a:ext cx="194407" cy="30431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17580</xdr:colOff>
      <xdr:row>1</xdr:row>
      <xdr:rowOff>29308</xdr:rowOff>
    </xdr:from>
    <xdr:to>
      <xdr:col>8</xdr:col>
      <xdr:colOff>87430</xdr:colOff>
      <xdr:row>4</xdr:row>
      <xdr:rowOff>95593</xdr:rowOff>
    </xdr:to>
    <xdr:sp macro="" textlink="">
      <xdr:nvSpPr>
        <xdr:cNvPr id="44" name="Rounded Rectangle 43"/>
        <xdr:cNvSpPr/>
      </xdr:nvSpPr>
      <xdr:spPr>
        <a:xfrm>
          <a:off x="142138" y="124558"/>
          <a:ext cx="941754" cy="439958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44</xdr:col>
      <xdr:colOff>102578</xdr:colOff>
      <xdr:row>11</xdr:row>
      <xdr:rowOff>43960</xdr:rowOff>
    </xdr:from>
    <xdr:to>
      <xdr:col>47</xdr:col>
      <xdr:colOff>401004</xdr:colOff>
      <xdr:row>14</xdr:row>
      <xdr:rowOff>0</xdr:rowOff>
    </xdr:to>
    <xdr:sp macro="" textlink="">
      <xdr:nvSpPr>
        <xdr:cNvPr id="57" name="Rounded Rectangle 56"/>
        <xdr:cNvSpPr/>
      </xdr:nvSpPr>
      <xdr:spPr>
        <a:xfrm>
          <a:off x="5649059" y="1274883"/>
          <a:ext cx="672099" cy="307732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21981</xdr:colOff>
      <xdr:row>10</xdr:row>
      <xdr:rowOff>4397</xdr:rowOff>
    </xdr:from>
    <xdr:to>
      <xdr:col>6</xdr:col>
      <xdr:colOff>99691</xdr:colOff>
      <xdr:row>14</xdr:row>
      <xdr:rowOff>84993</xdr:rowOff>
    </xdr:to>
    <xdr:sp macro="" textlink="">
      <xdr:nvSpPr>
        <xdr:cNvPr id="62" name="Rounded Rectangle 61"/>
        <xdr:cNvSpPr/>
      </xdr:nvSpPr>
      <xdr:spPr>
        <a:xfrm>
          <a:off x="146539" y="1118089"/>
          <a:ext cx="700498" cy="54951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29307</xdr:colOff>
      <xdr:row>31</xdr:row>
      <xdr:rowOff>29311</xdr:rowOff>
    </xdr:from>
    <xdr:to>
      <xdr:col>13</xdr:col>
      <xdr:colOff>96395</xdr:colOff>
      <xdr:row>33</xdr:row>
      <xdr:rowOff>99160</xdr:rowOff>
    </xdr:to>
    <xdr:sp macro="" textlink="">
      <xdr:nvSpPr>
        <xdr:cNvPr id="69" name="Rounded Rectangle 68"/>
        <xdr:cNvSpPr/>
      </xdr:nvSpPr>
      <xdr:spPr>
        <a:xfrm>
          <a:off x="1399442" y="3604849"/>
          <a:ext cx="316203" cy="30431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734</xdr:colOff>
      <xdr:row>5</xdr:row>
      <xdr:rowOff>51293</xdr:rowOff>
    </xdr:from>
    <xdr:to>
      <xdr:col>9</xdr:col>
      <xdr:colOff>7327</xdr:colOff>
      <xdr:row>10</xdr:row>
      <xdr:rowOff>109905</xdr:rowOff>
    </xdr:to>
    <xdr:cxnSp macro="">
      <xdr:nvCxnSpPr>
        <xdr:cNvPr id="70" name="Straight Connector 69"/>
        <xdr:cNvCxnSpPr/>
      </xdr:nvCxnSpPr>
      <xdr:spPr>
        <a:xfrm rot="5400000">
          <a:off x="802667" y="897917"/>
          <a:ext cx="644766" cy="6593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21980</xdr:colOff>
      <xdr:row>33</xdr:row>
      <xdr:rowOff>29309</xdr:rowOff>
    </xdr:from>
    <xdr:to>
      <xdr:col>40</xdr:col>
      <xdr:colOff>88411</xdr:colOff>
      <xdr:row>36</xdr:row>
      <xdr:rowOff>80599</xdr:rowOff>
    </xdr:to>
    <xdr:sp macro="" textlink="">
      <xdr:nvSpPr>
        <xdr:cNvPr id="78" name="Rounded Rectangle 77"/>
        <xdr:cNvSpPr/>
      </xdr:nvSpPr>
      <xdr:spPr>
        <a:xfrm>
          <a:off x="4388826" y="3839309"/>
          <a:ext cx="689220" cy="402982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13188</xdr:colOff>
      <xdr:row>14</xdr:row>
      <xdr:rowOff>12755</xdr:rowOff>
    </xdr:from>
    <xdr:to>
      <xdr:col>40</xdr:col>
      <xdr:colOff>86591</xdr:colOff>
      <xdr:row>16</xdr:row>
      <xdr:rowOff>84767</xdr:rowOff>
    </xdr:to>
    <xdr:sp macro="" textlink="">
      <xdr:nvSpPr>
        <xdr:cNvPr id="103" name="Rounded Rectangle 102"/>
        <xdr:cNvSpPr/>
      </xdr:nvSpPr>
      <xdr:spPr>
        <a:xfrm>
          <a:off x="4753707" y="1595370"/>
          <a:ext cx="322519" cy="306474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42497</xdr:colOff>
      <xdr:row>30</xdr:row>
      <xdr:rowOff>29307</xdr:rowOff>
    </xdr:from>
    <xdr:to>
      <xdr:col>10</xdr:col>
      <xdr:colOff>108928</xdr:colOff>
      <xdr:row>33</xdr:row>
      <xdr:rowOff>108441</xdr:rowOff>
    </xdr:to>
    <xdr:sp macro="" textlink="">
      <xdr:nvSpPr>
        <xdr:cNvPr id="104" name="Rounded Rectangle 103"/>
        <xdr:cNvSpPr/>
      </xdr:nvSpPr>
      <xdr:spPr>
        <a:xfrm>
          <a:off x="665285" y="3487615"/>
          <a:ext cx="689220" cy="430826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4587</xdr:colOff>
      <xdr:row>19</xdr:row>
      <xdr:rowOff>8679</xdr:rowOff>
    </xdr:from>
    <xdr:to>
      <xdr:col>34</xdr:col>
      <xdr:colOff>99136</xdr:colOff>
      <xdr:row>25</xdr:row>
      <xdr:rowOff>85473</xdr:rowOff>
    </xdr:to>
    <xdr:grpSp>
      <xdr:nvGrpSpPr>
        <xdr:cNvPr id="129" name="Group 128"/>
        <xdr:cNvGrpSpPr/>
      </xdr:nvGrpSpPr>
      <xdr:grpSpPr>
        <a:xfrm>
          <a:off x="1374722" y="2243391"/>
          <a:ext cx="2966702" cy="780178"/>
          <a:chOff x="1763049" y="1137025"/>
          <a:chExt cx="2966702" cy="780179"/>
        </a:xfrm>
      </xdr:grpSpPr>
      <xdr:grpSp>
        <xdr:nvGrpSpPr>
          <xdr:cNvPr id="58" name="Group 57"/>
          <xdr:cNvGrpSpPr/>
        </xdr:nvGrpSpPr>
        <xdr:grpSpPr>
          <a:xfrm>
            <a:off x="2784582" y="1145818"/>
            <a:ext cx="950172" cy="771386"/>
            <a:chOff x="2997648" y="2435923"/>
            <a:chExt cx="1211298" cy="306280"/>
          </a:xfrm>
        </xdr:grpSpPr>
        <xdr:sp macro="" textlink="">
          <xdr:nvSpPr>
            <xdr:cNvPr id="59" name="Rounded Rectangle 58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60" name="Rounded Rectangle 5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grpSp>
        <xdr:nvGrpSpPr>
          <xdr:cNvPr id="64" name="Group 125"/>
          <xdr:cNvGrpSpPr/>
        </xdr:nvGrpSpPr>
        <xdr:grpSpPr>
          <a:xfrm>
            <a:off x="1763049" y="1154914"/>
            <a:ext cx="953136" cy="757411"/>
            <a:chOff x="781050" y="146050"/>
            <a:chExt cx="971550" cy="298450"/>
          </a:xfrm>
          <a:solidFill>
            <a:sysClr val="window" lastClr="FFFFFF"/>
          </a:solidFill>
        </xdr:grpSpPr>
        <xdr:sp macro="" textlink="">
          <xdr:nvSpPr>
            <xdr:cNvPr id="65" name="Rounded Rectangle 64"/>
            <xdr:cNvSpPr/>
          </xdr:nvSpPr>
          <xdr:spPr>
            <a:xfrm>
              <a:off x="781050" y="1460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66" name="Rounded Rectangle 65"/>
            <xdr:cNvSpPr/>
          </xdr:nvSpPr>
          <xdr:spPr>
            <a:xfrm>
              <a:off x="1295400" y="1460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15" name="Group 114"/>
          <xdr:cNvGrpSpPr/>
        </xdr:nvGrpSpPr>
        <xdr:grpSpPr>
          <a:xfrm>
            <a:off x="3779579" y="1137025"/>
            <a:ext cx="950172" cy="771386"/>
            <a:chOff x="2997648" y="2435923"/>
            <a:chExt cx="1211298" cy="306280"/>
          </a:xfrm>
        </xdr:grpSpPr>
        <xdr:sp macro="" textlink="">
          <xdr:nvSpPr>
            <xdr:cNvPr id="116" name="Rounded Rectangle 115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17" name="Rounded Rectangle 116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35</xdr:col>
      <xdr:colOff>27843</xdr:colOff>
      <xdr:row>17</xdr:row>
      <xdr:rowOff>17584</xdr:rowOff>
    </xdr:from>
    <xdr:to>
      <xdr:col>40</xdr:col>
      <xdr:colOff>105552</xdr:colOff>
      <xdr:row>21</xdr:row>
      <xdr:rowOff>98180</xdr:rowOff>
    </xdr:to>
    <xdr:sp macro="" textlink="">
      <xdr:nvSpPr>
        <xdr:cNvPr id="127" name="Rounded Rectangle 126"/>
        <xdr:cNvSpPr/>
      </xdr:nvSpPr>
      <xdr:spPr>
        <a:xfrm>
          <a:off x="4394689" y="1951892"/>
          <a:ext cx="700498" cy="54951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31472</xdr:colOff>
      <xdr:row>12</xdr:row>
      <xdr:rowOff>36635</xdr:rowOff>
    </xdr:from>
    <xdr:to>
      <xdr:col>37</xdr:col>
      <xdr:colOff>87923</xdr:colOff>
      <xdr:row>16</xdr:row>
      <xdr:rowOff>88018</xdr:rowOff>
    </xdr:to>
    <xdr:sp macro="" textlink="">
      <xdr:nvSpPr>
        <xdr:cNvPr id="132" name="Rounded Rectangle 131"/>
        <xdr:cNvSpPr/>
      </xdr:nvSpPr>
      <xdr:spPr>
        <a:xfrm>
          <a:off x="4024645" y="1384789"/>
          <a:ext cx="679240" cy="52030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9376</xdr:colOff>
      <xdr:row>12</xdr:row>
      <xdr:rowOff>36635</xdr:rowOff>
    </xdr:from>
    <xdr:to>
      <xdr:col>31</xdr:col>
      <xdr:colOff>89993</xdr:colOff>
      <xdr:row>16</xdr:row>
      <xdr:rowOff>88784</xdr:rowOff>
    </xdr:to>
    <xdr:grpSp>
      <xdr:nvGrpSpPr>
        <xdr:cNvPr id="235" name="Group 234"/>
        <xdr:cNvGrpSpPr/>
      </xdr:nvGrpSpPr>
      <xdr:grpSpPr>
        <a:xfrm>
          <a:off x="1760511" y="1450731"/>
          <a:ext cx="2198097" cy="521072"/>
          <a:chOff x="1760511" y="1384789"/>
          <a:chExt cx="2198097" cy="521072"/>
        </a:xfrm>
      </xdr:grpSpPr>
      <xdr:sp macro="" textlink="">
        <xdr:nvSpPr>
          <xdr:cNvPr id="131" name="Rounded Rectangle 130"/>
          <xdr:cNvSpPr/>
        </xdr:nvSpPr>
        <xdr:spPr>
          <a:xfrm>
            <a:off x="3279368" y="1384789"/>
            <a:ext cx="679240" cy="5203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3" name="Rounded Rectangle 132"/>
          <xdr:cNvSpPr/>
        </xdr:nvSpPr>
        <xdr:spPr>
          <a:xfrm>
            <a:off x="1760511" y="1385555"/>
            <a:ext cx="679240" cy="5203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4" name="Rounded Rectangle 133"/>
          <xdr:cNvSpPr/>
        </xdr:nvSpPr>
        <xdr:spPr>
          <a:xfrm>
            <a:off x="2515222" y="1385555"/>
            <a:ext cx="679240" cy="5203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26</xdr:col>
      <xdr:colOff>21982</xdr:colOff>
      <xdr:row>5</xdr:row>
      <xdr:rowOff>18477</xdr:rowOff>
    </xdr:from>
    <xdr:to>
      <xdr:col>34</xdr:col>
      <xdr:colOff>95817</xdr:colOff>
      <xdr:row>7</xdr:row>
      <xdr:rowOff>106843</xdr:rowOff>
    </xdr:to>
    <xdr:grpSp>
      <xdr:nvGrpSpPr>
        <xdr:cNvPr id="135" name="Group 134"/>
        <xdr:cNvGrpSpPr/>
      </xdr:nvGrpSpPr>
      <xdr:grpSpPr>
        <a:xfrm rot="5400000">
          <a:off x="3641543" y="238224"/>
          <a:ext cx="322827" cy="1070296"/>
          <a:chOff x="144945" y="1138881"/>
          <a:chExt cx="454387" cy="1009813"/>
        </a:xfrm>
      </xdr:grpSpPr>
      <xdr:sp macro="" textlink="">
        <xdr:nvSpPr>
          <xdr:cNvPr id="136" name="Rounded Rectangle 135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37" name="Group 79"/>
          <xdr:cNvGrpSpPr/>
        </xdr:nvGrpSpPr>
        <xdr:grpSpPr>
          <a:xfrm>
            <a:off x="151847" y="1138881"/>
            <a:ext cx="447485" cy="659137"/>
            <a:chOff x="3079750" y="958850"/>
            <a:chExt cx="457200" cy="641350"/>
          </a:xfrm>
          <a:solidFill>
            <a:sysClr val="window" lastClr="FFFFFF"/>
          </a:solidFill>
        </xdr:grpSpPr>
        <xdr:sp macro="" textlink="">
          <xdr:nvSpPr>
            <xdr:cNvPr id="139" name="Rounded Rectangle 138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40" name="Rounded Rectangle 139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17</xdr:col>
      <xdr:colOff>21980</xdr:colOff>
      <xdr:row>9</xdr:row>
      <xdr:rowOff>18478</xdr:rowOff>
    </xdr:from>
    <xdr:to>
      <xdr:col>28</xdr:col>
      <xdr:colOff>102576</xdr:colOff>
      <xdr:row>11</xdr:row>
      <xdr:rowOff>106845</xdr:rowOff>
    </xdr:to>
    <xdr:grpSp>
      <xdr:nvGrpSpPr>
        <xdr:cNvPr id="141" name="Group 140"/>
        <xdr:cNvGrpSpPr/>
      </xdr:nvGrpSpPr>
      <xdr:grpSpPr>
        <a:xfrm rot="5400000">
          <a:off x="2710739" y="516931"/>
          <a:ext cx="322828" cy="1450730"/>
          <a:chOff x="144945" y="779946"/>
          <a:chExt cx="454387" cy="1368748"/>
        </a:xfrm>
      </xdr:grpSpPr>
      <xdr:sp macro="" textlink="">
        <xdr:nvSpPr>
          <xdr:cNvPr id="142" name="Rounded Rectangle 141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43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144" name="Rounded Rectangle 143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45" name="Rounded Rectangle 14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46" name="Rounded Rectangle 14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29</xdr:col>
      <xdr:colOff>27843</xdr:colOff>
      <xdr:row>9</xdr:row>
      <xdr:rowOff>24339</xdr:rowOff>
    </xdr:from>
    <xdr:to>
      <xdr:col>37</xdr:col>
      <xdr:colOff>101677</xdr:colOff>
      <xdr:row>11</xdr:row>
      <xdr:rowOff>112706</xdr:rowOff>
    </xdr:to>
    <xdr:grpSp>
      <xdr:nvGrpSpPr>
        <xdr:cNvPr id="147" name="Group 146"/>
        <xdr:cNvGrpSpPr/>
      </xdr:nvGrpSpPr>
      <xdr:grpSpPr>
        <a:xfrm rot="5400000">
          <a:off x="4021077" y="713009"/>
          <a:ext cx="322828" cy="1070296"/>
          <a:chOff x="144945" y="1138881"/>
          <a:chExt cx="454387" cy="1009813"/>
        </a:xfrm>
      </xdr:grpSpPr>
      <xdr:sp macro="" textlink="">
        <xdr:nvSpPr>
          <xdr:cNvPr id="148" name="Rounded Rectangle 147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49" name="Group 79"/>
          <xdr:cNvGrpSpPr/>
        </xdr:nvGrpSpPr>
        <xdr:grpSpPr>
          <a:xfrm>
            <a:off x="151847" y="1138881"/>
            <a:ext cx="447485" cy="659137"/>
            <a:chOff x="3079750" y="958850"/>
            <a:chExt cx="457200" cy="641350"/>
          </a:xfrm>
          <a:solidFill>
            <a:sysClr val="window" lastClr="FFFFFF"/>
          </a:solidFill>
        </xdr:grpSpPr>
        <xdr:sp macro="" textlink="">
          <xdr:nvSpPr>
            <xdr:cNvPr id="151" name="Rounded Rectangle 150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52" name="Rounded Rectangle 151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33</xdr:col>
      <xdr:colOff>28575</xdr:colOff>
      <xdr:row>30</xdr:row>
      <xdr:rowOff>28578</xdr:rowOff>
    </xdr:from>
    <xdr:to>
      <xdr:col>35</xdr:col>
      <xdr:colOff>87924</xdr:colOff>
      <xdr:row>32</xdr:row>
      <xdr:rowOff>98428</xdr:rowOff>
    </xdr:to>
    <xdr:sp macro="" textlink="">
      <xdr:nvSpPr>
        <xdr:cNvPr id="153" name="Rounded Rectangle 152"/>
        <xdr:cNvSpPr/>
      </xdr:nvSpPr>
      <xdr:spPr>
        <a:xfrm>
          <a:off x="4146306" y="3486886"/>
          <a:ext cx="308464" cy="304311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24911</xdr:colOff>
      <xdr:row>8</xdr:row>
      <xdr:rowOff>60813</xdr:rowOff>
    </xdr:from>
    <xdr:to>
      <xdr:col>24</xdr:col>
      <xdr:colOff>90853</xdr:colOff>
      <xdr:row>8</xdr:row>
      <xdr:rowOff>62401</xdr:rowOff>
    </xdr:to>
    <xdr:cxnSp macro="">
      <xdr:nvCxnSpPr>
        <xdr:cNvPr id="154" name="Straight Connector 153"/>
        <xdr:cNvCxnSpPr/>
      </xdr:nvCxnSpPr>
      <xdr:spPr>
        <a:xfrm>
          <a:off x="1776046" y="940044"/>
          <a:ext cx="131151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21981</xdr:colOff>
      <xdr:row>17</xdr:row>
      <xdr:rowOff>21979</xdr:rowOff>
    </xdr:from>
    <xdr:to>
      <xdr:col>10</xdr:col>
      <xdr:colOff>97906</xdr:colOff>
      <xdr:row>28</xdr:row>
      <xdr:rowOff>95250</xdr:rowOff>
    </xdr:to>
    <xdr:grpSp>
      <xdr:nvGrpSpPr>
        <xdr:cNvPr id="163" name="Group 162"/>
        <xdr:cNvGrpSpPr/>
      </xdr:nvGrpSpPr>
      <xdr:grpSpPr>
        <a:xfrm>
          <a:off x="893885" y="2022229"/>
          <a:ext cx="449598" cy="1362809"/>
          <a:chOff x="3635790" y="2435923"/>
          <a:chExt cx="573156" cy="619996"/>
        </a:xfrm>
      </xdr:grpSpPr>
      <xdr:sp macro="" textlink="">
        <xdr:nvSpPr>
          <xdr:cNvPr id="164" name="Rounded Rectangle 163"/>
          <xdr:cNvSpPr/>
        </xdr:nvSpPr>
        <xdr:spPr>
          <a:xfrm>
            <a:off x="3642139" y="2763825"/>
            <a:ext cx="560456" cy="292094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65" name="Rounded Rectangle 164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6</xdr:col>
      <xdr:colOff>1</xdr:colOff>
      <xdr:row>15</xdr:row>
      <xdr:rowOff>13193</xdr:rowOff>
    </xdr:from>
    <xdr:to>
      <xdr:col>6</xdr:col>
      <xdr:colOff>5867</xdr:colOff>
      <xdr:row>28</xdr:row>
      <xdr:rowOff>95252</xdr:rowOff>
    </xdr:to>
    <xdr:cxnSp macro="">
      <xdr:nvCxnSpPr>
        <xdr:cNvPr id="169" name="Straight Connector 168"/>
        <xdr:cNvCxnSpPr/>
      </xdr:nvCxnSpPr>
      <xdr:spPr>
        <a:xfrm rot="5400000">
          <a:off x="-52750" y="2579078"/>
          <a:ext cx="1606059" cy="5866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36635</xdr:colOff>
      <xdr:row>29</xdr:row>
      <xdr:rowOff>58616</xdr:rowOff>
    </xdr:from>
    <xdr:to>
      <xdr:col>16</xdr:col>
      <xdr:colOff>104042</xdr:colOff>
      <xdr:row>29</xdr:row>
      <xdr:rowOff>60936</xdr:rowOff>
    </xdr:to>
    <xdr:cxnSp macro="">
      <xdr:nvCxnSpPr>
        <xdr:cNvPr id="171" name="Straight Connector 170"/>
        <xdr:cNvCxnSpPr/>
      </xdr:nvCxnSpPr>
      <xdr:spPr>
        <a:xfrm>
          <a:off x="659423" y="3465635"/>
          <a:ext cx="1444869" cy="232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29306</xdr:colOff>
      <xdr:row>26</xdr:row>
      <xdr:rowOff>6755</xdr:rowOff>
    </xdr:from>
    <xdr:to>
      <xdr:col>22</xdr:col>
      <xdr:colOff>102576</xdr:colOff>
      <xdr:row>28</xdr:row>
      <xdr:rowOff>95122</xdr:rowOff>
    </xdr:to>
    <xdr:grpSp>
      <xdr:nvGrpSpPr>
        <xdr:cNvPr id="172" name="Group 171"/>
        <xdr:cNvGrpSpPr/>
      </xdr:nvGrpSpPr>
      <xdr:grpSpPr>
        <a:xfrm rot="5400000">
          <a:off x="1963393" y="2498130"/>
          <a:ext cx="322828" cy="1450731"/>
          <a:chOff x="144945" y="779946"/>
          <a:chExt cx="454387" cy="1368748"/>
        </a:xfrm>
      </xdr:grpSpPr>
      <xdr:sp macro="" textlink="">
        <xdr:nvSpPr>
          <xdr:cNvPr id="173" name="Rounded Rectangle 172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74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175" name="Rounded Rectangle 174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76" name="Rounded Rectangle 175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77" name="Rounded Rectangle 176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1</xdr:col>
      <xdr:colOff>19049</xdr:colOff>
      <xdr:row>27</xdr:row>
      <xdr:rowOff>19049</xdr:rowOff>
    </xdr:from>
    <xdr:to>
      <xdr:col>4</xdr:col>
      <xdr:colOff>94974</xdr:colOff>
      <xdr:row>32</xdr:row>
      <xdr:rowOff>73270</xdr:rowOff>
    </xdr:to>
    <xdr:sp macro="" textlink="">
      <xdr:nvSpPr>
        <xdr:cNvPr id="180" name="Rounded Rectangle 179"/>
        <xdr:cNvSpPr/>
      </xdr:nvSpPr>
      <xdr:spPr>
        <a:xfrm>
          <a:off x="143607" y="3125664"/>
          <a:ext cx="449598" cy="64037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20514</xdr:colOff>
      <xdr:row>26</xdr:row>
      <xdr:rowOff>12617</xdr:rowOff>
    </xdr:from>
    <xdr:to>
      <xdr:col>34</xdr:col>
      <xdr:colOff>101111</xdr:colOff>
      <xdr:row>28</xdr:row>
      <xdr:rowOff>100984</xdr:rowOff>
    </xdr:to>
    <xdr:grpSp>
      <xdr:nvGrpSpPr>
        <xdr:cNvPr id="182" name="Group 181"/>
        <xdr:cNvGrpSpPr/>
      </xdr:nvGrpSpPr>
      <xdr:grpSpPr>
        <a:xfrm rot="5400000">
          <a:off x="3456620" y="2503992"/>
          <a:ext cx="322828" cy="1450731"/>
          <a:chOff x="144945" y="779946"/>
          <a:chExt cx="454387" cy="1368748"/>
        </a:xfrm>
      </xdr:grpSpPr>
      <xdr:sp macro="" textlink="">
        <xdr:nvSpPr>
          <xdr:cNvPr id="183" name="Rounded Rectangle 182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84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185" name="Rounded Rectangle 184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86" name="Rounded Rectangle 185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87" name="Rounded Rectangle 186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14</xdr:col>
      <xdr:colOff>57151</xdr:colOff>
      <xdr:row>30</xdr:row>
      <xdr:rowOff>20522</xdr:rowOff>
    </xdr:from>
    <xdr:to>
      <xdr:col>14</xdr:col>
      <xdr:colOff>58618</xdr:colOff>
      <xdr:row>33</xdr:row>
      <xdr:rowOff>95250</xdr:rowOff>
    </xdr:to>
    <xdr:cxnSp macro="">
      <xdr:nvCxnSpPr>
        <xdr:cNvPr id="188" name="Straight Connector 187"/>
        <xdr:cNvCxnSpPr/>
      </xdr:nvCxnSpPr>
      <xdr:spPr>
        <a:xfrm rot="16200000" flipV="1">
          <a:off x="1595810" y="3691306"/>
          <a:ext cx="426420" cy="146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104042</xdr:colOff>
      <xdr:row>8</xdr:row>
      <xdr:rowOff>59348</xdr:rowOff>
    </xdr:from>
    <xdr:to>
      <xdr:col>35</xdr:col>
      <xdr:colOff>45427</xdr:colOff>
      <xdr:row>8</xdr:row>
      <xdr:rowOff>60936</xdr:rowOff>
    </xdr:to>
    <xdr:cxnSp macro="">
      <xdr:nvCxnSpPr>
        <xdr:cNvPr id="190" name="Straight Connector 189"/>
        <xdr:cNvCxnSpPr/>
      </xdr:nvCxnSpPr>
      <xdr:spPr>
        <a:xfrm>
          <a:off x="3100754" y="938579"/>
          <a:ext cx="131151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85182</xdr:colOff>
      <xdr:row>29</xdr:row>
      <xdr:rowOff>60813</xdr:rowOff>
    </xdr:from>
    <xdr:to>
      <xdr:col>27</xdr:col>
      <xdr:colOff>26566</xdr:colOff>
      <xdr:row>29</xdr:row>
      <xdr:rowOff>62401</xdr:rowOff>
    </xdr:to>
    <xdr:cxnSp macro="">
      <xdr:nvCxnSpPr>
        <xdr:cNvPr id="191" name="Straight Connector 190"/>
        <xdr:cNvCxnSpPr/>
      </xdr:nvCxnSpPr>
      <xdr:spPr>
        <a:xfrm>
          <a:off x="2085432" y="3401890"/>
          <a:ext cx="131151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39756</xdr:colOff>
      <xdr:row>29</xdr:row>
      <xdr:rowOff>59347</xdr:rowOff>
    </xdr:from>
    <xdr:to>
      <xdr:col>35</xdr:col>
      <xdr:colOff>105698</xdr:colOff>
      <xdr:row>29</xdr:row>
      <xdr:rowOff>60935</xdr:rowOff>
    </xdr:to>
    <xdr:cxnSp macro="">
      <xdr:nvCxnSpPr>
        <xdr:cNvPr id="192" name="Straight Connector 191"/>
        <xdr:cNvCxnSpPr/>
      </xdr:nvCxnSpPr>
      <xdr:spPr>
        <a:xfrm>
          <a:off x="3161025" y="3400424"/>
          <a:ext cx="131151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23445</xdr:colOff>
      <xdr:row>37</xdr:row>
      <xdr:rowOff>24913</xdr:rowOff>
    </xdr:from>
    <xdr:to>
      <xdr:col>25</xdr:col>
      <xdr:colOff>96849</xdr:colOff>
      <xdr:row>40</xdr:row>
      <xdr:rowOff>87699</xdr:rowOff>
    </xdr:to>
    <xdr:sp macro="" textlink="">
      <xdr:nvSpPr>
        <xdr:cNvPr id="193" name="Rounded Rectangle 192"/>
        <xdr:cNvSpPr/>
      </xdr:nvSpPr>
      <xdr:spPr>
        <a:xfrm>
          <a:off x="2895599" y="4303836"/>
          <a:ext cx="322519" cy="414478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7326</xdr:colOff>
      <xdr:row>37</xdr:row>
      <xdr:rowOff>23448</xdr:rowOff>
    </xdr:from>
    <xdr:to>
      <xdr:col>28</xdr:col>
      <xdr:colOff>80730</xdr:colOff>
      <xdr:row>40</xdr:row>
      <xdr:rowOff>86234</xdr:rowOff>
    </xdr:to>
    <xdr:sp macro="" textlink="">
      <xdr:nvSpPr>
        <xdr:cNvPr id="194" name="Rounded Rectangle 193"/>
        <xdr:cNvSpPr/>
      </xdr:nvSpPr>
      <xdr:spPr>
        <a:xfrm>
          <a:off x="3253153" y="4302371"/>
          <a:ext cx="322519" cy="414478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16309</xdr:colOff>
      <xdr:row>36</xdr:row>
      <xdr:rowOff>50556</xdr:rowOff>
    </xdr:from>
    <xdr:to>
      <xdr:col>29</xdr:col>
      <xdr:colOff>82251</xdr:colOff>
      <xdr:row>36</xdr:row>
      <xdr:rowOff>52144</xdr:rowOff>
    </xdr:to>
    <xdr:cxnSp macro="">
      <xdr:nvCxnSpPr>
        <xdr:cNvPr id="196" name="Straight Connector 195"/>
        <xdr:cNvCxnSpPr/>
      </xdr:nvCxnSpPr>
      <xdr:spPr>
        <a:xfrm>
          <a:off x="2390232" y="4278191"/>
          <a:ext cx="131151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58617</xdr:colOff>
      <xdr:row>28</xdr:row>
      <xdr:rowOff>33713</xdr:rowOff>
    </xdr:from>
    <xdr:to>
      <xdr:col>35</xdr:col>
      <xdr:colOff>63017</xdr:colOff>
      <xdr:row>29</xdr:row>
      <xdr:rowOff>87923</xdr:rowOff>
    </xdr:to>
    <xdr:cxnSp macro="">
      <xdr:nvCxnSpPr>
        <xdr:cNvPr id="197" name="Straight Connector 196"/>
        <xdr:cNvCxnSpPr/>
      </xdr:nvCxnSpPr>
      <xdr:spPr>
        <a:xfrm rot="5400000" flipH="1" flipV="1">
          <a:off x="4341942" y="3341080"/>
          <a:ext cx="171441" cy="440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95250</xdr:colOff>
      <xdr:row>36</xdr:row>
      <xdr:rowOff>49823</xdr:rowOff>
    </xdr:from>
    <xdr:to>
      <xdr:col>34</xdr:col>
      <xdr:colOff>115766</xdr:colOff>
      <xdr:row>36</xdr:row>
      <xdr:rowOff>51289</xdr:rowOff>
    </xdr:to>
    <xdr:cxnSp macro="">
      <xdr:nvCxnSpPr>
        <xdr:cNvPr id="203" name="Straight Connector 202"/>
        <xdr:cNvCxnSpPr/>
      </xdr:nvCxnSpPr>
      <xdr:spPr>
        <a:xfrm flipV="1">
          <a:off x="3714750" y="4211515"/>
          <a:ext cx="643304" cy="1466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14351</xdr:colOff>
      <xdr:row>30</xdr:row>
      <xdr:rowOff>21977</xdr:rowOff>
    </xdr:from>
    <xdr:to>
      <xdr:col>20</xdr:col>
      <xdr:colOff>83858</xdr:colOff>
      <xdr:row>35</xdr:row>
      <xdr:rowOff>93167</xdr:rowOff>
    </xdr:to>
    <xdr:grpSp>
      <xdr:nvGrpSpPr>
        <xdr:cNvPr id="128" name="Group 127"/>
        <xdr:cNvGrpSpPr/>
      </xdr:nvGrpSpPr>
      <xdr:grpSpPr>
        <a:xfrm>
          <a:off x="2388274" y="3546227"/>
          <a:ext cx="194065" cy="657344"/>
          <a:chOff x="2549467" y="3465631"/>
          <a:chExt cx="194065" cy="657344"/>
        </a:xfrm>
      </xdr:grpSpPr>
      <xdr:sp macro="" textlink="">
        <xdr:nvSpPr>
          <xdr:cNvPr id="120" name="Rounded Rectangle 119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4" name="Rounded Rectangle 123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07" name="Rounded Rectangle 206"/>
          <xdr:cNvSpPr/>
        </xdr:nvSpPr>
        <xdr:spPr>
          <a:xfrm>
            <a:off x="2555329" y="3935892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21</xdr:col>
      <xdr:colOff>57158</xdr:colOff>
      <xdr:row>29</xdr:row>
      <xdr:rowOff>80601</xdr:rowOff>
    </xdr:from>
    <xdr:to>
      <xdr:col>21</xdr:col>
      <xdr:colOff>58622</xdr:colOff>
      <xdr:row>36</xdr:row>
      <xdr:rowOff>5863</xdr:rowOff>
    </xdr:to>
    <xdr:cxnSp macro="">
      <xdr:nvCxnSpPr>
        <xdr:cNvPr id="210" name="Straight Connector 209"/>
        <xdr:cNvCxnSpPr/>
      </xdr:nvCxnSpPr>
      <xdr:spPr>
        <a:xfrm rot="5400000" flipH="1" flipV="1">
          <a:off x="2307989" y="3793885"/>
          <a:ext cx="745877" cy="146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34868</xdr:colOff>
      <xdr:row>30</xdr:row>
      <xdr:rowOff>20540</xdr:rowOff>
    </xdr:from>
    <xdr:to>
      <xdr:col>18</xdr:col>
      <xdr:colOff>87828</xdr:colOff>
      <xdr:row>31</xdr:row>
      <xdr:rowOff>93166</xdr:rowOff>
    </xdr:to>
    <xdr:grpSp>
      <xdr:nvGrpSpPr>
        <xdr:cNvPr id="213" name="Group 212"/>
        <xdr:cNvGrpSpPr/>
      </xdr:nvGrpSpPr>
      <xdr:grpSpPr>
        <a:xfrm>
          <a:off x="1910560" y="3544790"/>
          <a:ext cx="426633" cy="189857"/>
          <a:chOff x="5421621" y="3458333"/>
          <a:chExt cx="426633" cy="189856"/>
        </a:xfrm>
      </xdr:grpSpPr>
      <xdr:sp macro="" textlink="">
        <xdr:nvSpPr>
          <xdr:cNvPr id="214" name="Rounded Rectangle 213"/>
          <xdr:cNvSpPr/>
        </xdr:nvSpPr>
        <xdr:spPr>
          <a:xfrm>
            <a:off x="5421621" y="3461106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5" name="Rounded Rectangle 214"/>
          <xdr:cNvSpPr/>
        </xdr:nvSpPr>
        <xdr:spPr>
          <a:xfrm>
            <a:off x="5660051" y="3458333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37</xdr:col>
      <xdr:colOff>36634</xdr:colOff>
      <xdr:row>5</xdr:row>
      <xdr:rowOff>27846</xdr:rowOff>
    </xdr:from>
    <xdr:to>
      <xdr:col>40</xdr:col>
      <xdr:colOff>94929</xdr:colOff>
      <xdr:row>7</xdr:row>
      <xdr:rowOff>97695</xdr:rowOff>
    </xdr:to>
    <xdr:sp macro="" textlink="">
      <xdr:nvSpPr>
        <xdr:cNvPr id="216" name="Rounded Rectangle 215"/>
        <xdr:cNvSpPr/>
      </xdr:nvSpPr>
      <xdr:spPr>
        <a:xfrm>
          <a:off x="4652596" y="555384"/>
          <a:ext cx="431968" cy="304311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20518</xdr:colOff>
      <xdr:row>37</xdr:row>
      <xdr:rowOff>27841</xdr:rowOff>
    </xdr:from>
    <xdr:to>
      <xdr:col>32</xdr:col>
      <xdr:colOff>80597</xdr:colOff>
      <xdr:row>40</xdr:row>
      <xdr:rowOff>87923</xdr:rowOff>
    </xdr:to>
    <xdr:sp macro="" textlink="">
      <xdr:nvSpPr>
        <xdr:cNvPr id="220" name="Rounded Rectangle 219"/>
        <xdr:cNvSpPr/>
      </xdr:nvSpPr>
      <xdr:spPr>
        <a:xfrm>
          <a:off x="3640018" y="4306764"/>
          <a:ext cx="433752" cy="411774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21980</xdr:colOff>
      <xdr:row>8</xdr:row>
      <xdr:rowOff>57883</xdr:rowOff>
    </xdr:from>
    <xdr:to>
      <xdr:col>37</xdr:col>
      <xdr:colOff>87922</xdr:colOff>
      <xdr:row>8</xdr:row>
      <xdr:rowOff>59471</xdr:rowOff>
    </xdr:to>
    <xdr:cxnSp macro="">
      <xdr:nvCxnSpPr>
        <xdr:cNvPr id="224" name="Straight Connector 223"/>
        <xdr:cNvCxnSpPr/>
      </xdr:nvCxnSpPr>
      <xdr:spPr>
        <a:xfrm>
          <a:off x="3392365" y="937114"/>
          <a:ext cx="131151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15389</xdr:colOff>
      <xdr:row>17</xdr:row>
      <xdr:rowOff>33728</xdr:rowOff>
    </xdr:from>
    <xdr:to>
      <xdr:col>12</xdr:col>
      <xdr:colOff>79035</xdr:colOff>
      <xdr:row>18</xdr:row>
      <xdr:rowOff>103581</xdr:rowOff>
    </xdr:to>
    <xdr:sp macro="" textlink="">
      <xdr:nvSpPr>
        <xdr:cNvPr id="226" name="Rounded Rectangle 225"/>
        <xdr:cNvSpPr/>
      </xdr:nvSpPr>
      <xdr:spPr>
        <a:xfrm>
          <a:off x="1385524" y="1968036"/>
          <a:ext cx="188203" cy="18708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15</xdr:col>
      <xdr:colOff>35171</xdr:colOff>
      <xdr:row>32</xdr:row>
      <xdr:rowOff>19054</xdr:rowOff>
    </xdr:from>
    <xdr:to>
      <xdr:col>18</xdr:col>
      <xdr:colOff>93466</xdr:colOff>
      <xdr:row>34</xdr:row>
      <xdr:rowOff>88903</xdr:rowOff>
    </xdr:to>
    <xdr:sp macro="" textlink="">
      <xdr:nvSpPr>
        <xdr:cNvPr id="227" name="Rounded Rectangle 226"/>
        <xdr:cNvSpPr/>
      </xdr:nvSpPr>
      <xdr:spPr>
        <a:xfrm>
          <a:off x="1910863" y="3711823"/>
          <a:ext cx="431968" cy="304311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27842</xdr:colOff>
      <xdr:row>15</xdr:row>
      <xdr:rowOff>13187</xdr:rowOff>
    </xdr:from>
    <xdr:to>
      <xdr:col>4</xdr:col>
      <xdr:colOff>103767</xdr:colOff>
      <xdr:row>26</xdr:row>
      <xdr:rowOff>86457</xdr:rowOff>
    </xdr:to>
    <xdr:grpSp>
      <xdr:nvGrpSpPr>
        <xdr:cNvPr id="228" name="Group 227"/>
        <xdr:cNvGrpSpPr/>
      </xdr:nvGrpSpPr>
      <xdr:grpSpPr>
        <a:xfrm>
          <a:off x="152400" y="1778975"/>
          <a:ext cx="449598" cy="1362809"/>
          <a:chOff x="3635790" y="2435923"/>
          <a:chExt cx="573156" cy="619996"/>
        </a:xfrm>
      </xdr:grpSpPr>
      <xdr:sp macro="" textlink="">
        <xdr:nvSpPr>
          <xdr:cNvPr id="229" name="Rounded Rectangle 228"/>
          <xdr:cNvSpPr/>
        </xdr:nvSpPr>
        <xdr:spPr>
          <a:xfrm>
            <a:off x="3642139" y="2763825"/>
            <a:ext cx="560456" cy="292094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30" name="Rounded Rectangle 229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27</xdr:col>
      <xdr:colOff>14652</xdr:colOff>
      <xdr:row>30</xdr:row>
      <xdr:rowOff>21980</xdr:rowOff>
    </xdr:from>
    <xdr:to>
      <xdr:col>32</xdr:col>
      <xdr:colOff>90987</xdr:colOff>
      <xdr:row>35</xdr:row>
      <xdr:rowOff>100886</xdr:rowOff>
    </xdr:to>
    <xdr:grpSp>
      <xdr:nvGrpSpPr>
        <xdr:cNvPr id="126" name="Group 125"/>
        <xdr:cNvGrpSpPr/>
      </xdr:nvGrpSpPr>
      <xdr:grpSpPr>
        <a:xfrm>
          <a:off x="3385037" y="3546230"/>
          <a:ext cx="699123" cy="665060"/>
          <a:chOff x="2520460" y="3480288"/>
          <a:chExt cx="699123" cy="665060"/>
        </a:xfrm>
      </xdr:grpSpPr>
      <xdr:sp macro="" textlink="">
        <xdr:nvSpPr>
          <xdr:cNvPr id="80" name="Rounded Rectangle 79"/>
          <xdr:cNvSpPr/>
        </xdr:nvSpPr>
        <xdr:spPr>
          <a:xfrm>
            <a:off x="2520460" y="3838874"/>
            <a:ext cx="322519" cy="306474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13" name="Rounded Rectangle 112"/>
          <xdr:cNvSpPr/>
        </xdr:nvSpPr>
        <xdr:spPr>
          <a:xfrm>
            <a:off x="2897064" y="3480288"/>
            <a:ext cx="322519" cy="31629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6" name="Rounded Rectangle 155"/>
          <xdr:cNvSpPr/>
        </xdr:nvSpPr>
        <xdr:spPr>
          <a:xfrm>
            <a:off x="2906590" y="3837113"/>
            <a:ext cx="308464" cy="304311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7" name="Rounded Rectangle 156"/>
          <xdr:cNvSpPr/>
        </xdr:nvSpPr>
        <xdr:spPr>
          <a:xfrm>
            <a:off x="2524126" y="3483955"/>
            <a:ext cx="308464" cy="304311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22</xdr:col>
      <xdr:colOff>26075</xdr:colOff>
      <xdr:row>30</xdr:row>
      <xdr:rowOff>20512</xdr:rowOff>
    </xdr:from>
    <xdr:to>
      <xdr:col>23</xdr:col>
      <xdr:colOff>91492</xdr:colOff>
      <xdr:row>35</xdr:row>
      <xdr:rowOff>91702</xdr:rowOff>
    </xdr:to>
    <xdr:grpSp>
      <xdr:nvGrpSpPr>
        <xdr:cNvPr id="130" name="Group 129"/>
        <xdr:cNvGrpSpPr/>
      </xdr:nvGrpSpPr>
      <xdr:grpSpPr>
        <a:xfrm>
          <a:off x="2773671" y="3544762"/>
          <a:ext cx="189975" cy="657344"/>
          <a:chOff x="2548002" y="3465631"/>
          <a:chExt cx="189975" cy="657344"/>
        </a:xfrm>
      </xdr:grpSpPr>
      <xdr:sp macro="" textlink="">
        <xdr:nvSpPr>
          <xdr:cNvPr id="138" name="Rounded Rectangle 137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0" name="Rounded Rectangle 149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5" name="Rounded Rectangle 154"/>
          <xdr:cNvSpPr/>
        </xdr:nvSpPr>
        <xdr:spPr>
          <a:xfrm>
            <a:off x="2548002" y="3935892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14</xdr:col>
      <xdr:colOff>14653</xdr:colOff>
      <xdr:row>5</xdr:row>
      <xdr:rowOff>26886</xdr:rowOff>
    </xdr:from>
    <xdr:to>
      <xdr:col>25</xdr:col>
      <xdr:colOff>95250</xdr:colOff>
      <xdr:row>7</xdr:row>
      <xdr:rowOff>112772</xdr:rowOff>
    </xdr:to>
    <xdr:grpSp>
      <xdr:nvGrpSpPr>
        <xdr:cNvPr id="166" name="Group 165"/>
        <xdr:cNvGrpSpPr/>
      </xdr:nvGrpSpPr>
      <xdr:grpSpPr>
        <a:xfrm rot="5400000">
          <a:off x="2330980" y="55175"/>
          <a:ext cx="320347" cy="1450731"/>
          <a:chOff x="151847" y="779945"/>
          <a:chExt cx="450896" cy="1368749"/>
        </a:xfrm>
      </xdr:grpSpPr>
      <xdr:sp macro="" textlink="">
        <xdr:nvSpPr>
          <xdr:cNvPr id="167" name="Rounded Rectangle 166"/>
          <xdr:cNvSpPr/>
        </xdr:nvSpPr>
        <xdr:spPr>
          <a:xfrm>
            <a:off x="155259" y="1841967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68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170" name="Rounded Rectangle 169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78" name="Rounded Rectangle 177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79" name="Rounded Rectangle 178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25103</xdr:colOff>
      <xdr:row>37</xdr:row>
      <xdr:rowOff>23770</xdr:rowOff>
    </xdr:from>
    <xdr:to>
      <xdr:col>22</xdr:col>
      <xdr:colOff>99790</xdr:colOff>
      <xdr:row>40</xdr:row>
      <xdr:rowOff>97007</xdr:rowOff>
    </xdr:to>
    <xdr:sp macro="" textlink="">
      <xdr:nvSpPr>
        <xdr:cNvPr id="2" name="Rounded Rectangle 1"/>
        <xdr:cNvSpPr/>
      </xdr:nvSpPr>
      <xdr:spPr>
        <a:xfrm>
          <a:off x="2377778" y="7072270"/>
          <a:ext cx="446162" cy="64473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11171</xdr:colOff>
      <xdr:row>28</xdr:row>
      <xdr:rowOff>18199</xdr:rowOff>
    </xdr:from>
    <xdr:to>
      <xdr:col>40</xdr:col>
      <xdr:colOff>87371</xdr:colOff>
      <xdr:row>32</xdr:row>
      <xdr:rowOff>94400</xdr:rowOff>
    </xdr:to>
    <xdr:sp macro="" textlink="">
      <xdr:nvSpPr>
        <xdr:cNvPr id="3" name="Rounded Rectangle 2"/>
        <xdr:cNvSpPr/>
      </xdr:nvSpPr>
      <xdr:spPr>
        <a:xfrm>
          <a:off x="4468871" y="5352199"/>
          <a:ext cx="571500" cy="83820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21981</xdr:colOff>
      <xdr:row>30</xdr:row>
      <xdr:rowOff>11724</xdr:rowOff>
    </xdr:from>
    <xdr:to>
      <xdr:col>26</xdr:col>
      <xdr:colOff>104531</xdr:colOff>
      <xdr:row>35</xdr:row>
      <xdr:rowOff>88223</xdr:rowOff>
    </xdr:to>
    <xdr:sp macro="" textlink="">
      <xdr:nvSpPr>
        <xdr:cNvPr id="4" name="Rounded Rectangle 3"/>
        <xdr:cNvSpPr/>
      </xdr:nvSpPr>
      <xdr:spPr>
        <a:xfrm>
          <a:off x="2993781" y="5726724"/>
          <a:ext cx="330200" cy="1028999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17432</xdr:colOff>
      <xdr:row>8</xdr:row>
      <xdr:rowOff>20819</xdr:rowOff>
    </xdr:from>
    <xdr:to>
      <xdr:col>40</xdr:col>
      <xdr:colOff>101966</xdr:colOff>
      <xdr:row>13</xdr:row>
      <xdr:rowOff>98510</xdr:rowOff>
    </xdr:to>
    <xdr:sp macro="" textlink="">
      <xdr:nvSpPr>
        <xdr:cNvPr id="5" name="Rounded Rectangle 4"/>
        <xdr:cNvSpPr/>
      </xdr:nvSpPr>
      <xdr:spPr>
        <a:xfrm>
          <a:off x="4722782" y="1544819"/>
          <a:ext cx="332184" cy="1030191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18073</xdr:colOff>
      <xdr:row>11</xdr:row>
      <xdr:rowOff>32727</xdr:rowOff>
    </xdr:from>
    <xdr:to>
      <xdr:col>13</xdr:col>
      <xdr:colOff>87924</xdr:colOff>
      <xdr:row>16</xdr:row>
      <xdr:rowOff>102577</xdr:rowOff>
    </xdr:to>
    <xdr:sp macro="" textlink="">
      <xdr:nvSpPr>
        <xdr:cNvPr id="6" name="Rounded Rectangle 5"/>
        <xdr:cNvSpPr/>
      </xdr:nvSpPr>
      <xdr:spPr>
        <a:xfrm>
          <a:off x="884848" y="2128227"/>
          <a:ext cx="812801" cy="1022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30772</xdr:colOff>
      <xdr:row>22</xdr:row>
      <xdr:rowOff>14653</xdr:rowOff>
    </xdr:from>
    <xdr:to>
      <xdr:col>40</xdr:col>
      <xdr:colOff>87922</xdr:colOff>
      <xdr:row>27</xdr:row>
      <xdr:rowOff>95250</xdr:rowOff>
    </xdr:to>
    <xdr:sp macro="" textlink="">
      <xdr:nvSpPr>
        <xdr:cNvPr id="7" name="Rounded Rectangle 6"/>
        <xdr:cNvSpPr/>
      </xdr:nvSpPr>
      <xdr:spPr>
        <a:xfrm>
          <a:off x="4364647" y="4205653"/>
          <a:ext cx="676275" cy="103309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46404</xdr:colOff>
      <xdr:row>34</xdr:row>
      <xdr:rowOff>38100</xdr:rowOff>
    </xdr:from>
    <xdr:to>
      <xdr:col>14</xdr:col>
      <xdr:colOff>89877</xdr:colOff>
      <xdr:row>40</xdr:row>
      <xdr:rowOff>69850</xdr:rowOff>
    </xdr:to>
    <xdr:sp macro="" textlink="">
      <xdr:nvSpPr>
        <xdr:cNvPr id="8" name="Rounded Rectangle 7"/>
        <xdr:cNvSpPr/>
      </xdr:nvSpPr>
      <xdr:spPr>
        <a:xfrm>
          <a:off x="665529" y="6515100"/>
          <a:ext cx="1157898" cy="11747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38951</xdr:colOff>
      <xdr:row>35</xdr:row>
      <xdr:rowOff>8963</xdr:rowOff>
    </xdr:from>
    <xdr:to>
      <xdr:col>18</xdr:col>
      <xdr:colOff>83401</xdr:colOff>
      <xdr:row>40</xdr:row>
      <xdr:rowOff>89304</xdr:rowOff>
    </xdr:to>
    <xdr:sp macro="" textlink="">
      <xdr:nvSpPr>
        <xdr:cNvPr id="9" name="Rounded Rectangle 8"/>
        <xdr:cNvSpPr/>
      </xdr:nvSpPr>
      <xdr:spPr>
        <a:xfrm>
          <a:off x="1896326" y="6676463"/>
          <a:ext cx="415925" cy="103284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26372</xdr:colOff>
      <xdr:row>5</xdr:row>
      <xdr:rowOff>25273</xdr:rowOff>
    </xdr:from>
    <xdr:to>
      <xdr:col>7</xdr:col>
      <xdr:colOff>109904</xdr:colOff>
      <xdr:row>9</xdr:row>
      <xdr:rowOff>87922</xdr:rowOff>
    </xdr:to>
    <xdr:sp macro="" textlink="">
      <xdr:nvSpPr>
        <xdr:cNvPr id="10" name="Rounded Rectangle 9"/>
        <xdr:cNvSpPr/>
      </xdr:nvSpPr>
      <xdr:spPr>
        <a:xfrm>
          <a:off x="150197" y="977773"/>
          <a:ext cx="826482" cy="82464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21982</xdr:colOff>
      <xdr:row>18</xdr:row>
      <xdr:rowOff>1</xdr:rowOff>
    </xdr:from>
    <xdr:to>
      <xdr:col>35</xdr:col>
      <xdr:colOff>117232</xdr:colOff>
      <xdr:row>18</xdr:row>
      <xdr:rowOff>2</xdr:rowOff>
    </xdr:to>
    <xdr:cxnSp macro="">
      <xdr:nvCxnSpPr>
        <xdr:cNvPr id="11" name="Straight Connector 10"/>
        <xdr:cNvCxnSpPr/>
      </xdr:nvCxnSpPr>
      <xdr:spPr>
        <a:xfrm rot="10800000">
          <a:off x="1507882" y="3429001"/>
          <a:ext cx="2943225" cy="1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58615</xdr:colOff>
      <xdr:row>9</xdr:row>
      <xdr:rowOff>21981</xdr:rowOff>
    </xdr:from>
    <xdr:to>
      <xdr:col>14</xdr:col>
      <xdr:colOff>58619</xdr:colOff>
      <xdr:row>11</xdr:row>
      <xdr:rowOff>109905</xdr:rowOff>
    </xdr:to>
    <xdr:cxnSp macro="">
      <xdr:nvCxnSpPr>
        <xdr:cNvPr id="12" name="Straight Connector 11"/>
        <xdr:cNvCxnSpPr/>
      </xdr:nvCxnSpPr>
      <xdr:spPr>
        <a:xfrm rot="5400000" flipH="1" flipV="1">
          <a:off x="1557705" y="1970941"/>
          <a:ext cx="468924" cy="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12409</xdr:colOff>
      <xdr:row>37</xdr:row>
      <xdr:rowOff>28979</xdr:rowOff>
    </xdr:from>
    <xdr:to>
      <xdr:col>32</xdr:col>
      <xdr:colOff>75078</xdr:colOff>
      <xdr:row>39</xdr:row>
      <xdr:rowOff>82403</xdr:rowOff>
    </xdr:to>
    <xdr:sp macro="" textlink="">
      <xdr:nvSpPr>
        <xdr:cNvPr id="13" name="Rounded Rectangle 12"/>
        <xdr:cNvSpPr/>
      </xdr:nvSpPr>
      <xdr:spPr>
        <a:xfrm>
          <a:off x="3850984" y="7077479"/>
          <a:ext cx="186494" cy="434424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19436</xdr:colOff>
      <xdr:row>30</xdr:row>
      <xdr:rowOff>12107</xdr:rowOff>
    </xdr:from>
    <xdr:to>
      <xdr:col>35</xdr:col>
      <xdr:colOff>89285</xdr:colOff>
      <xdr:row>32</xdr:row>
      <xdr:rowOff>81956</xdr:rowOff>
    </xdr:to>
    <xdr:sp macro="" textlink="">
      <xdr:nvSpPr>
        <xdr:cNvPr id="14" name="Rounded Rectangle 13"/>
        <xdr:cNvSpPr/>
      </xdr:nvSpPr>
      <xdr:spPr>
        <a:xfrm>
          <a:off x="4229486" y="5727107"/>
          <a:ext cx="193674" cy="45084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17580</xdr:colOff>
      <xdr:row>1</xdr:row>
      <xdr:rowOff>29308</xdr:rowOff>
    </xdr:from>
    <xdr:to>
      <xdr:col>8</xdr:col>
      <xdr:colOff>87430</xdr:colOff>
      <xdr:row>4</xdr:row>
      <xdr:rowOff>95593</xdr:rowOff>
    </xdr:to>
    <xdr:sp macro="" textlink="">
      <xdr:nvSpPr>
        <xdr:cNvPr id="15" name="Rounded Rectangle 14"/>
        <xdr:cNvSpPr/>
      </xdr:nvSpPr>
      <xdr:spPr>
        <a:xfrm>
          <a:off x="141405" y="219808"/>
          <a:ext cx="936625" cy="637785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49</xdr:col>
      <xdr:colOff>373673</xdr:colOff>
      <xdr:row>17</xdr:row>
      <xdr:rowOff>7325</xdr:rowOff>
    </xdr:from>
    <xdr:to>
      <xdr:col>51</xdr:col>
      <xdr:colOff>205152</xdr:colOff>
      <xdr:row>19</xdr:row>
      <xdr:rowOff>80596</xdr:rowOff>
    </xdr:to>
    <xdr:sp macro="" textlink="">
      <xdr:nvSpPr>
        <xdr:cNvPr id="16" name="Rounded Rectangle 15"/>
        <xdr:cNvSpPr/>
      </xdr:nvSpPr>
      <xdr:spPr>
        <a:xfrm>
          <a:off x="6193448" y="3245825"/>
          <a:ext cx="241054" cy="454271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21981</xdr:colOff>
      <xdr:row>10</xdr:row>
      <xdr:rowOff>4397</xdr:rowOff>
    </xdr:from>
    <xdr:to>
      <xdr:col>6</xdr:col>
      <xdr:colOff>99691</xdr:colOff>
      <xdr:row>14</xdr:row>
      <xdr:rowOff>84993</xdr:rowOff>
    </xdr:to>
    <xdr:sp macro="" textlink="">
      <xdr:nvSpPr>
        <xdr:cNvPr id="17" name="Rounded Rectangle 16"/>
        <xdr:cNvSpPr/>
      </xdr:nvSpPr>
      <xdr:spPr>
        <a:xfrm>
          <a:off x="145806" y="1909397"/>
          <a:ext cx="696835" cy="84259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21983</xdr:colOff>
      <xdr:row>30</xdr:row>
      <xdr:rowOff>14657</xdr:rowOff>
    </xdr:from>
    <xdr:to>
      <xdr:col>33</xdr:col>
      <xdr:colOff>89070</xdr:colOff>
      <xdr:row>32</xdr:row>
      <xdr:rowOff>84505</xdr:rowOff>
    </xdr:to>
    <xdr:sp macro="" textlink="">
      <xdr:nvSpPr>
        <xdr:cNvPr id="18" name="Rounded Rectangle 17"/>
        <xdr:cNvSpPr/>
      </xdr:nvSpPr>
      <xdr:spPr>
        <a:xfrm>
          <a:off x="3860558" y="5729657"/>
          <a:ext cx="314737" cy="45084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734</xdr:colOff>
      <xdr:row>5</xdr:row>
      <xdr:rowOff>51293</xdr:rowOff>
    </xdr:from>
    <xdr:to>
      <xdr:col>9</xdr:col>
      <xdr:colOff>7327</xdr:colOff>
      <xdr:row>10</xdr:row>
      <xdr:rowOff>109905</xdr:rowOff>
    </xdr:to>
    <xdr:cxnSp macro="">
      <xdr:nvCxnSpPr>
        <xdr:cNvPr id="19" name="Straight Connector 18"/>
        <xdr:cNvCxnSpPr/>
      </xdr:nvCxnSpPr>
      <xdr:spPr>
        <a:xfrm rot="5400000">
          <a:off x="612900" y="1506052"/>
          <a:ext cx="1011112" cy="6593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21980</xdr:colOff>
      <xdr:row>33</xdr:row>
      <xdr:rowOff>29309</xdr:rowOff>
    </xdr:from>
    <xdr:to>
      <xdr:col>40</xdr:col>
      <xdr:colOff>88411</xdr:colOff>
      <xdr:row>36</xdr:row>
      <xdr:rowOff>80599</xdr:rowOff>
    </xdr:to>
    <xdr:sp macro="" textlink="">
      <xdr:nvSpPr>
        <xdr:cNvPr id="20" name="Rounded Rectangle 19"/>
        <xdr:cNvSpPr/>
      </xdr:nvSpPr>
      <xdr:spPr>
        <a:xfrm>
          <a:off x="4355855" y="6315809"/>
          <a:ext cx="685556" cy="62279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42497</xdr:colOff>
      <xdr:row>30</xdr:row>
      <xdr:rowOff>29307</xdr:rowOff>
    </xdr:from>
    <xdr:to>
      <xdr:col>10</xdr:col>
      <xdr:colOff>108928</xdr:colOff>
      <xdr:row>33</xdr:row>
      <xdr:rowOff>108441</xdr:rowOff>
    </xdr:to>
    <xdr:sp macro="" textlink="">
      <xdr:nvSpPr>
        <xdr:cNvPr id="21" name="Rounded Rectangle 20"/>
        <xdr:cNvSpPr/>
      </xdr:nvSpPr>
      <xdr:spPr>
        <a:xfrm>
          <a:off x="661622" y="5744307"/>
          <a:ext cx="685556" cy="650634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24672</xdr:colOff>
      <xdr:row>19</xdr:row>
      <xdr:rowOff>8679</xdr:rowOff>
    </xdr:from>
    <xdr:to>
      <xdr:col>34</xdr:col>
      <xdr:colOff>99132</xdr:colOff>
      <xdr:row>25</xdr:row>
      <xdr:rowOff>85473</xdr:rowOff>
    </xdr:to>
    <xdr:grpSp>
      <xdr:nvGrpSpPr>
        <xdr:cNvPr id="22" name="Group 21"/>
        <xdr:cNvGrpSpPr/>
      </xdr:nvGrpSpPr>
      <xdr:grpSpPr>
        <a:xfrm>
          <a:off x="2896826" y="2243391"/>
          <a:ext cx="1444594" cy="780178"/>
          <a:chOff x="3285153" y="1137025"/>
          <a:chExt cx="1444594" cy="780179"/>
        </a:xfrm>
      </xdr:grpSpPr>
      <xdr:sp macro="" textlink="">
        <xdr:nvSpPr>
          <xdr:cNvPr id="23" name="Rounded Rectangle 22"/>
          <xdr:cNvSpPr/>
        </xdr:nvSpPr>
        <xdr:spPr>
          <a:xfrm>
            <a:off x="3285153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24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25" name="Rounded Rectangle 24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6" name="Rounded Rectangle 25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36</xdr:col>
      <xdr:colOff>29307</xdr:colOff>
      <xdr:row>18</xdr:row>
      <xdr:rowOff>7327</xdr:rowOff>
    </xdr:from>
    <xdr:to>
      <xdr:col>40</xdr:col>
      <xdr:colOff>105551</xdr:colOff>
      <xdr:row>21</xdr:row>
      <xdr:rowOff>98180</xdr:rowOff>
    </xdr:to>
    <xdr:sp macro="" textlink="">
      <xdr:nvSpPr>
        <xdr:cNvPr id="27" name="Rounded Rectangle 26"/>
        <xdr:cNvSpPr/>
      </xdr:nvSpPr>
      <xdr:spPr>
        <a:xfrm>
          <a:off x="4487007" y="3436327"/>
          <a:ext cx="571544" cy="66235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29306</xdr:colOff>
      <xdr:row>5</xdr:row>
      <xdr:rowOff>18479</xdr:rowOff>
    </xdr:from>
    <xdr:to>
      <xdr:col>25</xdr:col>
      <xdr:colOff>91641</xdr:colOff>
      <xdr:row>7</xdr:row>
      <xdr:rowOff>106845</xdr:rowOff>
    </xdr:to>
    <xdr:grpSp>
      <xdr:nvGrpSpPr>
        <xdr:cNvPr id="28" name="Group 27"/>
        <xdr:cNvGrpSpPr/>
      </xdr:nvGrpSpPr>
      <xdr:grpSpPr>
        <a:xfrm rot="5400000">
          <a:off x="2335262" y="57139"/>
          <a:ext cx="322827" cy="1432469"/>
          <a:chOff x="144945" y="1138881"/>
          <a:chExt cx="454387" cy="1009813"/>
        </a:xfrm>
      </xdr:grpSpPr>
      <xdr:sp macro="" textlink="">
        <xdr:nvSpPr>
          <xdr:cNvPr id="29" name="Rounded Rectangle 28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30" name="Group 79"/>
          <xdr:cNvGrpSpPr/>
        </xdr:nvGrpSpPr>
        <xdr:grpSpPr>
          <a:xfrm>
            <a:off x="151847" y="1138881"/>
            <a:ext cx="447485" cy="659137"/>
            <a:chOff x="3079750" y="958850"/>
            <a:chExt cx="457200" cy="641350"/>
          </a:xfrm>
          <a:solidFill>
            <a:sysClr val="window" lastClr="FFFFFF"/>
          </a:solidFill>
        </xdr:grpSpPr>
        <xdr:sp macro="" textlink="">
          <xdr:nvSpPr>
            <xdr:cNvPr id="31" name="Rounded Rectangle 30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32" name="Rounded Rectangle 31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14</xdr:col>
      <xdr:colOff>24911</xdr:colOff>
      <xdr:row>8</xdr:row>
      <xdr:rowOff>60813</xdr:rowOff>
    </xdr:from>
    <xdr:to>
      <xdr:col>24</xdr:col>
      <xdr:colOff>90853</xdr:colOff>
      <xdr:row>8</xdr:row>
      <xdr:rowOff>62401</xdr:rowOff>
    </xdr:to>
    <xdr:cxnSp macro="">
      <xdr:nvCxnSpPr>
        <xdr:cNvPr id="33" name="Straight Connector 32"/>
        <xdr:cNvCxnSpPr/>
      </xdr:nvCxnSpPr>
      <xdr:spPr>
        <a:xfrm>
          <a:off x="1758461" y="1584813"/>
          <a:ext cx="1304192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21981</xdr:colOff>
      <xdr:row>17</xdr:row>
      <xdr:rowOff>21979</xdr:rowOff>
    </xdr:from>
    <xdr:to>
      <xdr:col>10</xdr:col>
      <xdr:colOff>97906</xdr:colOff>
      <xdr:row>28</xdr:row>
      <xdr:rowOff>95250</xdr:rowOff>
    </xdr:to>
    <xdr:grpSp>
      <xdr:nvGrpSpPr>
        <xdr:cNvPr id="34" name="Group 33"/>
        <xdr:cNvGrpSpPr/>
      </xdr:nvGrpSpPr>
      <xdr:grpSpPr>
        <a:xfrm>
          <a:off x="893885" y="2022229"/>
          <a:ext cx="449598" cy="1362809"/>
          <a:chOff x="3635790" y="2435923"/>
          <a:chExt cx="573156" cy="619996"/>
        </a:xfrm>
      </xdr:grpSpPr>
      <xdr:sp macro="" textlink="">
        <xdr:nvSpPr>
          <xdr:cNvPr id="35" name="Rounded Rectangle 34"/>
          <xdr:cNvSpPr/>
        </xdr:nvSpPr>
        <xdr:spPr>
          <a:xfrm>
            <a:off x="3642139" y="2763825"/>
            <a:ext cx="560456" cy="292094"/>
          </a:xfrm>
          <a:prstGeom prst="roundRect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ln w="10160">
                <a:solidFill>
                  <a:schemeClr val="accent6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6" name="Rounded Rectangle 35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ln w="10160">
                <a:solidFill>
                  <a:schemeClr val="accent6"/>
                </a:solidFill>
                <a:prstDash val="solid"/>
              </a:ln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</xdr:col>
      <xdr:colOff>1</xdr:colOff>
      <xdr:row>15</xdr:row>
      <xdr:rowOff>13193</xdr:rowOff>
    </xdr:from>
    <xdr:to>
      <xdr:col>6</xdr:col>
      <xdr:colOff>5867</xdr:colOff>
      <xdr:row>28</xdr:row>
      <xdr:rowOff>95252</xdr:rowOff>
    </xdr:to>
    <xdr:cxnSp macro="">
      <xdr:nvCxnSpPr>
        <xdr:cNvPr id="37" name="Straight Connector 36"/>
        <xdr:cNvCxnSpPr/>
      </xdr:nvCxnSpPr>
      <xdr:spPr>
        <a:xfrm rot="5400000">
          <a:off x="-533396" y="4147040"/>
          <a:ext cx="2558559" cy="5866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36635</xdr:colOff>
      <xdr:row>29</xdr:row>
      <xdr:rowOff>58616</xdr:rowOff>
    </xdr:from>
    <xdr:to>
      <xdr:col>16</xdr:col>
      <xdr:colOff>104042</xdr:colOff>
      <xdr:row>29</xdr:row>
      <xdr:rowOff>60936</xdr:rowOff>
    </xdr:to>
    <xdr:cxnSp macro="">
      <xdr:nvCxnSpPr>
        <xdr:cNvPr id="38" name="Straight Connector 37"/>
        <xdr:cNvCxnSpPr/>
      </xdr:nvCxnSpPr>
      <xdr:spPr>
        <a:xfrm>
          <a:off x="655760" y="5583116"/>
          <a:ext cx="1429482" cy="232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19049</xdr:colOff>
      <xdr:row>27</xdr:row>
      <xdr:rowOff>19049</xdr:rowOff>
    </xdr:from>
    <xdr:to>
      <xdr:col>4</xdr:col>
      <xdr:colOff>94974</xdr:colOff>
      <xdr:row>32</xdr:row>
      <xdr:rowOff>73270</xdr:rowOff>
    </xdr:to>
    <xdr:sp macro="" textlink="">
      <xdr:nvSpPr>
        <xdr:cNvPr id="39" name="Rounded Rectangle 38"/>
        <xdr:cNvSpPr/>
      </xdr:nvSpPr>
      <xdr:spPr>
        <a:xfrm>
          <a:off x="142874" y="5162549"/>
          <a:ext cx="447400" cy="100672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57151</xdr:colOff>
      <xdr:row>30</xdr:row>
      <xdr:rowOff>20522</xdr:rowOff>
    </xdr:from>
    <xdr:to>
      <xdr:col>14</xdr:col>
      <xdr:colOff>58618</xdr:colOff>
      <xdr:row>33</xdr:row>
      <xdr:rowOff>95250</xdr:rowOff>
    </xdr:to>
    <xdr:cxnSp macro="">
      <xdr:nvCxnSpPr>
        <xdr:cNvPr id="40" name="Straight Connector 39"/>
        <xdr:cNvCxnSpPr/>
      </xdr:nvCxnSpPr>
      <xdr:spPr>
        <a:xfrm rot="16200000" flipV="1">
          <a:off x="1468321" y="6057902"/>
          <a:ext cx="646228" cy="146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104042</xdr:colOff>
      <xdr:row>8</xdr:row>
      <xdr:rowOff>59348</xdr:rowOff>
    </xdr:from>
    <xdr:to>
      <xdr:col>35</xdr:col>
      <xdr:colOff>45427</xdr:colOff>
      <xdr:row>8</xdr:row>
      <xdr:rowOff>60936</xdr:rowOff>
    </xdr:to>
    <xdr:cxnSp macro="">
      <xdr:nvCxnSpPr>
        <xdr:cNvPr id="41" name="Straight Connector 40"/>
        <xdr:cNvCxnSpPr/>
      </xdr:nvCxnSpPr>
      <xdr:spPr>
        <a:xfrm>
          <a:off x="3075842" y="1583348"/>
          <a:ext cx="1303460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85182</xdr:colOff>
      <xdr:row>29</xdr:row>
      <xdr:rowOff>60813</xdr:rowOff>
    </xdr:from>
    <xdr:to>
      <xdr:col>27</xdr:col>
      <xdr:colOff>26566</xdr:colOff>
      <xdr:row>29</xdr:row>
      <xdr:rowOff>62401</xdr:rowOff>
    </xdr:to>
    <xdr:cxnSp macro="">
      <xdr:nvCxnSpPr>
        <xdr:cNvPr id="42" name="Straight Connector 41"/>
        <xdr:cNvCxnSpPr/>
      </xdr:nvCxnSpPr>
      <xdr:spPr>
        <a:xfrm>
          <a:off x="2066382" y="5585313"/>
          <a:ext cx="130345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39756</xdr:colOff>
      <xdr:row>29</xdr:row>
      <xdr:rowOff>59347</xdr:rowOff>
    </xdr:from>
    <xdr:to>
      <xdr:col>35</xdr:col>
      <xdr:colOff>105698</xdr:colOff>
      <xdr:row>29</xdr:row>
      <xdr:rowOff>60935</xdr:rowOff>
    </xdr:to>
    <xdr:cxnSp macro="">
      <xdr:nvCxnSpPr>
        <xdr:cNvPr id="43" name="Straight Connector 42"/>
        <xdr:cNvCxnSpPr/>
      </xdr:nvCxnSpPr>
      <xdr:spPr>
        <a:xfrm>
          <a:off x="3135381" y="5583847"/>
          <a:ext cx="1304192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36633</xdr:colOff>
      <xdr:row>30</xdr:row>
      <xdr:rowOff>30774</xdr:rowOff>
    </xdr:from>
    <xdr:to>
      <xdr:col>13</xdr:col>
      <xdr:colOff>110037</xdr:colOff>
      <xdr:row>33</xdr:row>
      <xdr:rowOff>93561</xdr:rowOff>
    </xdr:to>
    <xdr:sp macro="" textlink="">
      <xdr:nvSpPr>
        <xdr:cNvPr id="44" name="Rounded Rectangle 43"/>
        <xdr:cNvSpPr/>
      </xdr:nvSpPr>
      <xdr:spPr>
        <a:xfrm>
          <a:off x="1398708" y="5745774"/>
          <a:ext cx="321054" cy="63428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16309</xdr:colOff>
      <xdr:row>36</xdr:row>
      <xdr:rowOff>50556</xdr:rowOff>
    </xdr:from>
    <xdr:to>
      <xdr:col>29</xdr:col>
      <xdr:colOff>82251</xdr:colOff>
      <xdr:row>36</xdr:row>
      <xdr:rowOff>52144</xdr:rowOff>
    </xdr:to>
    <xdr:cxnSp macro="">
      <xdr:nvCxnSpPr>
        <xdr:cNvPr id="45" name="Straight Connector 44"/>
        <xdr:cNvCxnSpPr/>
      </xdr:nvCxnSpPr>
      <xdr:spPr>
        <a:xfrm>
          <a:off x="2368984" y="6908556"/>
          <a:ext cx="1304192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58617</xdr:colOff>
      <xdr:row>28</xdr:row>
      <xdr:rowOff>33713</xdr:rowOff>
    </xdr:from>
    <xdr:to>
      <xdr:col>35</xdr:col>
      <xdr:colOff>63017</xdr:colOff>
      <xdr:row>29</xdr:row>
      <xdr:rowOff>87923</xdr:rowOff>
    </xdr:to>
    <xdr:cxnSp macro="">
      <xdr:nvCxnSpPr>
        <xdr:cNvPr id="46" name="Straight Connector 45"/>
        <xdr:cNvCxnSpPr/>
      </xdr:nvCxnSpPr>
      <xdr:spPr>
        <a:xfrm rot="5400000" flipH="1" flipV="1">
          <a:off x="4272337" y="5487868"/>
          <a:ext cx="244710" cy="440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95250</xdr:colOff>
      <xdr:row>36</xdr:row>
      <xdr:rowOff>49823</xdr:rowOff>
    </xdr:from>
    <xdr:to>
      <xdr:col>34</xdr:col>
      <xdr:colOff>115766</xdr:colOff>
      <xdr:row>36</xdr:row>
      <xdr:rowOff>51289</xdr:rowOff>
    </xdr:to>
    <xdr:cxnSp macro="">
      <xdr:nvCxnSpPr>
        <xdr:cNvPr id="47" name="Straight Connector 46"/>
        <xdr:cNvCxnSpPr/>
      </xdr:nvCxnSpPr>
      <xdr:spPr>
        <a:xfrm flipV="1">
          <a:off x="3686175" y="6907823"/>
          <a:ext cx="639641" cy="1466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14351</xdr:colOff>
      <xdr:row>30</xdr:row>
      <xdr:rowOff>21977</xdr:rowOff>
    </xdr:from>
    <xdr:to>
      <xdr:col>20</xdr:col>
      <xdr:colOff>83858</xdr:colOff>
      <xdr:row>35</xdr:row>
      <xdr:rowOff>93167</xdr:rowOff>
    </xdr:to>
    <xdr:grpSp>
      <xdr:nvGrpSpPr>
        <xdr:cNvPr id="48" name="Group 47"/>
        <xdr:cNvGrpSpPr/>
      </xdr:nvGrpSpPr>
      <xdr:grpSpPr>
        <a:xfrm>
          <a:off x="2388274" y="3546227"/>
          <a:ext cx="194065" cy="657344"/>
          <a:chOff x="2549467" y="3465631"/>
          <a:chExt cx="194065" cy="657344"/>
        </a:xfrm>
      </xdr:grpSpPr>
      <xdr:sp macro="" textlink="">
        <xdr:nvSpPr>
          <xdr:cNvPr id="49" name="Rounded Rectangle 48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0" name="Rounded Rectangle 49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1" name="Rounded Rectangle 50"/>
          <xdr:cNvSpPr/>
        </xdr:nvSpPr>
        <xdr:spPr>
          <a:xfrm>
            <a:off x="2555329" y="3935892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21</xdr:col>
      <xdr:colOff>57158</xdr:colOff>
      <xdr:row>29</xdr:row>
      <xdr:rowOff>80601</xdr:rowOff>
    </xdr:from>
    <xdr:to>
      <xdr:col>21</xdr:col>
      <xdr:colOff>58622</xdr:colOff>
      <xdr:row>36</xdr:row>
      <xdr:rowOff>5863</xdr:rowOff>
    </xdr:to>
    <xdr:cxnSp macro="">
      <xdr:nvCxnSpPr>
        <xdr:cNvPr id="52" name="Straight Connector 51"/>
        <xdr:cNvCxnSpPr/>
      </xdr:nvCxnSpPr>
      <xdr:spPr>
        <a:xfrm rot="5400000" flipH="1" flipV="1">
          <a:off x="2028834" y="6233750"/>
          <a:ext cx="1258762" cy="146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34868</xdr:colOff>
      <xdr:row>30</xdr:row>
      <xdr:rowOff>20540</xdr:rowOff>
    </xdr:from>
    <xdr:to>
      <xdr:col>18</xdr:col>
      <xdr:colOff>87828</xdr:colOff>
      <xdr:row>31</xdr:row>
      <xdr:rowOff>93166</xdr:rowOff>
    </xdr:to>
    <xdr:grpSp>
      <xdr:nvGrpSpPr>
        <xdr:cNvPr id="53" name="Group 52"/>
        <xdr:cNvGrpSpPr/>
      </xdr:nvGrpSpPr>
      <xdr:grpSpPr>
        <a:xfrm>
          <a:off x="1910560" y="3544790"/>
          <a:ext cx="426633" cy="189857"/>
          <a:chOff x="5421621" y="3458333"/>
          <a:chExt cx="426633" cy="189856"/>
        </a:xfrm>
      </xdr:grpSpPr>
      <xdr:sp macro="" textlink="">
        <xdr:nvSpPr>
          <xdr:cNvPr id="54" name="Rounded Rectangle 53"/>
          <xdr:cNvSpPr/>
        </xdr:nvSpPr>
        <xdr:spPr>
          <a:xfrm>
            <a:off x="5421621" y="3461106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5" name="Rounded Rectangle 54"/>
          <xdr:cNvSpPr/>
        </xdr:nvSpPr>
        <xdr:spPr>
          <a:xfrm>
            <a:off x="5660051" y="3458333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23</xdr:col>
      <xdr:colOff>42499</xdr:colOff>
      <xdr:row>37</xdr:row>
      <xdr:rowOff>20514</xdr:rowOff>
    </xdr:from>
    <xdr:to>
      <xdr:col>26</xdr:col>
      <xdr:colOff>102578</xdr:colOff>
      <xdr:row>40</xdr:row>
      <xdr:rowOff>80596</xdr:rowOff>
    </xdr:to>
    <xdr:sp macro="" textlink="">
      <xdr:nvSpPr>
        <xdr:cNvPr id="56" name="Rounded Rectangle 55"/>
        <xdr:cNvSpPr/>
      </xdr:nvSpPr>
      <xdr:spPr>
        <a:xfrm>
          <a:off x="2890474" y="7069014"/>
          <a:ext cx="431554" cy="631582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21980</xdr:colOff>
      <xdr:row>8</xdr:row>
      <xdr:rowOff>57883</xdr:rowOff>
    </xdr:from>
    <xdr:to>
      <xdr:col>37</xdr:col>
      <xdr:colOff>87922</xdr:colOff>
      <xdr:row>8</xdr:row>
      <xdr:rowOff>59471</xdr:rowOff>
    </xdr:to>
    <xdr:cxnSp macro="">
      <xdr:nvCxnSpPr>
        <xdr:cNvPr id="57" name="Straight Connector 56"/>
        <xdr:cNvCxnSpPr/>
      </xdr:nvCxnSpPr>
      <xdr:spPr>
        <a:xfrm>
          <a:off x="3365255" y="1581883"/>
          <a:ext cx="1304192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88659</xdr:colOff>
      <xdr:row>1</xdr:row>
      <xdr:rowOff>63035</xdr:rowOff>
    </xdr:from>
    <xdr:to>
      <xdr:col>19</xdr:col>
      <xdr:colOff>27747</xdr:colOff>
      <xdr:row>3</xdr:row>
      <xdr:rowOff>1004</xdr:rowOff>
    </xdr:to>
    <xdr:sp macro="" textlink="">
      <xdr:nvSpPr>
        <xdr:cNvPr id="58" name="Rounded Rectangle 57"/>
        <xdr:cNvSpPr/>
      </xdr:nvSpPr>
      <xdr:spPr>
        <a:xfrm>
          <a:off x="2193684" y="253535"/>
          <a:ext cx="186738" cy="31896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15</xdr:col>
      <xdr:colOff>35171</xdr:colOff>
      <xdr:row>32</xdr:row>
      <xdr:rowOff>19054</xdr:rowOff>
    </xdr:from>
    <xdr:to>
      <xdr:col>18</xdr:col>
      <xdr:colOff>93466</xdr:colOff>
      <xdr:row>34</xdr:row>
      <xdr:rowOff>88903</xdr:rowOff>
    </xdr:to>
    <xdr:sp macro="" textlink="">
      <xdr:nvSpPr>
        <xdr:cNvPr id="59" name="Rounded Rectangle 58"/>
        <xdr:cNvSpPr/>
      </xdr:nvSpPr>
      <xdr:spPr>
        <a:xfrm>
          <a:off x="1892546" y="6115054"/>
          <a:ext cx="429770" cy="45084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27842</xdr:colOff>
      <xdr:row>15</xdr:row>
      <xdr:rowOff>13187</xdr:rowOff>
    </xdr:from>
    <xdr:to>
      <xdr:col>4</xdr:col>
      <xdr:colOff>103767</xdr:colOff>
      <xdr:row>26</xdr:row>
      <xdr:rowOff>86457</xdr:rowOff>
    </xdr:to>
    <xdr:grpSp>
      <xdr:nvGrpSpPr>
        <xdr:cNvPr id="60" name="Group 59"/>
        <xdr:cNvGrpSpPr/>
      </xdr:nvGrpSpPr>
      <xdr:grpSpPr>
        <a:xfrm>
          <a:off x="152400" y="1778975"/>
          <a:ext cx="449598" cy="1362809"/>
          <a:chOff x="3635790" y="2435923"/>
          <a:chExt cx="573156" cy="619996"/>
        </a:xfrm>
      </xdr:grpSpPr>
      <xdr:sp macro="" textlink="">
        <xdr:nvSpPr>
          <xdr:cNvPr id="61" name="Rounded Rectangle 60"/>
          <xdr:cNvSpPr/>
        </xdr:nvSpPr>
        <xdr:spPr>
          <a:xfrm>
            <a:off x="3642139" y="2763825"/>
            <a:ext cx="560456" cy="292094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2" name="Rounded Rectangle 61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22</xdr:col>
      <xdr:colOff>26075</xdr:colOff>
      <xdr:row>30</xdr:row>
      <xdr:rowOff>20512</xdr:rowOff>
    </xdr:from>
    <xdr:to>
      <xdr:col>23</xdr:col>
      <xdr:colOff>91492</xdr:colOff>
      <xdr:row>35</xdr:row>
      <xdr:rowOff>91702</xdr:rowOff>
    </xdr:to>
    <xdr:grpSp>
      <xdr:nvGrpSpPr>
        <xdr:cNvPr id="63" name="Group 62"/>
        <xdr:cNvGrpSpPr/>
      </xdr:nvGrpSpPr>
      <xdr:grpSpPr>
        <a:xfrm>
          <a:off x="2773671" y="3544762"/>
          <a:ext cx="189975" cy="657344"/>
          <a:chOff x="2548002" y="3465631"/>
          <a:chExt cx="189975" cy="657344"/>
        </a:xfrm>
      </xdr:grpSpPr>
      <xdr:sp macro="" textlink="">
        <xdr:nvSpPr>
          <xdr:cNvPr id="64" name="Rounded Rectangle 63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5" name="Rounded Rectangle 64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6" name="Rounded Rectangle 65"/>
          <xdr:cNvSpPr/>
        </xdr:nvSpPr>
        <xdr:spPr>
          <a:xfrm>
            <a:off x="2548002" y="3935892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38</xdr:col>
      <xdr:colOff>16851</xdr:colOff>
      <xdr:row>5</xdr:row>
      <xdr:rowOff>20082</xdr:rowOff>
    </xdr:from>
    <xdr:to>
      <xdr:col>40</xdr:col>
      <xdr:colOff>90254</xdr:colOff>
      <xdr:row>7</xdr:row>
      <xdr:rowOff>92094</xdr:rowOff>
    </xdr:to>
    <xdr:sp macro="" textlink="">
      <xdr:nvSpPr>
        <xdr:cNvPr id="67" name="Rounded Rectangle 66"/>
        <xdr:cNvSpPr/>
      </xdr:nvSpPr>
      <xdr:spPr>
        <a:xfrm>
          <a:off x="4722201" y="972582"/>
          <a:ext cx="321053" cy="453012"/>
        </a:xfrm>
        <a:prstGeom prst="roundRect">
          <a:avLst/>
        </a:prstGeom>
        <a:solidFill>
          <a:sysClr val="window" lastClr="FFFFFF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35168</xdr:colOff>
      <xdr:row>5</xdr:row>
      <xdr:rowOff>24340</xdr:rowOff>
    </xdr:from>
    <xdr:to>
      <xdr:col>37</xdr:col>
      <xdr:colOff>97502</xdr:colOff>
      <xdr:row>7</xdr:row>
      <xdr:rowOff>112706</xdr:rowOff>
    </xdr:to>
    <xdr:grpSp>
      <xdr:nvGrpSpPr>
        <xdr:cNvPr id="68" name="Group 67"/>
        <xdr:cNvGrpSpPr/>
      </xdr:nvGrpSpPr>
      <xdr:grpSpPr>
        <a:xfrm rot="5400000">
          <a:off x="3835816" y="63000"/>
          <a:ext cx="322827" cy="1432469"/>
          <a:chOff x="144945" y="1138881"/>
          <a:chExt cx="454387" cy="1009813"/>
        </a:xfrm>
      </xdr:grpSpPr>
      <xdr:sp macro="" textlink="">
        <xdr:nvSpPr>
          <xdr:cNvPr id="69" name="Rounded Rectangle 68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70" name="Group 79"/>
          <xdr:cNvGrpSpPr/>
        </xdr:nvGrpSpPr>
        <xdr:grpSpPr>
          <a:xfrm>
            <a:off x="151847" y="1138881"/>
            <a:ext cx="447485" cy="659137"/>
            <a:chOff x="3079750" y="958850"/>
            <a:chExt cx="457200" cy="641350"/>
          </a:xfrm>
          <a:solidFill>
            <a:sysClr val="window" lastClr="FFFFFF"/>
          </a:solidFill>
        </xdr:grpSpPr>
        <xdr:sp macro="" textlink="">
          <xdr:nvSpPr>
            <xdr:cNvPr id="71" name="Rounded Rectangle 70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2" name="Rounded Rectangle 71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22</xdr:col>
      <xdr:colOff>107657</xdr:colOff>
      <xdr:row>0</xdr:row>
      <xdr:rowOff>0</xdr:rowOff>
    </xdr:from>
    <xdr:to>
      <xdr:col>30</xdr:col>
      <xdr:colOff>46213</xdr:colOff>
      <xdr:row>2</xdr:row>
      <xdr:rowOff>98115</xdr:rowOff>
    </xdr:to>
    <xdr:grpSp>
      <xdr:nvGrpSpPr>
        <xdr:cNvPr id="73" name="Group 79"/>
        <xdr:cNvGrpSpPr/>
      </xdr:nvGrpSpPr>
      <xdr:grpSpPr>
        <a:xfrm rot="5400000">
          <a:off x="3163800" y="-308547"/>
          <a:ext cx="317923" cy="935018"/>
          <a:chOff x="3079750" y="958850"/>
          <a:chExt cx="457200" cy="641350"/>
        </a:xfrm>
        <a:solidFill>
          <a:sysClr val="window" lastClr="FFFFFF"/>
        </a:solidFill>
      </xdr:grpSpPr>
      <xdr:sp macro="" textlink="">
        <xdr:nvSpPr>
          <xdr:cNvPr id="74" name="Rounded Rectangle 73"/>
          <xdr:cNvSpPr/>
        </xdr:nvSpPr>
        <xdr:spPr>
          <a:xfrm>
            <a:off x="3079750" y="958850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75" name="Rounded Rectangle 74"/>
          <xdr:cNvSpPr/>
        </xdr:nvSpPr>
        <xdr:spPr>
          <a:xfrm>
            <a:off x="3079750" y="1301750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30</xdr:col>
      <xdr:colOff>26374</xdr:colOff>
      <xdr:row>9</xdr:row>
      <xdr:rowOff>22877</xdr:rowOff>
    </xdr:from>
    <xdr:to>
      <xdr:col>37</xdr:col>
      <xdr:colOff>87030</xdr:colOff>
      <xdr:row>11</xdr:row>
      <xdr:rowOff>111241</xdr:rowOff>
    </xdr:to>
    <xdr:grpSp>
      <xdr:nvGrpSpPr>
        <xdr:cNvPr id="76" name="Group 75"/>
        <xdr:cNvGrpSpPr/>
      </xdr:nvGrpSpPr>
      <xdr:grpSpPr>
        <a:xfrm rot="5400000">
          <a:off x="4075299" y="780414"/>
          <a:ext cx="322825" cy="932560"/>
          <a:chOff x="144945" y="1491290"/>
          <a:chExt cx="454384" cy="657404"/>
        </a:xfrm>
      </xdr:grpSpPr>
      <xdr:sp macro="" textlink="">
        <xdr:nvSpPr>
          <xdr:cNvPr id="77" name="Rounded Rectangle 76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78" name="Rounded Rectangle 77"/>
          <xdr:cNvSpPr/>
        </xdr:nvSpPr>
        <xdr:spPr>
          <a:xfrm>
            <a:off x="151845" y="1491290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11</xdr:col>
      <xdr:colOff>36634</xdr:colOff>
      <xdr:row>26</xdr:row>
      <xdr:rowOff>12230</xdr:rowOff>
    </xdr:from>
    <xdr:to>
      <xdr:col>22</xdr:col>
      <xdr:colOff>91642</xdr:colOff>
      <xdr:row>28</xdr:row>
      <xdr:rowOff>98115</xdr:rowOff>
    </xdr:to>
    <xdr:grpSp>
      <xdr:nvGrpSpPr>
        <xdr:cNvPr id="79" name="Group 78"/>
        <xdr:cNvGrpSpPr/>
      </xdr:nvGrpSpPr>
      <xdr:grpSpPr>
        <a:xfrm rot="5400000">
          <a:off x="1962831" y="2511495"/>
          <a:ext cx="320346" cy="1432469"/>
          <a:chOff x="151847" y="1138881"/>
          <a:chExt cx="450895" cy="1009813"/>
        </a:xfrm>
      </xdr:grpSpPr>
      <xdr:sp macro="" textlink="">
        <xdr:nvSpPr>
          <xdr:cNvPr id="80" name="Rounded Rectangle 79"/>
          <xdr:cNvSpPr/>
        </xdr:nvSpPr>
        <xdr:spPr>
          <a:xfrm>
            <a:off x="155258" y="1841967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81" name="Group 79"/>
          <xdr:cNvGrpSpPr/>
        </xdr:nvGrpSpPr>
        <xdr:grpSpPr>
          <a:xfrm>
            <a:off x="151847" y="1138881"/>
            <a:ext cx="447485" cy="659137"/>
            <a:chOff x="3079750" y="958850"/>
            <a:chExt cx="457200" cy="641350"/>
          </a:xfrm>
          <a:solidFill>
            <a:sysClr val="window" lastClr="FFFFFF"/>
          </a:solidFill>
        </xdr:grpSpPr>
        <xdr:sp macro="" textlink="">
          <xdr:nvSpPr>
            <xdr:cNvPr id="82" name="Rounded Rectangle 81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3" name="Rounded Rectangle 82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23</xdr:col>
      <xdr:colOff>20515</xdr:colOff>
      <xdr:row>26</xdr:row>
      <xdr:rowOff>10764</xdr:rowOff>
    </xdr:from>
    <xdr:to>
      <xdr:col>34</xdr:col>
      <xdr:colOff>82851</xdr:colOff>
      <xdr:row>28</xdr:row>
      <xdr:rowOff>96649</xdr:rowOff>
    </xdr:to>
    <xdr:grpSp>
      <xdr:nvGrpSpPr>
        <xdr:cNvPr id="84" name="Group 83"/>
        <xdr:cNvGrpSpPr/>
      </xdr:nvGrpSpPr>
      <xdr:grpSpPr>
        <a:xfrm rot="5400000">
          <a:off x="3448731" y="2510029"/>
          <a:ext cx="320346" cy="1432470"/>
          <a:chOff x="151847" y="1138881"/>
          <a:chExt cx="450894" cy="1009814"/>
        </a:xfrm>
      </xdr:grpSpPr>
      <xdr:sp macro="" textlink="">
        <xdr:nvSpPr>
          <xdr:cNvPr id="85" name="Rounded Rectangle 84"/>
          <xdr:cNvSpPr/>
        </xdr:nvSpPr>
        <xdr:spPr>
          <a:xfrm>
            <a:off x="155257" y="1841968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86" name="Group 79"/>
          <xdr:cNvGrpSpPr/>
        </xdr:nvGrpSpPr>
        <xdr:grpSpPr>
          <a:xfrm>
            <a:off x="151847" y="1138881"/>
            <a:ext cx="447485" cy="659137"/>
            <a:chOff x="3079750" y="958850"/>
            <a:chExt cx="457200" cy="641350"/>
          </a:xfrm>
          <a:solidFill>
            <a:sysClr val="window" lastClr="FFFFFF"/>
          </a:solidFill>
        </xdr:grpSpPr>
        <xdr:sp macro="" textlink="">
          <xdr:nvSpPr>
            <xdr:cNvPr id="87" name="Rounded Rectangle 86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8" name="Rounded Rectangle 87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27</xdr:col>
      <xdr:colOff>32923</xdr:colOff>
      <xdr:row>33</xdr:row>
      <xdr:rowOff>16625</xdr:rowOff>
    </xdr:from>
    <xdr:to>
      <xdr:col>34</xdr:col>
      <xdr:colOff>96038</xdr:colOff>
      <xdr:row>35</xdr:row>
      <xdr:rowOff>100086</xdr:rowOff>
    </xdr:to>
    <xdr:grpSp>
      <xdr:nvGrpSpPr>
        <xdr:cNvPr id="89" name="Group 79"/>
        <xdr:cNvGrpSpPr/>
      </xdr:nvGrpSpPr>
      <xdr:grpSpPr>
        <a:xfrm rot="5400000">
          <a:off x="3711855" y="3584020"/>
          <a:ext cx="317923" cy="935018"/>
          <a:chOff x="3079750" y="958850"/>
          <a:chExt cx="457200" cy="641350"/>
        </a:xfrm>
        <a:solidFill>
          <a:sysClr val="window" lastClr="FFFFFF"/>
        </a:solidFill>
      </xdr:grpSpPr>
      <xdr:sp macro="" textlink="">
        <xdr:nvSpPr>
          <xdr:cNvPr id="90" name="Rounded Rectangle 89"/>
          <xdr:cNvSpPr/>
        </xdr:nvSpPr>
        <xdr:spPr>
          <a:xfrm>
            <a:off x="3079750" y="9588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1" name="Rounded Rectangle 90"/>
          <xdr:cNvSpPr/>
        </xdr:nvSpPr>
        <xdr:spPr>
          <a:xfrm>
            <a:off x="3079750" y="1301750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27</xdr:col>
      <xdr:colOff>31458</xdr:colOff>
      <xdr:row>30</xdr:row>
      <xdr:rowOff>7833</xdr:rowOff>
    </xdr:from>
    <xdr:to>
      <xdr:col>30</xdr:col>
      <xdr:colOff>92892</xdr:colOff>
      <xdr:row>32</xdr:row>
      <xdr:rowOff>91294</xdr:rowOff>
    </xdr:to>
    <xdr:sp macro="" textlink="">
      <xdr:nvSpPr>
        <xdr:cNvPr id="92" name="Rounded Rectangle 91"/>
        <xdr:cNvSpPr/>
      </xdr:nvSpPr>
      <xdr:spPr>
        <a:xfrm rot="5400000">
          <a:off x="3358957" y="5738609"/>
          <a:ext cx="464461" cy="43290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47577</xdr:colOff>
      <xdr:row>1</xdr:row>
      <xdr:rowOff>5533</xdr:rowOff>
    </xdr:from>
    <xdr:to>
      <xdr:col>21</xdr:col>
      <xdr:colOff>110247</xdr:colOff>
      <xdr:row>3</xdr:row>
      <xdr:rowOff>44304</xdr:rowOff>
    </xdr:to>
    <xdr:sp macro="" textlink="">
      <xdr:nvSpPr>
        <xdr:cNvPr id="93" name="Rounded Rectangle 92"/>
        <xdr:cNvSpPr/>
      </xdr:nvSpPr>
      <xdr:spPr>
        <a:xfrm>
          <a:off x="2524077" y="196033"/>
          <a:ext cx="186495" cy="419771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22666</xdr:colOff>
      <xdr:row>8</xdr:row>
      <xdr:rowOff>21020</xdr:rowOff>
    </xdr:from>
    <xdr:to>
      <xdr:col>13</xdr:col>
      <xdr:colOff>84100</xdr:colOff>
      <xdr:row>10</xdr:row>
      <xdr:rowOff>104481</xdr:rowOff>
    </xdr:to>
    <xdr:sp macro="" textlink="">
      <xdr:nvSpPr>
        <xdr:cNvPr id="94" name="Rounded Rectangle 93"/>
        <xdr:cNvSpPr/>
      </xdr:nvSpPr>
      <xdr:spPr>
        <a:xfrm rot="5400000">
          <a:off x="1245140" y="1560796"/>
          <a:ext cx="464461" cy="43290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21200</xdr:colOff>
      <xdr:row>5</xdr:row>
      <xdr:rowOff>19554</xdr:rowOff>
    </xdr:from>
    <xdr:to>
      <xdr:col>13</xdr:col>
      <xdr:colOff>82634</xdr:colOff>
      <xdr:row>7</xdr:row>
      <xdr:rowOff>103016</xdr:rowOff>
    </xdr:to>
    <xdr:sp macro="" textlink="">
      <xdr:nvSpPr>
        <xdr:cNvPr id="95" name="Rounded Rectangle 94"/>
        <xdr:cNvSpPr/>
      </xdr:nvSpPr>
      <xdr:spPr>
        <a:xfrm rot="5400000">
          <a:off x="1243674" y="987830"/>
          <a:ext cx="464462" cy="43290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27845</xdr:colOff>
      <xdr:row>37</xdr:row>
      <xdr:rowOff>20514</xdr:rowOff>
    </xdr:from>
    <xdr:to>
      <xdr:col>30</xdr:col>
      <xdr:colOff>87924</xdr:colOff>
      <xdr:row>40</xdr:row>
      <xdr:rowOff>80596</xdr:rowOff>
    </xdr:to>
    <xdr:sp macro="" textlink="">
      <xdr:nvSpPr>
        <xdr:cNvPr id="96" name="Rounded Rectangle 95"/>
        <xdr:cNvSpPr/>
      </xdr:nvSpPr>
      <xdr:spPr>
        <a:xfrm>
          <a:off x="3371120" y="7069014"/>
          <a:ext cx="431554" cy="631582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29307</xdr:colOff>
      <xdr:row>19</xdr:row>
      <xdr:rowOff>21981</xdr:rowOff>
    </xdr:from>
    <xdr:to>
      <xdr:col>22</xdr:col>
      <xdr:colOff>105232</xdr:colOff>
      <xdr:row>25</xdr:row>
      <xdr:rowOff>87923</xdr:rowOff>
    </xdr:to>
    <xdr:sp macro="" textlink="">
      <xdr:nvSpPr>
        <xdr:cNvPr id="97" name="Rounded Rectangle 96"/>
        <xdr:cNvSpPr/>
      </xdr:nvSpPr>
      <xdr:spPr>
        <a:xfrm>
          <a:off x="2381982" y="3641481"/>
          <a:ext cx="447400" cy="120894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29308</xdr:colOff>
      <xdr:row>19</xdr:row>
      <xdr:rowOff>36635</xdr:rowOff>
    </xdr:from>
    <xdr:to>
      <xdr:col>14</xdr:col>
      <xdr:colOff>97906</xdr:colOff>
      <xdr:row>24</xdr:row>
      <xdr:rowOff>90857</xdr:rowOff>
    </xdr:to>
    <xdr:sp macro="" textlink="">
      <xdr:nvSpPr>
        <xdr:cNvPr id="98" name="Rounded Rectangle 97"/>
        <xdr:cNvSpPr/>
      </xdr:nvSpPr>
      <xdr:spPr>
        <a:xfrm>
          <a:off x="1391383" y="3656135"/>
          <a:ext cx="440073" cy="1006722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27844</xdr:colOff>
      <xdr:row>19</xdr:row>
      <xdr:rowOff>35170</xdr:rowOff>
    </xdr:from>
    <xdr:to>
      <xdr:col>18</xdr:col>
      <xdr:colOff>103769</xdr:colOff>
      <xdr:row>24</xdr:row>
      <xdr:rowOff>89392</xdr:rowOff>
    </xdr:to>
    <xdr:sp macro="" textlink="">
      <xdr:nvSpPr>
        <xdr:cNvPr id="99" name="Rounded Rectangle 98"/>
        <xdr:cNvSpPr/>
      </xdr:nvSpPr>
      <xdr:spPr>
        <a:xfrm>
          <a:off x="1885219" y="3654670"/>
          <a:ext cx="447400" cy="100672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20514</xdr:colOff>
      <xdr:row>14</xdr:row>
      <xdr:rowOff>5862</xdr:rowOff>
    </xdr:from>
    <xdr:to>
      <xdr:col>40</xdr:col>
      <xdr:colOff>96758</xdr:colOff>
      <xdr:row>17</xdr:row>
      <xdr:rowOff>96715</xdr:rowOff>
    </xdr:to>
    <xdr:sp macro="" textlink="">
      <xdr:nvSpPr>
        <xdr:cNvPr id="100" name="Rounded Rectangle 99"/>
        <xdr:cNvSpPr/>
      </xdr:nvSpPr>
      <xdr:spPr>
        <a:xfrm>
          <a:off x="4478214" y="2672862"/>
          <a:ext cx="571544" cy="66235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1467</xdr:colOff>
      <xdr:row>13</xdr:row>
      <xdr:rowOff>14658</xdr:rowOff>
    </xdr:from>
    <xdr:to>
      <xdr:col>25</xdr:col>
      <xdr:colOff>7330</xdr:colOff>
      <xdr:row>17</xdr:row>
      <xdr:rowOff>41035</xdr:rowOff>
    </xdr:to>
    <xdr:cxnSp macro="">
      <xdr:nvCxnSpPr>
        <xdr:cNvPr id="101" name="Straight Connector 100"/>
        <xdr:cNvCxnSpPr/>
      </xdr:nvCxnSpPr>
      <xdr:spPr>
        <a:xfrm rot="5400000">
          <a:off x="2705835" y="2882415"/>
          <a:ext cx="788377" cy="5863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14679</xdr:colOff>
      <xdr:row>14</xdr:row>
      <xdr:rowOff>21957</xdr:rowOff>
    </xdr:from>
    <xdr:to>
      <xdr:col>29</xdr:col>
      <xdr:colOff>102577</xdr:colOff>
      <xdr:row>16</xdr:row>
      <xdr:rowOff>105419</xdr:rowOff>
    </xdr:to>
    <xdr:sp macro="" textlink="">
      <xdr:nvSpPr>
        <xdr:cNvPr id="102" name="Rounded Rectangle 101"/>
        <xdr:cNvSpPr/>
      </xdr:nvSpPr>
      <xdr:spPr>
        <a:xfrm>
          <a:off x="3234129" y="2688957"/>
          <a:ext cx="459373" cy="464462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27842</xdr:colOff>
      <xdr:row>13</xdr:row>
      <xdr:rowOff>20515</xdr:rowOff>
    </xdr:from>
    <xdr:to>
      <xdr:col>18</xdr:col>
      <xdr:colOff>104087</xdr:colOff>
      <xdr:row>16</xdr:row>
      <xdr:rowOff>111368</xdr:rowOff>
    </xdr:to>
    <xdr:sp macro="" textlink="">
      <xdr:nvSpPr>
        <xdr:cNvPr id="103" name="Rounded Rectangle 102"/>
        <xdr:cNvSpPr/>
      </xdr:nvSpPr>
      <xdr:spPr>
        <a:xfrm>
          <a:off x="1761392" y="2497015"/>
          <a:ext cx="571545" cy="66235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26376</xdr:colOff>
      <xdr:row>9</xdr:row>
      <xdr:rowOff>11723</xdr:rowOff>
    </xdr:from>
    <xdr:to>
      <xdr:col>19</xdr:col>
      <xdr:colOff>102620</xdr:colOff>
      <xdr:row>12</xdr:row>
      <xdr:rowOff>102576</xdr:rowOff>
    </xdr:to>
    <xdr:sp macro="" textlink="">
      <xdr:nvSpPr>
        <xdr:cNvPr id="104" name="Rounded Rectangle 103"/>
        <xdr:cNvSpPr/>
      </xdr:nvSpPr>
      <xdr:spPr>
        <a:xfrm>
          <a:off x="1883751" y="1726223"/>
          <a:ext cx="571544" cy="66235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26375</xdr:colOff>
      <xdr:row>9</xdr:row>
      <xdr:rowOff>11723</xdr:rowOff>
    </xdr:from>
    <xdr:to>
      <xdr:col>24</xdr:col>
      <xdr:colOff>102619</xdr:colOff>
      <xdr:row>12</xdr:row>
      <xdr:rowOff>102576</xdr:rowOff>
    </xdr:to>
    <xdr:sp macro="" textlink="">
      <xdr:nvSpPr>
        <xdr:cNvPr id="105" name="Rounded Rectangle 104"/>
        <xdr:cNvSpPr/>
      </xdr:nvSpPr>
      <xdr:spPr>
        <a:xfrm>
          <a:off x="2502875" y="1726223"/>
          <a:ext cx="571544" cy="66235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19049</xdr:colOff>
      <xdr:row>13</xdr:row>
      <xdr:rowOff>19050</xdr:rowOff>
    </xdr:from>
    <xdr:to>
      <xdr:col>23</xdr:col>
      <xdr:colOff>95293</xdr:colOff>
      <xdr:row>16</xdr:row>
      <xdr:rowOff>109903</xdr:rowOff>
    </xdr:to>
    <xdr:sp macro="" textlink="">
      <xdr:nvSpPr>
        <xdr:cNvPr id="106" name="Rounded Rectangle 105"/>
        <xdr:cNvSpPr/>
      </xdr:nvSpPr>
      <xdr:spPr>
        <a:xfrm>
          <a:off x="2371724" y="2495550"/>
          <a:ext cx="571544" cy="66235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29307</xdr:colOff>
      <xdr:row>12</xdr:row>
      <xdr:rowOff>36635</xdr:rowOff>
    </xdr:from>
    <xdr:to>
      <xdr:col>35</xdr:col>
      <xdr:colOff>98250</xdr:colOff>
      <xdr:row>16</xdr:row>
      <xdr:rowOff>112811</xdr:rowOff>
    </xdr:to>
    <xdr:sp macro="" textlink="">
      <xdr:nvSpPr>
        <xdr:cNvPr id="107" name="Rounded Rectangle 106"/>
        <xdr:cNvSpPr/>
      </xdr:nvSpPr>
      <xdr:spPr>
        <a:xfrm>
          <a:off x="3744057" y="2322635"/>
          <a:ext cx="688068" cy="83817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26402</xdr:colOff>
      <xdr:row>9</xdr:row>
      <xdr:rowOff>19026</xdr:rowOff>
    </xdr:from>
    <xdr:to>
      <xdr:col>29</xdr:col>
      <xdr:colOff>102646</xdr:colOff>
      <xdr:row>12</xdr:row>
      <xdr:rowOff>109879</xdr:rowOff>
    </xdr:to>
    <xdr:sp macro="" textlink="">
      <xdr:nvSpPr>
        <xdr:cNvPr id="108" name="Rounded Rectangle 107"/>
        <xdr:cNvSpPr/>
      </xdr:nvSpPr>
      <xdr:spPr>
        <a:xfrm>
          <a:off x="3122027" y="1733526"/>
          <a:ext cx="571544" cy="66235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U1:BE29"/>
  <sheetViews>
    <sheetView workbookViewId="0">
      <selection activeCell="O29" sqref="O29"/>
    </sheetView>
  </sheetViews>
  <sheetFormatPr defaultColWidth="2.5703125" defaultRowHeight="13.5" customHeight="1"/>
  <cols>
    <col min="11" max="11" width="3" bestFit="1" customWidth="1"/>
    <col min="63" max="63" width="3" bestFit="1" customWidth="1"/>
  </cols>
  <sheetData>
    <row r="1" spans="21:57" ht="13.5" customHeight="1" thickBot="1"/>
    <row r="2" spans="21:57" ht="13.5" customHeight="1">
      <c r="U2" s="19"/>
      <c r="V2" s="2"/>
      <c r="W2" s="2"/>
      <c r="X2" s="3"/>
      <c r="Y2" s="1"/>
      <c r="Z2" s="2"/>
      <c r="AA2" s="2"/>
      <c r="AB2" s="3"/>
      <c r="AC2" s="10"/>
      <c r="AD2" s="11"/>
      <c r="AE2" s="11"/>
      <c r="AF2" s="12"/>
      <c r="AG2" s="13"/>
      <c r="AH2" s="11"/>
      <c r="AI2" s="11"/>
      <c r="AJ2" s="12"/>
      <c r="AK2" s="13"/>
      <c r="AL2" s="11"/>
      <c r="AM2" s="11"/>
      <c r="AN2" s="12"/>
      <c r="AO2" s="13"/>
      <c r="AP2" s="11"/>
      <c r="AQ2" s="11"/>
      <c r="AR2" s="12"/>
      <c r="AS2" s="13"/>
      <c r="AT2" s="11"/>
      <c r="AU2" s="11"/>
      <c r="AV2" s="12"/>
      <c r="AW2" s="13"/>
      <c r="AX2" s="11"/>
      <c r="AY2" s="11"/>
      <c r="AZ2" s="12"/>
      <c r="BA2" s="13"/>
      <c r="BB2" s="11"/>
      <c r="BC2" s="11"/>
      <c r="BD2" s="14"/>
      <c r="BE2" s="5"/>
    </row>
    <row r="3" spans="21:57" ht="13.5" customHeight="1">
      <c r="U3" s="15"/>
      <c r="V3" s="5"/>
      <c r="W3" s="5"/>
      <c r="X3" s="6"/>
      <c r="Y3" s="4"/>
      <c r="Z3" s="5"/>
      <c r="AA3" s="5"/>
      <c r="AB3" s="6"/>
      <c r="AC3" s="15"/>
      <c r="AD3" s="5"/>
      <c r="AE3" s="5"/>
      <c r="AF3" s="6"/>
      <c r="AG3" s="4"/>
      <c r="AH3" s="5"/>
      <c r="AI3" s="5"/>
      <c r="AJ3" s="6"/>
      <c r="AK3" s="4"/>
      <c r="AL3" s="5"/>
      <c r="AM3" s="5"/>
      <c r="AN3" s="6"/>
      <c r="AO3" s="4"/>
      <c r="AP3" s="5"/>
      <c r="AQ3" s="5"/>
      <c r="AR3" s="6"/>
      <c r="AS3" s="4"/>
      <c r="AT3" s="5"/>
      <c r="AU3" s="5"/>
      <c r="AV3" s="6"/>
      <c r="AW3" s="4"/>
      <c r="AX3" s="5"/>
      <c r="AY3" s="5"/>
      <c r="AZ3" s="6"/>
      <c r="BA3" s="4"/>
      <c r="BB3" s="5"/>
      <c r="BC3" s="5"/>
      <c r="BD3" s="16"/>
      <c r="BE3" s="5"/>
    </row>
    <row r="4" spans="21:57" ht="13.5" customHeight="1">
      <c r="U4" s="15"/>
      <c r="V4" s="5"/>
      <c r="W4" s="5"/>
      <c r="X4" s="6"/>
      <c r="Y4" s="4"/>
      <c r="Z4" s="5"/>
      <c r="AA4" s="5"/>
      <c r="AB4" s="6"/>
      <c r="AC4" s="15"/>
      <c r="AD4" s="5"/>
      <c r="AE4" s="5"/>
      <c r="AF4" s="6"/>
      <c r="AG4" s="4"/>
      <c r="AH4" s="5"/>
      <c r="AI4" s="5"/>
      <c r="AJ4" s="6"/>
      <c r="AK4" s="4"/>
      <c r="AL4" s="5"/>
      <c r="AM4" s="5"/>
      <c r="AN4" s="6"/>
      <c r="AO4" s="4"/>
      <c r="AP4" s="5"/>
      <c r="AQ4" s="5"/>
      <c r="AR4" s="6"/>
      <c r="AS4" s="4"/>
      <c r="AT4" s="5"/>
      <c r="AU4" s="5"/>
      <c r="AV4" s="6"/>
      <c r="AW4" s="4"/>
      <c r="AX4" s="5"/>
      <c r="AY4" s="5"/>
      <c r="AZ4" s="6"/>
      <c r="BA4" s="4"/>
      <c r="BB4" s="5"/>
      <c r="BC4" s="5"/>
      <c r="BD4" s="16"/>
      <c r="BE4" s="5"/>
    </row>
    <row r="5" spans="21:57" ht="13.5" customHeight="1">
      <c r="U5" s="17"/>
      <c r="V5" s="8"/>
      <c r="W5" s="8"/>
      <c r="X5" s="9"/>
      <c r="Y5" s="7"/>
      <c r="Z5" s="8"/>
      <c r="AA5" s="8"/>
      <c r="AB5" s="9"/>
      <c r="AC5" s="17"/>
      <c r="AD5" s="8"/>
      <c r="AE5" s="8"/>
      <c r="AF5" s="9"/>
      <c r="AG5" s="7"/>
      <c r="AH5" s="8"/>
      <c r="AI5" s="8"/>
      <c r="AJ5" s="9"/>
      <c r="AK5" s="7"/>
      <c r="AL5" s="8"/>
      <c r="AM5" s="8"/>
      <c r="AN5" s="9"/>
      <c r="AO5" s="7"/>
      <c r="AP5" s="8"/>
      <c r="AQ5" s="8"/>
      <c r="AR5" s="9"/>
      <c r="AS5" s="7"/>
      <c r="AT5" s="8"/>
      <c r="AU5" s="8"/>
      <c r="AV5" s="9"/>
      <c r="AW5" s="7"/>
      <c r="AX5" s="8"/>
      <c r="AY5" s="8"/>
      <c r="AZ5" s="9"/>
      <c r="BA5" s="7"/>
      <c r="BB5" s="8"/>
      <c r="BC5" s="8"/>
      <c r="BD5" s="18"/>
      <c r="BE5" s="5"/>
    </row>
    <row r="6" spans="21:57" ht="13.5" customHeight="1">
      <c r="U6" s="19"/>
      <c r="V6" s="2"/>
      <c r="W6" s="2"/>
      <c r="X6" s="3"/>
      <c r="Y6" s="1"/>
      <c r="Z6" s="2"/>
      <c r="AA6" s="2"/>
      <c r="AB6" s="3"/>
      <c r="AC6" s="19"/>
      <c r="AD6" s="2"/>
      <c r="AE6" s="2"/>
      <c r="AF6" s="3"/>
      <c r="AG6" s="1"/>
      <c r="AH6" s="2"/>
      <c r="AI6" s="2"/>
      <c r="AJ6" s="3"/>
      <c r="AK6" s="1"/>
      <c r="AL6" s="2"/>
      <c r="AM6" s="2"/>
      <c r="AN6" s="3"/>
      <c r="AO6" s="1"/>
      <c r="AP6" s="2"/>
      <c r="AQ6" s="2"/>
      <c r="AR6" s="3"/>
      <c r="AS6" s="1"/>
      <c r="AT6" s="2"/>
      <c r="AU6" s="2"/>
      <c r="AV6" s="3"/>
      <c r="AW6" s="1"/>
      <c r="AX6" s="2"/>
      <c r="AY6" s="2"/>
      <c r="AZ6" s="3"/>
      <c r="BA6" s="1"/>
      <c r="BB6" s="2"/>
      <c r="BC6" s="2"/>
      <c r="BD6" s="20"/>
      <c r="BE6" s="5"/>
    </row>
    <row r="7" spans="21:57" ht="13.5" customHeight="1">
      <c r="U7" s="15"/>
      <c r="V7" s="5"/>
      <c r="W7" s="5"/>
      <c r="X7" s="6"/>
      <c r="Y7" s="4"/>
      <c r="Z7" s="5"/>
      <c r="AA7" s="5"/>
      <c r="AB7" s="6"/>
      <c r="AC7" s="15"/>
      <c r="AD7" s="5"/>
      <c r="AE7" s="5"/>
      <c r="AF7" s="6"/>
      <c r="AG7" s="4"/>
      <c r="AH7" s="5"/>
      <c r="AI7" s="5"/>
      <c r="AJ7" s="6"/>
      <c r="AK7" s="4"/>
      <c r="AL7" s="5"/>
      <c r="AM7" s="5"/>
      <c r="AN7" s="6"/>
      <c r="AO7" s="4"/>
      <c r="AP7" s="5"/>
      <c r="AQ7" s="5"/>
      <c r="AR7" s="6"/>
      <c r="AS7" s="4"/>
      <c r="AT7" s="5"/>
      <c r="AU7" s="5"/>
      <c r="AV7" s="6"/>
      <c r="AW7" s="4"/>
      <c r="AX7" s="5"/>
      <c r="AY7" s="5"/>
      <c r="AZ7" s="6"/>
      <c r="BA7" s="4"/>
      <c r="BB7" s="5"/>
      <c r="BC7" s="5"/>
      <c r="BD7" s="16"/>
      <c r="BE7" s="5"/>
    </row>
    <row r="8" spans="21:57" ht="13.5" customHeight="1">
      <c r="U8" s="15"/>
      <c r="V8" s="5"/>
      <c r="W8" s="5"/>
      <c r="X8" s="6"/>
      <c r="Y8" s="4"/>
      <c r="Z8" s="5"/>
      <c r="AA8" s="5"/>
      <c r="AB8" s="6"/>
      <c r="AC8" s="15"/>
      <c r="AD8" s="5"/>
      <c r="AE8" s="5"/>
      <c r="AF8" s="6"/>
      <c r="AG8" s="4"/>
      <c r="AH8" s="5"/>
      <c r="AI8" s="5"/>
      <c r="AJ8" s="6"/>
      <c r="AK8" s="4"/>
      <c r="AL8" s="5"/>
      <c r="AM8" s="5"/>
      <c r="AN8" s="6"/>
      <c r="AO8" s="4"/>
      <c r="AP8" s="5"/>
      <c r="AQ8" s="5"/>
      <c r="AR8" s="6"/>
      <c r="AS8" s="4"/>
      <c r="AT8" s="5"/>
      <c r="AU8" s="5"/>
      <c r="AV8" s="6"/>
      <c r="AW8" s="4"/>
      <c r="AX8" s="5"/>
      <c r="AY8" s="5"/>
      <c r="AZ8" s="6"/>
      <c r="BA8" s="4"/>
      <c r="BB8" s="5"/>
      <c r="BC8" s="5"/>
      <c r="BD8" s="16"/>
      <c r="BE8" s="5"/>
    </row>
    <row r="9" spans="21:57" ht="13.5" customHeight="1">
      <c r="U9" s="17"/>
      <c r="V9" s="8"/>
      <c r="W9" s="8"/>
      <c r="X9" s="9"/>
      <c r="Y9" s="7"/>
      <c r="Z9" s="8"/>
      <c r="AA9" s="8"/>
      <c r="AB9" s="9"/>
      <c r="AC9" s="17"/>
      <c r="AD9" s="8"/>
      <c r="AE9" s="8"/>
      <c r="AF9" s="9"/>
      <c r="AG9" s="7"/>
      <c r="AH9" s="8"/>
      <c r="AI9" s="8"/>
      <c r="AJ9" s="9"/>
      <c r="AK9" s="7"/>
      <c r="AL9" s="8"/>
      <c r="AM9" s="8"/>
      <c r="AN9" s="9"/>
      <c r="AO9" s="7"/>
      <c r="AP9" s="8"/>
      <c r="AQ9" s="8"/>
      <c r="AR9" s="9"/>
      <c r="AS9" s="7"/>
      <c r="AT9" s="8"/>
      <c r="AU9" s="8"/>
      <c r="AV9" s="9"/>
      <c r="AW9" s="7"/>
      <c r="AX9" s="8"/>
      <c r="AY9" s="8"/>
      <c r="AZ9" s="9"/>
      <c r="BA9" s="7"/>
      <c r="BB9" s="8"/>
      <c r="BC9" s="8"/>
      <c r="BD9" s="18"/>
      <c r="BE9" s="5"/>
    </row>
    <row r="10" spans="21:57" ht="13.5" customHeight="1">
      <c r="U10" s="19"/>
      <c r="V10" s="2"/>
      <c r="W10" s="2"/>
      <c r="X10" s="3"/>
      <c r="Y10" s="1"/>
      <c r="Z10" s="2"/>
      <c r="AA10" s="2"/>
      <c r="AB10" s="3"/>
      <c r="AC10" s="19"/>
      <c r="AD10" s="2"/>
      <c r="AE10" s="2"/>
      <c r="AF10" s="3"/>
      <c r="AG10" s="1"/>
      <c r="AH10" s="2"/>
      <c r="AI10" s="2"/>
      <c r="AJ10" s="3"/>
      <c r="AK10" s="1"/>
      <c r="AL10" s="2"/>
      <c r="AM10" s="2"/>
      <c r="AN10" s="3"/>
      <c r="AO10" s="1"/>
      <c r="AP10" s="2"/>
      <c r="AQ10" s="2"/>
      <c r="AR10" s="3"/>
      <c r="AS10" s="1"/>
      <c r="AT10" s="2"/>
      <c r="AU10" s="2"/>
      <c r="AV10" s="3"/>
      <c r="AW10" s="1"/>
      <c r="AX10" s="2"/>
      <c r="AY10" s="2"/>
      <c r="AZ10" s="3"/>
      <c r="BA10" s="1"/>
      <c r="BB10" s="2"/>
      <c r="BC10" s="2"/>
      <c r="BD10" s="20"/>
    </row>
    <row r="11" spans="21:57" ht="13.5" customHeight="1">
      <c r="U11" s="15"/>
      <c r="V11" s="5"/>
      <c r="W11" s="5"/>
      <c r="X11" s="6"/>
      <c r="Y11" s="4"/>
      <c r="Z11" s="5"/>
      <c r="AA11" s="5"/>
      <c r="AB11" s="6"/>
      <c r="AC11" s="15"/>
      <c r="AD11" s="5"/>
      <c r="AE11" s="5"/>
      <c r="AF11" s="6"/>
      <c r="AG11" s="4"/>
      <c r="AH11" s="5"/>
      <c r="AI11" s="5"/>
      <c r="AJ11" s="6"/>
      <c r="AK11" s="4"/>
      <c r="AL11" s="5"/>
      <c r="AM11" s="5"/>
      <c r="AN11" s="6"/>
      <c r="AO11" s="4"/>
      <c r="AP11" s="5"/>
      <c r="AQ11" s="5"/>
      <c r="AR11" s="6"/>
      <c r="AS11" s="4"/>
      <c r="AT11" s="5"/>
      <c r="AU11" s="5"/>
      <c r="AV11" s="6"/>
      <c r="AW11" s="4"/>
      <c r="AX11" s="5"/>
      <c r="AY11" s="5"/>
      <c r="AZ11" s="6"/>
      <c r="BA11" s="4"/>
      <c r="BB11" s="5"/>
      <c r="BC11" s="5"/>
      <c r="BD11" s="16"/>
    </row>
    <row r="12" spans="21:57" ht="13.5" customHeight="1">
      <c r="U12" s="15"/>
      <c r="V12" s="5"/>
      <c r="W12" s="5"/>
      <c r="X12" s="6"/>
      <c r="Y12" s="4"/>
      <c r="Z12" s="5"/>
      <c r="AA12" s="5"/>
      <c r="AB12" s="6"/>
      <c r="AC12" s="15"/>
      <c r="AD12" s="5"/>
      <c r="AE12" s="5"/>
      <c r="AF12" s="6"/>
      <c r="AG12" s="4"/>
      <c r="AH12" s="5"/>
      <c r="AI12" s="5"/>
      <c r="AJ12" s="6"/>
      <c r="AK12" s="4"/>
      <c r="AL12" s="5"/>
      <c r="AM12" s="5"/>
      <c r="AN12" s="6"/>
      <c r="AO12" s="4"/>
      <c r="AP12" s="5"/>
      <c r="AQ12" s="5"/>
      <c r="AR12" s="6"/>
      <c r="AS12" s="4"/>
      <c r="AT12" s="5"/>
      <c r="AU12" s="5"/>
      <c r="AV12" s="6"/>
      <c r="AW12" s="4"/>
      <c r="AX12" s="5"/>
      <c r="AY12" s="5"/>
      <c r="AZ12" s="6"/>
      <c r="BA12" s="4"/>
      <c r="BB12" s="5"/>
      <c r="BC12" s="5"/>
      <c r="BD12" s="16"/>
    </row>
    <row r="13" spans="21:57" ht="13.5" customHeight="1">
      <c r="U13" s="17"/>
      <c r="V13" s="8"/>
      <c r="W13" s="8"/>
      <c r="X13" s="9"/>
      <c r="Y13" s="7"/>
      <c r="Z13" s="8"/>
      <c r="AA13" s="8"/>
      <c r="AB13" s="9"/>
      <c r="AC13" s="17"/>
      <c r="AD13" s="8"/>
      <c r="AE13" s="8"/>
      <c r="AF13" s="9"/>
      <c r="AG13" s="7"/>
      <c r="AH13" s="8"/>
      <c r="AI13" s="8"/>
      <c r="AJ13" s="9"/>
      <c r="AK13" s="7"/>
      <c r="AL13" s="8"/>
      <c r="AM13" s="8"/>
      <c r="AN13" s="9"/>
      <c r="AO13" s="7"/>
      <c r="AP13" s="8"/>
      <c r="AQ13" s="8"/>
      <c r="AR13" s="9"/>
      <c r="AS13" s="7"/>
      <c r="AT13" s="8"/>
      <c r="AU13" s="8"/>
      <c r="AV13" s="9"/>
      <c r="AW13" s="7"/>
      <c r="AX13" s="8"/>
      <c r="AY13" s="8"/>
      <c r="AZ13" s="9"/>
      <c r="BA13" s="7"/>
      <c r="BB13" s="8"/>
      <c r="BC13" s="8"/>
      <c r="BD13" s="18"/>
    </row>
    <row r="14" spans="21:57" ht="13.5" customHeight="1">
      <c r="U14" s="19"/>
      <c r="V14" s="2"/>
      <c r="W14" s="2"/>
      <c r="X14" s="3"/>
      <c r="Y14" s="1"/>
      <c r="Z14" s="2"/>
      <c r="AA14" s="2"/>
      <c r="AB14" s="3"/>
      <c r="AC14" s="19"/>
      <c r="AD14" s="2"/>
      <c r="AE14" s="2"/>
      <c r="AF14" s="3"/>
      <c r="AG14" s="1"/>
      <c r="AH14" s="2"/>
      <c r="AI14" s="2"/>
      <c r="AJ14" s="3"/>
      <c r="AK14" s="1"/>
      <c r="AL14" s="2"/>
      <c r="AM14" s="2"/>
      <c r="AN14" s="3"/>
      <c r="AO14" s="1"/>
      <c r="AP14" s="2"/>
      <c r="AQ14" s="2"/>
      <c r="AR14" s="3"/>
      <c r="AS14" s="1"/>
      <c r="AT14" s="2"/>
      <c r="AU14" s="2"/>
      <c r="AV14" s="3"/>
      <c r="AW14" s="1"/>
      <c r="AX14" s="2"/>
      <c r="AY14" s="2"/>
      <c r="AZ14" s="3"/>
      <c r="BA14" s="1"/>
      <c r="BB14" s="2"/>
      <c r="BC14" s="2"/>
      <c r="BD14" s="20"/>
    </row>
    <row r="15" spans="21:57" ht="13.5" customHeight="1">
      <c r="U15" s="15"/>
      <c r="V15" s="5"/>
      <c r="W15" s="5"/>
      <c r="X15" s="6"/>
      <c r="Y15" s="4"/>
      <c r="Z15" s="5"/>
      <c r="AA15" s="5"/>
      <c r="AB15" s="6"/>
      <c r="AC15" s="15"/>
      <c r="AD15" s="5"/>
      <c r="AE15" s="5"/>
      <c r="AF15" s="6"/>
      <c r="AG15" s="4"/>
      <c r="AH15" s="5"/>
      <c r="AI15" s="5"/>
      <c r="AJ15" s="6"/>
      <c r="AK15" s="4"/>
      <c r="AL15" s="5"/>
      <c r="AM15" s="5"/>
      <c r="AN15" s="6"/>
      <c r="AO15" s="4"/>
      <c r="AP15" s="5"/>
      <c r="AQ15" s="5"/>
      <c r="AR15" s="6"/>
      <c r="AS15" s="4"/>
      <c r="AT15" s="5"/>
      <c r="AU15" s="5"/>
      <c r="AV15" s="6"/>
      <c r="AW15" s="4"/>
      <c r="AX15" s="5"/>
      <c r="AY15" s="5"/>
      <c r="AZ15" s="6"/>
      <c r="BA15" s="4"/>
      <c r="BB15" s="5"/>
      <c r="BC15" s="5"/>
      <c r="BD15" s="16"/>
    </row>
    <row r="16" spans="21:57" ht="13.5" customHeight="1">
      <c r="U16" s="15"/>
      <c r="V16" s="5"/>
      <c r="W16" s="5"/>
      <c r="X16" s="6"/>
      <c r="Y16" s="4"/>
      <c r="Z16" s="5"/>
      <c r="AA16" s="5"/>
      <c r="AB16" s="6"/>
      <c r="AC16" s="15"/>
      <c r="AD16" s="5"/>
      <c r="AE16" s="5"/>
      <c r="AF16" s="6"/>
      <c r="AG16" s="4"/>
      <c r="AH16" s="5"/>
      <c r="AI16" s="5"/>
      <c r="AJ16" s="6"/>
      <c r="AK16" s="4"/>
      <c r="AL16" s="5"/>
      <c r="AM16" s="5"/>
      <c r="AN16" s="6"/>
      <c r="AO16" s="4"/>
      <c r="AP16" s="5"/>
      <c r="AQ16" s="5"/>
      <c r="AR16" s="6"/>
      <c r="AS16" s="4"/>
      <c r="AT16" s="5"/>
      <c r="AU16" s="5"/>
      <c r="AV16" s="6"/>
      <c r="AW16" s="4"/>
      <c r="AX16" s="5"/>
      <c r="AY16" s="5"/>
      <c r="AZ16" s="6"/>
      <c r="BA16" s="4"/>
      <c r="BB16" s="5"/>
      <c r="BC16" s="5"/>
      <c r="BD16" s="16"/>
    </row>
    <row r="17" spans="21:56" ht="13.5" customHeight="1">
      <c r="U17" s="17"/>
      <c r="V17" s="8"/>
      <c r="W17" s="8"/>
      <c r="X17" s="9"/>
      <c r="Y17" s="7"/>
      <c r="Z17" s="8"/>
      <c r="AA17" s="8"/>
      <c r="AB17" s="9"/>
      <c r="AC17" s="17"/>
      <c r="AD17" s="8"/>
      <c r="AE17" s="8"/>
      <c r="AF17" s="9"/>
      <c r="AG17" s="7"/>
      <c r="AH17" s="8"/>
      <c r="AI17" s="8"/>
      <c r="AJ17" s="9"/>
      <c r="AK17" s="7"/>
      <c r="AL17" s="8"/>
      <c r="AM17" s="8"/>
      <c r="AN17" s="9"/>
      <c r="AO17" s="7"/>
      <c r="AP17" s="8"/>
      <c r="AQ17" s="8"/>
      <c r="AR17" s="9"/>
      <c r="AS17" s="7"/>
      <c r="AT17" s="8"/>
      <c r="AU17" s="8"/>
      <c r="AV17" s="9"/>
      <c r="AW17" s="7"/>
      <c r="AX17" s="8"/>
      <c r="AY17" s="8"/>
      <c r="AZ17" s="9"/>
      <c r="BA17" s="7"/>
      <c r="BB17" s="8"/>
      <c r="BC17" s="8"/>
      <c r="BD17" s="18"/>
    </row>
    <row r="18" spans="21:56" ht="13.5" customHeight="1">
      <c r="U18" s="19"/>
      <c r="V18" s="2"/>
      <c r="W18" s="2"/>
      <c r="X18" s="3"/>
      <c r="Y18" s="1"/>
      <c r="Z18" s="2"/>
      <c r="AA18" s="2"/>
      <c r="AB18" s="3"/>
      <c r="AC18" s="19"/>
      <c r="AD18" s="2"/>
      <c r="AE18" s="2"/>
      <c r="AF18" s="3"/>
      <c r="AG18" s="1"/>
      <c r="AH18" s="2"/>
      <c r="AI18" s="2"/>
      <c r="AJ18" s="3"/>
      <c r="AK18" s="1"/>
      <c r="AL18" s="2"/>
      <c r="AM18" s="2"/>
      <c r="AN18" s="3"/>
      <c r="AO18" s="1"/>
      <c r="AP18" s="2"/>
      <c r="AQ18" s="2"/>
      <c r="AR18" s="3"/>
      <c r="AS18" s="1"/>
      <c r="AT18" s="2"/>
      <c r="AU18" s="2"/>
      <c r="AV18" s="3"/>
      <c r="AW18" s="1"/>
      <c r="AX18" s="2"/>
      <c r="AY18" s="2"/>
      <c r="AZ18" s="3"/>
      <c r="BA18" s="1"/>
      <c r="BB18" s="2"/>
      <c r="BC18" s="2"/>
      <c r="BD18" s="20"/>
    </row>
    <row r="19" spans="21:56" ht="13.5" customHeight="1">
      <c r="U19" s="15"/>
      <c r="V19" s="5"/>
      <c r="W19" s="5"/>
      <c r="X19" s="6"/>
      <c r="Y19" s="4"/>
      <c r="Z19" s="5"/>
      <c r="AA19" s="5"/>
      <c r="AB19" s="6"/>
      <c r="AC19" s="15"/>
      <c r="AD19" s="5"/>
      <c r="AE19" s="5"/>
      <c r="AF19" s="6"/>
      <c r="AG19" s="4"/>
      <c r="AH19" s="5"/>
      <c r="AI19" s="5"/>
      <c r="AJ19" s="6"/>
      <c r="AK19" s="4"/>
      <c r="AL19" s="5"/>
      <c r="AM19" s="5"/>
      <c r="AN19" s="6"/>
      <c r="AO19" s="4"/>
      <c r="AP19" s="5"/>
      <c r="AQ19" s="5"/>
      <c r="AR19" s="6"/>
      <c r="AS19" s="4"/>
      <c r="AT19" s="5"/>
      <c r="AU19" s="5"/>
      <c r="AV19" s="6"/>
      <c r="AW19" s="4"/>
      <c r="AX19" s="5"/>
      <c r="AY19" s="5"/>
      <c r="AZ19" s="6"/>
      <c r="BA19" s="4"/>
      <c r="BB19" s="5"/>
      <c r="BC19" s="5"/>
      <c r="BD19" s="16"/>
    </row>
    <row r="20" spans="21:56" ht="13.5" customHeight="1">
      <c r="U20" s="15"/>
      <c r="V20" s="5"/>
      <c r="W20" s="5"/>
      <c r="X20" s="6"/>
      <c r="Y20" s="4"/>
      <c r="Z20" s="5"/>
      <c r="AA20" s="5"/>
      <c r="AB20" s="6"/>
      <c r="AC20" s="15"/>
      <c r="AD20" s="5"/>
      <c r="AE20" s="5"/>
      <c r="AF20" s="6"/>
      <c r="AG20" s="4"/>
      <c r="AH20" s="5"/>
      <c r="AI20" s="5"/>
      <c r="AJ20" s="6"/>
      <c r="AK20" s="4"/>
      <c r="AL20" s="5"/>
      <c r="AM20" s="5"/>
      <c r="AN20" s="6"/>
      <c r="AO20" s="4"/>
      <c r="AP20" s="5"/>
      <c r="AQ20" s="5"/>
      <c r="AR20" s="6"/>
      <c r="AS20" s="4"/>
      <c r="AT20" s="5"/>
      <c r="AU20" s="5"/>
      <c r="AV20" s="6"/>
      <c r="AW20" s="4"/>
      <c r="AX20" s="5"/>
      <c r="AY20" s="5"/>
      <c r="AZ20" s="6"/>
      <c r="BA20" s="4"/>
      <c r="BB20" s="5"/>
      <c r="BC20" s="5"/>
      <c r="BD20" s="16"/>
    </row>
    <row r="21" spans="21:56" ht="13.5" customHeight="1">
      <c r="U21" s="17"/>
      <c r="V21" s="8"/>
      <c r="W21" s="8"/>
      <c r="X21" s="9"/>
      <c r="Y21" s="7"/>
      <c r="Z21" s="8"/>
      <c r="AA21" s="8"/>
      <c r="AB21" s="9"/>
      <c r="AC21" s="17"/>
      <c r="AD21" s="8"/>
      <c r="AE21" s="8"/>
      <c r="AF21" s="9"/>
      <c r="AG21" s="7"/>
      <c r="AH21" s="8"/>
      <c r="AI21" s="8"/>
      <c r="AJ21" s="9"/>
      <c r="AK21" s="7"/>
      <c r="AL21" s="8"/>
      <c r="AM21" s="8"/>
      <c r="AN21" s="9"/>
      <c r="AO21" s="7"/>
      <c r="AP21" s="8"/>
      <c r="AQ21" s="8"/>
      <c r="AR21" s="9"/>
      <c r="AS21" s="7"/>
      <c r="AT21" s="8"/>
      <c r="AU21" s="8"/>
      <c r="AV21" s="9"/>
      <c r="AW21" s="7"/>
      <c r="AX21" s="8"/>
      <c r="AY21" s="8"/>
      <c r="AZ21" s="9"/>
      <c r="BA21" s="7"/>
      <c r="BB21" s="8"/>
      <c r="BC21" s="8"/>
      <c r="BD21" s="18"/>
    </row>
    <row r="22" spans="21:56" ht="13.5" customHeight="1">
      <c r="U22" s="19"/>
      <c r="V22" s="2"/>
      <c r="W22" s="2"/>
      <c r="X22" s="3"/>
      <c r="Y22" s="1"/>
      <c r="Z22" s="2"/>
      <c r="AA22" s="2"/>
      <c r="AB22" s="3"/>
      <c r="AC22" s="1"/>
      <c r="AD22" s="2"/>
      <c r="AE22" s="2"/>
      <c r="AF22" s="3"/>
      <c r="AG22" s="1"/>
      <c r="AH22" s="2"/>
      <c r="AI22" s="2"/>
      <c r="AJ22" s="3"/>
      <c r="AK22" s="1"/>
      <c r="AL22" s="2"/>
      <c r="AM22" s="2"/>
      <c r="AN22" s="3"/>
      <c r="AO22" s="1"/>
      <c r="AP22" s="2"/>
      <c r="AQ22" s="2"/>
      <c r="AR22" s="3"/>
      <c r="AS22" s="2"/>
      <c r="AT22" s="2"/>
      <c r="AU22" s="2"/>
      <c r="AV22" s="3"/>
      <c r="AW22" s="1"/>
      <c r="AX22" s="2"/>
      <c r="AY22" s="2"/>
      <c r="AZ22" s="3"/>
      <c r="BA22" s="1"/>
      <c r="BB22" s="2"/>
      <c r="BC22" s="2"/>
      <c r="BD22" s="20"/>
    </row>
    <row r="23" spans="21:56" ht="13.5" customHeight="1">
      <c r="U23" s="15"/>
      <c r="V23" s="5"/>
      <c r="W23" s="5"/>
      <c r="X23" s="6"/>
      <c r="Y23" s="4"/>
      <c r="Z23" s="5"/>
      <c r="AA23" s="5"/>
      <c r="AB23" s="6"/>
      <c r="AC23" s="4"/>
      <c r="AD23" s="5"/>
      <c r="AE23" s="5"/>
      <c r="AF23" s="6"/>
      <c r="AG23" s="4"/>
      <c r="AH23" s="5"/>
      <c r="AI23" s="5"/>
      <c r="AJ23" s="6"/>
      <c r="AK23" s="4"/>
      <c r="AL23" s="5"/>
      <c r="AM23" s="5"/>
      <c r="AN23" s="6"/>
      <c r="AO23" s="4"/>
      <c r="AP23" s="5"/>
      <c r="AQ23" s="5"/>
      <c r="AR23" s="6"/>
      <c r="AS23" s="5"/>
      <c r="AT23" s="5"/>
      <c r="AU23" s="5"/>
      <c r="AV23" s="6"/>
      <c r="AW23" s="4"/>
      <c r="AX23" s="5"/>
      <c r="AY23" s="5"/>
      <c r="AZ23" s="6"/>
      <c r="BA23" s="4"/>
      <c r="BB23" s="5"/>
      <c r="BC23" s="5"/>
      <c r="BD23" s="16"/>
    </row>
    <row r="24" spans="21:56" ht="13.5" customHeight="1">
      <c r="U24" s="15"/>
      <c r="V24" s="5"/>
      <c r="W24" s="5"/>
      <c r="X24" s="6"/>
      <c r="Y24" s="4"/>
      <c r="Z24" s="5"/>
      <c r="AA24" s="5"/>
      <c r="AB24" s="6"/>
      <c r="AC24" s="4"/>
      <c r="AD24" s="5"/>
      <c r="AE24" s="5"/>
      <c r="AF24" s="6"/>
      <c r="AG24" s="4"/>
      <c r="AH24" s="5"/>
      <c r="AI24" s="5"/>
      <c r="AJ24" s="6"/>
      <c r="AK24" s="4"/>
      <c r="AL24" s="5"/>
      <c r="AM24" s="5"/>
      <c r="AN24" s="6"/>
      <c r="AO24" s="4"/>
      <c r="AP24" s="5"/>
      <c r="AQ24" s="5"/>
      <c r="AR24" s="6"/>
      <c r="AS24" s="5"/>
      <c r="AT24" s="5"/>
      <c r="AU24" s="5"/>
      <c r="AV24" s="6"/>
      <c r="AW24" s="4"/>
      <c r="AX24" s="5"/>
      <c r="AY24" s="5"/>
      <c r="AZ24" s="6"/>
      <c r="BA24" s="4"/>
      <c r="BB24" s="5"/>
      <c r="BC24" s="5"/>
      <c r="BD24" s="16"/>
    </row>
    <row r="25" spans="21:56" ht="13.5" customHeight="1" thickBot="1">
      <c r="U25" s="17"/>
      <c r="V25" s="8"/>
      <c r="W25" s="8"/>
      <c r="X25" s="9"/>
      <c r="Y25" s="7"/>
      <c r="Z25" s="8"/>
      <c r="AA25" s="8"/>
      <c r="AB25" s="9"/>
      <c r="AC25" s="4"/>
      <c r="AD25" s="22"/>
      <c r="AE25" s="22"/>
      <c r="AF25" s="23"/>
      <c r="AG25" s="24"/>
      <c r="AH25" s="22"/>
      <c r="AI25" s="22"/>
      <c r="AJ25" s="23"/>
      <c r="AK25" s="24"/>
      <c r="AL25" s="22"/>
      <c r="AM25" s="22"/>
      <c r="AN25" s="23"/>
      <c r="AO25" s="24"/>
      <c r="AP25" s="22"/>
      <c r="AQ25" s="22"/>
      <c r="AR25" s="23"/>
      <c r="AS25" s="22"/>
      <c r="AT25" s="22"/>
      <c r="AU25" s="22"/>
      <c r="AV25" s="23"/>
      <c r="AW25" s="24"/>
      <c r="AX25" s="22"/>
      <c r="AY25" s="22"/>
      <c r="AZ25" s="23"/>
      <c r="BA25" s="24"/>
      <c r="BB25" s="22"/>
      <c r="BC25" s="22"/>
      <c r="BD25" s="25"/>
    </row>
    <row r="26" spans="21:56" ht="13.5" customHeight="1">
      <c r="U26" s="19"/>
      <c r="V26" s="2"/>
      <c r="W26" s="2"/>
      <c r="X26" s="2"/>
      <c r="Y26" s="19"/>
      <c r="Z26" s="2"/>
      <c r="AA26" s="2"/>
      <c r="AB26" s="2"/>
      <c r="AC26" s="10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pans="21:56" ht="13.5" customHeight="1">
      <c r="U27" s="15"/>
      <c r="V27" s="5"/>
      <c r="W27" s="5"/>
      <c r="X27" s="5"/>
      <c r="Y27" s="15"/>
      <c r="Z27" s="5"/>
      <c r="AA27" s="5"/>
      <c r="AB27" s="5"/>
      <c r="AC27" s="1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pans="21:56" ht="13.5" customHeight="1">
      <c r="U28" s="15"/>
      <c r="V28" s="5"/>
      <c r="W28" s="5"/>
      <c r="X28" s="5"/>
      <c r="Y28" s="15"/>
      <c r="Z28" s="5"/>
      <c r="AA28" s="5"/>
      <c r="AB28" s="5"/>
      <c r="AC28" s="1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21:56" ht="13.5" customHeight="1" thickBot="1">
      <c r="U29" s="21"/>
      <c r="V29" s="22"/>
      <c r="W29" s="22"/>
      <c r="X29" s="22"/>
      <c r="Y29" s="21"/>
      <c r="Z29" s="22"/>
      <c r="AA29" s="22"/>
      <c r="AB29" s="22"/>
      <c r="AC29" s="1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BX48"/>
  <sheetViews>
    <sheetView topLeftCell="B1" zoomScale="130" zoomScaleNormal="130" workbookViewId="0">
      <selection activeCell="AQ7" sqref="AQ7"/>
    </sheetView>
  </sheetViews>
  <sheetFormatPr defaultColWidth="1.85546875" defaultRowHeight="9" customHeight="1"/>
  <cols>
    <col min="1" max="13" width="1.85546875" style="29"/>
    <col min="14" max="14" width="2" style="29" bestFit="1" customWidth="1"/>
    <col min="15" max="43" width="1.85546875" style="29"/>
    <col min="44" max="44" width="2.7109375" style="29" bestFit="1" customWidth="1"/>
    <col min="45" max="47" width="1.85546875" style="29"/>
    <col min="48" max="48" width="6.140625" style="29" bestFit="1" customWidth="1"/>
    <col min="49" max="49" width="1.85546875" style="29"/>
    <col min="50" max="50" width="3" style="29" bestFit="1" customWidth="1"/>
    <col min="51" max="51" width="1.85546875" style="29"/>
    <col min="52" max="52" width="8.85546875" style="29" customWidth="1"/>
    <col min="53" max="56" width="1.85546875" style="29"/>
    <col min="57" max="57" width="4.42578125" style="29" bestFit="1" customWidth="1"/>
    <col min="58" max="59" width="1.85546875" style="29"/>
    <col min="60" max="60" width="4.140625" style="29" bestFit="1" customWidth="1"/>
    <col min="61" max="61" width="5.28515625" style="29" bestFit="1" customWidth="1"/>
    <col min="62" max="64" width="1.85546875" style="29"/>
    <col min="65" max="65" width="2.85546875" style="34" customWidth="1"/>
    <col min="66" max="66" width="5.140625" style="35" customWidth="1"/>
    <col min="67" max="67" width="3.28515625" style="29" customWidth="1"/>
    <col min="68" max="68" width="2.42578125" style="29" bestFit="1" customWidth="1"/>
    <col min="69" max="69" width="4.140625" style="29" bestFit="1" customWidth="1"/>
    <col min="70" max="77" width="6.140625" style="29" customWidth="1"/>
    <col min="78" max="16384" width="1.85546875" style="29"/>
  </cols>
  <sheetData>
    <row r="1" spans="2:76" ht="2.25" customHeight="1" thickBot="1">
      <c r="BM1" s="30"/>
      <c r="BN1" s="31"/>
      <c r="BR1" s="27"/>
      <c r="BS1" s="27"/>
      <c r="BT1" s="27"/>
      <c r="BU1" s="27"/>
      <c r="BV1" s="27"/>
      <c r="BW1" s="27"/>
      <c r="BX1" s="28"/>
    </row>
    <row r="2" spans="2:76" ht="9.75" customHeight="1">
      <c r="B2" s="30"/>
      <c r="C2" s="32"/>
      <c r="D2" s="32"/>
      <c r="E2" s="33"/>
      <c r="F2" s="30"/>
      <c r="G2" s="32"/>
      <c r="H2" s="32"/>
      <c r="I2" s="33"/>
      <c r="BR2" s="27"/>
      <c r="BS2" s="27"/>
      <c r="BT2" s="27"/>
      <c r="BU2" s="27"/>
      <c r="BV2" s="27"/>
      <c r="BW2" s="27"/>
      <c r="BX2" s="28"/>
    </row>
    <row r="3" spans="2:76" ht="9.75" customHeight="1">
      <c r="B3" s="34"/>
      <c r="C3" s="36"/>
      <c r="D3" s="36"/>
      <c r="E3" s="37"/>
      <c r="F3" s="34"/>
      <c r="G3" s="36"/>
      <c r="H3" s="36"/>
      <c r="I3" s="37"/>
      <c r="BR3" s="27"/>
      <c r="BS3" s="27"/>
      <c r="BT3" s="27"/>
      <c r="BU3" s="27"/>
      <c r="BV3" s="27"/>
      <c r="BW3" s="27"/>
      <c r="BX3" s="28"/>
    </row>
    <row r="4" spans="2:76" ht="9.75" customHeight="1">
      <c r="B4" s="34"/>
      <c r="C4" s="36"/>
      <c r="D4" s="36"/>
      <c r="E4" s="37"/>
      <c r="F4" s="34"/>
      <c r="G4" s="36"/>
      <c r="H4" s="36"/>
      <c r="I4" s="37"/>
      <c r="AU4" s="99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R4" s="27"/>
      <c r="BS4" s="27"/>
      <c r="BT4" s="27"/>
      <c r="BU4" s="27"/>
      <c r="BV4" s="27"/>
      <c r="BW4" s="27"/>
      <c r="BX4" s="28"/>
    </row>
    <row r="5" spans="2:76" ht="9.75" customHeight="1" thickBot="1">
      <c r="B5" s="34"/>
      <c r="C5" s="36"/>
      <c r="D5" s="36"/>
      <c r="E5" s="37"/>
      <c r="F5" s="34"/>
      <c r="G5" s="36"/>
      <c r="H5" s="36"/>
      <c r="I5" s="37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</row>
    <row r="6" spans="2:76" ht="9" customHeight="1">
      <c r="B6" s="30"/>
      <c r="C6" s="32"/>
      <c r="D6" s="32"/>
      <c r="E6" s="33"/>
      <c r="F6" s="32"/>
      <c r="G6" s="32"/>
      <c r="H6" s="32"/>
      <c r="I6" s="38"/>
      <c r="J6" s="39"/>
      <c r="K6" s="32"/>
      <c r="L6" s="32"/>
      <c r="M6" s="38"/>
      <c r="N6" s="39"/>
      <c r="O6" s="32"/>
      <c r="P6" s="32"/>
      <c r="Q6" s="38"/>
      <c r="R6" s="39"/>
      <c r="S6" s="32"/>
      <c r="T6" s="32"/>
      <c r="U6" s="38"/>
      <c r="V6" s="39"/>
      <c r="W6" s="32"/>
      <c r="X6" s="32"/>
      <c r="Y6" s="38"/>
      <c r="Z6" s="39"/>
      <c r="AA6" s="32"/>
      <c r="AB6" s="32"/>
      <c r="AC6" s="38"/>
      <c r="AD6" s="39"/>
      <c r="AE6" s="32"/>
      <c r="AF6" s="32"/>
      <c r="AG6" s="38"/>
      <c r="AH6" s="39"/>
      <c r="AI6" s="32"/>
      <c r="AJ6" s="32"/>
      <c r="AK6" s="38"/>
      <c r="AL6" s="39"/>
      <c r="AM6" s="32"/>
      <c r="AN6" s="32"/>
      <c r="AO6" s="33"/>
      <c r="AP6" s="36"/>
      <c r="AQ6" s="36" t="s">
        <v>53</v>
      </c>
      <c r="AR6" s="36"/>
      <c r="AS6" s="36"/>
      <c r="AT6" s="36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</row>
    <row r="7" spans="2:76" ht="9" customHeight="1">
      <c r="B7" s="34"/>
      <c r="C7" s="36"/>
      <c r="D7" s="36"/>
      <c r="E7" s="37"/>
      <c r="F7" s="36"/>
      <c r="G7" s="36"/>
      <c r="H7" s="36"/>
      <c r="I7" s="40"/>
      <c r="J7" s="41"/>
      <c r="K7" s="36"/>
      <c r="L7" s="36"/>
      <c r="M7" s="40"/>
      <c r="N7" s="41"/>
      <c r="O7" s="36"/>
      <c r="P7" s="36"/>
      <c r="Q7" s="40"/>
      <c r="R7" s="41"/>
      <c r="S7" s="36"/>
      <c r="T7" s="36"/>
      <c r="U7" s="40"/>
      <c r="V7" s="41"/>
      <c r="W7" s="36"/>
      <c r="X7" s="36"/>
      <c r="Y7" s="40"/>
      <c r="Z7" s="41"/>
      <c r="AA7" s="36"/>
      <c r="AB7" s="36"/>
      <c r="AC7" s="40"/>
      <c r="AD7" s="41"/>
      <c r="AE7" s="36"/>
      <c r="AF7" s="36"/>
      <c r="AG7" s="40"/>
      <c r="AH7" s="41"/>
      <c r="AI7" s="36"/>
      <c r="AJ7" s="36"/>
      <c r="AK7" s="40"/>
      <c r="AL7" s="41"/>
      <c r="AM7" s="36"/>
      <c r="AN7" s="36"/>
      <c r="AO7" s="37"/>
      <c r="AP7" s="36"/>
      <c r="AQ7" s="36"/>
      <c r="AR7" s="36"/>
      <c r="AS7" s="36"/>
      <c r="AT7" s="36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</row>
    <row r="8" spans="2:76" ht="9" customHeight="1">
      <c r="B8" s="34"/>
      <c r="C8" s="36"/>
      <c r="D8" s="36"/>
      <c r="E8" s="37"/>
      <c r="F8" s="36"/>
      <c r="G8" s="36"/>
      <c r="H8" s="36"/>
      <c r="I8" s="40"/>
      <c r="J8" s="41"/>
      <c r="K8" s="36"/>
      <c r="L8" s="36"/>
      <c r="M8" s="40"/>
      <c r="N8" s="41"/>
      <c r="O8" s="36"/>
      <c r="P8" s="36"/>
      <c r="Q8" s="40"/>
      <c r="R8" s="41"/>
      <c r="S8" s="36"/>
      <c r="T8" s="36"/>
      <c r="U8" s="40"/>
      <c r="V8" s="41"/>
      <c r="W8" s="36"/>
      <c r="X8" s="36"/>
      <c r="Y8" s="40"/>
      <c r="Z8" s="41"/>
      <c r="AA8" s="36"/>
      <c r="AB8" s="36"/>
      <c r="AC8" s="40"/>
      <c r="AD8" s="41"/>
      <c r="AE8" s="36"/>
      <c r="AF8" s="36"/>
      <c r="AG8" s="40"/>
      <c r="AH8" s="41"/>
      <c r="AI8" s="36"/>
      <c r="AJ8" s="36"/>
      <c r="AK8" s="40"/>
      <c r="AL8" s="41"/>
      <c r="AM8" s="36"/>
      <c r="AN8" s="36"/>
      <c r="AO8" s="37"/>
      <c r="AP8" s="36"/>
      <c r="AQ8" s="36"/>
      <c r="AR8" s="36"/>
      <c r="AS8" s="36"/>
      <c r="AT8" s="36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</row>
    <row r="9" spans="2:76" ht="9" customHeight="1">
      <c r="B9" s="42"/>
      <c r="C9" s="43"/>
      <c r="D9" s="43"/>
      <c r="E9" s="44"/>
      <c r="F9" s="43"/>
      <c r="G9" s="43"/>
      <c r="H9" s="43"/>
      <c r="I9" s="45"/>
      <c r="J9" s="46"/>
      <c r="K9" s="43"/>
      <c r="L9" s="43"/>
      <c r="M9" s="45"/>
      <c r="N9" s="46"/>
      <c r="O9" s="43"/>
      <c r="P9" s="43"/>
      <c r="Q9" s="45"/>
      <c r="R9" s="46"/>
      <c r="S9" s="43"/>
      <c r="T9" s="43"/>
      <c r="U9" s="45"/>
      <c r="V9" s="46"/>
      <c r="W9" s="43"/>
      <c r="X9" s="43"/>
      <c r="Y9" s="45"/>
      <c r="Z9" s="46"/>
      <c r="AA9" s="43"/>
      <c r="AB9" s="43"/>
      <c r="AC9" s="45"/>
      <c r="AD9" s="46"/>
      <c r="AE9" s="43"/>
      <c r="AF9" s="43"/>
      <c r="AG9" s="45"/>
      <c r="AH9" s="46"/>
      <c r="AI9" s="43"/>
      <c r="AJ9" s="43"/>
      <c r="AK9" s="45"/>
      <c r="AL9" s="46"/>
      <c r="AM9" s="43"/>
      <c r="AN9" s="43"/>
      <c r="AO9" s="44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L9" s="36"/>
    </row>
    <row r="10" spans="2:76" ht="9" customHeight="1">
      <c r="B10" s="47"/>
      <c r="C10" s="48"/>
      <c r="D10" s="48"/>
      <c r="E10" s="49"/>
      <c r="F10" s="48"/>
      <c r="G10" s="48"/>
      <c r="H10" s="48"/>
      <c r="I10" s="50"/>
      <c r="J10" s="51"/>
      <c r="K10" s="48"/>
      <c r="L10" s="48"/>
      <c r="M10" s="50"/>
      <c r="N10" s="51"/>
      <c r="O10" s="48"/>
      <c r="P10" s="48"/>
      <c r="Q10" s="50"/>
      <c r="R10" s="51"/>
      <c r="S10" s="48"/>
      <c r="T10" s="48"/>
      <c r="U10" s="50"/>
      <c r="V10" s="51"/>
      <c r="W10" s="48"/>
      <c r="X10" s="48"/>
      <c r="Y10" s="50"/>
      <c r="Z10" s="51"/>
      <c r="AA10" s="48"/>
      <c r="AB10" s="48"/>
      <c r="AC10" s="50"/>
      <c r="AD10" s="51"/>
      <c r="AE10" s="48"/>
      <c r="AF10" s="48"/>
      <c r="AG10" s="50"/>
      <c r="AH10" s="51"/>
      <c r="AI10" s="48"/>
      <c r="AJ10" s="48"/>
      <c r="AK10" s="50"/>
      <c r="AL10" s="51"/>
      <c r="AM10" s="48"/>
      <c r="AN10" s="48"/>
      <c r="AO10" s="49"/>
      <c r="AP10" s="36"/>
      <c r="AQ10" s="36"/>
      <c r="AR10" s="36"/>
      <c r="AS10" s="36"/>
      <c r="AT10" s="36"/>
      <c r="AU10" s="36"/>
      <c r="AV10" s="102"/>
      <c r="AW10" s="102"/>
      <c r="AX10" s="102"/>
      <c r="AY10" s="102"/>
      <c r="AZ10" s="102"/>
      <c r="BA10" s="102"/>
      <c r="BB10" s="102"/>
      <c r="BC10" s="102"/>
      <c r="BD10" s="102"/>
      <c r="BE10" s="36" t="s">
        <v>55</v>
      </c>
      <c r="BF10" s="36"/>
      <c r="BI10" s="29">
        <f>22*1330</f>
        <v>29260</v>
      </c>
    </row>
    <row r="11" spans="2:76" ht="9" customHeight="1">
      <c r="B11" s="34"/>
      <c r="C11" s="36"/>
      <c r="D11" s="36"/>
      <c r="E11" s="37"/>
      <c r="F11" s="36"/>
      <c r="G11" s="36"/>
      <c r="H11" s="36"/>
      <c r="I11" s="40"/>
      <c r="J11" s="41"/>
      <c r="K11" s="36"/>
      <c r="L11" s="36"/>
      <c r="M11" s="40"/>
      <c r="N11" s="41"/>
      <c r="O11" s="36"/>
      <c r="P11" s="36"/>
      <c r="Q11" s="40"/>
      <c r="R11" s="41"/>
      <c r="S11" s="36"/>
      <c r="T11" s="36"/>
      <c r="U11" s="40"/>
      <c r="V11" s="41"/>
      <c r="W11" s="36"/>
      <c r="X11" s="36"/>
      <c r="Y11" s="40"/>
      <c r="Z11" s="41"/>
      <c r="AA11" s="36"/>
      <c r="AB11" s="36"/>
      <c r="AC11" s="40"/>
      <c r="AD11" s="41"/>
      <c r="AE11" s="36"/>
      <c r="AF11" s="36"/>
      <c r="AG11" s="40"/>
      <c r="AH11" s="41"/>
      <c r="AI11" s="36"/>
      <c r="AJ11" s="36"/>
      <c r="AK11" s="40"/>
      <c r="AL11" s="41"/>
      <c r="AM11" s="36"/>
      <c r="AN11" s="36"/>
      <c r="AO11" s="37"/>
      <c r="AP11" s="36"/>
      <c r="AQ11" s="36"/>
      <c r="AR11" s="36"/>
      <c r="AS11" s="36"/>
      <c r="AT11" s="36"/>
      <c r="AU11" s="36"/>
      <c r="AV11" s="102"/>
      <c r="AW11" s="102"/>
      <c r="AX11" s="102"/>
      <c r="AY11" s="102"/>
      <c r="AZ11" s="102"/>
      <c r="BA11" s="102"/>
      <c r="BB11" s="102"/>
      <c r="BC11" s="102"/>
      <c r="BD11" s="102"/>
      <c r="BE11" s="36" t="s">
        <v>63</v>
      </c>
      <c r="BF11" s="36"/>
      <c r="BI11" s="29">
        <f>2*437+650</f>
        <v>1524</v>
      </c>
    </row>
    <row r="12" spans="2:76" ht="9" customHeight="1">
      <c r="B12" s="34"/>
      <c r="C12" s="36"/>
      <c r="D12" s="36"/>
      <c r="E12" s="37"/>
      <c r="F12" s="36"/>
      <c r="G12" s="36"/>
      <c r="H12" s="36"/>
      <c r="I12" s="40"/>
      <c r="J12" s="41"/>
      <c r="K12" s="36"/>
      <c r="L12" s="36"/>
      <c r="M12" s="40"/>
      <c r="N12" s="41"/>
      <c r="O12" s="36"/>
      <c r="P12" s="36"/>
      <c r="Q12" s="40"/>
      <c r="R12" s="41"/>
      <c r="S12" s="36"/>
      <c r="T12" s="36"/>
      <c r="U12" s="40"/>
      <c r="V12" s="41"/>
      <c r="W12" s="36"/>
      <c r="X12" s="36"/>
      <c r="Y12" s="40"/>
      <c r="Z12" s="41"/>
      <c r="AA12" s="36"/>
      <c r="AB12" s="36"/>
      <c r="AC12" s="40"/>
      <c r="AD12" s="41"/>
      <c r="AE12" s="36"/>
      <c r="AF12" s="36"/>
      <c r="AG12" s="40"/>
      <c r="AH12" s="41"/>
      <c r="AI12" s="36"/>
      <c r="AJ12" s="36"/>
      <c r="AK12" s="40"/>
      <c r="AL12" s="41"/>
      <c r="AM12" s="36"/>
      <c r="AN12" s="36"/>
      <c r="AO12" s="37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 t="s">
        <v>54</v>
      </c>
      <c r="BF12" s="36"/>
      <c r="BI12" s="29">
        <v>2800</v>
      </c>
      <c r="BN12" s="52"/>
    </row>
    <row r="13" spans="2:76" ht="9" customHeight="1">
      <c r="B13" s="42"/>
      <c r="C13" s="43"/>
      <c r="D13" s="43"/>
      <c r="E13" s="44"/>
      <c r="F13" s="43"/>
      <c r="G13" s="43"/>
      <c r="H13" s="43"/>
      <c r="I13" s="45"/>
      <c r="J13" s="46"/>
      <c r="K13" s="43"/>
      <c r="L13" s="43"/>
      <c r="M13" s="45"/>
      <c r="N13" s="46"/>
      <c r="O13" s="43"/>
      <c r="P13" s="43"/>
      <c r="Q13" s="45"/>
      <c r="R13" s="46"/>
      <c r="S13" s="43"/>
      <c r="T13" s="43"/>
      <c r="U13" s="45"/>
      <c r="V13" s="46"/>
      <c r="W13" s="43"/>
      <c r="X13" s="43"/>
      <c r="Y13" s="45"/>
      <c r="Z13" s="46"/>
      <c r="AA13" s="43"/>
      <c r="AB13" s="43"/>
      <c r="AC13" s="45"/>
      <c r="AD13" s="46"/>
      <c r="AE13" s="43"/>
      <c r="AF13" s="43"/>
      <c r="AG13" s="45"/>
      <c r="AH13" s="46"/>
      <c r="AI13" s="43"/>
      <c r="AJ13" s="43"/>
      <c r="AK13" s="45"/>
      <c r="AL13" s="46"/>
      <c r="AM13" s="43"/>
      <c r="AN13" s="43"/>
      <c r="AO13" s="44"/>
      <c r="AP13" s="36"/>
      <c r="AQ13" s="36"/>
      <c r="AR13" s="36"/>
      <c r="AS13" s="36"/>
      <c r="AT13" s="36"/>
      <c r="AU13" s="36"/>
      <c r="AV13" s="53"/>
      <c r="AW13" s="53"/>
      <c r="AX13" s="53"/>
      <c r="AY13" s="53"/>
      <c r="AZ13" s="53"/>
      <c r="BA13" s="53"/>
      <c r="BB13" s="53"/>
      <c r="BC13" s="53"/>
      <c r="BD13" s="53"/>
      <c r="BE13" s="36" t="s">
        <v>64</v>
      </c>
      <c r="BF13" s="36"/>
      <c r="BI13" s="29">
        <f>15*1530</f>
        <v>22950</v>
      </c>
      <c r="BN13" s="54"/>
    </row>
    <row r="14" spans="2:76" ht="9" customHeight="1">
      <c r="B14" s="47"/>
      <c r="C14" s="48"/>
      <c r="D14" s="48"/>
      <c r="E14" s="49"/>
      <c r="F14" s="48"/>
      <c r="G14" s="48"/>
      <c r="H14" s="48"/>
      <c r="I14" s="50"/>
      <c r="J14" s="51"/>
      <c r="K14" s="48"/>
      <c r="L14" s="48"/>
      <c r="M14" s="50"/>
      <c r="N14" s="51"/>
      <c r="O14" s="48"/>
      <c r="P14" s="48"/>
      <c r="Q14" s="50"/>
      <c r="R14" s="51"/>
      <c r="S14" s="48"/>
      <c r="T14" s="48"/>
      <c r="U14" s="50"/>
      <c r="V14" s="51"/>
      <c r="W14" s="48"/>
      <c r="X14" s="48"/>
      <c r="Y14" s="50"/>
      <c r="Z14" s="51"/>
      <c r="AA14" s="48"/>
      <c r="AB14" s="48"/>
      <c r="AC14" s="50"/>
      <c r="AD14" s="51"/>
      <c r="AE14" s="48"/>
      <c r="AF14" s="48"/>
      <c r="AG14" s="50"/>
      <c r="AH14" s="51"/>
      <c r="AI14" s="48"/>
      <c r="AJ14" s="48"/>
      <c r="AK14" s="50"/>
      <c r="AL14" s="51"/>
      <c r="AM14" s="48"/>
      <c r="AN14" s="48"/>
      <c r="AO14" s="49"/>
      <c r="AP14" s="36"/>
      <c r="AQ14" s="36"/>
      <c r="AR14" s="36"/>
      <c r="AS14" s="36"/>
      <c r="AT14" s="36"/>
      <c r="AU14" s="36"/>
      <c r="AV14" s="53"/>
      <c r="AW14" s="53"/>
      <c r="AX14" s="53"/>
      <c r="AY14" s="53"/>
      <c r="AZ14" s="53"/>
      <c r="BA14" s="53"/>
      <c r="BB14" s="53"/>
      <c r="BC14" s="53"/>
      <c r="BD14" s="53"/>
      <c r="BE14" s="36" t="s">
        <v>56</v>
      </c>
      <c r="BF14" s="36"/>
      <c r="BG14" s="55"/>
      <c r="BI14" s="29">
        <f>BI11+BI12+BI13+2040+400</f>
        <v>29714</v>
      </c>
      <c r="BN14" s="54"/>
    </row>
    <row r="15" spans="2:76" ht="9" customHeight="1">
      <c r="B15" s="34"/>
      <c r="C15" s="36"/>
      <c r="D15" s="36"/>
      <c r="E15" s="37"/>
      <c r="F15" s="36"/>
      <c r="G15" s="36"/>
      <c r="H15" s="36"/>
      <c r="I15" s="40"/>
      <c r="J15" s="41"/>
      <c r="K15" s="36"/>
      <c r="L15" s="36"/>
      <c r="M15" s="40"/>
      <c r="N15" s="41"/>
      <c r="O15" s="36"/>
      <c r="P15" s="36"/>
      <c r="Q15" s="40"/>
      <c r="R15" s="41"/>
      <c r="S15" s="36"/>
      <c r="T15" s="36"/>
      <c r="U15" s="40"/>
      <c r="V15" s="41"/>
      <c r="W15" s="36"/>
      <c r="X15" s="36"/>
      <c r="Y15" s="40"/>
      <c r="Z15" s="41"/>
      <c r="AA15" s="36"/>
      <c r="AB15" s="36"/>
      <c r="AC15" s="40"/>
      <c r="AD15" s="41"/>
      <c r="AE15" s="36"/>
      <c r="AF15" s="36"/>
      <c r="AG15" s="40"/>
      <c r="AH15" s="41"/>
      <c r="AI15" s="36"/>
      <c r="AJ15" s="36"/>
      <c r="AK15" s="40"/>
      <c r="AL15" s="41"/>
      <c r="AM15" s="36"/>
      <c r="AN15" s="36"/>
      <c r="AO15" s="37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N15" s="54"/>
    </row>
    <row r="16" spans="2:76" ht="9" customHeight="1">
      <c r="B16" s="34"/>
      <c r="C16" s="36"/>
      <c r="D16" s="36"/>
      <c r="E16" s="37"/>
      <c r="F16" s="36"/>
      <c r="G16" s="36"/>
      <c r="H16" s="36"/>
      <c r="I16" s="40"/>
      <c r="J16" s="41"/>
      <c r="K16" s="36"/>
      <c r="L16" s="36"/>
      <c r="M16" s="40"/>
      <c r="N16" s="41"/>
      <c r="O16" s="36"/>
      <c r="P16" s="36"/>
      <c r="Q16" s="40"/>
      <c r="R16" s="41"/>
      <c r="S16" s="36"/>
      <c r="T16" s="36"/>
      <c r="U16" s="40"/>
      <c r="V16" s="41"/>
      <c r="W16" s="36"/>
      <c r="X16" s="36"/>
      <c r="Y16" s="40"/>
      <c r="Z16" s="41"/>
      <c r="AA16" s="36"/>
      <c r="AB16" s="36"/>
      <c r="AC16" s="40"/>
      <c r="AD16" s="41"/>
      <c r="AE16" s="36"/>
      <c r="AF16" s="36"/>
      <c r="AG16" s="40"/>
      <c r="AH16" s="41"/>
      <c r="AI16" s="36"/>
      <c r="AJ16" s="36"/>
      <c r="AK16" s="40"/>
      <c r="AL16" s="41"/>
      <c r="AM16" s="36"/>
      <c r="AN16" s="36"/>
      <c r="AO16" s="37"/>
      <c r="AP16" s="36"/>
      <c r="AQ16" s="36"/>
      <c r="AR16" s="36"/>
      <c r="AS16" s="36"/>
      <c r="AT16" s="36"/>
      <c r="AU16" s="36"/>
      <c r="BH16" s="74" t="s">
        <v>58</v>
      </c>
      <c r="BI16" s="74">
        <f>1.4*29900</f>
        <v>41860</v>
      </c>
      <c r="BN16" s="54"/>
    </row>
    <row r="17" spans="2:76" ht="9" customHeight="1">
      <c r="B17" s="42"/>
      <c r="C17" s="43"/>
      <c r="D17" s="43"/>
      <c r="E17" s="44"/>
      <c r="F17" s="43"/>
      <c r="G17" s="43"/>
      <c r="H17" s="43"/>
      <c r="I17" s="45"/>
      <c r="J17" s="46"/>
      <c r="K17" s="43"/>
      <c r="L17" s="43"/>
      <c r="M17" s="45"/>
      <c r="N17" s="46"/>
      <c r="O17" s="43"/>
      <c r="P17" s="43"/>
      <c r="Q17" s="45"/>
      <c r="R17" s="46"/>
      <c r="S17" s="43"/>
      <c r="T17" s="43"/>
      <c r="U17" s="45"/>
      <c r="V17" s="46"/>
      <c r="W17" s="43"/>
      <c r="X17" s="43"/>
      <c r="Y17" s="45"/>
      <c r="Z17" s="46"/>
      <c r="AA17" s="43"/>
      <c r="AB17" s="43"/>
      <c r="AC17" s="45"/>
      <c r="AD17" s="46"/>
      <c r="AE17" s="43"/>
      <c r="AF17" s="43"/>
      <c r="AG17" s="45"/>
      <c r="AH17" s="46"/>
      <c r="AI17" s="43"/>
      <c r="AJ17" s="43"/>
      <c r="AK17" s="45"/>
      <c r="AL17" s="46"/>
      <c r="AM17" s="43"/>
      <c r="AN17" s="43"/>
      <c r="AO17" s="44"/>
      <c r="AP17" s="36"/>
      <c r="AQ17" s="36"/>
      <c r="AR17" s="36"/>
      <c r="AS17" s="36"/>
      <c r="AT17" s="36"/>
      <c r="AU17" s="36"/>
      <c r="AW17" s="101"/>
      <c r="AX17" s="101"/>
      <c r="AY17" s="101"/>
      <c r="AZ17" s="101"/>
      <c r="BA17" s="101"/>
      <c r="BB17" s="101"/>
      <c r="BC17" s="101"/>
      <c r="BD17" s="101"/>
      <c r="BH17" s="74" t="s">
        <v>57</v>
      </c>
      <c r="BI17" s="74">
        <f>6460+6460+5460+5460+10400+8600</f>
        <v>42840</v>
      </c>
      <c r="BN17" s="54"/>
    </row>
    <row r="18" spans="2:76" ht="9" customHeight="1">
      <c r="B18" s="47"/>
      <c r="C18" s="48"/>
      <c r="D18" s="48"/>
      <c r="E18" s="49"/>
      <c r="F18" s="48"/>
      <c r="G18" s="48"/>
      <c r="H18" s="48"/>
      <c r="I18" s="50"/>
      <c r="J18" s="51"/>
      <c r="K18" s="48"/>
      <c r="L18" s="48"/>
      <c r="M18" s="50"/>
      <c r="N18" s="51"/>
      <c r="O18" s="48"/>
      <c r="P18" s="48"/>
      <c r="Q18" s="50"/>
      <c r="R18" s="51"/>
      <c r="S18" s="48"/>
      <c r="T18" s="48"/>
      <c r="U18" s="50"/>
      <c r="V18" s="51"/>
      <c r="W18" s="48"/>
      <c r="X18" s="48"/>
      <c r="Y18" s="50"/>
      <c r="Z18" s="51"/>
      <c r="AA18" s="48"/>
      <c r="AB18" s="48"/>
      <c r="AC18" s="50"/>
      <c r="AD18" s="51"/>
      <c r="AE18" s="48"/>
      <c r="AF18" s="48"/>
      <c r="AG18" s="50"/>
      <c r="AH18" s="51"/>
      <c r="AI18" s="48"/>
      <c r="AJ18" s="48"/>
      <c r="AK18" s="50"/>
      <c r="AL18" s="51"/>
      <c r="AM18" s="48"/>
      <c r="AN18" s="48"/>
      <c r="AO18" s="49"/>
      <c r="AR18" s="36"/>
      <c r="AS18" s="36"/>
      <c r="AT18" s="36"/>
      <c r="AU18" s="36"/>
      <c r="AW18" s="101"/>
      <c r="AX18" s="101"/>
      <c r="AY18" s="101"/>
      <c r="AZ18" s="101"/>
      <c r="BA18" s="101"/>
      <c r="BB18" s="101"/>
      <c r="BC18" s="101"/>
      <c r="BD18" s="101"/>
      <c r="BN18" s="54"/>
    </row>
    <row r="19" spans="2:76" ht="9" customHeight="1">
      <c r="B19" s="34"/>
      <c r="C19" s="36"/>
      <c r="D19" s="36"/>
      <c r="E19" s="37"/>
      <c r="F19" s="36"/>
      <c r="G19" s="36"/>
      <c r="H19" s="36"/>
      <c r="I19" s="40"/>
      <c r="J19" s="41"/>
      <c r="K19" s="36"/>
      <c r="L19" s="36"/>
      <c r="M19" s="40"/>
      <c r="N19" s="41"/>
      <c r="O19" s="36"/>
      <c r="P19" s="36"/>
      <c r="Q19" s="40"/>
      <c r="R19" s="41"/>
      <c r="S19" s="36"/>
      <c r="T19" s="36"/>
      <c r="U19" s="40"/>
      <c r="V19" s="41"/>
      <c r="W19" s="36"/>
      <c r="X19" s="36"/>
      <c r="Y19" s="40"/>
      <c r="Z19" s="41"/>
      <c r="AA19" s="36"/>
      <c r="AB19" s="36"/>
      <c r="AC19" s="40"/>
      <c r="AD19" s="41"/>
      <c r="AE19" s="36"/>
      <c r="AF19" s="36"/>
      <c r="AG19" s="40"/>
      <c r="AH19" s="41"/>
      <c r="AI19" s="36"/>
      <c r="AJ19" s="36"/>
      <c r="AK19" s="40"/>
      <c r="AL19" s="41"/>
      <c r="AM19" s="36"/>
      <c r="AN19" s="36"/>
      <c r="AO19" s="37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N19" s="54"/>
      <c r="BR19" s="57"/>
      <c r="BS19" s="57"/>
      <c r="BT19" s="57"/>
      <c r="BU19" s="57"/>
      <c r="BV19" s="57"/>
      <c r="BW19" s="57"/>
      <c r="BX19" s="58"/>
    </row>
    <row r="20" spans="2:76" ht="9" customHeight="1">
      <c r="B20" s="34"/>
      <c r="C20" s="36"/>
      <c r="D20" s="36"/>
      <c r="E20" s="37"/>
      <c r="F20" s="36"/>
      <c r="G20" s="36"/>
      <c r="H20" s="36"/>
      <c r="I20" s="40"/>
      <c r="J20" s="41"/>
      <c r="K20" s="36"/>
      <c r="L20" s="36"/>
      <c r="M20" s="40"/>
      <c r="N20" s="41"/>
      <c r="O20" s="36"/>
      <c r="P20" s="36"/>
      <c r="Q20" s="40"/>
      <c r="R20" s="41"/>
      <c r="S20" s="36"/>
      <c r="T20" s="36"/>
      <c r="U20" s="40"/>
      <c r="V20" s="41"/>
      <c r="W20" s="36"/>
      <c r="X20" s="36"/>
      <c r="Y20" s="40"/>
      <c r="Z20" s="41"/>
      <c r="AA20" s="36"/>
      <c r="AB20" s="36"/>
      <c r="AC20" s="40"/>
      <c r="AD20" s="41"/>
      <c r="AE20" s="36"/>
      <c r="AF20" s="36"/>
      <c r="AG20" s="40"/>
      <c r="AH20" s="41"/>
      <c r="AI20" s="36"/>
      <c r="AJ20" s="36"/>
      <c r="AK20" s="40"/>
      <c r="AL20" s="41"/>
      <c r="AM20" s="36"/>
      <c r="AN20" s="36"/>
      <c r="AO20" s="37"/>
      <c r="AR20" s="101"/>
      <c r="AS20" s="101"/>
      <c r="AT20" s="101"/>
      <c r="AU20" s="101"/>
      <c r="AV20" s="56"/>
      <c r="AW20" s="101"/>
      <c r="AX20" s="101"/>
      <c r="AY20" s="101"/>
      <c r="AZ20" s="56"/>
      <c r="BA20" s="100" t="s">
        <v>60</v>
      </c>
      <c r="BB20" s="100"/>
      <c r="BC20" s="100"/>
      <c r="BD20" s="100"/>
      <c r="BE20" s="100"/>
      <c r="BN20" s="54"/>
      <c r="BR20" s="57"/>
      <c r="BS20" s="57"/>
      <c r="BT20" s="57"/>
      <c r="BU20" s="57"/>
      <c r="BV20" s="57"/>
      <c r="BW20" s="57"/>
      <c r="BX20" s="58"/>
    </row>
    <row r="21" spans="2:76" ht="9" customHeight="1">
      <c r="B21" s="42"/>
      <c r="C21" s="43"/>
      <c r="D21" s="43"/>
      <c r="E21" s="44"/>
      <c r="F21" s="43"/>
      <c r="G21" s="43"/>
      <c r="H21" s="43"/>
      <c r="I21" s="45"/>
      <c r="J21" s="46"/>
      <c r="K21" s="43"/>
      <c r="L21" s="43"/>
      <c r="M21" s="45"/>
      <c r="N21" s="46"/>
      <c r="O21" s="43"/>
      <c r="P21" s="43"/>
      <c r="Q21" s="45"/>
      <c r="R21" s="46"/>
      <c r="S21" s="43"/>
      <c r="T21" s="43"/>
      <c r="U21" s="45"/>
      <c r="V21" s="46"/>
      <c r="W21" s="43"/>
      <c r="X21" s="43"/>
      <c r="Y21" s="45"/>
      <c r="Z21" s="46"/>
      <c r="AA21" s="43"/>
      <c r="AB21" s="43"/>
      <c r="AC21" s="45"/>
      <c r="AD21" s="46"/>
      <c r="AE21" s="43"/>
      <c r="AF21" s="43"/>
      <c r="AG21" s="45"/>
      <c r="AH21" s="46"/>
      <c r="AI21" s="43"/>
      <c r="AJ21" s="43"/>
      <c r="AK21" s="45"/>
      <c r="AL21" s="46"/>
      <c r="AM21" s="43"/>
      <c r="AN21" s="43"/>
      <c r="AO21" s="44"/>
      <c r="AR21" s="29" t="s">
        <v>66</v>
      </c>
      <c r="AV21" s="29">
        <f>26*1150</f>
        <v>29900</v>
      </c>
      <c r="AW21" s="101"/>
      <c r="AX21" s="101"/>
      <c r="AY21" s="101"/>
      <c r="AZ21" s="56"/>
      <c r="BA21" s="101" t="s">
        <v>59</v>
      </c>
      <c r="BB21" s="101"/>
      <c r="BC21" s="101"/>
      <c r="BD21" s="101"/>
      <c r="BE21" s="101"/>
      <c r="BN21" s="54"/>
      <c r="BR21" s="57"/>
      <c r="BS21" s="57"/>
      <c r="BT21" s="57"/>
      <c r="BU21" s="57"/>
      <c r="BV21" s="57"/>
      <c r="BW21" s="57"/>
      <c r="BX21" s="58"/>
    </row>
    <row r="22" spans="2:76" ht="9" customHeight="1">
      <c r="B22" s="47"/>
      <c r="C22" s="48"/>
      <c r="D22" s="48"/>
      <c r="E22" s="49"/>
      <c r="F22" s="48"/>
      <c r="G22" s="48"/>
      <c r="H22" s="48"/>
      <c r="I22" s="50"/>
      <c r="J22" s="51"/>
      <c r="K22" s="48"/>
      <c r="L22" s="48"/>
      <c r="M22" s="50"/>
      <c r="N22" s="51"/>
      <c r="O22" s="48"/>
      <c r="P22" s="48"/>
      <c r="Q22" s="50"/>
      <c r="R22" s="51"/>
      <c r="S22" s="48"/>
      <c r="T22" s="48"/>
      <c r="U22" s="50"/>
      <c r="V22" s="51"/>
      <c r="W22" s="48"/>
      <c r="X22" s="48"/>
      <c r="Y22" s="50"/>
      <c r="Z22" s="51"/>
      <c r="AA22" s="48"/>
      <c r="AB22" s="48"/>
      <c r="AC22" s="50"/>
      <c r="AD22" s="51"/>
      <c r="AE22" s="48"/>
      <c r="AF22" s="48"/>
      <c r="AG22" s="50"/>
      <c r="AH22" s="51"/>
      <c r="AI22" s="48"/>
      <c r="AJ22" s="48"/>
      <c r="AK22" s="50"/>
      <c r="AL22" s="51"/>
      <c r="AM22" s="48"/>
      <c r="AN22" s="48"/>
      <c r="AO22" s="49"/>
      <c r="AR22" s="29" t="s">
        <v>69</v>
      </c>
      <c r="AV22" s="29">
        <f>17*1530</f>
        <v>26010</v>
      </c>
      <c r="AW22" s="101"/>
      <c r="AX22" s="101"/>
      <c r="AY22" s="101"/>
      <c r="AZ22" s="56"/>
      <c r="BA22" s="101"/>
      <c r="BB22" s="101"/>
      <c r="BC22" s="101"/>
      <c r="BD22" s="101"/>
      <c r="BE22" s="101"/>
      <c r="BN22" s="54"/>
      <c r="BR22" s="57"/>
      <c r="BS22" s="57"/>
      <c r="BT22" s="57"/>
      <c r="BU22" s="57"/>
      <c r="BV22" s="57"/>
      <c r="BW22" s="57"/>
      <c r="BX22" s="58"/>
    </row>
    <row r="23" spans="2:76" ht="9" customHeight="1">
      <c r="B23" s="34"/>
      <c r="C23" s="36"/>
      <c r="D23" s="36"/>
      <c r="E23" s="37"/>
      <c r="F23" s="36"/>
      <c r="G23" s="36"/>
      <c r="H23" s="36"/>
      <c r="I23" s="40"/>
      <c r="J23" s="41"/>
      <c r="K23" s="36"/>
      <c r="L23" s="36"/>
      <c r="M23" s="40"/>
      <c r="N23" s="41"/>
      <c r="O23" s="36"/>
      <c r="P23" s="36"/>
      <c r="Q23" s="40"/>
      <c r="R23" s="41"/>
      <c r="S23" s="36"/>
      <c r="T23" s="36"/>
      <c r="U23" s="40"/>
      <c r="V23" s="41"/>
      <c r="W23" s="36"/>
      <c r="X23" s="36"/>
      <c r="Y23" s="40"/>
      <c r="Z23" s="41"/>
      <c r="AA23" s="36"/>
      <c r="AB23" s="36"/>
      <c r="AC23" s="40"/>
      <c r="AD23" s="41"/>
      <c r="AE23" s="36"/>
      <c r="AF23" s="36"/>
      <c r="AG23" s="40"/>
      <c r="AH23" s="41"/>
      <c r="AI23" s="36"/>
      <c r="AJ23" s="36"/>
      <c r="AK23" s="40"/>
      <c r="AL23" s="41"/>
      <c r="AM23" s="36"/>
      <c r="AN23" s="36"/>
      <c r="AO23" s="37"/>
      <c r="AR23" s="29" t="s">
        <v>68</v>
      </c>
      <c r="AV23" s="29">
        <v>3730</v>
      </c>
      <c r="AW23" s="101"/>
      <c r="AX23" s="101"/>
      <c r="AY23" s="101"/>
      <c r="AZ23" s="56"/>
      <c r="BA23" s="101"/>
      <c r="BB23" s="101"/>
      <c r="BC23" s="101"/>
      <c r="BD23" s="101"/>
      <c r="BE23" s="101"/>
      <c r="BN23" s="54"/>
    </row>
    <row r="24" spans="2:76" ht="9" customHeight="1">
      <c r="B24" s="34"/>
      <c r="C24" s="36"/>
      <c r="D24" s="36"/>
      <c r="E24" s="37"/>
      <c r="F24" s="36"/>
      <c r="G24" s="36"/>
      <c r="H24" s="36"/>
      <c r="I24" s="40"/>
      <c r="J24" s="41"/>
      <c r="K24" s="36"/>
      <c r="L24" s="36"/>
      <c r="M24" s="40"/>
      <c r="N24" s="41"/>
      <c r="O24" s="36"/>
      <c r="P24" s="36"/>
      <c r="Q24" s="40"/>
      <c r="R24" s="41"/>
      <c r="S24" s="36"/>
      <c r="T24" s="36"/>
      <c r="U24" s="40"/>
      <c r="V24" s="41"/>
      <c r="W24" s="36"/>
      <c r="X24" s="36"/>
      <c r="Y24" s="40"/>
      <c r="Z24" s="41"/>
      <c r="AA24" s="36"/>
      <c r="AB24" s="36"/>
      <c r="AC24" s="40"/>
      <c r="AD24" s="41"/>
      <c r="AE24" s="36"/>
      <c r="AF24" s="36"/>
      <c r="AG24" s="40"/>
      <c r="AH24" s="41"/>
      <c r="AI24" s="36"/>
      <c r="AJ24" s="36"/>
      <c r="AK24" s="40"/>
      <c r="AL24" s="41"/>
      <c r="AM24" s="36"/>
      <c r="AN24" s="36"/>
      <c r="AO24" s="37"/>
      <c r="AR24" s="29" t="s">
        <v>67</v>
      </c>
      <c r="AV24" s="29">
        <v>4080</v>
      </c>
      <c r="AW24" s="56"/>
      <c r="AX24" s="56"/>
      <c r="AY24" s="56"/>
      <c r="AZ24" s="56"/>
      <c r="BA24" s="56"/>
      <c r="BB24" s="56"/>
      <c r="BC24" s="56"/>
      <c r="BD24" s="56"/>
      <c r="BN24" s="54"/>
    </row>
    <row r="25" spans="2:76" ht="9" customHeight="1">
      <c r="B25" s="42"/>
      <c r="C25" s="43"/>
      <c r="D25" s="43"/>
      <c r="E25" s="44"/>
      <c r="F25" s="43"/>
      <c r="G25" s="43"/>
      <c r="H25" s="43"/>
      <c r="I25" s="45"/>
      <c r="J25" s="46"/>
      <c r="K25" s="43"/>
      <c r="L25" s="43"/>
      <c r="M25" s="45"/>
      <c r="N25" s="46"/>
      <c r="O25" s="43"/>
      <c r="P25" s="43"/>
      <c r="Q25" s="45"/>
      <c r="R25" s="46"/>
      <c r="S25" s="43"/>
      <c r="T25" s="43"/>
      <c r="U25" s="45"/>
      <c r="V25" s="46"/>
      <c r="W25" s="43"/>
      <c r="X25" s="43"/>
      <c r="Y25" s="45"/>
      <c r="Z25" s="46"/>
      <c r="AA25" s="43"/>
      <c r="AB25" s="43"/>
      <c r="AC25" s="45"/>
      <c r="AD25" s="46"/>
      <c r="AE25" s="43"/>
      <c r="AF25" s="43"/>
      <c r="AG25" s="45"/>
      <c r="AH25" s="46"/>
      <c r="AI25" s="43"/>
      <c r="AJ25" s="43"/>
      <c r="AK25" s="45"/>
      <c r="AL25" s="46"/>
      <c r="AM25" s="43"/>
      <c r="AN25" s="43"/>
      <c r="AO25" s="44"/>
      <c r="AR25" s="29" t="s">
        <v>72</v>
      </c>
      <c r="AV25" s="29">
        <v>1050</v>
      </c>
      <c r="BB25" s="29" t="s">
        <v>71</v>
      </c>
      <c r="BN25" s="54"/>
    </row>
    <row r="26" spans="2:76" ht="9" customHeight="1">
      <c r="B26" s="47"/>
      <c r="C26" s="48"/>
      <c r="D26" s="48"/>
      <c r="E26" s="49"/>
      <c r="F26" s="48"/>
      <c r="G26" s="48"/>
      <c r="H26" s="48"/>
      <c r="I26" s="50"/>
      <c r="J26" s="51"/>
      <c r="K26" s="48"/>
      <c r="L26" s="48"/>
      <c r="M26" s="50"/>
      <c r="N26" s="51"/>
      <c r="O26" s="48"/>
      <c r="P26" s="48"/>
      <c r="Q26" s="50"/>
      <c r="R26" s="51"/>
      <c r="S26" s="48"/>
      <c r="T26" s="48"/>
      <c r="U26" s="50"/>
      <c r="V26" s="51"/>
      <c r="W26" s="48"/>
      <c r="X26" s="48"/>
      <c r="Y26" s="50"/>
      <c r="Z26" s="51"/>
      <c r="AA26" s="48"/>
      <c r="AB26" s="48"/>
      <c r="AC26" s="50"/>
      <c r="AD26" s="51"/>
      <c r="AE26" s="48"/>
      <c r="AF26" s="48"/>
      <c r="AG26" s="50"/>
      <c r="AH26" s="51"/>
      <c r="AI26" s="48"/>
      <c r="AJ26" s="48"/>
      <c r="AK26" s="50"/>
      <c r="AL26" s="51"/>
      <c r="AM26" s="48"/>
      <c r="AN26" s="48"/>
      <c r="AO26" s="49"/>
      <c r="BB26" s="29" t="s">
        <v>70</v>
      </c>
      <c r="BN26" s="54"/>
    </row>
    <row r="27" spans="2:76" ht="9" customHeight="1">
      <c r="B27" s="34"/>
      <c r="C27" s="36"/>
      <c r="D27" s="36"/>
      <c r="E27" s="37"/>
      <c r="F27" s="36"/>
      <c r="G27" s="36"/>
      <c r="H27" s="36"/>
      <c r="I27" s="40"/>
      <c r="J27" s="41"/>
      <c r="K27" s="36"/>
      <c r="L27" s="36"/>
      <c r="M27" s="40"/>
      <c r="N27" s="41"/>
      <c r="O27" s="36"/>
      <c r="P27" s="36"/>
      <c r="Q27" s="40"/>
      <c r="R27" s="41"/>
      <c r="S27" s="36"/>
      <c r="T27" s="36"/>
      <c r="U27" s="40"/>
      <c r="V27" s="41"/>
      <c r="W27" s="36"/>
      <c r="X27" s="36"/>
      <c r="Y27" s="40"/>
      <c r="Z27" s="41"/>
      <c r="AA27" s="36"/>
      <c r="AB27" s="36"/>
      <c r="AC27" s="40"/>
      <c r="AD27" s="41"/>
      <c r="AE27" s="36"/>
      <c r="AF27" s="36"/>
      <c r="AG27" s="40"/>
      <c r="AH27" s="41"/>
      <c r="AI27" s="36"/>
      <c r="AJ27" s="36"/>
      <c r="AK27" s="40"/>
      <c r="AL27" s="41"/>
      <c r="AM27" s="36"/>
      <c r="AN27" s="36"/>
      <c r="AO27" s="37"/>
      <c r="AV27" s="102"/>
      <c r="AW27" s="102"/>
      <c r="AX27" s="102"/>
      <c r="AY27" s="102"/>
      <c r="AZ27" s="102"/>
      <c r="BA27" s="102"/>
      <c r="BB27" s="102"/>
      <c r="BC27" s="102"/>
      <c r="BD27" s="102"/>
      <c r="BE27" s="36"/>
      <c r="BF27" s="36"/>
      <c r="BN27" s="54"/>
    </row>
    <row r="28" spans="2:76" ht="9" customHeight="1">
      <c r="B28" s="34"/>
      <c r="C28" s="36"/>
      <c r="D28" s="36"/>
      <c r="E28" s="37"/>
      <c r="F28" s="36"/>
      <c r="G28" s="36"/>
      <c r="H28" s="36"/>
      <c r="I28" s="40"/>
      <c r="J28" s="41"/>
      <c r="K28" s="36"/>
      <c r="L28" s="36"/>
      <c r="M28" s="40"/>
      <c r="N28" s="41"/>
      <c r="O28" s="36"/>
      <c r="P28" s="36"/>
      <c r="Q28" s="40"/>
      <c r="R28" s="41"/>
      <c r="S28" s="36"/>
      <c r="T28" s="36"/>
      <c r="U28" s="40"/>
      <c r="V28" s="41"/>
      <c r="W28" s="36"/>
      <c r="X28" s="36"/>
      <c r="Y28" s="40"/>
      <c r="Z28" s="41"/>
      <c r="AA28" s="36"/>
      <c r="AB28" s="36"/>
      <c r="AC28" s="40"/>
      <c r="AD28" s="41"/>
      <c r="AE28" s="36"/>
      <c r="AF28" s="36"/>
      <c r="AG28" s="40"/>
      <c r="AH28" s="41"/>
      <c r="AI28" s="36"/>
      <c r="AJ28" s="36"/>
      <c r="AK28" s="40"/>
      <c r="AL28" s="41"/>
      <c r="AM28" s="36"/>
      <c r="AN28" s="36"/>
      <c r="AO28" s="37"/>
      <c r="AV28" s="102"/>
      <c r="AW28" s="102"/>
      <c r="AX28" s="102"/>
      <c r="AY28" s="102"/>
      <c r="AZ28" s="102"/>
      <c r="BA28" s="102"/>
      <c r="BB28" s="102"/>
      <c r="BC28" s="102"/>
      <c r="BD28" s="102"/>
      <c r="BE28" s="36"/>
      <c r="BF28" s="36"/>
      <c r="BN28" s="54"/>
    </row>
    <row r="29" spans="2:76" ht="9" customHeight="1" thickBot="1">
      <c r="B29" s="59"/>
      <c r="C29" s="60"/>
      <c r="D29" s="60"/>
      <c r="E29" s="61"/>
      <c r="F29" s="43"/>
      <c r="G29" s="43"/>
      <c r="H29" s="43"/>
      <c r="I29" s="45"/>
      <c r="J29" s="46"/>
      <c r="K29" s="43"/>
      <c r="L29" s="43"/>
      <c r="M29" s="45"/>
      <c r="N29" s="46"/>
      <c r="O29" s="43"/>
      <c r="P29" s="43"/>
      <c r="Q29" s="45"/>
      <c r="R29" s="46"/>
      <c r="S29" s="43"/>
      <c r="T29" s="43"/>
      <c r="U29" s="45"/>
      <c r="V29" s="46"/>
      <c r="W29" s="43"/>
      <c r="X29" s="43"/>
      <c r="Y29" s="45"/>
      <c r="Z29" s="46"/>
      <c r="AA29" s="43"/>
      <c r="AB29" s="43"/>
      <c r="AC29" s="45"/>
      <c r="AD29" s="46"/>
      <c r="AE29" s="43"/>
      <c r="AF29" s="43"/>
      <c r="AG29" s="45"/>
      <c r="AH29" s="46"/>
      <c r="AI29" s="43"/>
      <c r="AJ29" s="43"/>
      <c r="AK29" s="45"/>
      <c r="AL29" s="46"/>
      <c r="AM29" s="43"/>
      <c r="AN29" s="43"/>
      <c r="AO29" s="44"/>
      <c r="AV29" s="62"/>
      <c r="AW29" s="62"/>
      <c r="AX29" s="62"/>
      <c r="AY29" s="62"/>
      <c r="AZ29" s="62"/>
      <c r="BA29" s="62"/>
      <c r="BB29" s="62"/>
      <c r="BC29" s="62"/>
      <c r="BD29" s="62"/>
      <c r="BE29" s="36"/>
      <c r="BF29" s="36"/>
      <c r="BN29" s="54"/>
    </row>
    <row r="30" spans="2:76" ht="9" customHeight="1">
      <c r="B30" s="34"/>
      <c r="C30" s="36"/>
      <c r="D30" s="36"/>
      <c r="E30" s="37"/>
      <c r="F30" s="36"/>
      <c r="G30" s="36"/>
      <c r="H30" s="36"/>
      <c r="I30" s="40"/>
      <c r="J30" s="41"/>
      <c r="K30" s="36"/>
      <c r="L30" s="36"/>
      <c r="M30" s="40"/>
      <c r="N30" s="41"/>
      <c r="O30" s="36"/>
      <c r="P30" s="36"/>
      <c r="Q30" s="40"/>
      <c r="R30" s="41"/>
      <c r="S30" s="36"/>
      <c r="T30" s="36"/>
      <c r="U30" s="40"/>
      <c r="V30" s="41"/>
      <c r="W30" s="36"/>
      <c r="X30" s="36"/>
      <c r="Y30" s="40"/>
      <c r="Z30" s="41"/>
      <c r="AA30" s="36"/>
      <c r="AB30" s="36"/>
      <c r="AC30" s="40"/>
      <c r="AD30" s="41"/>
      <c r="AE30" s="36"/>
      <c r="AF30" s="36"/>
      <c r="AG30" s="40"/>
      <c r="AH30" s="41"/>
      <c r="AI30" s="36"/>
      <c r="AJ30" s="36"/>
      <c r="AK30" s="40"/>
      <c r="AL30" s="41"/>
      <c r="AM30" s="36"/>
      <c r="AN30" s="36"/>
      <c r="AO30" s="37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N30" s="54"/>
    </row>
    <row r="31" spans="2:76" ht="9" customHeight="1">
      <c r="B31" s="34"/>
      <c r="C31" s="36"/>
      <c r="D31" s="36"/>
      <c r="E31" s="37"/>
      <c r="F31" s="36"/>
      <c r="G31" s="36"/>
      <c r="H31" s="36"/>
      <c r="I31" s="40"/>
      <c r="J31" s="41"/>
      <c r="K31" s="36"/>
      <c r="L31" s="36"/>
      <c r="M31" s="40"/>
      <c r="N31" s="41"/>
      <c r="O31" s="36"/>
      <c r="P31" s="36"/>
      <c r="Q31" s="40"/>
      <c r="R31" s="41"/>
      <c r="S31" s="36"/>
      <c r="T31" s="36"/>
      <c r="U31" s="40"/>
      <c r="V31" s="41"/>
      <c r="W31" s="36"/>
      <c r="X31" s="36"/>
      <c r="Y31" s="40"/>
      <c r="Z31" s="41"/>
      <c r="AA31" s="36"/>
      <c r="AB31" s="36"/>
      <c r="AC31" s="40"/>
      <c r="AD31" s="41"/>
      <c r="AE31" s="36"/>
      <c r="AF31" s="36"/>
      <c r="AG31" s="40"/>
      <c r="AH31" s="41"/>
      <c r="AI31" s="36"/>
      <c r="AJ31" s="36"/>
      <c r="AK31" s="40"/>
      <c r="AL31" s="41"/>
      <c r="AM31" s="36"/>
      <c r="AN31" s="36"/>
      <c r="AO31" s="37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N31" s="54"/>
    </row>
    <row r="32" spans="2:76" ht="9" customHeight="1">
      <c r="B32" s="34"/>
      <c r="C32" s="36"/>
      <c r="D32" s="36"/>
      <c r="E32" s="37"/>
      <c r="F32" s="36"/>
      <c r="G32" s="36"/>
      <c r="H32" s="36"/>
      <c r="I32" s="40"/>
      <c r="J32" s="41"/>
      <c r="K32" s="36"/>
      <c r="L32" s="36"/>
      <c r="M32" s="40"/>
      <c r="N32" s="41"/>
      <c r="O32" s="36"/>
      <c r="P32" s="36"/>
      <c r="Q32" s="40"/>
      <c r="R32" s="41"/>
      <c r="S32" s="36"/>
      <c r="T32" s="36"/>
      <c r="U32" s="40"/>
      <c r="V32" s="41"/>
      <c r="W32" s="36"/>
      <c r="X32" s="36"/>
      <c r="Y32" s="40"/>
      <c r="Z32" s="41"/>
      <c r="AA32" s="36"/>
      <c r="AB32" s="36"/>
      <c r="AC32" s="40"/>
      <c r="AD32" s="41"/>
      <c r="AE32" s="36"/>
      <c r="AF32" s="36"/>
      <c r="AG32" s="40"/>
      <c r="AH32" s="41"/>
      <c r="AI32" s="36"/>
      <c r="AJ32" s="36"/>
      <c r="AK32" s="40"/>
      <c r="AL32" s="41"/>
      <c r="AM32" s="36"/>
      <c r="AN32" s="36"/>
      <c r="AO32" s="37"/>
      <c r="BN32" s="54"/>
    </row>
    <row r="33" spans="2:66" ht="9" customHeight="1" thickBot="1">
      <c r="B33" s="59"/>
      <c r="C33" s="60"/>
      <c r="D33" s="60"/>
      <c r="E33" s="61"/>
      <c r="F33" s="43"/>
      <c r="G33" s="43"/>
      <c r="H33" s="43"/>
      <c r="I33" s="45"/>
      <c r="J33" s="46"/>
      <c r="K33" s="43"/>
      <c r="L33" s="43"/>
      <c r="M33" s="45"/>
      <c r="N33" s="46"/>
      <c r="O33" s="43"/>
      <c r="P33" s="43"/>
      <c r="Q33" s="45"/>
      <c r="R33" s="46"/>
      <c r="S33" s="43"/>
      <c r="T33" s="43"/>
      <c r="U33" s="45"/>
      <c r="V33" s="46"/>
      <c r="W33" s="43"/>
      <c r="X33" s="43"/>
      <c r="Y33" s="45"/>
      <c r="Z33" s="46"/>
      <c r="AA33" s="43"/>
      <c r="AB33" s="43"/>
      <c r="AC33" s="45"/>
      <c r="AD33" s="46"/>
      <c r="AE33" s="43"/>
      <c r="AF33" s="43"/>
      <c r="AG33" s="45"/>
      <c r="AH33" s="46"/>
      <c r="AI33" s="43"/>
      <c r="AJ33" s="43"/>
      <c r="AK33" s="45"/>
      <c r="AL33" s="46"/>
      <c r="AM33" s="43"/>
      <c r="AN33" s="43"/>
      <c r="AO33" s="44"/>
      <c r="AV33" s="56"/>
      <c r="AW33" s="56"/>
      <c r="AX33" s="56"/>
      <c r="AY33" s="56"/>
      <c r="AZ33" s="56"/>
      <c r="BA33" s="56"/>
      <c r="BB33" s="56"/>
      <c r="BC33" s="56"/>
      <c r="BD33" s="56"/>
    </row>
    <row r="34" spans="2:66" ht="9" customHeight="1">
      <c r="B34" s="36"/>
      <c r="C34" s="36"/>
      <c r="D34" s="36"/>
      <c r="E34" s="36"/>
      <c r="F34" s="47"/>
      <c r="G34" s="48"/>
      <c r="H34" s="48"/>
      <c r="I34" s="50"/>
      <c r="J34" s="51"/>
      <c r="K34" s="48"/>
      <c r="L34" s="48"/>
      <c r="M34" s="50"/>
      <c r="N34" s="51"/>
      <c r="O34" s="48"/>
      <c r="P34" s="48"/>
      <c r="Q34" s="50"/>
      <c r="R34" s="51"/>
      <c r="S34" s="48"/>
      <c r="T34" s="48"/>
      <c r="U34" s="50"/>
      <c r="V34" s="51"/>
      <c r="W34" s="48"/>
      <c r="X34" s="48"/>
      <c r="Y34" s="50"/>
      <c r="Z34" s="51"/>
      <c r="AA34" s="48"/>
      <c r="AB34" s="48"/>
      <c r="AC34" s="50"/>
      <c r="AD34" s="51"/>
      <c r="AE34" s="48"/>
      <c r="AF34" s="48"/>
      <c r="AG34" s="50"/>
      <c r="AH34" s="51"/>
      <c r="AI34" s="48"/>
      <c r="AJ34" s="48"/>
      <c r="AK34" s="50"/>
      <c r="AL34" s="51"/>
      <c r="AM34" s="48"/>
      <c r="AN34" s="48"/>
      <c r="AO34" s="49"/>
      <c r="AV34" s="56"/>
      <c r="AW34" s="56"/>
      <c r="AX34" s="56"/>
      <c r="AY34" s="56"/>
      <c r="AZ34" s="56"/>
      <c r="BA34" s="56"/>
      <c r="BB34" s="56"/>
      <c r="BC34" s="56"/>
      <c r="BD34" s="56"/>
    </row>
    <row r="35" spans="2:66" ht="9" customHeight="1">
      <c r="B35" s="36"/>
      <c r="C35" s="36"/>
      <c r="D35" s="36"/>
      <c r="E35" s="36"/>
      <c r="F35" s="34"/>
      <c r="G35" s="36"/>
      <c r="H35" s="36"/>
      <c r="I35" s="40"/>
      <c r="J35" s="41"/>
      <c r="K35" s="36"/>
      <c r="L35" s="36"/>
      <c r="M35" s="40"/>
      <c r="N35" s="41"/>
      <c r="O35" s="36"/>
      <c r="P35" s="36"/>
      <c r="Q35" s="40"/>
      <c r="R35" s="41"/>
      <c r="S35" s="36"/>
      <c r="T35" s="36"/>
      <c r="U35" s="40"/>
      <c r="V35" s="41"/>
      <c r="W35" s="36"/>
      <c r="X35" s="36"/>
      <c r="Y35" s="40"/>
      <c r="Z35" s="41"/>
      <c r="AA35" s="36"/>
      <c r="AB35" s="36"/>
      <c r="AC35" s="40"/>
      <c r="AD35" s="41"/>
      <c r="AE35" s="36"/>
      <c r="AF35" s="36"/>
      <c r="AG35" s="40"/>
      <c r="AH35" s="41"/>
      <c r="AI35" s="36"/>
      <c r="AJ35" s="36"/>
      <c r="AK35" s="40"/>
      <c r="AL35" s="41"/>
      <c r="AM35" s="36"/>
      <c r="AN35" s="36"/>
      <c r="AO35" s="37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</row>
    <row r="36" spans="2:66" ht="9" customHeight="1">
      <c r="B36" s="36"/>
      <c r="C36" s="36"/>
      <c r="D36" s="36"/>
      <c r="E36" s="36"/>
      <c r="F36" s="34"/>
      <c r="G36" s="36"/>
      <c r="H36" s="36"/>
      <c r="I36" s="40"/>
      <c r="J36" s="41"/>
      <c r="K36" s="36"/>
      <c r="L36" s="36"/>
      <c r="M36" s="40"/>
      <c r="N36" s="41"/>
      <c r="O36" s="36"/>
      <c r="P36" s="36"/>
      <c r="Q36" s="40"/>
      <c r="R36" s="41"/>
      <c r="S36" s="36"/>
      <c r="T36" s="36"/>
      <c r="U36" s="40"/>
      <c r="V36" s="41"/>
      <c r="W36" s="36"/>
      <c r="X36" s="36"/>
      <c r="Y36" s="40"/>
      <c r="Z36" s="41"/>
      <c r="AA36" s="36"/>
      <c r="AB36" s="36"/>
      <c r="AC36" s="40"/>
      <c r="AD36" s="41"/>
      <c r="AE36" s="36"/>
      <c r="AF36" s="36"/>
      <c r="AG36" s="40"/>
      <c r="AH36" s="41"/>
      <c r="AI36" s="36"/>
      <c r="AJ36" s="36"/>
      <c r="AK36" s="40"/>
      <c r="AL36" s="41"/>
      <c r="AM36" s="36"/>
      <c r="AN36" s="36"/>
      <c r="AO36" s="37"/>
      <c r="AT36" s="64"/>
      <c r="AU36" s="64"/>
      <c r="AV36" s="64"/>
      <c r="AW36" s="64" t="s">
        <v>53</v>
      </c>
      <c r="AX36" s="71"/>
      <c r="AY36" s="71"/>
      <c r="AZ36" s="71"/>
      <c r="BA36" s="71"/>
      <c r="BB36" s="71"/>
      <c r="BC36" s="71"/>
      <c r="BD36" s="103"/>
      <c r="BE36" s="103"/>
      <c r="BF36" s="103"/>
      <c r="BG36" s="103"/>
      <c r="BH36" s="103"/>
      <c r="BI36" s="103"/>
      <c r="BJ36" s="103"/>
    </row>
    <row r="37" spans="2:66" ht="9" customHeight="1" thickBot="1">
      <c r="B37" s="36"/>
      <c r="C37" s="36"/>
      <c r="D37" s="36"/>
      <c r="E37" s="36"/>
      <c r="F37" s="42"/>
      <c r="G37" s="43"/>
      <c r="H37" s="43"/>
      <c r="I37" s="45"/>
      <c r="J37" s="46"/>
      <c r="K37" s="43"/>
      <c r="L37" s="43"/>
      <c r="M37" s="45"/>
      <c r="N37" s="46"/>
      <c r="O37" s="43"/>
      <c r="P37" s="43"/>
      <c r="Q37" s="45"/>
      <c r="R37" s="46"/>
      <c r="S37" s="43"/>
      <c r="T37" s="43"/>
      <c r="U37" s="45"/>
      <c r="V37" s="46"/>
      <c r="W37" s="43"/>
      <c r="X37" s="43"/>
      <c r="Y37" s="45"/>
      <c r="Z37" s="66"/>
      <c r="AA37" s="60"/>
      <c r="AB37" s="60"/>
      <c r="AC37" s="67"/>
      <c r="AD37" s="66"/>
      <c r="AE37" s="60"/>
      <c r="AF37" s="60"/>
      <c r="AG37" s="67"/>
      <c r="AH37" s="66"/>
      <c r="AI37" s="60"/>
      <c r="AJ37" s="60"/>
      <c r="AK37" s="67"/>
      <c r="AL37" s="66"/>
      <c r="AM37" s="60"/>
      <c r="AN37" s="60"/>
      <c r="AO37" s="61"/>
      <c r="AT37" s="64"/>
      <c r="AU37" s="64"/>
      <c r="AV37" s="64"/>
      <c r="AW37" s="64"/>
      <c r="AX37" s="71"/>
      <c r="AY37" s="71"/>
      <c r="AZ37" s="71"/>
      <c r="BA37" s="71"/>
      <c r="BB37" s="71"/>
      <c r="BC37" s="71"/>
      <c r="BD37" s="103"/>
      <c r="BE37" s="103"/>
      <c r="BF37" s="103"/>
      <c r="BG37" s="103"/>
      <c r="BH37" s="103"/>
      <c r="BI37" s="103"/>
      <c r="BJ37" s="103"/>
    </row>
    <row r="38" spans="2:66" ht="9" customHeight="1">
      <c r="B38" s="36"/>
      <c r="C38" s="36"/>
      <c r="D38" s="36"/>
      <c r="E38" s="36"/>
      <c r="F38" s="47"/>
      <c r="G38" s="48"/>
      <c r="H38" s="48"/>
      <c r="I38" s="50"/>
      <c r="J38" s="51"/>
      <c r="K38" s="48"/>
      <c r="L38" s="48"/>
      <c r="M38" s="50"/>
      <c r="N38" s="51"/>
      <c r="O38" s="48"/>
      <c r="P38" s="48"/>
      <c r="Q38" s="50"/>
      <c r="R38" s="51"/>
      <c r="S38" s="48"/>
      <c r="T38" s="48"/>
      <c r="U38" s="50"/>
      <c r="V38" s="51"/>
      <c r="W38" s="48"/>
      <c r="X38" s="48"/>
      <c r="Y38" s="49"/>
      <c r="Z38" s="34"/>
      <c r="AA38" s="36"/>
      <c r="AB38" s="36"/>
      <c r="AC38" s="37"/>
      <c r="AD38" s="34"/>
      <c r="AE38" s="36"/>
      <c r="AF38" s="36"/>
      <c r="AG38" s="37"/>
      <c r="AT38" s="64"/>
      <c r="AU38" s="64"/>
      <c r="AV38" s="64"/>
      <c r="AW38" s="64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</row>
    <row r="39" spans="2:66" ht="9" customHeight="1">
      <c r="B39" s="36"/>
      <c r="C39" s="36"/>
      <c r="D39" s="36"/>
      <c r="E39" s="36"/>
      <c r="F39" s="34"/>
      <c r="G39" s="36"/>
      <c r="H39" s="36"/>
      <c r="I39" s="40"/>
      <c r="J39" s="41"/>
      <c r="K39" s="36"/>
      <c r="L39" s="36"/>
      <c r="M39" s="40"/>
      <c r="N39" s="41"/>
      <c r="O39" s="36"/>
      <c r="P39" s="36"/>
      <c r="Q39" s="40"/>
      <c r="R39" s="41"/>
      <c r="S39" s="36"/>
      <c r="T39" s="36"/>
      <c r="U39" s="40"/>
      <c r="V39" s="41"/>
      <c r="W39" s="36"/>
      <c r="X39" s="36"/>
      <c r="Y39" s="37"/>
      <c r="Z39" s="34"/>
      <c r="AA39" s="36"/>
      <c r="AB39" s="36"/>
      <c r="AC39" s="37"/>
      <c r="AD39" s="34"/>
      <c r="AE39" s="36"/>
      <c r="AF39" s="36"/>
      <c r="AG39" s="37"/>
      <c r="AT39" s="64"/>
      <c r="AU39" s="64"/>
      <c r="AV39" s="64"/>
      <c r="AW39" s="64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</row>
    <row r="40" spans="2:66" ht="9" customHeight="1">
      <c r="B40" s="36"/>
      <c r="C40" s="36"/>
      <c r="D40" s="36"/>
      <c r="E40" s="36"/>
      <c r="F40" s="34"/>
      <c r="G40" s="36"/>
      <c r="H40" s="36"/>
      <c r="I40" s="40"/>
      <c r="J40" s="41"/>
      <c r="K40" s="36"/>
      <c r="L40" s="36"/>
      <c r="M40" s="40"/>
      <c r="N40" s="41"/>
      <c r="O40" s="36"/>
      <c r="P40" s="36"/>
      <c r="Q40" s="40"/>
      <c r="R40" s="41"/>
      <c r="S40" s="36"/>
      <c r="T40" s="36"/>
      <c r="U40" s="40"/>
      <c r="V40" s="41"/>
      <c r="W40" s="36"/>
      <c r="X40" s="36"/>
      <c r="Y40" s="37"/>
      <c r="Z40" s="34"/>
      <c r="AA40" s="36"/>
      <c r="AB40" s="36"/>
      <c r="AC40" s="37"/>
      <c r="AD40" s="34"/>
      <c r="AE40" s="36"/>
      <c r="AF40" s="36"/>
      <c r="AG40" s="37"/>
      <c r="AT40" s="64"/>
      <c r="AU40" s="64"/>
      <c r="AV40" s="64"/>
      <c r="AW40" s="64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</row>
    <row r="41" spans="2:66" ht="9" customHeight="1" thickBot="1">
      <c r="B41" s="36"/>
      <c r="C41" s="36"/>
      <c r="D41" s="36"/>
      <c r="E41" s="36"/>
      <c r="F41" s="59"/>
      <c r="G41" s="60"/>
      <c r="H41" s="60"/>
      <c r="I41" s="67"/>
      <c r="J41" s="66"/>
      <c r="K41" s="60"/>
      <c r="L41" s="60"/>
      <c r="M41" s="67"/>
      <c r="N41" s="66"/>
      <c r="O41" s="60"/>
      <c r="P41" s="60"/>
      <c r="Q41" s="67"/>
      <c r="R41" s="66"/>
      <c r="S41" s="60"/>
      <c r="T41" s="60"/>
      <c r="U41" s="67"/>
      <c r="V41" s="66"/>
      <c r="W41" s="60"/>
      <c r="X41" s="60"/>
      <c r="Y41" s="61"/>
      <c r="Z41" s="59"/>
      <c r="AA41" s="60"/>
      <c r="AB41" s="60"/>
      <c r="AC41" s="61"/>
      <c r="AD41" s="59"/>
      <c r="AE41" s="60"/>
      <c r="AF41" s="60"/>
      <c r="AG41" s="61"/>
      <c r="AT41" s="64"/>
      <c r="AU41" s="64"/>
      <c r="AV41" s="64"/>
      <c r="AW41" s="64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</row>
    <row r="42" spans="2:66" ht="9" customHeight="1">
      <c r="Z42" s="36"/>
      <c r="AA42" s="36"/>
      <c r="AB42" s="36"/>
      <c r="AC42" s="36"/>
      <c r="AT42" s="64"/>
      <c r="AU42" s="64"/>
      <c r="AV42" s="64"/>
      <c r="AW42" s="64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</row>
    <row r="43" spans="2:66" ht="9" customHeight="1">
      <c r="AT43" s="64"/>
      <c r="AU43" s="64"/>
      <c r="AV43" s="64"/>
      <c r="AW43" s="64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N43" s="68"/>
    </row>
    <row r="44" spans="2:66" ht="9" customHeight="1"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N44" s="68"/>
    </row>
    <row r="45" spans="2:66" ht="9" customHeight="1">
      <c r="BN45" s="68"/>
    </row>
    <row r="46" spans="2:66" ht="9" customHeight="1">
      <c r="BN46" s="68"/>
    </row>
    <row r="47" spans="2:66" ht="9" customHeight="1">
      <c r="BN47" s="68"/>
    </row>
    <row r="48" spans="2:66" ht="9" customHeight="1">
      <c r="BN48" s="68"/>
    </row>
  </sheetData>
  <mergeCells count="14">
    <mergeCell ref="AV27:BD28"/>
    <mergeCell ref="BD36:BJ37"/>
    <mergeCell ref="AW21:AY21"/>
    <mergeCell ref="BA21:BE21"/>
    <mergeCell ref="AW22:AY22"/>
    <mergeCell ref="BA22:BE22"/>
    <mergeCell ref="AW23:AY23"/>
    <mergeCell ref="BA23:BE23"/>
    <mergeCell ref="AU4:BN8"/>
    <mergeCell ref="AV10:BD11"/>
    <mergeCell ref="AW17:BD18"/>
    <mergeCell ref="AR20:AU20"/>
    <mergeCell ref="AW20:AY20"/>
    <mergeCell ref="BA20:BE20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U1:BH45"/>
  <sheetViews>
    <sheetView tabSelected="1" topLeftCell="A15" workbookViewId="0">
      <selection activeCell="BI14" sqref="BI14"/>
    </sheetView>
  </sheetViews>
  <sheetFormatPr defaultColWidth="2.5703125" defaultRowHeight="13.5" customHeight="1"/>
  <cols>
    <col min="11" max="11" width="3" bestFit="1" customWidth="1"/>
    <col min="63" max="63" width="3" bestFit="1" customWidth="1"/>
  </cols>
  <sheetData>
    <row r="1" spans="21:60" ht="13.5" customHeight="1" thickBot="1"/>
    <row r="2" spans="21:60" ht="13.5" customHeight="1">
      <c r="U2" s="19"/>
      <c r="V2" s="2"/>
      <c r="W2" s="2"/>
      <c r="X2" s="3"/>
      <c r="Y2" s="1"/>
      <c r="Z2" s="2"/>
      <c r="AA2" s="2"/>
      <c r="AB2" s="3"/>
      <c r="AC2" s="10"/>
      <c r="AD2" s="11"/>
      <c r="AE2" s="11"/>
      <c r="AF2" s="12"/>
      <c r="AG2" s="13"/>
      <c r="AH2" s="11"/>
      <c r="AI2" s="11"/>
      <c r="AJ2" s="12"/>
      <c r="AK2" s="13"/>
      <c r="AL2" s="11"/>
      <c r="AM2" s="11"/>
      <c r="AN2" s="12"/>
      <c r="AO2" s="13"/>
      <c r="AP2" s="11"/>
      <c r="AQ2" s="11"/>
      <c r="AR2" s="12"/>
      <c r="AS2" s="13"/>
      <c r="AT2" s="11"/>
      <c r="AU2" s="11"/>
      <c r="AV2" s="12"/>
      <c r="AW2" s="13"/>
      <c r="AX2" s="11"/>
      <c r="AY2" s="11"/>
      <c r="AZ2" s="12"/>
      <c r="BA2" s="13"/>
      <c r="BB2" s="11"/>
      <c r="BC2" s="11"/>
      <c r="BD2" s="14"/>
      <c r="BE2" s="13"/>
      <c r="BF2" s="11"/>
      <c r="BG2" s="11"/>
      <c r="BH2" s="14"/>
    </row>
    <row r="3" spans="21:60" ht="13.5" customHeight="1">
      <c r="U3" s="15"/>
      <c r="V3" s="5"/>
      <c r="W3" s="5"/>
      <c r="X3" s="6"/>
      <c r="Y3" s="4"/>
      <c r="Z3" s="5"/>
      <c r="AA3" s="5"/>
      <c r="AB3" s="6"/>
      <c r="AC3" s="15"/>
      <c r="AD3" s="5"/>
      <c r="AE3" s="5"/>
      <c r="AF3" s="6"/>
      <c r="AG3" s="4"/>
      <c r="AH3" s="5"/>
      <c r="AI3" s="5"/>
      <c r="AJ3" s="6"/>
      <c r="AK3" s="4"/>
      <c r="AL3" s="5"/>
      <c r="AM3" s="5"/>
      <c r="AN3" s="6"/>
      <c r="AO3" s="4"/>
      <c r="AP3" s="5"/>
      <c r="AQ3" s="5"/>
      <c r="AR3" s="6"/>
      <c r="AS3" s="4"/>
      <c r="AT3" s="5"/>
      <c r="AU3" s="5"/>
      <c r="AV3" s="6"/>
      <c r="AW3" s="4"/>
      <c r="AX3" s="5"/>
      <c r="AY3" s="5"/>
      <c r="AZ3" s="6"/>
      <c r="BA3" s="4"/>
      <c r="BB3" s="5"/>
      <c r="BC3" s="5"/>
      <c r="BD3" s="16"/>
      <c r="BE3" s="4"/>
      <c r="BF3" s="5"/>
      <c r="BG3" s="5"/>
      <c r="BH3" s="16"/>
    </row>
    <row r="4" spans="21:60" ht="13.5" customHeight="1">
      <c r="U4" s="15"/>
      <c r="V4" s="5"/>
      <c r="W4" s="5"/>
      <c r="X4" s="6"/>
      <c r="Y4" s="4"/>
      <c r="Z4" s="5"/>
      <c r="AA4" s="5"/>
      <c r="AB4" s="6"/>
      <c r="AC4" s="15"/>
      <c r="AD4" s="5"/>
      <c r="AE4" s="5"/>
      <c r="AF4" s="6"/>
      <c r="AG4" s="4"/>
      <c r="AH4" s="5"/>
      <c r="AI4" s="5"/>
      <c r="AJ4" s="6"/>
      <c r="AK4" s="4"/>
      <c r="AL4" s="5"/>
      <c r="AM4" s="5"/>
      <c r="AN4" s="6"/>
      <c r="AO4" s="4"/>
      <c r="AP4" s="5"/>
      <c r="AQ4" s="5"/>
      <c r="AR4" s="6"/>
      <c r="AS4" s="4"/>
      <c r="AT4" s="5"/>
      <c r="AU4" s="5"/>
      <c r="AV4" s="6"/>
      <c r="AW4" s="4"/>
      <c r="AX4" s="5"/>
      <c r="AY4" s="5"/>
      <c r="AZ4" s="6"/>
      <c r="BA4" s="4"/>
      <c r="BB4" s="5"/>
      <c r="BC4" s="5"/>
      <c r="BD4" s="16"/>
      <c r="BE4" s="4"/>
      <c r="BF4" s="5"/>
      <c r="BG4" s="5"/>
      <c r="BH4" s="16"/>
    </row>
    <row r="5" spans="21:60" ht="13.5" customHeight="1" thickBot="1">
      <c r="U5" s="17"/>
      <c r="V5" s="8"/>
      <c r="W5" s="8"/>
      <c r="X5" s="9"/>
      <c r="Y5" s="7"/>
      <c r="Z5" s="8"/>
      <c r="AA5" s="8"/>
      <c r="AB5" s="9"/>
      <c r="AC5" s="17"/>
      <c r="AD5" s="8"/>
      <c r="AE5" s="8"/>
      <c r="AF5" s="9"/>
      <c r="AG5" s="7"/>
      <c r="AH5" s="8"/>
      <c r="AI5" s="8"/>
      <c r="AJ5" s="9"/>
      <c r="AK5" s="7"/>
      <c r="AL5" s="8"/>
      <c r="AM5" s="8"/>
      <c r="AN5" s="9"/>
      <c r="AO5" s="7"/>
      <c r="AP5" s="8"/>
      <c r="AQ5" s="8"/>
      <c r="AR5" s="9"/>
      <c r="AS5" s="7"/>
      <c r="AT5" s="8"/>
      <c r="AU5" s="8"/>
      <c r="AV5" s="9"/>
      <c r="AW5" s="7"/>
      <c r="AX5" s="8"/>
      <c r="AY5" s="8"/>
      <c r="AZ5" s="9"/>
      <c r="BA5" s="7"/>
      <c r="BB5" s="8"/>
      <c r="BC5" s="8"/>
      <c r="BD5" s="18"/>
      <c r="BE5" s="7"/>
      <c r="BF5" s="8"/>
      <c r="BG5" s="8"/>
      <c r="BH5" s="18"/>
    </row>
    <row r="6" spans="21:60" ht="13.5" customHeight="1">
      <c r="U6" s="19"/>
      <c r="V6" s="2"/>
      <c r="W6" s="2"/>
      <c r="X6" s="3"/>
      <c r="Y6" s="1"/>
      <c r="Z6" s="2"/>
      <c r="AA6" s="2"/>
      <c r="AB6" s="3"/>
      <c r="AC6" s="10"/>
      <c r="AD6" s="11"/>
      <c r="AE6" s="11"/>
      <c r="AF6" s="12"/>
      <c r="AG6" s="13"/>
      <c r="AH6" s="11"/>
      <c r="AI6" s="11"/>
      <c r="AJ6" s="12"/>
      <c r="AK6" s="13"/>
      <c r="AL6" s="11"/>
      <c r="AM6" s="11"/>
      <c r="AN6" s="12"/>
      <c r="AO6" s="13"/>
      <c r="AP6" s="11"/>
      <c r="AQ6" s="11"/>
      <c r="AR6" s="12"/>
      <c r="AS6" s="13"/>
      <c r="AT6" s="11"/>
      <c r="AU6" s="11"/>
      <c r="AV6" s="12"/>
      <c r="AW6" s="13"/>
      <c r="AX6" s="11"/>
      <c r="AY6" s="11"/>
      <c r="AZ6" s="12"/>
      <c r="BA6" s="13"/>
      <c r="BB6" s="11"/>
      <c r="BC6" s="11"/>
      <c r="BD6" s="14"/>
      <c r="BE6" s="13"/>
      <c r="BF6" s="11"/>
      <c r="BG6" s="11"/>
      <c r="BH6" s="14"/>
    </row>
    <row r="7" spans="21:60" ht="13.5" customHeight="1">
      <c r="U7" s="15"/>
      <c r="V7" s="5"/>
      <c r="W7" s="5"/>
      <c r="X7" s="6"/>
      <c r="Y7" s="4"/>
      <c r="Z7" s="5"/>
      <c r="AA7" s="5"/>
      <c r="AB7" s="6"/>
      <c r="AC7" s="15"/>
      <c r="AD7" s="5"/>
      <c r="AE7" s="5"/>
      <c r="AF7" s="6"/>
      <c r="AG7" s="4"/>
      <c r="AH7" s="5"/>
      <c r="AI7" s="5"/>
      <c r="AJ7" s="6"/>
      <c r="AK7" s="4"/>
      <c r="AL7" s="5"/>
      <c r="AM7" s="5"/>
      <c r="AN7" s="6"/>
      <c r="AO7" s="4"/>
      <c r="AP7" s="5"/>
      <c r="AQ7" s="5"/>
      <c r="AR7" s="6"/>
      <c r="AS7" s="4"/>
      <c r="AT7" s="5"/>
      <c r="AU7" s="5"/>
      <c r="AV7" s="6"/>
      <c r="AW7" s="4"/>
      <c r="AX7" s="5"/>
      <c r="AY7" s="5"/>
      <c r="AZ7" s="6"/>
      <c r="BA7" s="4"/>
      <c r="BB7" s="5"/>
      <c r="BC7" s="5"/>
      <c r="BD7" s="16"/>
      <c r="BE7" s="4"/>
      <c r="BF7" s="5"/>
      <c r="BG7" s="5"/>
      <c r="BH7" s="16"/>
    </row>
    <row r="8" spans="21:60" ht="13.5" customHeight="1">
      <c r="U8" s="15"/>
      <c r="V8" s="5"/>
      <c r="W8" s="5"/>
      <c r="X8" s="6"/>
      <c r="Y8" s="4"/>
      <c r="Z8" s="5"/>
      <c r="AA8" s="5"/>
      <c r="AB8" s="6"/>
      <c r="AC8" s="15"/>
      <c r="AD8" s="5"/>
      <c r="AE8" s="5"/>
      <c r="AF8" s="6"/>
      <c r="AG8" s="4"/>
      <c r="AH8" s="5"/>
      <c r="AI8" s="5"/>
      <c r="AJ8" s="6"/>
      <c r="AK8" s="4"/>
      <c r="AL8" s="5"/>
      <c r="AM8" s="5"/>
      <c r="AN8" s="6"/>
      <c r="AO8" s="4"/>
      <c r="AP8" s="5"/>
      <c r="AQ8" s="5"/>
      <c r="AR8" s="6"/>
      <c r="AS8" s="4"/>
      <c r="AT8" s="5"/>
      <c r="AU8" s="5"/>
      <c r="AV8" s="6"/>
      <c r="AW8" s="4"/>
      <c r="AX8" s="5"/>
      <c r="AY8" s="5"/>
      <c r="AZ8" s="6"/>
      <c r="BA8" s="4"/>
      <c r="BB8" s="5"/>
      <c r="BC8" s="5"/>
      <c r="BD8" s="16"/>
      <c r="BE8" s="4"/>
      <c r="BF8" s="5"/>
      <c r="BG8" s="5"/>
      <c r="BH8" s="16"/>
    </row>
    <row r="9" spans="21:60" ht="13.5" customHeight="1">
      <c r="U9" s="17"/>
      <c r="V9" s="8"/>
      <c r="W9" s="8"/>
      <c r="X9" s="9"/>
      <c r="Y9" s="7"/>
      <c r="Z9" s="8"/>
      <c r="AA9" s="8"/>
      <c r="AB9" s="9"/>
      <c r="AC9" s="17"/>
      <c r="AD9" s="8"/>
      <c r="AE9" s="8"/>
      <c r="AF9" s="9"/>
      <c r="AG9" s="7"/>
      <c r="AH9" s="8"/>
      <c r="AI9" s="8"/>
      <c r="AJ9" s="9"/>
      <c r="AK9" s="7"/>
      <c r="AL9" s="8"/>
      <c r="AM9" s="8"/>
      <c r="AN9" s="9"/>
      <c r="AO9" s="7"/>
      <c r="AP9" s="8"/>
      <c r="AQ9" s="8"/>
      <c r="AR9" s="9"/>
      <c r="AS9" s="7"/>
      <c r="AT9" s="8"/>
      <c r="AU9" s="8"/>
      <c r="AV9" s="9"/>
      <c r="AW9" s="7"/>
      <c r="AX9" s="8"/>
      <c r="AY9" s="8"/>
      <c r="AZ9" s="9"/>
      <c r="BA9" s="7"/>
      <c r="BB9" s="8"/>
      <c r="BC9" s="8"/>
      <c r="BD9" s="18"/>
      <c r="BE9" s="7"/>
      <c r="BF9" s="8"/>
      <c r="BG9" s="8"/>
      <c r="BH9" s="18"/>
    </row>
    <row r="10" spans="21:60" ht="13.5" customHeight="1">
      <c r="U10" s="19"/>
      <c r="V10" s="2"/>
      <c r="W10" s="2"/>
      <c r="X10" s="3"/>
      <c r="Y10" s="1"/>
      <c r="Z10" s="2"/>
      <c r="AA10" s="2"/>
      <c r="AB10" s="3"/>
      <c r="AC10" s="19"/>
      <c r="AD10" s="2"/>
      <c r="AE10" s="2"/>
      <c r="AF10" s="3"/>
      <c r="AG10" s="1"/>
      <c r="AH10" s="2"/>
      <c r="AI10" s="2"/>
      <c r="AJ10" s="3"/>
      <c r="AK10" s="1"/>
      <c r="AL10" s="2"/>
      <c r="AM10" s="2"/>
      <c r="AN10" s="3"/>
      <c r="AO10" s="1"/>
      <c r="AP10" s="2"/>
      <c r="AQ10" s="2"/>
      <c r="AR10" s="3"/>
      <c r="AS10" s="1"/>
      <c r="AT10" s="2"/>
      <c r="AU10" s="2"/>
      <c r="AV10" s="3"/>
      <c r="AW10" s="1"/>
      <c r="AX10" s="2"/>
      <c r="AY10" s="2"/>
      <c r="AZ10" s="3"/>
      <c r="BA10" s="1"/>
      <c r="BB10" s="2"/>
      <c r="BC10" s="2"/>
      <c r="BD10" s="20"/>
      <c r="BE10" s="1"/>
      <c r="BF10" s="2"/>
      <c r="BG10" s="2"/>
      <c r="BH10" s="20"/>
    </row>
    <row r="11" spans="21:60" ht="13.5" customHeight="1">
      <c r="U11" s="15"/>
      <c r="V11" s="5"/>
      <c r="W11" s="5"/>
      <c r="X11" s="6"/>
      <c r="Y11" s="4"/>
      <c r="Z11" s="5"/>
      <c r="AA11" s="5"/>
      <c r="AB11" s="6"/>
      <c r="AC11" s="15"/>
      <c r="AD11" s="5"/>
      <c r="AE11" s="5"/>
      <c r="AF11" s="6"/>
      <c r="AG11" s="4"/>
      <c r="AH11" s="5"/>
      <c r="AI11" s="5"/>
      <c r="AJ11" s="6"/>
      <c r="AK11" s="4"/>
      <c r="AL11" s="5"/>
      <c r="AM11" s="5"/>
      <c r="AN11" s="6"/>
      <c r="AO11" s="4"/>
      <c r="AP11" s="5"/>
      <c r="AQ11" s="5"/>
      <c r="AR11" s="6"/>
      <c r="AS11" s="4"/>
      <c r="AT11" s="5"/>
      <c r="AU11" s="5"/>
      <c r="AV11" s="6"/>
      <c r="AW11" s="4"/>
      <c r="AX11" s="5"/>
      <c r="AY11" s="5"/>
      <c r="AZ11" s="6"/>
      <c r="BA11" s="4"/>
      <c r="BB11" s="5"/>
      <c r="BC11" s="5"/>
      <c r="BD11" s="16"/>
      <c r="BE11" s="4"/>
      <c r="BF11" s="5"/>
      <c r="BG11" s="5"/>
      <c r="BH11" s="16"/>
    </row>
    <row r="12" spans="21:60" ht="13.5" customHeight="1">
      <c r="U12" s="15"/>
      <c r="V12" s="5"/>
      <c r="W12" s="5"/>
      <c r="X12" s="6"/>
      <c r="Y12" s="4"/>
      <c r="Z12" s="5"/>
      <c r="AA12" s="5"/>
      <c r="AB12" s="6"/>
      <c r="AC12" s="15"/>
      <c r="AD12" s="5"/>
      <c r="AE12" s="5"/>
      <c r="AF12" s="6"/>
      <c r="AG12" s="4"/>
      <c r="AH12" s="5"/>
      <c r="AI12" s="5"/>
      <c r="AJ12" s="6"/>
      <c r="AK12" s="4"/>
      <c r="AL12" s="5"/>
      <c r="AM12" s="5"/>
      <c r="AN12" s="6"/>
      <c r="AO12" s="4"/>
      <c r="AP12" s="5"/>
      <c r="AQ12" s="5"/>
      <c r="AR12" s="6"/>
      <c r="AS12" s="4"/>
      <c r="AT12" s="5"/>
      <c r="AU12" s="5"/>
      <c r="AV12" s="6"/>
      <c r="AW12" s="4"/>
      <c r="AX12" s="5"/>
      <c r="AY12" s="5"/>
      <c r="AZ12" s="6"/>
      <c r="BA12" s="4"/>
      <c r="BB12" s="5"/>
      <c r="BC12" s="5"/>
      <c r="BD12" s="16"/>
      <c r="BE12" s="4"/>
      <c r="BF12" s="5"/>
      <c r="BG12" s="5"/>
      <c r="BH12" s="16"/>
    </row>
    <row r="13" spans="21:60" ht="13.5" customHeight="1">
      <c r="U13" s="17"/>
      <c r="V13" s="8"/>
      <c r="W13" s="8"/>
      <c r="X13" s="9"/>
      <c r="Y13" s="7"/>
      <c r="Z13" s="8"/>
      <c r="AA13" s="8"/>
      <c r="AB13" s="9"/>
      <c r="AC13" s="17"/>
      <c r="AD13" s="8"/>
      <c r="AE13" s="8"/>
      <c r="AF13" s="9"/>
      <c r="AG13" s="7"/>
      <c r="AH13" s="8"/>
      <c r="AI13" s="8"/>
      <c r="AJ13" s="9"/>
      <c r="AK13" s="7"/>
      <c r="AL13" s="8"/>
      <c r="AM13" s="8"/>
      <c r="AN13" s="9"/>
      <c r="AO13" s="7"/>
      <c r="AP13" s="8"/>
      <c r="AQ13" s="8"/>
      <c r="AR13" s="9"/>
      <c r="AS13" s="7"/>
      <c r="AT13" s="8"/>
      <c r="AU13" s="8"/>
      <c r="AV13" s="9"/>
      <c r="AW13" s="7"/>
      <c r="AX13" s="8"/>
      <c r="AY13" s="8"/>
      <c r="AZ13" s="9"/>
      <c r="BA13" s="7"/>
      <c r="BB13" s="8"/>
      <c r="BC13" s="8"/>
      <c r="BD13" s="18"/>
      <c r="BE13" s="7"/>
      <c r="BF13" s="8"/>
      <c r="BG13" s="8"/>
      <c r="BH13" s="18"/>
    </row>
    <row r="14" spans="21:60" ht="13.5" customHeight="1">
      <c r="U14" s="19"/>
      <c r="V14" s="2"/>
      <c r="W14" s="2"/>
      <c r="X14" s="3"/>
      <c r="Y14" s="1"/>
      <c r="Z14" s="2"/>
      <c r="AA14" s="2"/>
      <c r="AB14" s="3"/>
      <c r="AC14" s="19"/>
      <c r="AD14" s="2"/>
      <c r="AE14" s="2"/>
      <c r="AF14" s="3"/>
      <c r="AG14" s="1"/>
      <c r="AH14" s="2"/>
      <c r="AI14" s="2"/>
      <c r="AJ14" s="3"/>
      <c r="AK14" s="1"/>
      <c r="AL14" s="2"/>
      <c r="AM14" s="2"/>
      <c r="AN14" s="3"/>
      <c r="AO14" s="1"/>
      <c r="AP14" s="2"/>
      <c r="AQ14" s="2"/>
      <c r="AR14" s="3"/>
      <c r="AS14" s="1"/>
      <c r="AT14" s="2"/>
      <c r="AU14" s="2"/>
      <c r="AV14" s="3"/>
      <c r="AW14" s="1"/>
      <c r="AX14" s="2"/>
      <c r="AY14" s="2"/>
      <c r="AZ14" s="3"/>
      <c r="BA14" s="1"/>
      <c r="BB14" s="2"/>
      <c r="BC14" s="2"/>
      <c r="BD14" s="20"/>
      <c r="BE14" s="1"/>
      <c r="BF14" s="2"/>
      <c r="BG14" s="2"/>
      <c r="BH14" s="20"/>
    </row>
    <row r="15" spans="21:60" ht="13.5" customHeight="1">
      <c r="U15" s="15"/>
      <c r="V15" s="5"/>
      <c r="W15" s="5"/>
      <c r="X15" s="6"/>
      <c r="Y15" s="4"/>
      <c r="Z15" s="5"/>
      <c r="AA15" s="5"/>
      <c r="AB15" s="6"/>
      <c r="AC15" s="15"/>
      <c r="AD15" s="5"/>
      <c r="AE15" s="5"/>
      <c r="AF15" s="6"/>
      <c r="AG15" s="4"/>
      <c r="AH15" s="5"/>
      <c r="AI15" s="5"/>
      <c r="AJ15" s="6"/>
      <c r="AK15" s="4"/>
      <c r="AL15" s="5"/>
      <c r="AM15" s="5"/>
      <c r="AN15" s="6"/>
      <c r="AO15" s="4"/>
      <c r="AP15" s="5"/>
      <c r="AQ15" s="5"/>
      <c r="AR15" s="6"/>
      <c r="AS15" s="4"/>
      <c r="AT15" s="5"/>
      <c r="AU15" s="5"/>
      <c r="AV15" s="6"/>
      <c r="AW15" s="4"/>
      <c r="AX15" s="5"/>
      <c r="AY15" s="5"/>
      <c r="AZ15" s="6"/>
      <c r="BA15" s="4"/>
      <c r="BB15" s="5"/>
      <c r="BC15" s="5"/>
      <c r="BD15" s="16"/>
      <c r="BE15" s="4"/>
      <c r="BF15" s="5"/>
      <c r="BG15" s="5"/>
      <c r="BH15" s="16"/>
    </row>
    <row r="16" spans="21:60" ht="13.5" customHeight="1">
      <c r="U16" s="15"/>
      <c r="V16" s="5"/>
      <c r="W16" s="5"/>
      <c r="X16" s="6"/>
      <c r="Y16" s="4"/>
      <c r="Z16" s="5"/>
      <c r="AA16" s="5"/>
      <c r="AB16" s="6"/>
      <c r="AC16" s="15"/>
      <c r="AD16" s="5"/>
      <c r="AE16" s="5"/>
      <c r="AF16" s="6"/>
      <c r="AG16" s="4"/>
      <c r="AH16" s="5"/>
      <c r="AI16" s="5"/>
      <c r="AJ16" s="6"/>
      <c r="AK16" s="4"/>
      <c r="AL16" s="5"/>
      <c r="AM16" s="5"/>
      <c r="AN16" s="6"/>
      <c r="AO16" s="4"/>
      <c r="AP16" s="5"/>
      <c r="AQ16" s="5"/>
      <c r="AR16" s="6"/>
      <c r="AS16" s="4"/>
      <c r="AT16" s="5"/>
      <c r="AU16" s="5"/>
      <c r="AV16" s="6"/>
      <c r="AW16" s="4"/>
      <c r="AX16" s="5"/>
      <c r="AY16" s="5"/>
      <c r="AZ16" s="6"/>
      <c r="BA16" s="4"/>
      <c r="BB16" s="5"/>
      <c r="BC16" s="5"/>
      <c r="BD16" s="16"/>
      <c r="BE16" s="4"/>
      <c r="BF16" s="5"/>
      <c r="BG16" s="5"/>
      <c r="BH16" s="16"/>
    </row>
    <row r="17" spans="21:60" ht="13.5" customHeight="1">
      <c r="U17" s="17"/>
      <c r="V17" s="8"/>
      <c r="W17" s="8"/>
      <c r="X17" s="9"/>
      <c r="Y17" s="7"/>
      <c r="Z17" s="8"/>
      <c r="AA17" s="8"/>
      <c r="AB17" s="9"/>
      <c r="AC17" s="17"/>
      <c r="AD17" s="8"/>
      <c r="AE17" s="8"/>
      <c r="AF17" s="9"/>
      <c r="AG17" s="7"/>
      <c r="AH17" s="8"/>
      <c r="AI17" s="8"/>
      <c r="AJ17" s="9"/>
      <c r="AK17" s="7"/>
      <c r="AL17" s="8"/>
      <c r="AM17" s="8"/>
      <c r="AN17" s="9"/>
      <c r="AO17" s="7"/>
      <c r="AP17" s="8"/>
      <c r="AQ17" s="8"/>
      <c r="AR17" s="9"/>
      <c r="AS17" s="7"/>
      <c r="AT17" s="8"/>
      <c r="AU17" s="8"/>
      <c r="AV17" s="9"/>
      <c r="AW17" s="7"/>
      <c r="AX17" s="8"/>
      <c r="AY17" s="8"/>
      <c r="AZ17" s="9"/>
      <c r="BA17" s="7"/>
      <c r="BB17" s="8"/>
      <c r="BC17" s="8"/>
      <c r="BD17" s="18"/>
      <c r="BE17" s="7"/>
      <c r="BF17" s="8"/>
      <c r="BG17" s="8"/>
      <c r="BH17" s="18"/>
    </row>
    <row r="18" spans="21:60" ht="13.5" customHeight="1">
      <c r="U18" s="19"/>
      <c r="V18" s="2"/>
      <c r="W18" s="2"/>
      <c r="X18" s="3"/>
      <c r="Y18" s="1"/>
      <c r="Z18" s="2"/>
      <c r="AA18" s="2"/>
      <c r="AB18" s="3"/>
      <c r="AC18" s="19"/>
      <c r="AD18" s="2"/>
      <c r="AE18" s="2"/>
      <c r="AF18" s="3"/>
      <c r="AG18" s="1"/>
      <c r="AH18" s="2"/>
      <c r="AI18" s="2"/>
      <c r="AJ18" s="3"/>
      <c r="AK18" s="1"/>
      <c r="AL18" s="2"/>
      <c r="AM18" s="2"/>
      <c r="AN18" s="3"/>
      <c r="AO18" s="1"/>
      <c r="AP18" s="2"/>
      <c r="AQ18" s="2"/>
      <c r="AR18" s="3"/>
      <c r="AS18" s="1"/>
      <c r="AT18" s="2"/>
      <c r="AU18" s="2"/>
      <c r="AV18" s="3"/>
      <c r="AW18" s="1"/>
      <c r="AX18" s="2"/>
      <c r="AY18" s="2"/>
      <c r="AZ18" s="3"/>
      <c r="BA18" s="1"/>
      <c r="BB18" s="2"/>
      <c r="BC18" s="2"/>
      <c r="BD18" s="20"/>
      <c r="BE18" s="1"/>
      <c r="BF18" s="2"/>
      <c r="BG18" s="2"/>
      <c r="BH18" s="20"/>
    </row>
    <row r="19" spans="21:60" ht="13.5" customHeight="1">
      <c r="U19" s="15"/>
      <c r="V19" s="5"/>
      <c r="W19" s="5"/>
      <c r="X19" s="6"/>
      <c r="Y19" s="4"/>
      <c r="Z19" s="5"/>
      <c r="AA19" s="5"/>
      <c r="AB19" s="6"/>
      <c r="AC19" s="15"/>
      <c r="AD19" s="5"/>
      <c r="AE19" s="5"/>
      <c r="AF19" s="6"/>
      <c r="AG19" s="4"/>
      <c r="AH19" s="5"/>
      <c r="AI19" s="5"/>
      <c r="AJ19" s="6"/>
      <c r="AK19" s="4"/>
      <c r="AL19" s="5"/>
      <c r="AM19" s="5"/>
      <c r="AN19" s="6"/>
      <c r="AO19" s="4"/>
      <c r="AP19" s="5"/>
      <c r="AQ19" s="5"/>
      <c r="AR19" s="6"/>
      <c r="AS19" s="4"/>
      <c r="AT19" s="5"/>
      <c r="AU19" s="5"/>
      <c r="AV19" s="6"/>
      <c r="AW19" s="4"/>
      <c r="AX19" s="5"/>
      <c r="AY19" s="5"/>
      <c r="AZ19" s="6"/>
      <c r="BA19" s="4"/>
      <c r="BB19" s="5"/>
      <c r="BC19" s="5"/>
      <c r="BD19" s="16"/>
      <c r="BE19" s="4"/>
      <c r="BF19" s="5"/>
      <c r="BG19" s="5"/>
      <c r="BH19" s="16"/>
    </row>
    <row r="20" spans="21:60" ht="13.5" customHeight="1">
      <c r="U20" s="15"/>
      <c r="V20" s="5"/>
      <c r="W20" s="5"/>
      <c r="X20" s="6"/>
      <c r="Y20" s="4"/>
      <c r="Z20" s="5"/>
      <c r="AA20" s="5"/>
      <c r="AB20" s="6"/>
      <c r="AC20" s="15"/>
      <c r="AD20" s="5"/>
      <c r="AE20" s="5"/>
      <c r="AF20" s="6"/>
      <c r="AG20" s="4"/>
      <c r="AH20" s="5"/>
      <c r="AI20" s="5"/>
      <c r="AJ20" s="6"/>
      <c r="AK20" s="4"/>
      <c r="AL20" s="5"/>
      <c r="AM20" s="5"/>
      <c r="AN20" s="6"/>
      <c r="AO20" s="4"/>
      <c r="AP20" s="5"/>
      <c r="AQ20" s="5"/>
      <c r="AR20" s="6"/>
      <c r="AS20" s="4"/>
      <c r="AT20" s="5"/>
      <c r="AU20" s="5"/>
      <c r="AV20" s="6"/>
      <c r="AW20" s="4"/>
      <c r="AX20" s="5"/>
      <c r="AY20" s="5"/>
      <c r="AZ20" s="6"/>
      <c r="BA20" s="4"/>
      <c r="BB20" s="5"/>
      <c r="BC20" s="5"/>
      <c r="BD20" s="16"/>
      <c r="BE20" s="4"/>
      <c r="BF20" s="5"/>
      <c r="BG20" s="5"/>
      <c r="BH20" s="16"/>
    </row>
    <row r="21" spans="21:60" ht="13.5" customHeight="1">
      <c r="U21" s="17"/>
      <c r="V21" s="8"/>
      <c r="W21" s="8"/>
      <c r="X21" s="9"/>
      <c r="Y21" s="7"/>
      <c r="Z21" s="8"/>
      <c r="AA21" s="8"/>
      <c r="AB21" s="9"/>
      <c r="AC21" s="17"/>
      <c r="AD21" s="8"/>
      <c r="AE21" s="8"/>
      <c r="AF21" s="9"/>
      <c r="AG21" s="7"/>
      <c r="AH21" s="8"/>
      <c r="AI21" s="8"/>
      <c r="AJ21" s="9"/>
      <c r="AK21" s="7"/>
      <c r="AL21" s="8"/>
      <c r="AM21" s="8"/>
      <c r="AN21" s="9"/>
      <c r="AO21" s="7"/>
      <c r="AP21" s="8"/>
      <c r="AQ21" s="8"/>
      <c r="AR21" s="9"/>
      <c r="AS21" s="7"/>
      <c r="AT21" s="8"/>
      <c r="AU21" s="8"/>
      <c r="AV21" s="9"/>
      <c r="AW21" s="7"/>
      <c r="AX21" s="8"/>
      <c r="AY21" s="8"/>
      <c r="AZ21" s="9"/>
      <c r="BA21" s="7"/>
      <c r="BB21" s="8"/>
      <c r="BC21" s="8"/>
      <c r="BD21" s="18"/>
      <c r="BE21" s="7"/>
      <c r="BF21" s="8"/>
      <c r="BG21" s="8"/>
      <c r="BH21" s="18"/>
    </row>
    <row r="22" spans="21:60" ht="13.5" customHeight="1">
      <c r="U22" s="19"/>
      <c r="V22" s="2"/>
      <c r="W22" s="2"/>
      <c r="X22" s="3"/>
      <c r="Y22" s="1"/>
      <c r="Z22" s="2"/>
      <c r="AA22" s="2"/>
      <c r="AB22" s="3"/>
      <c r="AC22" s="19"/>
      <c r="AD22" s="2"/>
      <c r="AE22" s="2"/>
      <c r="AF22" s="3"/>
      <c r="AG22" s="1"/>
      <c r="AH22" s="2"/>
      <c r="AI22" s="2"/>
      <c r="AJ22" s="3"/>
      <c r="AK22" s="1"/>
      <c r="AL22" s="2"/>
      <c r="AM22" s="2"/>
      <c r="AN22" s="3"/>
      <c r="AO22" s="1"/>
      <c r="AP22" s="2"/>
      <c r="AQ22" s="2"/>
      <c r="AR22" s="3"/>
      <c r="AS22" s="1"/>
      <c r="AT22" s="2"/>
      <c r="AU22" s="2"/>
      <c r="AV22" s="3"/>
      <c r="AW22" s="1"/>
      <c r="AX22" s="2"/>
      <c r="AY22" s="2"/>
      <c r="AZ22" s="3"/>
      <c r="BA22" s="1"/>
      <c r="BB22" s="2"/>
      <c r="BC22" s="2"/>
      <c r="BD22" s="20"/>
      <c r="BE22" s="1"/>
      <c r="BF22" s="2"/>
      <c r="BG22" s="2"/>
      <c r="BH22" s="20"/>
    </row>
    <row r="23" spans="21:60" ht="13.5" customHeight="1">
      <c r="U23" s="15"/>
      <c r="V23" s="5"/>
      <c r="W23" s="5"/>
      <c r="X23" s="6"/>
      <c r="Y23" s="4"/>
      <c r="Z23" s="5"/>
      <c r="AA23" s="5"/>
      <c r="AB23" s="6"/>
      <c r="AC23" s="15"/>
      <c r="AD23" s="5"/>
      <c r="AE23" s="5"/>
      <c r="AF23" s="6"/>
      <c r="AG23" s="4"/>
      <c r="AH23" s="5"/>
      <c r="AI23" s="5"/>
      <c r="AJ23" s="6"/>
      <c r="AK23" s="4"/>
      <c r="AL23" s="5"/>
      <c r="AM23" s="5"/>
      <c r="AN23" s="6"/>
      <c r="AO23" s="4"/>
      <c r="AP23" s="5"/>
      <c r="AQ23" s="5"/>
      <c r="AR23" s="6"/>
      <c r="AS23" s="4"/>
      <c r="AT23" s="5"/>
      <c r="AU23" s="5"/>
      <c r="AV23" s="6"/>
      <c r="AW23" s="4"/>
      <c r="AX23" s="5"/>
      <c r="AY23" s="5"/>
      <c r="AZ23" s="6"/>
      <c r="BA23" s="4"/>
      <c r="BB23" s="5"/>
      <c r="BC23" s="5"/>
      <c r="BD23" s="16"/>
      <c r="BE23" s="4"/>
      <c r="BF23" s="5"/>
      <c r="BG23" s="5"/>
      <c r="BH23" s="16"/>
    </row>
    <row r="24" spans="21:60" ht="13.5" customHeight="1">
      <c r="U24" s="15"/>
      <c r="V24" s="5"/>
      <c r="W24" s="5"/>
      <c r="X24" s="6"/>
      <c r="Y24" s="4"/>
      <c r="Z24" s="5"/>
      <c r="AA24" s="5"/>
      <c r="AB24" s="6"/>
      <c r="AC24" s="15"/>
      <c r="AD24" s="5"/>
      <c r="AE24" s="5"/>
      <c r="AF24" s="6"/>
      <c r="AG24" s="4"/>
      <c r="AH24" s="5"/>
      <c r="AI24" s="5"/>
      <c r="AJ24" s="6"/>
      <c r="AK24" s="4"/>
      <c r="AL24" s="5"/>
      <c r="AM24" s="5"/>
      <c r="AN24" s="6"/>
      <c r="AO24" s="4"/>
      <c r="AP24" s="5"/>
      <c r="AQ24" s="5"/>
      <c r="AR24" s="6"/>
      <c r="AS24" s="4"/>
      <c r="AT24" s="5"/>
      <c r="AU24" s="5"/>
      <c r="AV24" s="6"/>
      <c r="AW24" s="4"/>
      <c r="AX24" s="5"/>
      <c r="AY24" s="5"/>
      <c r="AZ24" s="6"/>
      <c r="BA24" s="4"/>
      <c r="BB24" s="5"/>
      <c r="BC24" s="5"/>
      <c r="BD24" s="16"/>
      <c r="BE24" s="4"/>
      <c r="BF24" s="5"/>
      <c r="BG24" s="5"/>
      <c r="BH24" s="16"/>
    </row>
    <row r="25" spans="21:60" ht="13.5" customHeight="1">
      <c r="U25" s="17"/>
      <c r="V25" s="8"/>
      <c r="W25" s="8"/>
      <c r="X25" s="9"/>
      <c r="Y25" s="7"/>
      <c r="Z25" s="8"/>
      <c r="AA25" s="8"/>
      <c r="AB25" s="9"/>
      <c r="AC25" s="17"/>
      <c r="AD25" s="8"/>
      <c r="AE25" s="8"/>
      <c r="AF25" s="9"/>
      <c r="AG25" s="7"/>
      <c r="AH25" s="8"/>
      <c r="AI25" s="8"/>
      <c r="AJ25" s="9"/>
      <c r="AK25" s="7"/>
      <c r="AL25" s="8"/>
      <c r="AM25" s="8"/>
      <c r="AN25" s="9"/>
      <c r="AO25" s="7"/>
      <c r="AP25" s="8"/>
      <c r="AQ25" s="8"/>
      <c r="AR25" s="9"/>
      <c r="AS25" s="7"/>
      <c r="AT25" s="8"/>
      <c r="AU25" s="8"/>
      <c r="AV25" s="9"/>
      <c r="AW25" s="7"/>
      <c r="AX25" s="8"/>
      <c r="AY25" s="8"/>
      <c r="AZ25" s="9"/>
      <c r="BA25" s="7"/>
      <c r="BB25" s="8"/>
      <c r="BC25" s="8"/>
      <c r="BD25" s="18"/>
      <c r="BE25" s="7"/>
      <c r="BF25" s="8"/>
      <c r="BG25" s="8"/>
      <c r="BH25" s="18"/>
    </row>
    <row r="26" spans="21:60" ht="13.5" customHeight="1">
      <c r="U26" s="19"/>
      <c r="V26" s="2"/>
      <c r="W26" s="2"/>
      <c r="X26" s="3"/>
      <c r="Y26" s="1"/>
      <c r="Z26" s="2"/>
      <c r="AA26" s="2"/>
      <c r="AB26" s="3"/>
      <c r="AC26" s="1"/>
      <c r="AD26" s="2"/>
      <c r="AE26" s="2"/>
      <c r="AF26" s="3"/>
      <c r="AG26" s="1"/>
      <c r="AH26" s="2"/>
      <c r="AI26" s="2"/>
      <c r="AJ26" s="3"/>
      <c r="AK26" s="1"/>
      <c r="AL26" s="2"/>
      <c r="AM26" s="2"/>
      <c r="AN26" s="3"/>
      <c r="AO26" s="1"/>
      <c r="AP26" s="2"/>
      <c r="AQ26" s="2"/>
      <c r="AR26" s="3"/>
      <c r="AS26" s="2"/>
      <c r="AT26" s="2"/>
      <c r="AU26" s="2"/>
      <c r="AV26" s="3"/>
      <c r="AW26" s="1"/>
      <c r="AX26" s="2"/>
      <c r="AY26" s="2"/>
      <c r="AZ26" s="3"/>
      <c r="BA26" s="1"/>
      <c r="BB26" s="2"/>
      <c r="BC26" s="2"/>
      <c r="BD26" s="20"/>
      <c r="BE26" s="1"/>
      <c r="BF26" s="2"/>
      <c r="BG26" s="2"/>
      <c r="BH26" s="20"/>
    </row>
    <row r="27" spans="21:60" ht="13.5" customHeight="1">
      <c r="U27" s="15"/>
      <c r="V27" s="5"/>
      <c r="W27" s="5"/>
      <c r="X27" s="6"/>
      <c r="Y27" s="4"/>
      <c r="Z27" s="5"/>
      <c r="AA27" s="5"/>
      <c r="AB27" s="6"/>
      <c r="AC27" s="4"/>
      <c r="AD27" s="5"/>
      <c r="AE27" s="5"/>
      <c r="AF27" s="6"/>
      <c r="AG27" s="4"/>
      <c r="AH27" s="5"/>
      <c r="AI27" s="5"/>
      <c r="AJ27" s="6"/>
      <c r="AK27" s="4"/>
      <c r="AL27" s="5"/>
      <c r="AM27" s="5"/>
      <c r="AN27" s="6"/>
      <c r="AO27" s="4"/>
      <c r="AP27" s="5"/>
      <c r="AQ27" s="5"/>
      <c r="AR27" s="6"/>
      <c r="AS27" s="5"/>
      <c r="AT27" s="5"/>
      <c r="AU27" s="5"/>
      <c r="AV27" s="6"/>
      <c r="AW27" s="4"/>
      <c r="AX27" s="5"/>
      <c r="AY27" s="5"/>
      <c r="AZ27" s="6"/>
      <c r="BA27" s="4"/>
      <c r="BB27" s="5"/>
      <c r="BC27" s="5"/>
      <c r="BD27" s="16"/>
      <c r="BE27" s="4"/>
      <c r="BF27" s="5"/>
      <c r="BG27" s="5"/>
      <c r="BH27" s="16"/>
    </row>
    <row r="28" spans="21:60" ht="13.5" customHeight="1">
      <c r="U28" s="15"/>
      <c r="V28" s="5"/>
      <c r="W28" s="5"/>
      <c r="X28" s="6"/>
      <c r="Y28" s="4"/>
      <c r="Z28" s="5"/>
      <c r="AA28" s="5"/>
      <c r="AB28" s="6"/>
      <c r="AC28" s="4"/>
      <c r="AD28" s="5"/>
      <c r="AE28" s="5"/>
      <c r="AF28" s="6"/>
      <c r="AG28" s="4"/>
      <c r="AH28" s="5"/>
      <c r="AI28" s="5"/>
      <c r="AJ28" s="6"/>
      <c r="AK28" s="4"/>
      <c r="AL28" s="5"/>
      <c r="AM28" s="5"/>
      <c r="AN28" s="6"/>
      <c r="AO28" s="4"/>
      <c r="AP28" s="5"/>
      <c r="AQ28" s="5"/>
      <c r="AR28" s="6"/>
      <c r="AS28" s="5"/>
      <c r="AT28" s="5"/>
      <c r="AU28" s="5"/>
      <c r="AV28" s="6"/>
      <c r="AW28" s="4"/>
      <c r="AX28" s="5"/>
      <c r="AY28" s="5"/>
      <c r="AZ28" s="6"/>
      <c r="BA28" s="4"/>
      <c r="BB28" s="5"/>
      <c r="BC28" s="5"/>
      <c r="BD28" s="16"/>
      <c r="BE28" s="4"/>
      <c r="BF28" s="5"/>
      <c r="BG28" s="5"/>
      <c r="BH28" s="16"/>
    </row>
    <row r="29" spans="21:60" ht="13.5" customHeight="1">
      <c r="U29" s="17"/>
      <c r="V29" s="8"/>
      <c r="W29" s="8"/>
      <c r="X29" s="9"/>
      <c r="Y29" s="7"/>
      <c r="Z29" s="8"/>
      <c r="AA29" s="8"/>
      <c r="AB29" s="9"/>
      <c r="AC29" s="7"/>
      <c r="AD29" s="8"/>
      <c r="AE29" s="8"/>
      <c r="AF29" s="9"/>
      <c r="AG29" s="7"/>
      <c r="AH29" s="8"/>
      <c r="AI29" s="8"/>
      <c r="AJ29" s="9"/>
      <c r="AK29" s="7"/>
      <c r="AL29" s="8"/>
      <c r="AM29" s="8"/>
      <c r="AN29" s="9"/>
      <c r="AO29" s="7"/>
      <c r="AP29" s="8"/>
      <c r="AQ29" s="8"/>
      <c r="AR29" s="9"/>
      <c r="AS29" s="8"/>
      <c r="AT29" s="8"/>
      <c r="AU29" s="8"/>
      <c r="AV29" s="9"/>
      <c r="AW29" s="7"/>
      <c r="AX29" s="8"/>
      <c r="AY29" s="8"/>
      <c r="AZ29" s="9"/>
      <c r="BA29" s="7"/>
      <c r="BB29" s="8"/>
      <c r="BC29" s="8"/>
      <c r="BD29" s="18"/>
      <c r="BE29" s="7"/>
      <c r="BF29" s="8"/>
      <c r="BG29" s="8"/>
      <c r="BH29" s="18"/>
    </row>
    <row r="30" spans="21:60" ht="13.5" customHeight="1">
      <c r="U30" s="15"/>
      <c r="V30" s="5"/>
      <c r="W30" s="5"/>
      <c r="X30" s="6"/>
      <c r="Y30" s="4"/>
      <c r="Z30" s="5"/>
      <c r="AA30" s="5"/>
      <c r="AB30" s="6"/>
      <c r="AC30" s="4"/>
      <c r="AD30" s="5"/>
      <c r="AE30" s="5"/>
      <c r="AF30" s="6"/>
      <c r="AG30" s="4"/>
      <c r="AH30" s="5"/>
      <c r="AI30" s="5"/>
      <c r="AJ30" s="6"/>
      <c r="AK30" s="4"/>
      <c r="AL30" s="5"/>
      <c r="AM30" s="5"/>
      <c r="AN30" s="6"/>
      <c r="AO30" s="4"/>
      <c r="AP30" s="5"/>
      <c r="AQ30" s="5"/>
      <c r="AR30" s="6"/>
      <c r="AS30" s="5"/>
      <c r="AT30" s="5"/>
      <c r="AU30" s="5"/>
      <c r="AV30" s="6"/>
      <c r="AW30" s="4"/>
      <c r="AX30" s="5"/>
      <c r="AY30" s="5"/>
      <c r="AZ30" s="6"/>
      <c r="BA30" s="4"/>
      <c r="BB30" s="5"/>
      <c r="BC30" s="5"/>
      <c r="BD30" s="16"/>
      <c r="BE30" s="4"/>
      <c r="BF30" s="5"/>
      <c r="BG30" s="5"/>
      <c r="BH30" s="16"/>
    </row>
    <row r="31" spans="21:60" ht="13.5" customHeight="1">
      <c r="U31" s="15"/>
      <c r="V31" s="5"/>
      <c r="W31" s="5"/>
      <c r="X31" s="6"/>
      <c r="Y31" s="4"/>
      <c r="Z31" s="112"/>
      <c r="AA31" s="5"/>
      <c r="AB31" s="6"/>
      <c r="AC31" s="4"/>
      <c r="AD31" s="5"/>
      <c r="AE31" s="5"/>
      <c r="AF31" s="6"/>
      <c r="AG31" s="4"/>
      <c r="AH31" s="5"/>
      <c r="AI31" s="5"/>
      <c r="AJ31" s="111"/>
      <c r="AK31" s="110"/>
      <c r="AL31" s="5"/>
      <c r="AM31" s="5"/>
      <c r="AN31" s="6"/>
      <c r="AO31" s="4"/>
      <c r="AP31" s="5"/>
      <c r="AQ31" s="5"/>
      <c r="AR31" s="6"/>
      <c r="AS31" s="5"/>
      <c r="AT31" s="5"/>
      <c r="AU31" s="5"/>
      <c r="AV31" s="6"/>
      <c r="AW31" s="4"/>
      <c r="AX31" s="5"/>
      <c r="AY31" s="5"/>
      <c r="AZ31" s="6"/>
      <c r="BA31" s="4"/>
      <c r="BB31" s="5"/>
      <c r="BC31" s="5"/>
      <c r="BD31" s="16"/>
      <c r="BE31" s="4"/>
      <c r="BF31" s="5"/>
      <c r="BG31" s="5"/>
      <c r="BH31" s="16"/>
    </row>
    <row r="32" spans="21:60" ht="13.5" customHeight="1">
      <c r="U32" s="15"/>
      <c r="V32" s="5"/>
      <c r="W32" s="5"/>
      <c r="X32" s="6"/>
      <c r="Y32" s="4"/>
      <c r="Z32" s="5"/>
      <c r="AA32" s="5"/>
      <c r="AB32" s="6"/>
      <c r="AC32" s="4"/>
      <c r="AD32" s="5"/>
      <c r="AE32" s="5"/>
      <c r="AF32" s="6"/>
      <c r="AG32" s="4"/>
      <c r="AH32" s="5"/>
      <c r="AI32" s="5"/>
      <c r="AJ32" s="6"/>
      <c r="AK32" s="4"/>
      <c r="AL32" s="5"/>
      <c r="AM32" s="5"/>
      <c r="AN32" s="6"/>
      <c r="AO32" s="4"/>
      <c r="AP32" s="5"/>
      <c r="AQ32" s="5"/>
      <c r="AR32" s="6"/>
      <c r="AS32" s="5"/>
      <c r="AT32" s="5"/>
      <c r="AU32" s="5"/>
      <c r="AV32" s="6"/>
      <c r="AW32" s="4"/>
      <c r="AX32" s="5"/>
      <c r="AY32" s="5"/>
      <c r="AZ32" s="6"/>
      <c r="BA32" s="4"/>
      <c r="BB32" s="5"/>
      <c r="BC32" s="5"/>
      <c r="BD32" s="16"/>
      <c r="BE32" s="4"/>
      <c r="BF32" s="5"/>
      <c r="BG32" s="5"/>
      <c r="BH32" s="16"/>
    </row>
    <row r="33" spans="21:60" ht="13.5" customHeight="1">
      <c r="U33" s="17"/>
      <c r="V33" s="8"/>
      <c r="W33" s="8"/>
      <c r="X33" s="9"/>
      <c r="Y33" s="7"/>
      <c r="Z33" s="8"/>
      <c r="AA33" s="8"/>
      <c r="AB33" s="9"/>
      <c r="AC33" s="7"/>
      <c r="AD33" s="8"/>
      <c r="AE33" s="8"/>
      <c r="AF33" s="9"/>
      <c r="AG33" s="7"/>
      <c r="AH33" s="8"/>
      <c r="AI33" s="8"/>
      <c r="AJ33" s="9"/>
      <c r="AK33" s="7"/>
      <c r="AL33" s="8"/>
      <c r="AM33" s="8"/>
      <c r="AN33" s="9"/>
      <c r="AO33" s="7"/>
      <c r="AP33" s="8"/>
      <c r="AQ33" s="8"/>
      <c r="AR33" s="9"/>
      <c r="AS33" s="8"/>
      <c r="AT33" s="8"/>
      <c r="AU33" s="8"/>
      <c r="AV33" s="9"/>
      <c r="AW33" s="7"/>
      <c r="AX33" s="8"/>
      <c r="AY33" s="8"/>
      <c r="AZ33" s="9"/>
      <c r="BA33" s="7"/>
      <c r="BB33" s="8"/>
      <c r="BC33" s="8"/>
      <c r="BD33" s="18"/>
      <c r="BE33" s="7"/>
      <c r="BF33" s="8"/>
      <c r="BG33" s="8"/>
      <c r="BH33" s="18"/>
    </row>
    <row r="34" spans="21:60" ht="13.5" customHeight="1">
      <c r="U34" s="15"/>
      <c r="V34" s="5"/>
      <c r="W34" s="5"/>
      <c r="X34" s="6"/>
      <c r="Y34" s="4"/>
      <c r="Z34" s="5"/>
      <c r="AA34" s="5"/>
      <c r="AB34" s="6"/>
      <c r="AC34" s="4"/>
      <c r="AD34" s="5"/>
      <c r="AE34" s="5"/>
      <c r="AF34" s="6"/>
      <c r="AG34" s="4"/>
      <c r="AH34" s="5"/>
      <c r="AI34" s="5"/>
      <c r="AJ34" s="6"/>
      <c r="AK34" s="4"/>
      <c r="AL34" s="5"/>
      <c r="AM34" s="5"/>
      <c r="AN34" s="6"/>
      <c r="AO34" s="4"/>
      <c r="AP34" s="5"/>
      <c r="AQ34" s="5"/>
      <c r="AR34" s="6"/>
      <c r="AS34" s="5"/>
      <c r="AT34" s="5"/>
      <c r="AU34" s="5"/>
      <c r="AV34" s="6"/>
      <c r="AW34" s="4"/>
      <c r="AX34" s="5"/>
      <c r="AY34" s="5"/>
      <c r="AZ34" s="6"/>
      <c r="BA34" s="4"/>
      <c r="BB34" s="5"/>
      <c r="BC34" s="5"/>
      <c r="BD34" s="16"/>
      <c r="BE34" s="4"/>
      <c r="BF34" s="5"/>
      <c r="BG34" s="5"/>
      <c r="BH34" s="16"/>
    </row>
    <row r="35" spans="21:60" ht="13.5" customHeight="1">
      <c r="U35" s="15"/>
      <c r="V35" s="5"/>
      <c r="W35" s="5"/>
      <c r="X35" s="6"/>
      <c r="Y35" s="4"/>
      <c r="Z35" s="5"/>
      <c r="AA35" s="5"/>
      <c r="AB35" s="6"/>
      <c r="AC35" s="4"/>
      <c r="AD35" s="5"/>
      <c r="AE35" s="5"/>
      <c r="AF35" s="6"/>
      <c r="AG35" s="4"/>
      <c r="AH35" s="5"/>
      <c r="AI35" s="5"/>
      <c r="AJ35" s="6"/>
      <c r="AK35" s="4"/>
      <c r="AL35" s="5"/>
      <c r="AM35" s="5"/>
      <c r="AN35" s="6"/>
      <c r="AO35" s="4"/>
      <c r="AP35" s="5"/>
      <c r="AQ35" s="5"/>
      <c r="AR35" s="6"/>
      <c r="AS35" s="5"/>
      <c r="AT35" s="5"/>
      <c r="AU35" s="5"/>
      <c r="AV35" s="6"/>
      <c r="AW35" s="4"/>
      <c r="AX35" s="5"/>
      <c r="AY35" s="5"/>
      <c r="AZ35" s="6"/>
      <c r="BA35" s="4"/>
      <c r="BB35" s="5"/>
      <c r="BC35" s="5"/>
      <c r="BD35" s="16"/>
      <c r="BE35" s="4"/>
      <c r="BF35" s="5"/>
      <c r="BG35" s="5"/>
      <c r="BH35" s="16"/>
    </row>
    <row r="36" spans="21:60" ht="13.5" customHeight="1">
      <c r="U36" s="15"/>
      <c r="V36" s="5"/>
      <c r="W36" s="5"/>
      <c r="X36" s="6"/>
      <c r="Y36" s="4"/>
      <c r="Z36" s="5"/>
      <c r="AA36" s="5"/>
      <c r="AB36" s="6"/>
      <c r="AC36" s="4"/>
      <c r="AD36" s="5"/>
      <c r="AE36" s="5"/>
      <c r="AF36" s="6"/>
      <c r="AG36" s="4"/>
      <c r="AH36" s="5"/>
      <c r="AI36" s="5"/>
      <c r="AJ36" s="6"/>
      <c r="AK36" s="4"/>
      <c r="AL36" s="112"/>
      <c r="AM36" s="112"/>
      <c r="AN36" s="111"/>
      <c r="AO36" s="110"/>
      <c r="AP36" s="5"/>
      <c r="AQ36" s="5"/>
      <c r="AR36" s="6"/>
      <c r="AS36" s="5"/>
      <c r="AT36" s="5"/>
      <c r="AU36" s="5"/>
      <c r="AV36" s="6"/>
      <c r="AW36" s="4"/>
      <c r="AX36" s="5"/>
      <c r="AY36" s="5"/>
      <c r="AZ36" s="6"/>
      <c r="BA36" s="4"/>
      <c r="BB36" s="5"/>
      <c r="BC36" s="5"/>
      <c r="BD36" s="16"/>
      <c r="BE36" s="4"/>
      <c r="BF36" s="5"/>
      <c r="BG36" s="5"/>
      <c r="BH36" s="16"/>
    </row>
    <row r="37" spans="21:60" ht="13.5" customHeight="1">
      <c r="U37" s="17"/>
      <c r="V37" s="8"/>
      <c r="W37" s="8"/>
      <c r="X37" s="9"/>
      <c r="Y37" s="7"/>
      <c r="Z37" s="8"/>
      <c r="AA37" s="8"/>
      <c r="AB37" s="9"/>
      <c r="AC37" s="7"/>
      <c r="AD37" s="8"/>
      <c r="AE37" s="8"/>
      <c r="AF37" s="9"/>
      <c r="AG37" s="7"/>
      <c r="AH37" s="8"/>
      <c r="AI37" s="8"/>
      <c r="AJ37" s="9"/>
      <c r="AK37" s="7"/>
      <c r="AL37" s="8"/>
      <c r="AM37" s="8"/>
      <c r="AN37" s="9"/>
      <c r="AO37" s="7"/>
      <c r="AP37" s="8"/>
      <c r="AQ37" s="8"/>
      <c r="AR37" s="9"/>
      <c r="AS37" s="8"/>
      <c r="AT37" s="8"/>
      <c r="AU37" s="8"/>
      <c r="AV37" s="9"/>
      <c r="AW37" s="7"/>
      <c r="AX37" s="8"/>
      <c r="AY37" s="8"/>
      <c r="AZ37" s="9"/>
      <c r="BA37" s="7"/>
      <c r="BB37" s="8"/>
      <c r="BC37" s="8"/>
      <c r="BD37" s="18"/>
      <c r="BE37" s="7"/>
      <c r="BF37" s="8"/>
      <c r="BG37" s="8"/>
      <c r="BH37" s="18"/>
    </row>
    <row r="38" spans="21:60" ht="13.5" customHeight="1">
      <c r="U38" s="15"/>
      <c r="V38" s="5"/>
      <c r="W38" s="5"/>
      <c r="X38" s="6"/>
      <c r="Y38" s="4"/>
      <c r="Z38" s="5"/>
      <c r="AA38" s="5"/>
      <c r="AB38" s="6"/>
      <c r="AC38" s="4"/>
      <c r="AD38" s="5"/>
      <c r="AE38" s="5"/>
      <c r="AF38" s="6"/>
      <c r="AG38" s="4"/>
      <c r="AH38" s="5"/>
      <c r="AI38" s="5"/>
      <c r="AJ38" s="6"/>
      <c r="AK38" s="4"/>
      <c r="AL38" s="5"/>
      <c r="AM38" s="5"/>
      <c r="AN38" s="6"/>
      <c r="AO38" s="4"/>
      <c r="AP38" s="5"/>
      <c r="AQ38" s="5"/>
      <c r="AR38" s="6"/>
      <c r="AS38" s="5"/>
      <c r="AT38" s="5"/>
      <c r="AU38" s="5"/>
      <c r="AV38" s="6"/>
      <c r="AW38" s="4"/>
      <c r="AX38" s="5"/>
      <c r="AY38" s="5"/>
      <c r="AZ38" s="6"/>
      <c r="BA38" s="4"/>
      <c r="BB38" s="5"/>
      <c r="BC38" s="5"/>
      <c r="BD38" s="16"/>
      <c r="BE38" s="4"/>
      <c r="BF38" s="5"/>
      <c r="BG38" s="5"/>
      <c r="BH38" s="16"/>
    </row>
    <row r="39" spans="21:60" ht="13.5" customHeight="1">
      <c r="U39" s="15"/>
      <c r="V39" s="5"/>
      <c r="W39" s="5"/>
      <c r="X39" s="6"/>
      <c r="Y39" s="4"/>
      <c r="Z39" s="5"/>
      <c r="AA39" s="5"/>
      <c r="AB39" s="6"/>
      <c r="AC39" s="4"/>
      <c r="AD39" s="5"/>
      <c r="AE39" s="5"/>
      <c r="AF39" s="6"/>
      <c r="AG39" s="4"/>
      <c r="AH39" s="5"/>
      <c r="AI39" s="5"/>
      <c r="AJ39" s="6"/>
      <c r="AK39" s="4"/>
      <c r="AL39" s="5"/>
      <c r="AM39" s="5"/>
      <c r="AN39" s="6"/>
      <c r="AO39" s="4"/>
      <c r="AP39" s="5"/>
      <c r="AQ39" s="5"/>
      <c r="AR39" s="6"/>
      <c r="AS39" s="5"/>
      <c r="AT39" s="5"/>
      <c r="AU39" s="5"/>
      <c r="AV39" s="6"/>
      <c r="AW39" s="4"/>
      <c r="AX39" s="5"/>
      <c r="AY39" s="5"/>
      <c r="AZ39" s="6"/>
      <c r="BA39" s="4"/>
      <c r="BB39" s="5"/>
      <c r="BC39" s="5"/>
      <c r="BD39" s="16"/>
      <c r="BE39" s="4"/>
      <c r="BF39" s="5"/>
      <c r="BG39" s="5"/>
      <c r="BH39" s="16"/>
    </row>
    <row r="40" spans="21:60" ht="13.5" customHeight="1">
      <c r="U40" s="15"/>
      <c r="V40" s="5"/>
      <c r="W40" s="5"/>
      <c r="X40" s="6"/>
      <c r="Y40" s="4"/>
      <c r="Z40" s="5"/>
      <c r="AA40" s="5"/>
      <c r="AB40" s="6"/>
      <c r="AC40" s="4"/>
      <c r="AD40" s="5"/>
      <c r="AE40" s="5"/>
      <c r="AF40" s="6"/>
      <c r="AG40" s="4"/>
      <c r="AH40" s="5"/>
      <c r="AI40" s="5"/>
      <c r="AJ40" s="6"/>
      <c r="AK40" s="4"/>
      <c r="AL40" s="5"/>
      <c r="AM40" s="5"/>
      <c r="AN40" s="6"/>
      <c r="AO40" s="4"/>
      <c r="AP40" s="5"/>
      <c r="AQ40" s="5"/>
      <c r="AR40" s="6"/>
      <c r="AS40" s="5"/>
      <c r="AT40" s="5"/>
      <c r="AU40" s="5"/>
      <c r="AV40" s="6"/>
      <c r="AW40" s="4"/>
      <c r="AX40" s="5"/>
      <c r="AY40" s="5"/>
      <c r="AZ40" s="6"/>
      <c r="BA40" s="4"/>
      <c r="BB40" s="5"/>
      <c r="BC40" s="5"/>
      <c r="BD40" s="16"/>
      <c r="BE40" s="4"/>
      <c r="BF40" s="5"/>
      <c r="BG40" s="5"/>
      <c r="BH40" s="16"/>
    </row>
    <row r="41" spans="21:60" ht="13.5" customHeight="1">
      <c r="U41" s="17"/>
      <c r="V41" s="8"/>
      <c r="W41" s="8"/>
      <c r="X41" s="9"/>
      <c r="Y41" s="7"/>
      <c r="Z41" s="8"/>
      <c r="AA41" s="8"/>
      <c r="AB41" s="9"/>
      <c r="AC41" s="7"/>
      <c r="AD41" s="8"/>
      <c r="AE41" s="8"/>
      <c r="AF41" s="9"/>
      <c r="AG41" s="7"/>
      <c r="AH41" s="8"/>
      <c r="AI41" s="8"/>
      <c r="AJ41" s="9"/>
      <c r="AK41" s="7"/>
      <c r="AL41" s="8"/>
      <c r="AM41" s="8"/>
      <c r="AN41" s="9"/>
      <c r="AO41" s="7"/>
      <c r="AP41" s="8"/>
      <c r="AQ41" s="8"/>
      <c r="AR41" s="9"/>
      <c r="AS41" s="8"/>
      <c r="AT41" s="8"/>
      <c r="AU41" s="8"/>
      <c r="AV41" s="9"/>
      <c r="AW41" s="7"/>
      <c r="AX41" s="8"/>
      <c r="AY41" s="8"/>
      <c r="AZ41" s="9"/>
      <c r="BA41" s="7"/>
      <c r="BB41" s="8"/>
      <c r="BC41" s="8"/>
      <c r="BD41" s="18"/>
      <c r="BE41" s="7"/>
      <c r="BF41" s="8"/>
      <c r="BG41" s="8"/>
      <c r="BH41" s="18"/>
    </row>
    <row r="42" spans="21:60" ht="13.5" customHeight="1">
      <c r="U42" s="15"/>
      <c r="V42" s="5"/>
      <c r="W42" s="5"/>
      <c r="X42" s="6"/>
      <c r="Y42" s="4"/>
      <c r="Z42" s="5"/>
      <c r="AA42" s="5"/>
      <c r="AB42" s="6"/>
      <c r="AC42" s="4"/>
      <c r="AD42" s="5"/>
      <c r="AE42" s="5"/>
      <c r="AF42" s="6"/>
      <c r="AG42" s="4"/>
      <c r="AH42" s="5"/>
      <c r="AI42" s="5"/>
      <c r="AJ42" s="6"/>
      <c r="AK42" s="4"/>
      <c r="AL42" s="5"/>
      <c r="AM42" s="5"/>
      <c r="AN42" s="6"/>
      <c r="AO42" s="4"/>
      <c r="AP42" s="5"/>
      <c r="AQ42" s="5"/>
      <c r="AR42" s="6"/>
      <c r="AS42" s="5"/>
      <c r="AT42" s="5"/>
      <c r="AU42" s="5"/>
      <c r="AV42" s="6"/>
      <c r="AW42" s="4"/>
      <c r="AX42" s="5"/>
      <c r="AY42" s="5"/>
      <c r="AZ42" s="6"/>
      <c r="BA42" s="4"/>
      <c r="BB42" s="5"/>
      <c r="BC42" s="5"/>
      <c r="BD42" s="16"/>
      <c r="BE42" s="4"/>
      <c r="BF42" s="5"/>
      <c r="BG42" s="5"/>
      <c r="BH42" s="16"/>
    </row>
    <row r="43" spans="21:60" ht="13.5" customHeight="1">
      <c r="U43" s="15"/>
      <c r="V43" s="5"/>
      <c r="W43" s="5"/>
      <c r="X43" s="6"/>
      <c r="Y43" s="4"/>
      <c r="Z43" s="5"/>
      <c r="AA43" s="5"/>
      <c r="AB43" s="6"/>
      <c r="AC43" s="4"/>
      <c r="AD43" s="5"/>
      <c r="AE43" s="5"/>
      <c r="AF43" s="6"/>
      <c r="AG43" s="4"/>
      <c r="AH43" s="5"/>
      <c r="AI43" s="5"/>
      <c r="AJ43" s="6"/>
      <c r="AK43" s="4"/>
      <c r="AL43" s="5"/>
      <c r="AM43" s="5"/>
      <c r="AN43" s="6"/>
      <c r="AO43" s="4"/>
      <c r="AP43" s="5"/>
      <c r="AQ43" s="5"/>
      <c r="AR43" s="6"/>
      <c r="AS43" s="5"/>
      <c r="AT43" s="5"/>
      <c r="AU43" s="5"/>
      <c r="AV43" s="6"/>
      <c r="AW43" s="4"/>
      <c r="AX43" s="5"/>
      <c r="AY43" s="5"/>
      <c r="AZ43" s="6"/>
      <c r="BA43" s="4"/>
      <c r="BB43" s="5"/>
      <c r="BC43" s="5"/>
      <c r="BD43" s="16"/>
      <c r="BE43" s="4"/>
      <c r="BF43" s="5"/>
      <c r="BG43" s="5"/>
      <c r="BH43" s="16"/>
    </row>
    <row r="44" spans="21:60" ht="13.5" customHeight="1">
      <c r="U44" s="15"/>
      <c r="V44" s="5"/>
      <c r="W44" s="5"/>
      <c r="X44" s="6"/>
      <c r="Y44" s="4"/>
      <c r="Z44" s="5"/>
      <c r="AA44" s="5"/>
      <c r="AB44" s="6"/>
      <c r="AC44" s="4"/>
      <c r="AD44" s="5"/>
      <c r="AE44" s="5"/>
      <c r="AF44" s="6"/>
      <c r="AG44" s="4"/>
      <c r="AH44" s="5"/>
      <c r="AI44" s="5"/>
      <c r="AJ44" s="6"/>
      <c r="AK44" s="4"/>
      <c r="AL44" s="5"/>
      <c r="AM44" s="5"/>
      <c r="AN44" s="6"/>
      <c r="AO44" s="4"/>
      <c r="AP44" s="5"/>
      <c r="AQ44" s="5"/>
      <c r="AR44" s="6"/>
      <c r="AS44" s="5"/>
      <c r="AT44" s="5"/>
      <c r="AU44" s="5"/>
      <c r="AV44" s="6"/>
      <c r="AW44" s="4"/>
      <c r="AX44" s="5"/>
      <c r="AY44" s="5"/>
      <c r="AZ44" s="6"/>
      <c r="BA44" s="4"/>
      <c r="BB44" s="5"/>
      <c r="BC44" s="5"/>
      <c r="BD44" s="16"/>
      <c r="BE44" s="4"/>
      <c r="BF44" s="5"/>
      <c r="BG44" s="5"/>
      <c r="BH44" s="16"/>
    </row>
    <row r="45" spans="21:60" ht="13.5" customHeight="1" thickBot="1">
      <c r="U45" s="17"/>
      <c r="V45" s="8"/>
      <c r="W45" s="8"/>
      <c r="X45" s="9"/>
      <c r="Y45" s="7"/>
      <c r="Z45" s="8"/>
      <c r="AA45" s="8"/>
      <c r="AB45" s="9"/>
      <c r="AC45" s="4"/>
      <c r="AD45" s="22"/>
      <c r="AE45" s="22"/>
      <c r="AF45" s="23"/>
      <c r="AG45" s="24"/>
      <c r="AH45" s="22"/>
      <c r="AI45" s="22"/>
      <c r="AJ45" s="23"/>
      <c r="AK45" s="24"/>
      <c r="AL45" s="22"/>
      <c r="AM45" s="22"/>
      <c r="AN45" s="23"/>
      <c r="AO45" s="24"/>
      <c r="AP45" s="22"/>
      <c r="AQ45" s="22"/>
      <c r="AR45" s="23"/>
      <c r="AS45" s="22"/>
      <c r="AT45" s="22"/>
      <c r="AU45" s="22"/>
      <c r="AV45" s="23"/>
      <c r="AW45" s="24"/>
      <c r="AX45" s="22"/>
      <c r="AY45" s="22"/>
      <c r="AZ45" s="23"/>
      <c r="BA45" s="24"/>
      <c r="BB45" s="22"/>
      <c r="BC45" s="22"/>
      <c r="BD45" s="25"/>
      <c r="BE45" s="24"/>
      <c r="BF45" s="22"/>
      <c r="BG45" s="22"/>
      <c r="BH45" s="2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O37"/>
  <sheetViews>
    <sheetView topLeftCell="A16" zoomScale="110" zoomScaleNormal="110" workbookViewId="0">
      <selection activeCell="B18" sqref="B18"/>
    </sheetView>
  </sheetViews>
  <sheetFormatPr defaultColWidth="2.5703125" defaultRowHeight="13.5" customHeight="1"/>
  <cols>
    <col min="42" max="42" width="3" bestFit="1" customWidth="1"/>
    <col min="44" max="44" width="3" bestFit="1" customWidth="1"/>
    <col min="47" max="47" width="3" bestFit="1" customWidth="1"/>
  </cols>
  <sheetData>
    <row r="1" spans="2:41" ht="13.5" customHeight="1" thickBot="1"/>
    <row r="2" spans="2:41" ht="13.5" customHeight="1">
      <c r="M2" s="10"/>
      <c r="N2" s="11"/>
      <c r="O2" s="11"/>
      <c r="P2" s="12"/>
      <c r="Q2" s="13"/>
      <c r="R2" s="11"/>
      <c r="S2" s="11"/>
      <c r="T2" s="12"/>
      <c r="U2" s="13"/>
      <c r="V2" s="11"/>
      <c r="W2" s="11"/>
      <c r="X2" s="12"/>
      <c r="Y2" s="13"/>
      <c r="Z2" s="11"/>
      <c r="AA2" s="11"/>
      <c r="AB2" s="12"/>
      <c r="AC2" s="13"/>
      <c r="AD2" s="11"/>
      <c r="AE2" s="11"/>
      <c r="AF2" s="12"/>
      <c r="AG2" s="13"/>
      <c r="AH2" s="11"/>
      <c r="AI2" s="11"/>
      <c r="AJ2" s="12"/>
      <c r="AK2" s="13"/>
      <c r="AL2" s="11"/>
      <c r="AM2" s="11"/>
      <c r="AN2" s="14"/>
      <c r="AO2" s="5"/>
    </row>
    <row r="3" spans="2:41" ht="13.5" customHeight="1">
      <c r="M3" s="15"/>
      <c r="N3" s="5"/>
      <c r="O3" s="5"/>
      <c r="P3" s="6"/>
      <c r="Q3" s="4"/>
      <c r="R3" s="5"/>
      <c r="S3" s="5"/>
      <c r="T3" s="6"/>
      <c r="U3" s="4"/>
      <c r="V3" s="5"/>
      <c r="W3" s="5"/>
      <c r="X3" s="6"/>
      <c r="Y3" s="4"/>
      <c r="Z3" s="5"/>
      <c r="AA3" s="5"/>
      <c r="AB3" s="6"/>
      <c r="AC3" s="4"/>
      <c r="AD3" s="5"/>
      <c r="AE3" s="5"/>
      <c r="AF3" s="6"/>
      <c r="AG3" s="4"/>
      <c r="AH3" s="5"/>
      <c r="AI3" s="5"/>
      <c r="AJ3" s="6"/>
      <c r="AK3" s="4"/>
      <c r="AL3" s="5"/>
      <c r="AM3" s="5"/>
      <c r="AN3" s="16"/>
      <c r="AO3" s="5"/>
    </row>
    <row r="4" spans="2:41" ht="13.5" customHeight="1">
      <c r="M4" s="15"/>
      <c r="N4" s="5"/>
      <c r="O4" s="5"/>
      <c r="P4" s="6"/>
      <c r="Q4" s="4"/>
      <c r="R4" s="5"/>
      <c r="S4" s="5"/>
      <c r="T4" s="6"/>
      <c r="U4" s="4"/>
      <c r="V4" s="5"/>
      <c r="W4" s="5"/>
      <c r="X4" s="6"/>
      <c r="Y4" s="4"/>
      <c r="Z4" s="5"/>
      <c r="AA4" s="5"/>
      <c r="AB4" s="6"/>
      <c r="AC4" s="4"/>
      <c r="AD4" s="5"/>
      <c r="AE4" s="5"/>
      <c r="AF4" s="6"/>
      <c r="AG4" s="4"/>
      <c r="AH4" s="5"/>
      <c r="AI4" s="5"/>
      <c r="AJ4" s="6"/>
      <c r="AK4" s="4"/>
      <c r="AL4" s="5"/>
      <c r="AM4" s="5"/>
      <c r="AN4" s="16"/>
      <c r="AO4" s="5"/>
    </row>
    <row r="5" spans="2:41" ht="13.5" customHeight="1">
      <c r="B5" s="94" t="s">
        <v>10</v>
      </c>
      <c r="C5" s="94"/>
      <c r="D5" s="94"/>
      <c r="E5" s="94"/>
      <c r="F5" s="94"/>
      <c r="G5" s="94"/>
      <c r="H5" s="94"/>
      <c r="I5" s="94"/>
      <c r="J5" s="94"/>
      <c r="M5" s="17"/>
      <c r="N5" s="8"/>
      <c r="O5" s="8"/>
      <c r="P5" s="9"/>
      <c r="Q5" s="7"/>
      <c r="R5" s="8"/>
      <c r="S5" s="8"/>
      <c r="T5" s="9"/>
      <c r="U5" s="7"/>
      <c r="V5" s="8"/>
      <c r="W5" s="8"/>
      <c r="X5" s="9"/>
      <c r="Y5" s="7"/>
      <c r="Z5" s="8"/>
      <c r="AA5" s="8"/>
      <c r="AB5" s="9"/>
      <c r="AC5" s="7"/>
      <c r="AD5" s="8"/>
      <c r="AE5" s="8"/>
      <c r="AF5" s="9"/>
      <c r="AG5" s="7"/>
      <c r="AH5" s="8"/>
      <c r="AI5" s="8"/>
      <c r="AJ5" s="9"/>
      <c r="AK5" s="7"/>
      <c r="AL5" s="8"/>
      <c r="AM5" s="8"/>
      <c r="AN5" s="18"/>
      <c r="AO5" s="5"/>
    </row>
    <row r="6" spans="2:41" ht="13.5" customHeight="1">
      <c r="B6" s="94"/>
      <c r="C6" s="94"/>
      <c r="D6" s="94"/>
      <c r="E6" s="94"/>
      <c r="F6" s="94"/>
      <c r="G6" s="94"/>
      <c r="H6" s="94"/>
      <c r="I6" s="94"/>
      <c r="J6" s="94"/>
      <c r="M6" s="19"/>
      <c r="N6" s="2"/>
      <c r="O6" s="2"/>
      <c r="P6" s="3"/>
      <c r="Q6" s="1"/>
      <c r="R6" s="2"/>
      <c r="S6" s="2"/>
      <c r="T6" s="3"/>
      <c r="U6" s="1"/>
      <c r="V6" s="2"/>
      <c r="W6" s="2"/>
      <c r="X6" s="3"/>
      <c r="Y6" s="1"/>
      <c r="Z6" s="2"/>
      <c r="AA6" s="2"/>
      <c r="AB6" s="3"/>
      <c r="AC6" s="1"/>
      <c r="AD6" s="2"/>
      <c r="AE6" s="2"/>
      <c r="AF6" s="3"/>
      <c r="AG6" s="1"/>
      <c r="AH6" s="2"/>
      <c r="AI6" s="2"/>
      <c r="AJ6" s="3"/>
      <c r="AK6" s="1"/>
      <c r="AL6" s="2"/>
      <c r="AM6" s="2"/>
      <c r="AN6" s="20"/>
      <c r="AO6" s="5"/>
    </row>
    <row r="7" spans="2:41" ht="13.5" customHeight="1">
      <c r="B7" s="94"/>
      <c r="C7" s="94"/>
      <c r="D7" s="94"/>
      <c r="E7" s="94"/>
      <c r="F7" s="94"/>
      <c r="G7" s="94"/>
      <c r="H7" s="94"/>
      <c r="I7" s="94"/>
      <c r="J7" s="94"/>
      <c r="M7" s="15"/>
      <c r="N7" s="5"/>
      <c r="O7" s="5"/>
      <c r="P7" s="6"/>
      <c r="Q7" s="4"/>
      <c r="R7" s="5"/>
      <c r="S7" s="5"/>
      <c r="T7" s="6"/>
      <c r="U7" s="4"/>
      <c r="V7" s="5"/>
      <c r="W7" s="5"/>
      <c r="X7" s="6"/>
      <c r="Y7" s="4"/>
      <c r="Z7" s="5"/>
      <c r="AA7" s="5"/>
      <c r="AB7" s="6"/>
      <c r="AC7" s="4"/>
      <c r="AD7" s="5"/>
      <c r="AE7" s="5"/>
      <c r="AF7" s="6"/>
      <c r="AG7" s="4"/>
      <c r="AH7" s="5"/>
      <c r="AI7" s="5"/>
      <c r="AJ7" s="6"/>
      <c r="AK7" s="4"/>
      <c r="AL7" s="5"/>
      <c r="AM7" s="5"/>
      <c r="AN7" s="16"/>
      <c r="AO7" s="5"/>
    </row>
    <row r="8" spans="2:41" ht="13.5" customHeight="1">
      <c r="B8" s="94"/>
      <c r="C8" s="94"/>
      <c r="D8" s="94"/>
      <c r="E8" s="94"/>
      <c r="F8" s="94"/>
      <c r="G8" s="94"/>
      <c r="H8" s="94"/>
      <c r="I8" s="94"/>
      <c r="J8" s="94"/>
      <c r="M8" s="15"/>
      <c r="N8" s="5"/>
      <c r="O8" s="5"/>
      <c r="P8" s="6"/>
      <c r="Q8" s="4"/>
      <c r="R8" s="5"/>
      <c r="S8" s="5"/>
      <c r="T8" s="6"/>
      <c r="U8" s="4"/>
      <c r="V8" s="5"/>
      <c r="W8" s="5"/>
      <c r="X8" s="6"/>
      <c r="Y8" s="4"/>
      <c r="Z8" s="5"/>
      <c r="AA8" s="5"/>
      <c r="AB8" s="6"/>
      <c r="AC8" s="4"/>
      <c r="AD8" s="5"/>
      <c r="AE8" s="5"/>
      <c r="AF8" s="6"/>
      <c r="AG8" s="4"/>
      <c r="AH8" s="5"/>
      <c r="AI8" s="5"/>
      <c r="AJ8" s="6"/>
      <c r="AK8" s="4"/>
      <c r="AL8" s="5"/>
      <c r="AM8" s="5"/>
      <c r="AN8" s="16"/>
      <c r="AO8" s="5"/>
    </row>
    <row r="9" spans="2:41" ht="13.5" customHeight="1">
      <c r="B9" s="94"/>
      <c r="C9" s="94"/>
      <c r="D9" s="94"/>
      <c r="E9" s="94"/>
      <c r="F9" s="94"/>
      <c r="G9" s="94"/>
      <c r="H9" s="94"/>
      <c r="I9" s="94"/>
      <c r="J9" s="94"/>
      <c r="M9" s="17"/>
      <c r="N9" s="8"/>
      <c r="O9" s="8"/>
      <c r="P9" s="9"/>
      <c r="Q9" s="7"/>
      <c r="R9" s="8"/>
      <c r="S9" s="8"/>
      <c r="T9" s="9"/>
      <c r="U9" s="7"/>
      <c r="V9" s="8"/>
      <c r="W9" s="8"/>
      <c r="X9" s="9"/>
      <c r="Y9" s="7"/>
      <c r="Z9" s="8"/>
      <c r="AA9" s="8"/>
      <c r="AB9" s="9"/>
      <c r="AC9" s="7"/>
      <c r="AD9" s="8"/>
      <c r="AE9" s="8"/>
      <c r="AF9" s="9"/>
      <c r="AG9" s="7"/>
      <c r="AH9" s="8"/>
      <c r="AI9" s="8"/>
      <c r="AJ9" s="9"/>
      <c r="AK9" s="7"/>
      <c r="AL9" s="8"/>
      <c r="AM9" s="8"/>
      <c r="AN9" s="18"/>
      <c r="AO9" s="5"/>
    </row>
    <row r="10" spans="2:41" ht="13.5" customHeight="1">
      <c r="B10" s="94"/>
      <c r="C10" s="94"/>
      <c r="D10" s="94"/>
      <c r="E10" s="94"/>
      <c r="F10" s="94"/>
      <c r="G10" s="94"/>
      <c r="H10" s="94"/>
      <c r="I10" s="94"/>
      <c r="J10" s="94"/>
      <c r="M10" s="19"/>
      <c r="N10" s="2"/>
      <c r="O10" s="2"/>
      <c r="P10" s="3"/>
      <c r="Q10" s="1"/>
      <c r="R10" s="2"/>
      <c r="S10" s="2"/>
      <c r="T10" s="3"/>
      <c r="U10" s="1"/>
      <c r="V10" s="2"/>
      <c r="W10" s="2"/>
      <c r="X10" s="3"/>
      <c r="Y10" s="1"/>
      <c r="Z10" s="2"/>
      <c r="AA10" s="2"/>
      <c r="AB10" s="3"/>
      <c r="AC10" s="1"/>
      <c r="AD10" s="2"/>
      <c r="AE10" s="2"/>
      <c r="AF10" s="3"/>
      <c r="AG10" s="1"/>
      <c r="AH10" s="2"/>
      <c r="AI10" s="2"/>
      <c r="AJ10" s="3"/>
      <c r="AK10" s="1"/>
      <c r="AL10" s="2"/>
      <c r="AM10" s="2"/>
      <c r="AN10" s="20"/>
    </row>
    <row r="11" spans="2:41" ht="13.5" customHeight="1">
      <c r="B11" s="94"/>
      <c r="C11" s="94"/>
      <c r="D11" s="94"/>
      <c r="E11" s="94"/>
      <c r="F11" s="94"/>
      <c r="G11" s="94"/>
      <c r="H11" s="94"/>
      <c r="I11" s="94"/>
      <c r="J11" s="94"/>
      <c r="M11" s="15"/>
      <c r="N11" s="5"/>
      <c r="O11" s="5"/>
      <c r="P11" s="6"/>
      <c r="Q11" s="4"/>
      <c r="R11" s="5"/>
      <c r="S11" s="5"/>
      <c r="T11" s="6"/>
      <c r="U11" s="4"/>
      <c r="V11" s="5"/>
      <c r="W11" s="5"/>
      <c r="X11" s="6"/>
      <c r="Y11" s="4"/>
      <c r="Z11" s="5"/>
      <c r="AA11" s="5"/>
      <c r="AB11" s="6"/>
      <c r="AC11" s="4"/>
      <c r="AD11" s="5"/>
      <c r="AE11" s="5"/>
      <c r="AF11" s="6"/>
      <c r="AG11" s="4"/>
      <c r="AH11" s="5"/>
      <c r="AI11" s="5"/>
      <c r="AJ11" s="6"/>
      <c r="AK11" s="4"/>
      <c r="AL11" s="5"/>
      <c r="AM11" s="5"/>
      <c r="AN11" s="16"/>
    </row>
    <row r="12" spans="2:41" ht="13.5" customHeight="1">
      <c r="B12" s="94"/>
      <c r="C12" s="94"/>
      <c r="D12" s="94"/>
      <c r="E12" s="94"/>
      <c r="F12" s="94"/>
      <c r="G12" s="94"/>
      <c r="H12" s="94"/>
      <c r="I12" s="94"/>
      <c r="J12" s="94"/>
      <c r="M12" s="15"/>
      <c r="N12" s="5"/>
      <c r="O12" s="5"/>
      <c r="P12" s="6"/>
      <c r="Q12" s="4"/>
      <c r="R12" s="5"/>
      <c r="S12" s="5"/>
      <c r="T12" s="6"/>
      <c r="U12" s="4"/>
      <c r="V12" s="5"/>
      <c r="W12" s="5"/>
      <c r="X12" s="6"/>
      <c r="Y12" s="4"/>
      <c r="Z12" s="5"/>
      <c r="AA12" s="5"/>
      <c r="AB12" s="6"/>
      <c r="AC12" s="4"/>
      <c r="AD12" s="5"/>
      <c r="AE12" s="5"/>
      <c r="AF12" s="6"/>
      <c r="AG12" s="4"/>
      <c r="AH12" s="5"/>
      <c r="AI12" s="5"/>
      <c r="AJ12" s="6"/>
      <c r="AK12" s="4"/>
      <c r="AL12" s="5"/>
      <c r="AM12" s="5"/>
      <c r="AN12" s="16"/>
    </row>
    <row r="13" spans="2:41" ht="13.5" customHeight="1">
      <c r="B13" s="94"/>
      <c r="C13" s="94"/>
      <c r="D13" s="94"/>
      <c r="E13" s="94"/>
      <c r="F13" s="94"/>
      <c r="G13" s="94"/>
      <c r="H13" s="94"/>
      <c r="I13" s="94"/>
      <c r="J13" s="94"/>
      <c r="M13" s="17"/>
      <c r="N13" s="8"/>
      <c r="O13" s="8"/>
      <c r="P13" s="9"/>
      <c r="Q13" s="7"/>
      <c r="R13" s="8"/>
      <c r="S13" s="8"/>
      <c r="T13" s="9"/>
      <c r="U13" s="7"/>
      <c r="V13" s="8"/>
      <c r="W13" s="8"/>
      <c r="X13" s="9"/>
      <c r="Y13" s="7"/>
      <c r="Z13" s="8"/>
      <c r="AA13" s="8"/>
      <c r="AB13" s="9"/>
      <c r="AC13" s="7"/>
      <c r="AD13" s="8"/>
      <c r="AE13" s="8"/>
      <c r="AF13" s="9"/>
      <c r="AG13" s="7"/>
      <c r="AH13" s="8"/>
      <c r="AI13" s="8"/>
      <c r="AJ13" s="9"/>
      <c r="AK13" s="7"/>
      <c r="AL13" s="8"/>
      <c r="AM13" s="8"/>
      <c r="AN13" s="18"/>
    </row>
    <row r="14" spans="2:41" ht="13.5" customHeight="1">
      <c r="B14" s="94"/>
      <c r="C14" s="94"/>
      <c r="D14" s="94"/>
      <c r="E14" s="94"/>
      <c r="F14" s="94"/>
      <c r="G14" s="94"/>
      <c r="H14" s="94"/>
      <c r="I14" s="94"/>
      <c r="J14" s="94"/>
      <c r="M14" s="19"/>
      <c r="N14" s="2"/>
      <c r="O14" s="2"/>
      <c r="P14" s="3"/>
      <c r="Q14" s="1"/>
      <c r="R14" s="2"/>
      <c r="S14" s="2"/>
      <c r="T14" s="3"/>
      <c r="U14" s="1"/>
      <c r="V14" s="2"/>
      <c r="W14" s="2"/>
      <c r="X14" s="3"/>
      <c r="Y14" s="1"/>
      <c r="Z14" s="2"/>
      <c r="AA14" s="2"/>
      <c r="AB14" s="3"/>
      <c r="AC14" s="1"/>
      <c r="AD14" s="2"/>
      <c r="AE14" s="2"/>
      <c r="AF14" s="3"/>
      <c r="AG14" s="1"/>
      <c r="AH14" s="2"/>
      <c r="AI14" s="2"/>
      <c r="AJ14" s="3"/>
      <c r="AK14" s="1"/>
      <c r="AL14" s="2"/>
      <c r="AM14" s="2"/>
      <c r="AN14" s="20"/>
    </row>
    <row r="15" spans="2:41" ht="13.5" customHeight="1">
      <c r="B15" s="94"/>
      <c r="C15" s="94"/>
      <c r="D15" s="94"/>
      <c r="E15" s="94"/>
      <c r="F15" s="94"/>
      <c r="G15" s="94"/>
      <c r="H15" s="94"/>
      <c r="I15" s="94"/>
      <c r="J15" s="94"/>
      <c r="M15" s="15"/>
      <c r="N15" s="5"/>
      <c r="O15" s="5"/>
      <c r="P15" s="6"/>
      <c r="Q15" s="4"/>
      <c r="R15" s="5"/>
      <c r="S15" s="5"/>
      <c r="T15" s="6"/>
      <c r="U15" s="4"/>
      <c r="V15" s="5"/>
      <c r="W15" s="5"/>
      <c r="X15" s="6"/>
      <c r="Y15" s="4"/>
      <c r="Z15" s="5"/>
      <c r="AA15" s="5"/>
      <c r="AB15" s="6"/>
      <c r="AC15" s="4"/>
      <c r="AD15" s="5"/>
      <c r="AE15" s="5"/>
      <c r="AF15" s="6"/>
      <c r="AG15" s="4"/>
      <c r="AH15" s="5"/>
      <c r="AI15" s="5"/>
      <c r="AJ15" s="6"/>
      <c r="AK15" s="4"/>
      <c r="AL15" s="5"/>
      <c r="AM15" s="5"/>
      <c r="AN15" s="16"/>
    </row>
    <row r="16" spans="2:41" ht="13.5" customHeight="1">
      <c r="B16" s="94"/>
      <c r="C16" s="94"/>
      <c r="D16" s="94"/>
      <c r="E16" s="94"/>
      <c r="F16" s="94"/>
      <c r="G16" s="94"/>
      <c r="H16" s="94"/>
      <c r="I16" s="94"/>
      <c r="J16" s="94"/>
      <c r="M16" s="15"/>
      <c r="N16" s="5"/>
      <c r="O16" s="5"/>
      <c r="P16" s="6"/>
      <c r="Q16" s="4"/>
      <c r="R16" s="5"/>
      <c r="S16" s="5"/>
      <c r="T16" s="6"/>
      <c r="U16" s="4"/>
      <c r="V16" s="5"/>
      <c r="W16" s="5"/>
      <c r="X16" s="6"/>
      <c r="Y16" s="4"/>
      <c r="Z16" s="5"/>
      <c r="AA16" s="5"/>
      <c r="AB16" s="6"/>
      <c r="AC16" s="4"/>
      <c r="AD16" s="5"/>
      <c r="AE16" s="5"/>
      <c r="AF16" s="6"/>
      <c r="AG16" s="4"/>
      <c r="AH16" s="5"/>
      <c r="AI16" s="5"/>
      <c r="AJ16" s="6"/>
      <c r="AK16" s="4"/>
      <c r="AL16" s="5"/>
      <c r="AM16" s="5"/>
      <c r="AN16" s="16"/>
    </row>
    <row r="17" spans="2:40" ht="13.5" customHeight="1">
      <c r="B17" s="94"/>
      <c r="C17" s="94"/>
      <c r="D17" s="94"/>
      <c r="E17" s="94"/>
      <c r="F17" s="94"/>
      <c r="G17" s="94"/>
      <c r="H17" s="94"/>
      <c r="I17" s="94"/>
      <c r="J17" s="94"/>
      <c r="M17" s="17"/>
      <c r="N17" s="8"/>
      <c r="O17" s="8"/>
      <c r="P17" s="9"/>
      <c r="Q17" s="7"/>
      <c r="R17" s="8"/>
      <c r="S17" s="8"/>
      <c r="T17" s="9"/>
      <c r="U17" s="7"/>
      <c r="V17" s="8"/>
      <c r="W17" s="8"/>
      <c r="X17" s="9"/>
      <c r="Y17" s="7"/>
      <c r="Z17" s="8"/>
      <c r="AA17" s="8"/>
      <c r="AB17" s="9"/>
      <c r="AC17" s="7"/>
      <c r="AD17" s="8"/>
      <c r="AE17" s="8"/>
      <c r="AF17" s="9"/>
      <c r="AG17" s="7"/>
      <c r="AH17" s="8"/>
      <c r="AI17" s="8"/>
      <c r="AJ17" s="9"/>
      <c r="AK17" s="7"/>
      <c r="AL17" s="8"/>
      <c r="AM17" s="8"/>
      <c r="AN17" s="18"/>
    </row>
    <row r="18" spans="2:40" ht="13.5" customHeight="1">
      <c r="M18" s="19"/>
      <c r="N18" s="2"/>
      <c r="O18" s="2"/>
      <c r="P18" s="3"/>
      <c r="Q18" s="1"/>
      <c r="R18" s="2"/>
      <c r="S18" s="2"/>
      <c r="T18" s="3"/>
      <c r="U18" s="1"/>
      <c r="V18" s="2"/>
      <c r="W18" s="2"/>
      <c r="X18" s="3"/>
      <c r="Y18" s="1"/>
      <c r="Z18" s="2"/>
      <c r="AA18" s="2"/>
      <c r="AB18" s="3"/>
      <c r="AC18" s="1"/>
      <c r="AD18" s="2"/>
      <c r="AE18" s="2"/>
      <c r="AF18" s="3"/>
      <c r="AG18" s="1"/>
      <c r="AH18" s="2"/>
      <c r="AI18" s="2"/>
      <c r="AJ18" s="3"/>
      <c r="AK18" s="1"/>
      <c r="AL18" s="2"/>
      <c r="AM18" s="2"/>
      <c r="AN18" s="20"/>
    </row>
    <row r="19" spans="2:40" ht="13.5" customHeight="1">
      <c r="M19" s="15"/>
      <c r="N19" s="5"/>
      <c r="O19" s="5"/>
      <c r="P19" s="6"/>
      <c r="Q19" s="4"/>
      <c r="R19" s="5"/>
      <c r="S19" s="5"/>
      <c r="T19" s="6"/>
      <c r="U19" s="4"/>
      <c r="V19" s="5"/>
      <c r="W19" s="5"/>
      <c r="X19" s="6"/>
      <c r="Y19" s="4"/>
      <c r="Z19" s="5"/>
      <c r="AA19" s="5"/>
      <c r="AB19" s="6"/>
      <c r="AC19" s="4"/>
      <c r="AD19" s="5"/>
      <c r="AE19" s="5"/>
      <c r="AF19" s="6"/>
      <c r="AG19" s="4"/>
      <c r="AH19" s="5"/>
      <c r="AI19" s="5"/>
      <c r="AJ19" s="6"/>
      <c r="AK19" s="4"/>
      <c r="AL19" s="5"/>
      <c r="AM19" s="5"/>
      <c r="AN19" s="16"/>
    </row>
    <row r="20" spans="2:40" ht="13.5" customHeight="1">
      <c r="M20" s="15"/>
      <c r="N20" s="5"/>
      <c r="O20" s="5"/>
      <c r="P20" s="6"/>
      <c r="Q20" s="4"/>
      <c r="R20" s="5"/>
      <c r="S20" s="5"/>
      <c r="T20" s="6"/>
      <c r="U20" s="4"/>
      <c r="V20" s="5"/>
      <c r="W20" s="5"/>
      <c r="X20" s="6"/>
      <c r="Y20" s="4"/>
      <c r="Z20" s="5"/>
      <c r="AA20" s="5"/>
      <c r="AB20" s="6"/>
      <c r="AC20" s="4"/>
      <c r="AD20" s="5"/>
      <c r="AE20" s="5"/>
      <c r="AF20" s="6"/>
      <c r="AG20" s="4"/>
      <c r="AH20" s="5"/>
      <c r="AI20" s="5"/>
      <c r="AJ20" s="6"/>
      <c r="AK20" s="4"/>
      <c r="AL20" s="5"/>
      <c r="AM20" s="5"/>
      <c r="AN20" s="16"/>
    </row>
    <row r="21" spans="2:40" ht="13.5" customHeight="1">
      <c r="M21" s="17"/>
      <c r="N21" s="8"/>
      <c r="O21" s="8"/>
      <c r="P21" s="9"/>
      <c r="Q21" s="7"/>
      <c r="R21" s="8"/>
      <c r="S21" s="8"/>
      <c r="T21" s="9"/>
      <c r="U21" s="7"/>
      <c r="V21" s="8"/>
      <c r="W21" s="8"/>
      <c r="X21" s="9"/>
      <c r="Y21" s="7"/>
      <c r="Z21" s="8"/>
      <c r="AA21" s="8"/>
      <c r="AB21" s="9"/>
      <c r="AC21" s="7"/>
      <c r="AD21" s="8"/>
      <c r="AE21" s="8"/>
      <c r="AF21" s="9"/>
      <c r="AG21" s="7"/>
      <c r="AH21" s="8"/>
      <c r="AI21" s="8"/>
      <c r="AJ21" s="9"/>
      <c r="AK21" s="7"/>
      <c r="AL21" s="8"/>
      <c r="AM21" s="8"/>
      <c r="AN21" s="18"/>
    </row>
    <row r="22" spans="2:40" ht="13.5" customHeight="1">
      <c r="M22" s="19"/>
      <c r="N22" s="2"/>
      <c r="O22" s="2"/>
      <c r="P22" s="3"/>
      <c r="Q22" s="1"/>
      <c r="R22" s="2"/>
      <c r="S22" s="2"/>
      <c r="T22" s="3"/>
      <c r="U22" s="1"/>
      <c r="V22" s="2"/>
      <c r="W22" s="2"/>
      <c r="X22" s="3"/>
      <c r="Y22" s="1"/>
      <c r="Z22" s="2"/>
      <c r="AA22" s="2"/>
      <c r="AB22" s="3"/>
      <c r="AC22" s="1"/>
      <c r="AD22" s="2"/>
      <c r="AE22" s="2"/>
      <c r="AF22" s="3"/>
      <c r="AG22" s="1"/>
      <c r="AH22" s="2"/>
      <c r="AI22" s="2"/>
      <c r="AJ22" s="3"/>
      <c r="AK22" s="1"/>
      <c r="AL22" s="2"/>
      <c r="AM22" s="2"/>
      <c r="AN22" s="20"/>
    </row>
    <row r="23" spans="2:40" ht="13.5" customHeight="1">
      <c r="M23" s="15"/>
      <c r="N23" s="5"/>
      <c r="O23" s="5"/>
      <c r="P23" s="6"/>
      <c r="Q23" s="4"/>
      <c r="R23" s="5"/>
      <c r="S23" s="5"/>
      <c r="T23" s="6"/>
      <c r="U23" s="4"/>
      <c r="V23" s="5"/>
      <c r="W23" s="5"/>
      <c r="X23" s="6"/>
      <c r="Y23" s="4"/>
      <c r="Z23" s="5"/>
      <c r="AA23" s="5"/>
      <c r="AB23" s="6"/>
      <c r="AC23" s="4"/>
      <c r="AD23" s="5"/>
      <c r="AE23" s="5"/>
      <c r="AF23" s="6"/>
      <c r="AG23" s="4"/>
      <c r="AH23" s="5"/>
      <c r="AI23" s="5"/>
      <c r="AJ23" s="6"/>
      <c r="AK23" s="4"/>
      <c r="AL23" s="5"/>
      <c r="AM23" s="5"/>
      <c r="AN23" s="16"/>
    </row>
    <row r="24" spans="2:40" ht="13.5" customHeight="1">
      <c r="M24" s="15"/>
      <c r="N24" s="5"/>
      <c r="O24" s="5"/>
      <c r="P24" s="6"/>
      <c r="Q24" s="4"/>
      <c r="R24" s="5"/>
      <c r="S24" s="5"/>
      <c r="T24" s="6"/>
      <c r="U24" s="4"/>
      <c r="V24" s="5"/>
      <c r="W24" s="5"/>
      <c r="X24" s="6"/>
      <c r="Y24" s="4"/>
      <c r="Z24" s="5"/>
      <c r="AA24" s="5"/>
      <c r="AB24" s="6"/>
      <c r="AC24" s="4"/>
      <c r="AD24" s="5"/>
      <c r="AE24" s="5"/>
      <c r="AF24" s="6"/>
      <c r="AG24" s="4"/>
      <c r="AH24" s="5"/>
      <c r="AI24" s="5"/>
      <c r="AJ24" s="6"/>
      <c r="AK24" s="4"/>
      <c r="AL24" s="5"/>
      <c r="AM24" s="5"/>
      <c r="AN24" s="16"/>
    </row>
    <row r="25" spans="2:40" ht="13.5" customHeight="1">
      <c r="M25" s="17"/>
      <c r="N25" s="8"/>
      <c r="O25" s="8"/>
      <c r="P25" s="9"/>
      <c r="Q25" s="4"/>
      <c r="R25" s="5"/>
      <c r="S25" s="5"/>
      <c r="T25" s="6"/>
      <c r="U25" s="4"/>
      <c r="V25" s="5"/>
      <c r="W25" s="5"/>
      <c r="X25" s="6"/>
      <c r="Y25" s="4"/>
      <c r="Z25" s="5"/>
      <c r="AA25" s="5"/>
      <c r="AB25" s="6"/>
      <c r="AC25" s="7"/>
      <c r="AD25" s="8"/>
      <c r="AE25" s="8"/>
      <c r="AF25" s="9"/>
      <c r="AG25" s="7"/>
      <c r="AH25" s="8"/>
      <c r="AI25" s="8"/>
      <c r="AJ25" s="9"/>
      <c r="AK25" s="7"/>
      <c r="AL25" s="8"/>
      <c r="AM25" s="8"/>
      <c r="AN25" s="18"/>
    </row>
    <row r="26" spans="2:40" ht="13.5" customHeight="1">
      <c r="M26" s="19"/>
      <c r="N26" s="2"/>
      <c r="O26" s="2"/>
      <c r="P26" s="3"/>
      <c r="Q26" s="1"/>
      <c r="R26" s="2"/>
      <c r="S26" s="2"/>
      <c r="T26" s="3"/>
      <c r="U26" s="1"/>
      <c r="V26" s="2"/>
      <c r="W26" s="2"/>
      <c r="X26" s="3"/>
      <c r="Y26" s="1"/>
      <c r="Z26" s="2"/>
      <c r="AA26" s="2"/>
      <c r="AB26" s="3"/>
      <c r="AC26" s="1"/>
      <c r="AD26" s="2"/>
      <c r="AE26" s="2"/>
      <c r="AF26" s="3"/>
      <c r="AG26" s="1"/>
      <c r="AH26" s="2"/>
      <c r="AI26" s="2"/>
      <c r="AJ26" s="3"/>
      <c r="AK26" s="1"/>
      <c r="AL26" s="2"/>
      <c r="AM26" s="2"/>
      <c r="AN26" s="20"/>
    </row>
    <row r="27" spans="2:40" ht="13.5" customHeight="1">
      <c r="M27" s="15"/>
      <c r="N27" s="5"/>
      <c r="O27" s="5"/>
      <c r="P27" s="6"/>
      <c r="Q27" s="4"/>
      <c r="R27" s="5"/>
      <c r="S27" s="5"/>
      <c r="T27" s="6"/>
      <c r="U27" s="4"/>
      <c r="V27" s="5"/>
      <c r="W27" s="5"/>
      <c r="X27" s="6"/>
      <c r="Y27" s="4"/>
      <c r="Z27" s="5"/>
      <c r="AA27" s="5"/>
      <c r="AB27" s="6"/>
      <c r="AC27" s="4"/>
      <c r="AD27" s="5"/>
      <c r="AE27" s="5"/>
      <c r="AF27" s="6"/>
      <c r="AG27" s="4"/>
      <c r="AH27" s="5"/>
      <c r="AI27" s="5"/>
      <c r="AJ27" s="6"/>
      <c r="AK27" s="4"/>
      <c r="AL27" s="5"/>
      <c r="AM27" s="5"/>
      <c r="AN27" s="16"/>
    </row>
    <row r="28" spans="2:40" ht="13.5" customHeight="1">
      <c r="M28" s="15"/>
      <c r="N28" s="5"/>
      <c r="O28" s="5"/>
      <c r="P28" s="6"/>
      <c r="Q28" s="4"/>
      <c r="R28" s="5"/>
      <c r="S28" s="5"/>
      <c r="T28" s="6"/>
      <c r="U28" s="4"/>
      <c r="V28" s="5"/>
      <c r="W28" s="5"/>
      <c r="X28" s="6"/>
      <c r="Y28" s="4"/>
      <c r="Z28" s="5"/>
      <c r="AA28" s="5"/>
      <c r="AB28" s="6"/>
      <c r="AC28" s="4"/>
      <c r="AD28" s="5"/>
      <c r="AE28" s="5"/>
      <c r="AF28" s="6"/>
      <c r="AG28" s="4"/>
      <c r="AH28" s="5"/>
      <c r="AI28" s="5"/>
      <c r="AJ28" s="6"/>
      <c r="AK28" s="4"/>
      <c r="AL28" s="5"/>
      <c r="AM28" s="5"/>
      <c r="AN28" s="16"/>
    </row>
    <row r="29" spans="2:40" ht="13.5" customHeight="1">
      <c r="M29" s="17"/>
      <c r="N29" s="8"/>
      <c r="O29" s="8"/>
      <c r="P29" s="9"/>
      <c r="Q29" s="4"/>
      <c r="R29" s="5"/>
      <c r="S29" s="5"/>
      <c r="T29" s="6"/>
      <c r="U29" s="4"/>
      <c r="V29" s="5"/>
      <c r="W29" s="5"/>
      <c r="X29" s="6"/>
      <c r="Y29" s="4"/>
      <c r="Z29" s="5"/>
      <c r="AA29" s="5"/>
      <c r="AB29" s="6"/>
      <c r="AC29" s="7"/>
      <c r="AD29" s="8"/>
      <c r="AE29" s="8"/>
      <c r="AF29" s="9"/>
      <c r="AG29" s="7"/>
      <c r="AH29" s="8"/>
      <c r="AI29" s="8"/>
      <c r="AJ29" s="9"/>
      <c r="AK29" s="7"/>
      <c r="AL29" s="8"/>
      <c r="AM29" s="8"/>
      <c r="AN29" s="18"/>
    </row>
    <row r="30" spans="2:40" ht="13.5" customHeight="1">
      <c r="M30" s="19"/>
      <c r="N30" s="2"/>
      <c r="O30" s="2"/>
      <c r="P30" s="3"/>
      <c r="Q30" s="1"/>
      <c r="R30" s="2"/>
      <c r="S30" s="2"/>
      <c r="T30" s="3"/>
      <c r="U30" s="1"/>
      <c r="V30" s="2"/>
      <c r="W30" s="2"/>
      <c r="X30" s="3"/>
      <c r="Y30" s="1"/>
      <c r="Z30" s="2"/>
      <c r="AA30" s="2"/>
      <c r="AB30" s="3"/>
      <c r="AC30" s="1"/>
      <c r="AD30" s="2"/>
      <c r="AE30" s="2"/>
      <c r="AF30" s="3"/>
      <c r="AG30" s="1"/>
      <c r="AH30" s="2"/>
      <c r="AI30" s="2"/>
      <c r="AJ30" s="3"/>
      <c r="AK30" s="1"/>
      <c r="AL30" s="2"/>
      <c r="AM30" s="2"/>
      <c r="AN30" s="20"/>
    </row>
    <row r="31" spans="2:40" ht="13.5" customHeight="1">
      <c r="M31" s="15"/>
      <c r="N31" s="5"/>
      <c r="O31" s="5"/>
      <c r="P31" s="6"/>
      <c r="Q31" s="4"/>
      <c r="R31" s="5"/>
      <c r="S31" s="5"/>
      <c r="T31" s="6"/>
      <c r="U31" s="4"/>
      <c r="V31" s="5"/>
      <c r="W31" s="5"/>
      <c r="X31" s="6"/>
      <c r="Y31" s="4"/>
      <c r="Z31" s="5"/>
      <c r="AA31" s="5"/>
      <c r="AB31" s="6"/>
      <c r="AC31" s="4"/>
      <c r="AD31" s="5"/>
      <c r="AE31" s="5"/>
      <c r="AF31" s="6"/>
      <c r="AG31" s="4"/>
      <c r="AH31" s="5"/>
      <c r="AI31" s="5"/>
      <c r="AJ31" s="6"/>
      <c r="AK31" s="4"/>
      <c r="AL31" s="5"/>
      <c r="AM31" s="5"/>
      <c r="AN31" s="16"/>
    </row>
    <row r="32" spans="2:40" ht="13.5" customHeight="1">
      <c r="M32" s="15"/>
      <c r="N32" s="5"/>
      <c r="O32" s="5"/>
      <c r="P32" s="6"/>
      <c r="Q32" s="4"/>
      <c r="R32" s="5"/>
      <c r="S32" s="5"/>
      <c r="T32" s="6"/>
      <c r="U32" s="4"/>
      <c r="V32" s="5"/>
      <c r="W32" s="5"/>
      <c r="X32" s="6"/>
      <c r="Y32" s="4"/>
      <c r="Z32" s="5"/>
      <c r="AA32" s="5"/>
      <c r="AB32" s="6"/>
      <c r="AC32" s="4"/>
      <c r="AD32" s="5"/>
      <c r="AE32" s="5"/>
      <c r="AF32" s="6"/>
      <c r="AG32" s="4"/>
      <c r="AH32" s="5"/>
      <c r="AI32" s="5"/>
      <c r="AJ32" s="6"/>
      <c r="AK32" s="4"/>
      <c r="AL32" s="5"/>
      <c r="AM32" s="5"/>
      <c r="AN32" s="16"/>
    </row>
    <row r="33" spans="13:40" ht="13.5" customHeight="1">
      <c r="M33" s="17"/>
      <c r="N33" s="8"/>
      <c r="O33" s="8"/>
      <c r="P33" s="9"/>
      <c r="Q33" s="4"/>
      <c r="R33" s="5"/>
      <c r="S33" s="5"/>
      <c r="T33" s="6"/>
      <c r="U33" s="4"/>
      <c r="V33" s="5"/>
      <c r="W33" s="5"/>
      <c r="X33" s="6"/>
      <c r="Y33" s="4"/>
      <c r="Z33" s="5"/>
      <c r="AA33" s="5"/>
      <c r="AB33" s="6"/>
      <c r="AC33" s="7"/>
      <c r="AD33" s="8"/>
      <c r="AE33" s="8"/>
      <c r="AF33" s="9"/>
      <c r="AG33" s="7"/>
      <c r="AH33" s="8"/>
      <c r="AI33" s="8"/>
      <c r="AJ33" s="9"/>
      <c r="AK33" s="7"/>
      <c r="AL33" s="8"/>
      <c r="AM33" s="8"/>
      <c r="AN33" s="18"/>
    </row>
    <row r="34" spans="13:40" ht="13.5" customHeight="1">
      <c r="M34" s="19"/>
      <c r="N34" s="2"/>
      <c r="O34" s="2"/>
      <c r="P34" s="3"/>
      <c r="Q34" s="1"/>
      <c r="R34" s="2"/>
      <c r="S34" s="2"/>
      <c r="T34" s="3"/>
      <c r="U34" s="1"/>
      <c r="V34" s="2"/>
      <c r="W34" s="2"/>
      <c r="X34" s="3"/>
      <c r="Y34" s="1"/>
      <c r="Z34" s="2"/>
      <c r="AA34" s="2"/>
      <c r="AB34" s="3"/>
      <c r="AC34" s="1"/>
      <c r="AD34" s="2"/>
      <c r="AE34" s="2"/>
      <c r="AF34" s="3"/>
      <c r="AG34" s="1"/>
      <c r="AH34" s="2"/>
      <c r="AI34" s="2"/>
      <c r="AJ34" s="3"/>
      <c r="AK34" s="1"/>
      <c r="AL34" s="2"/>
      <c r="AM34" s="2"/>
      <c r="AN34" s="20"/>
    </row>
    <row r="35" spans="13:40" ht="13.5" customHeight="1">
      <c r="M35" s="15"/>
      <c r="N35" s="5"/>
      <c r="O35" s="5"/>
      <c r="P35" s="6"/>
      <c r="Q35" s="4"/>
      <c r="R35" s="5"/>
      <c r="S35" s="5"/>
      <c r="T35" s="6"/>
      <c r="U35" s="4"/>
      <c r="V35" s="5"/>
      <c r="W35" s="5"/>
      <c r="X35" s="6"/>
      <c r="Y35" s="4"/>
      <c r="Z35" s="5"/>
      <c r="AA35" s="5"/>
      <c r="AB35" s="6"/>
      <c r="AC35" s="4"/>
      <c r="AD35" s="5"/>
      <c r="AE35" s="5"/>
      <c r="AF35" s="6"/>
      <c r="AG35" s="4"/>
      <c r="AH35" s="5"/>
      <c r="AI35" s="5"/>
      <c r="AJ35" s="6"/>
      <c r="AK35" s="4"/>
      <c r="AL35" s="5"/>
      <c r="AM35" s="5"/>
      <c r="AN35" s="16"/>
    </row>
    <row r="36" spans="13:40" ht="13.5" customHeight="1">
      <c r="M36" s="15"/>
      <c r="N36" s="5"/>
      <c r="O36" s="5"/>
      <c r="P36" s="6"/>
      <c r="Q36" s="4"/>
      <c r="R36" s="5"/>
      <c r="S36" s="5"/>
      <c r="T36" s="6"/>
      <c r="U36" s="4"/>
      <c r="V36" s="5"/>
      <c r="W36" s="5"/>
      <c r="X36" s="6"/>
      <c r="Y36" s="4"/>
      <c r="Z36" s="5"/>
      <c r="AA36" s="5"/>
      <c r="AB36" s="6"/>
      <c r="AC36" s="4"/>
      <c r="AD36" s="5"/>
      <c r="AE36" s="5"/>
      <c r="AF36" s="6"/>
      <c r="AG36" s="4"/>
      <c r="AH36" s="5"/>
      <c r="AI36" s="5"/>
      <c r="AJ36" s="6"/>
      <c r="AK36" s="4"/>
      <c r="AL36" s="5"/>
      <c r="AM36" s="5"/>
      <c r="AN36" s="16"/>
    </row>
    <row r="37" spans="13:40" ht="13.5" customHeight="1" thickBot="1">
      <c r="M37" s="21"/>
      <c r="N37" s="22"/>
      <c r="O37" s="22"/>
      <c r="P37" s="23"/>
      <c r="Q37" s="24"/>
      <c r="R37" s="22"/>
      <c r="S37" s="22"/>
      <c r="T37" s="23"/>
      <c r="U37" s="24"/>
      <c r="V37" s="22"/>
      <c r="W37" s="22"/>
      <c r="X37" s="23"/>
      <c r="Y37" s="24"/>
      <c r="Z37" s="22"/>
      <c r="AA37" s="22"/>
      <c r="AB37" s="23"/>
      <c r="AC37" s="24"/>
      <c r="AD37" s="22"/>
      <c r="AE37" s="22"/>
      <c r="AF37" s="23"/>
      <c r="AG37" s="24"/>
      <c r="AH37" s="22"/>
      <c r="AI37" s="22"/>
      <c r="AJ37" s="23"/>
      <c r="AK37" s="24"/>
      <c r="AL37" s="22"/>
      <c r="AM37" s="22"/>
      <c r="AN37" s="25"/>
    </row>
  </sheetData>
  <mergeCells count="1">
    <mergeCell ref="B5:J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M1:AU29"/>
  <sheetViews>
    <sheetView topLeftCell="A11" zoomScale="110" zoomScaleNormal="110" workbookViewId="0">
      <selection activeCell="B18" sqref="B18"/>
    </sheetView>
  </sheetViews>
  <sheetFormatPr defaultColWidth="2.5703125" defaultRowHeight="13.5" customHeight="1"/>
  <cols>
    <col min="47" max="47" width="3" bestFit="1" customWidth="1"/>
  </cols>
  <sheetData>
    <row r="1" spans="13:47" ht="13.5" customHeight="1" thickBot="1"/>
    <row r="2" spans="13:47" ht="13.5" customHeight="1">
      <c r="M2" s="10"/>
      <c r="N2" s="11"/>
      <c r="O2" s="11"/>
      <c r="P2" s="12"/>
      <c r="Q2" s="13"/>
      <c r="R2" s="11"/>
      <c r="S2" s="11"/>
      <c r="T2" s="12"/>
      <c r="U2" s="13"/>
      <c r="V2" s="11"/>
      <c r="W2" s="11"/>
      <c r="X2" s="12"/>
      <c r="Y2" s="13"/>
      <c r="Z2" s="11"/>
      <c r="AA2" s="11"/>
      <c r="AB2" s="12"/>
      <c r="AC2" s="13"/>
      <c r="AD2" s="11"/>
      <c r="AE2" s="11"/>
      <c r="AF2" s="12"/>
      <c r="AG2" s="13"/>
      <c r="AH2" s="11"/>
      <c r="AI2" s="11"/>
      <c r="AJ2" s="12"/>
      <c r="AK2" s="13"/>
      <c r="AL2" s="11"/>
      <c r="AM2" s="11"/>
      <c r="AN2" s="14"/>
      <c r="AO2" s="5"/>
    </row>
    <row r="3" spans="13:47" ht="13.5" customHeight="1">
      <c r="M3" s="15"/>
      <c r="N3" s="5"/>
      <c r="O3" s="5"/>
      <c r="P3" s="6"/>
      <c r="Q3" s="4"/>
      <c r="R3" s="5"/>
      <c r="S3" s="5"/>
      <c r="T3" s="6"/>
      <c r="U3" s="4"/>
      <c r="V3" s="5"/>
      <c r="W3" s="5"/>
      <c r="X3" s="6"/>
      <c r="Y3" s="4"/>
      <c r="Z3" s="5"/>
      <c r="AA3" s="5"/>
      <c r="AB3" s="6"/>
      <c r="AC3" s="4"/>
      <c r="AD3" s="5"/>
      <c r="AE3" s="5"/>
      <c r="AF3" s="6"/>
      <c r="AG3" s="4"/>
      <c r="AH3" s="5"/>
      <c r="AI3" s="5"/>
      <c r="AJ3" s="6"/>
      <c r="AK3" s="4"/>
      <c r="AL3" s="5"/>
      <c r="AM3" s="5"/>
      <c r="AN3" s="16"/>
      <c r="AO3" s="5"/>
    </row>
    <row r="4" spans="13:47" ht="13.5" customHeight="1">
      <c r="M4" s="15"/>
      <c r="N4" s="5"/>
      <c r="O4" s="5"/>
      <c r="P4" s="6"/>
      <c r="Q4" s="4"/>
      <c r="R4" s="5"/>
      <c r="S4" s="5"/>
      <c r="T4" s="6"/>
      <c r="U4" s="4"/>
      <c r="V4" s="5"/>
      <c r="W4" s="5"/>
      <c r="X4" s="6"/>
      <c r="Y4" s="4"/>
      <c r="Z4" s="5"/>
      <c r="AA4" s="5"/>
      <c r="AB4" s="6"/>
      <c r="AC4" s="4"/>
      <c r="AD4" s="5"/>
      <c r="AE4" s="5"/>
      <c r="AF4" s="6"/>
      <c r="AG4" s="4"/>
      <c r="AH4" s="5"/>
      <c r="AI4" s="5"/>
      <c r="AJ4" s="6"/>
      <c r="AK4" s="4"/>
      <c r="AL4" s="5"/>
      <c r="AM4" s="5"/>
      <c r="AN4" s="16"/>
      <c r="AO4" s="5"/>
    </row>
    <row r="5" spans="13:47" ht="13.5" customHeight="1">
      <c r="M5" s="17"/>
      <c r="N5" s="8"/>
      <c r="O5" s="8"/>
      <c r="P5" s="9"/>
      <c r="Q5" s="7"/>
      <c r="R5" s="8"/>
      <c r="S5" s="8"/>
      <c r="T5" s="9"/>
      <c r="U5" s="7"/>
      <c r="V5" s="8"/>
      <c r="W5" s="8"/>
      <c r="X5" s="9"/>
      <c r="Y5" s="7"/>
      <c r="Z5" s="8"/>
      <c r="AA5" s="8"/>
      <c r="AB5" s="9"/>
      <c r="AC5" s="7"/>
      <c r="AD5" s="8"/>
      <c r="AE5" s="8"/>
      <c r="AF5" s="9"/>
      <c r="AG5" s="7"/>
      <c r="AH5" s="8"/>
      <c r="AI5" s="8"/>
      <c r="AJ5" s="9"/>
      <c r="AK5" s="7"/>
      <c r="AL5" s="8"/>
      <c r="AM5" s="8"/>
      <c r="AN5" s="18"/>
      <c r="AO5" s="5"/>
    </row>
    <row r="6" spans="13:47" ht="13.5" customHeight="1">
      <c r="M6" s="19"/>
      <c r="N6" s="2"/>
      <c r="O6" s="2"/>
      <c r="P6" s="3"/>
      <c r="Q6" s="1"/>
      <c r="R6" s="2"/>
      <c r="S6" s="2"/>
      <c r="T6" s="3"/>
      <c r="U6" s="1"/>
      <c r="V6" s="2"/>
      <c r="W6" s="2"/>
      <c r="X6" s="3"/>
      <c r="Y6" s="1"/>
      <c r="Z6" s="2"/>
      <c r="AA6" s="2"/>
      <c r="AB6" s="3"/>
      <c r="AC6" s="1"/>
      <c r="AD6" s="2"/>
      <c r="AE6" s="2"/>
      <c r="AF6" s="3"/>
      <c r="AG6" s="1"/>
      <c r="AH6" s="2"/>
      <c r="AI6" s="2"/>
      <c r="AJ6" s="3"/>
      <c r="AK6" s="1"/>
      <c r="AL6" s="2"/>
      <c r="AM6" s="2"/>
      <c r="AN6" s="20"/>
      <c r="AO6" s="5"/>
    </row>
    <row r="7" spans="13:47" ht="13.5" customHeight="1">
      <c r="M7" s="15"/>
      <c r="N7" s="5"/>
      <c r="O7" s="5"/>
      <c r="P7" s="6"/>
      <c r="Q7" s="4"/>
      <c r="R7" s="5"/>
      <c r="S7" s="5"/>
      <c r="T7" s="6"/>
      <c r="U7" s="4"/>
      <c r="V7" s="5"/>
      <c r="W7" s="5"/>
      <c r="X7" s="6"/>
      <c r="Y7" s="4"/>
      <c r="Z7" s="5"/>
      <c r="AA7" s="5"/>
      <c r="AB7" s="6"/>
      <c r="AC7" s="4"/>
      <c r="AD7" s="5"/>
      <c r="AE7" s="5"/>
      <c r="AF7" s="6"/>
      <c r="AG7" s="4"/>
      <c r="AH7" s="5"/>
      <c r="AI7" s="5"/>
      <c r="AJ7" s="6"/>
      <c r="AK7" s="4"/>
      <c r="AL7" s="5"/>
      <c r="AM7" s="5"/>
      <c r="AN7" s="16"/>
      <c r="AO7" s="5"/>
    </row>
    <row r="8" spans="13:47" ht="13.5" customHeight="1">
      <c r="M8" s="15"/>
      <c r="N8" s="5"/>
      <c r="O8" s="5"/>
      <c r="P8" s="6"/>
      <c r="Q8" s="4"/>
      <c r="R8" s="5"/>
      <c r="S8" s="5"/>
      <c r="T8" s="6"/>
      <c r="U8" s="4"/>
      <c r="V8" s="5"/>
      <c r="W8" s="5"/>
      <c r="X8" s="6"/>
      <c r="Y8" s="4"/>
      <c r="Z8" s="5"/>
      <c r="AA8" s="5"/>
      <c r="AB8" s="6"/>
      <c r="AC8" s="4"/>
      <c r="AD8" s="5"/>
      <c r="AE8" s="5"/>
      <c r="AF8" s="6"/>
      <c r="AG8" s="4"/>
      <c r="AH8" s="5"/>
      <c r="AI8" s="5"/>
      <c r="AJ8" s="6"/>
      <c r="AK8" s="4"/>
      <c r="AL8" s="5"/>
      <c r="AM8" s="5"/>
      <c r="AN8" s="16"/>
      <c r="AO8" s="5"/>
    </row>
    <row r="9" spans="13:47" ht="13.5" customHeight="1">
      <c r="M9" s="17"/>
      <c r="N9" s="8"/>
      <c r="O9" s="8"/>
      <c r="P9" s="9"/>
      <c r="Q9" s="7"/>
      <c r="R9" s="8"/>
      <c r="S9" s="8"/>
      <c r="T9" s="9"/>
      <c r="U9" s="7"/>
      <c r="V9" s="8"/>
      <c r="W9" s="8"/>
      <c r="X9" s="9"/>
      <c r="Y9" s="7"/>
      <c r="Z9" s="8"/>
      <c r="AA9" s="8"/>
      <c r="AB9" s="9"/>
      <c r="AC9" s="7"/>
      <c r="AD9" s="8"/>
      <c r="AE9" s="8"/>
      <c r="AF9" s="9"/>
      <c r="AG9" s="7"/>
      <c r="AH9" s="8"/>
      <c r="AI9" s="8"/>
      <c r="AJ9" s="9"/>
      <c r="AK9" s="7"/>
      <c r="AL9" s="8"/>
      <c r="AM9" s="8"/>
      <c r="AN9" s="18"/>
      <c r="AO9" s="5"/>
      <c r="AU9">
        <v>17</v>
      </c>
    </row>
    <row r="10" spans="13:47" ht="13.5" customHeight="1">
      <c r="M10" s="19"/>
      <c r="N10" s="2"/>
      <c r="O10" s="2"/>
      <c r="P10" s="3"/>
      <c r="Q10" s="1"/>
      <c r="R10" s="2"/>
      <c r="S10" s="2"/>
      <c r="T10" s="3"/>
      <c r="U10" s="1"/>
      <c r="V10" s="2"/>
      <c r="W10" s="2"/>
      <c r="X10" s="3"/>
      <c r="Y10" s="1"/>
      <c r="Z10" s="2"/>
      <c r="AA10" s="2"/>
      <c r="AB10" s="3"/>
      <c r="AC10" s="1"/>
      <c r="AD10" s="2"/>
      <c r="AE10" s="2"/>
      <c r="AF10" s="3"/>
      <c r="AG10" s="1"/>
      <c r="AH10" s="2"/>
      <c r="AI10" s="2"/>
      <c r="AJ10" s="3"/>
      <c r="AK10" s="1"/>
      <c r="AL10" s="2"/>
      <c r="AM10" s="2"/>
      <c r="AN10" s="20"/>
    </row>
    <row r="11" spans="13:47" ht="13.5" customHeight="1">
      <c r="M11" s="15"/>
      <c r="N11" s="5"/>
      <c r="O11" s="5"/>
      <c r="P11" s="6"/>
      <c r="Q11" s="4"/>
      <c r="R11" s="5"/>
      <c r="S11" s="5"/>
      <c r="T11" s="6"/>
      <c r="U11" s="4"/>
      <c r="V11" s="5"/>
      <c r="W11" s="5"/>
      <c r="X11" s="6"/>
      <c r="Y11" s="4"/>
      <c r="Z11" s="5"/>
      <c r="AA11" s="5"/>
      <c r="AB11" s="6"/>
      <c r="AC11" s="4"/>
      <c r="AD11" s="5"/>
      <c r="AE11" s="5"/>
      <c r="AF11" s="6"/>
      <c r="AG11" s="4"/>
      <c r="AH11" s="5"/>
      <c r="AI11" s="5"/>
      <c r="AJ11" s="6"/>
      <c r="AK11" s="4"/>
      <c r="AL11" s="5"/>
      <c r="AM11" s="5"/>
      <c r="AN11" s="16"/>
    </row>
    <row r="12" spans="13:47" ht="13.5" customHeight="1">
      <c r="M12" s="15"/>
      <c r="N12" s="5"/>
      <c r="O12" s="5"/>
      <c r="P12" s="6"/>
      <c r="Q12" s="4"/>
      <c r="R12" s="5"/>
      <c r="S12" s="5"/>
      <c r="T12" s="6"/>
      <c r="U12" s="4"/>
      <c r="V12" s="5"/>
      <c r="W12" s="5"/>
      <c r="X12" s="6"/>
      <c r="Y12" s="4"/>
      <c r="Z12" s="5"/>
      <c r="AA12" s="5"/>
      <c r="AB12" s="6"/>
      <c r="AC12" s="4"/>
      <c r="AD12" s="5"/>
      <c r="AE12" s="5"/>
      <c r="AF12" s="6"/>
      <c r="AG12" s="4"/>
      <c r="AH12" s="5"/>
      <c r="AI12" s="5"/>
      <c r="AJ12" s="6"/>
      <c r="AK12" s="4"/>
      <c r="AL12" s="5"/>
      <c r="AM12" s="5"/>
      <c r="AN12" s="16"/>
    </row>
    <row r="13" spans="13:47" ht="13.5" customHeight="1">
      <c r="M13" s="17"/>
      <c r="N13" s="8"/>
      <c r="O13" s="8"/>
      <c r="P13" s="9"/>
      <c r="Q13" s="7"/>
      <c r="R13" s="8"/>
      <c r="S13" s="8"/>
      <c r="T13" s="9"/>
      <c r="U13" s="7"/>
      <c r="V13" s="8"/>
      <c r="W13" s="8"/>
      <c r="X13" s="9"/>
      <c r="Y13" s="7"/>
      <c r="Z13" s="8"/>
      <c r="AA13" s="8"/>
      <c r="AB13" s="9"/>
      <c r="AC13" s="7"/>
      <c r="AD13" s="8"/>
      <c r="AE13" s="8"/>
      <c r="AF13" s="9"/>
      <c r="AG13" s="7"/>
      <c r="AH13" s="8"/>
      <c r="AI13" s="8"/>
      <c r="AJ13" s="9"/>
      <c r="AK13" s="7"/>
      <c r="AL13" s="8"/>
      <c r="AM13" s="8"/>
      <c r="AN13" s="18"/>
    </row>
    <row r="14" spans="13:47" ht="13.5" customHeight="1">
      <c r="M14" s="19"/>
      <c r="N14" s="2"/>
      <c r="O14" s="2"/>
      <c r="P14" s="3"/>
      <c r="Q14" s="1"/>
      <c r="R14" s="2"/>
      <c r="S14" s="2"/>
      <c r="T14" s="3"/>
      <c r="U14" s="1"/>
      <c r="V14" s="2"/>
      <c r="W14" s="2"/>
      <c r="X14" s="3"/>
      <c r="Y14" s="1"/>
      <c r="Z14" s="2"/>
      <c r="AA14" s="2"/>
      <c r="AB14" s="3"/>
      <c r="AC14" s="1"/>
      <c r="AD14" s="2"/>
      <c r="AE14" s="2"/>
      <c r="AF14" s="3"/>
      <c r="AG14" s="1"/>
      <c r="AH14" s="2"/>
      <c r="AI14" s="2"/>
      <c r="AJ14" s="3"/>
      <c r="AK14" s="1"/>
      <c r="AL14" s="2"/>
      <c r="AM14" s="2"/>
      <c r="AN14" s="20"/>
    </row>
    <row r="15" spans="13:47" ht="13.5" customHeight="1">
      <c r="M15" s="15"/>
      <c r="N15" s="5"/>
      <c r="O15" s="5"/>
      <c r="P15" s="6"/>
      <c r="Q15" s="4"/>
      <c r="R15" s="5"/>
      <c r="S15" s="5"/>
      <c r="T15" s="6"/>
      <c r="U15" s="4"/>
      <c r="V15" s="5"/>
      <c r="W15" s="5"/>
      <c r="X15" s="6"/>
      <c r="Y15" s="4"/>
      <c r="Z15" s="5"/>
      <c r="AA15" s="5"/>
      <c r="AB15" s="6"/>
      <c r="AC15" s="4"/>
      <c r="AD15" s="5"/>
      <c r="AE15" s="5"/>
      <c r="AF15" s="6"/>
      <c r="AG15" s="4"/>
      <c r="AH15" s="5"/>
      <c r="AI15" s="5"/>
      <c r="AJ15" s="6"/>
      <c r="AK15" s="4"/>
      <c r="AL15" s="5"/>
      <c r="AM15" s="5"/>
      <c r="AN15" s="16"/>
    </row>
    <row r="16" spans="13:47" ht="13.5" customHeight="1">
      <c r="M16" s="15"/>
      <c r="N16" s="5"/>
      <c r="O16" s="5"/>
      <c r="P16" s="6"/>
      <c r="Q16" s="4"/>
      <c r="R16" s="5"/>
      <c r="S16" s="5"/>
      <c r="T16" s="6"/>
      <c r="U16" s="4"/>
      <c r="V16" s="5"/>
      <c r="W16" s="5"/>
      <c r="X16" s="6"/>
      <c r="Y16" s="4"/>
      <c r="Z16" s="5"/>
      <c r="AA16" s="5"/>
      <c r="AB16" s="6"/>
      <c r="AC16" s="4"/>
      <c r="AD16" s="5"/>
      <c r="AE16" s="5"/>
      <c r="AF16" s="6"/>
      <c r="AG16" s="4"/>
      <c r="AH16" s="5"/>
      <c r="AI16" s="5"/>
      <c r="AJ16" s="6"/>
      <c r="AK16" s="4"/>
      <c r="AL16" s="5"/>
      <c r="AM16" s="5"/>
      <c r="AN16" s="16"/>
      <c r="AU16">
        <v>21</v>
      </c>
    </row>
    <row r="17" spans="13:47" ht="13.5" customHeight="1">
      <c r="M17" s="17"/>
      <c r="N17" s="8"/>
      <c r="O17" s="8"/>
      <c r="P17" s="9"/>
      <c r="Q17" s="7"/>
      <c r="R17" s="8"/>
      <c r="S17" s="8"/>
      <c r="T17" s="9"/>
      <c r="U17" s="7"/>
      <c r="V17" s="8"/>
      <c r="W17" s="8"/>
      <c r="X17" s="9"/>
      <c r="Y17" s="7"/>
      <c r="Z17" s="8"/>
      <c r="AA17" s="8"/>
      <c r="AB17" s="9"/>
      <c r="AC17" s="7"/>
      <c r="AD17" s="8"/>
      <c r="AE17" s="8"/>
      <c r="AF17" s="9"/>
      <c r="AG17" s="7"/>
      <c r="AH17" s="8"/>
      <c r="AI17" s="8"/>
      <c r="AJ17" s="9"/>
      <c r="AK17" s="7"/>
      <c r="AL17" s="8"/>
      <c r="AM17" s="8"/>
      <c r="AN17" s="18"/>
    </row>
    <row r="18" spans="13:47" ht="13.5" customHeight="1">
      <c r="M18" s="19"/>
      <c r="N18" s="2"/>
      <c r="O18" s="2"/>
      <c r="P18" s="3"/>
      <c r="Q18" s="1"/>
      <c r="R18" s="2"/>
      <c r="S18" s="2"/>
      <c r="T18" s="3"/>
      <c r="U18" s="1"/>
      <c r="V18" s="2"/>
      <c r="W18" s="2"/>
      <c r="X18" s="3"/>
      <c r="Y18" s="1"/>
      <c r="Z18" s="2"/>
      <c r="AA18" s="2"/>
      <c r="AB18" s="3"/>
      <c r="AC18" s="1"/>
      <c r="AD18" s="2"/>
      <c r="AE18" s="2"/>
      <c r="AF18" s="3"/>
      <c r="AG18" s="1"/>
      <c r="AH18" s="2"/>
      <c r="AI18" s="2"/>
      <c r="AJ18" s="3"/>
      <c r="AK18" s="1"/>
      <c r="AL18" s="2"/>
      <c r="AM18" s="2"/>
      <c r="AN18" s="20"/>
    </row>
    <row r="19" spans="13:47" ht="13.5" customHeight="1">
      <c r="M19" s="15"/>
      <c r="N19" s="5"/>
      <c r="O19" s="5"/>
      <c r="P19" s="6"/>
      <c r="Q19" s="4"/>
      <c r="R19" s="5"/>
      <c r="S19" s="5"/>
      <c r="T19" s="6"/>
      <c r="U19" s="4"/>
      <c r="V19" s="5"/>
      <c r="W19" s="5"/>
      <c r="X19" s="6"/>
      <c r="Y19" s="4"/>
      <c r="Z19" s="5"/>
      <c r="AA19" s="5"/>
      <c r="AB19" s="6"/>
      <c r="AC19" s="4"/>
      <c r="AD19" s="5"/>
      <c r="AE19" s="5"/>
      <c r="AF19" s="6"/>
      <c r="AG19" s="4"/>
      <c r="AH19" s="5"/>
      <c r="AI19" s="5"/>
      <c r="AJ19" s="6"/>
      <c r="AK19" s="4"/>
      <c r="AL19" s="5"/>
      <c r="AM19" s="5"/>
      <c r="AN19" s="16"/>
    </row>
    <row r="20" spans="13:47" ht="13.5" customHeight="1">
      <c r="M20" s="15"/>
      <c r="N20" s="5"/>
      <c r="O20" s="5"/>
      <c r="P20" s="6"/>
      <c r="Q20" s="4"/>
      <c r="R20" s="5"/>
      <c r="S20" s="5"/>
      <c r="T20" s="6"/>
      <c r="U20" s="4"/>
      <c r="V20" s="5"/>
      <c r="W20" s="5"/>
      <c r="X20" s="6"/>
      <c r="Y20" s="4"/>
      <c r="Z20" s="5"/>
      <c r="AA20" s="5"/>
      <c r="AB20" s="6"/>
      <c r="AC20" s="4"/>
      <c r="AD20" s="5"/>
      <c r="AE20" s="5"/>
      <c r="AF20" s="6"/>
      <c r="AG20" s="4"/>
      <c r="AH20" s="5"/>
      <c r="AI20" s="5"/>
      <c r="AJ20" s="6"/>
      <c r="AK20" s="4"/>
      <c r="AL20" s="5"/>
      <c r="AM20" s="5"/>
      <c r="AN20" s="16"/>
    </row>
    <row r="21" spans="13:47" ht="13.5" customHeight="1">
      <c r="M21" s="17"/>
      <c r="N21" s="8"/>
      <c r="O21" s="8"/>
      <c r="P21" s="9"/>
      <c r="Q21" s="7"/>
      <c r="R21" s="8"/>
      <c r="S21" s="8"/>
      <c r="T21" s="9"/>
      <c r="U21" s="7"/>
      <c r="V21" s="8"/>
      <c r="W21" s="8"/>
      <c r="X21" s="9"/>
      <c r="Y21" s="7"/>
      <c r="Z21" s="8"/>
      <c r="AA21" s="8"/>
      <c r="AB21" s="9"/>
      <c r="AC21" s="7"/>
      <c r="AD21" s="8"/>
      <c r="AE21" s="8"/>
      <c r="AF21" s="9"/>
      <c r="AG21" s="7"/>
      <c r="AH21" s="8"/>
      <c r="AI21" s="8"/>
      <c r="AJ21" s="9"/>
      <c r="AK21" s="7"/>
      <c r="AL21" s="8"/>
      <c r="AM21" s="8"/>
      <c r="AN21" s="18"/>
    </row>
    <row r="22" spans="13:47" ht="13.5" customHeight="1">
      <c r="M22" s="19"/>
      <c r="N22" s="2"/>
      <c r="O22" s="2"/>
      <c r="P22" s="3"/>
      <c r="Q22" s="1"/>
      <c r="R22" s="2"/>
      <c r="S22" s="2"/>
      <c r="T22" s="3"/>
      <c r="U22" s="1"/>
      <c r="V22" s="2"/>
      <c r="W22" s="2"/>
      <c r="X22" s="3"/>
      <c r="Y22" s="1"/>
      <c r="Z22" s="2"/>
      <c r="AA22" s="2"/>
      <c r="AB22" s="3"/>
      <c r="AC22" s="1"/>
      <c r="AD22" s="2"/>
      <c r="AE22" s="2"/>
      <c r="AF22" s="3"/>
      <c r="AG22" s="1"/>
      <c r="AH22" s="2"/>
      <c r="AI22" s="2"/>
      <c r="AJ22" s="3"/>
      <c r="AK22" s="1"/>
      <c r="AL22" s="2"/>
      <c r="AM22" s="2"/>
      <c r="AN22" s="20"/>
      <c r="AU22">
        <v>21</v>
      </c>
    </row>
    <row r="23" spans="13:47" ht="13.5" customHeight="1">
      <c r="M23" s="15"/>
      <c r="N23" s="5"/>
      <c r="O23" s="5"/>
      <c r="P23" s="6"/>
      <c r="Q23" s="4"/>
      <c r="R23" s="5"/>
      <c r="S23" s="5"/>
      <c r="T23" s="6"/>
      <c r="U23" s="4"/>
      <c r="V23" s="5"/>
      <c r="W23" s="5"/>
      <c r="X23" s="6"/>
      <c r="Y23" s="4"/>
      <c r="Z23" s="5"/>
      <c r="AA23" s="5"/>
      <c r="AB23" s="6"/>
      <c r="AC23" s="4"/>
      <c r="AD23" s="5"/>
      <c r="AE23" s="5"/>
      <c r="AF23" s="6"/>
      <c r="AG23" s="4"/>
      <c r="AH23" s="5"/>
      <c r="AI23" s="5"/>
      <c r="AJ23" s="6"/>
      <c r="AK23" s="4"/>
      <c r="AL23" s="5"/>
      <c r="AM23" s="5"/>
      <c r="AN23" s="16"/>
    </row>
    <row r="24" spans="13:47" ht="13.5" customHeight="1">
      <c r="M24" s="15"/>
      <c r="N24" s="5"/>
      <c r="O24" s="5"/>
      <c r="P24" s="6"/>
      <c r="Q24" s="4"/>
      <c r="R24" s="5"/>
      <c r="S24" s="5"/>
      <c r="T24" s="6"/>
      <c r="U24" s="4"/>
      <c r="V24" s="5"/>
      <c r="W24" s="5"/>
      <c r="X24" s="6"/>
      <c r="Y24" s="4"/>
      <c r="Z24" s="5"/>
      <c r="AA24" s="5"/>
      <c r="AB24" s="6"/>
      <c r="AC24" s="4"/>
      <c r="AD24" s="5"/>
      <c r="AE24" s="5"/>
      <c r="AF24" s="6"/>
      <c r="AG24" s="4"/>
      <c r="AH24" s="5"/>
      <c r="AI24" s="5"/>
      <c r="AJ24" s="6"/>
      <c r="AK24" s="4"/>
      <c r="AL24" s="5"/>
      <c r="AM24" s="5"/>
      <c r="AN24" s="16"/>
    </row>
    <row r="25" spans="13:47" ht="13.5" customHeight="1" thickBot="1">
      <c r="M25" s="17"/>
      <c r="N25" s="8"/>
      <c r="O25" s="8"/>
      <c r="P25" s="9"/>
      <c r="Q25" s="4"/>
      <c r="R25" s="5"/>
      <c r="S25" s="5"/>
      <c r="T25" s="6"/>
      <c r="U25" s="4"/>
      <c r="V25" s="5"/>
      <c r="W25" s="5"/>
      <c r="X25" s="6"/>
      <c r="Y25" s="4"/>
      <c r="Z25" s="5"/>
      <c r="AA25" s="5"/>
      <c r="AB25" s="6"/>
      <c r="AC25" s="7"/>
      <c r="AD25" s="8"/>
      <c r="AE25" s="8"/>
      <c r="AF25" s="9"/>
      <c r="AG25" s="7"/>
      <c r="AH25" s="8"/>
      <c r="AI25" s="8"/>
      <c r="AJ25" s="9"/>
      <c r="AK25" s="7"/>
      <c r="AL25" s="8"/>
      <c r="AM25" s="8"/>
      <c r="AN25" s="18"/>
    </row>
    <row r="26" spans="13:47" ht="13.5" customHeight="1">
      <c r="M26" s="19"/>
      <c r="N26" s="2"/>
      <c r="O26" s="2"/>
      <c r="P26" s="2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4"/>
      <c r="AC26" s="2"/>
      <c r="AD26" s="2"/>
      <c r="AE26" s="2"/>
      <c r="AF26" s="3"/>
      <c r="AG26" s="1"/>
      <c r="AH26" s="2"/>
      <c r="AI26" s="2"/>
      <c r="AJ26" s="3"/>
      <c r="AK26" s="1"/>
      <c r="AL26" s="2"/>
      <c r="AM26" s="2"/>
      <c r="AN26" s="20"/>
    </row>
    <row r="27" spans="13:47" ht="13.5" customHeight="1">
      <c r="M27" s="15"/>
      <c r="N27" s="5"/>
      <c r="O27" s="5"/>
      <c r="P27" s="5"/>
      <c r="Q27" s="15"/>
      <c r="R27" s="5"/>
      <c r="S27" s="5"/>
      <c r="T27" s="5"/>
      <c r="U27" s="5"/>
      <c r="V27" s="5"/>
      <c r="W27" s="5"/>
      <c r="X27" s="5"/>
      <c r="Y27" s="5"/>
      <c r="Z27" s="5"/>
      <c r="AA27" s="5"/>
      <c r="AB27" s="16"/>
      <c r="AC27" s="5"/>
      <c r="AD27" s="5"/>
      <c r="AE27" s="5"/>
      <c r="AF27" s="6"/>
      <c r="AG27" s="4"/>
      <c r="AH27" s="5"/>
      <c r="AI27" s="5"/>
      <c r="AJ27" s="6"/>
      <c r="AK27" s="4"/>
      <c r="AL27" s="5"/>
      <c r="AM27" s="5"/>
      <c r="AN27" s="16"/>
    </row>
    <row r="28" spans="13:47" ht="13.5" customHeight="1">
      <c r="M28" s="15"/>
      <c r="N28" s="5"/>
      <c r="O28" s="5"/>
      <c r="P28" s="5"/>
      <c r="Q28" s="15"/>
      <c r="R28" s="5"/>
      <c r="S28" s="5"/>
      <c r="T28" s="5"/>
      <c r="U28" s="5"/>
      <c r="V28" s="5"/>
      <c r="W28" s="5"/>
      <c r="X28" s="5"/>
      <c r="Y28" s="5"/>
      <c r="Z28" s="5"/>
      <c r="AA28" s="5"/>
      <c r="AB28" s="16"/>
      <c r="AC28" s="5"/>
      <c r="AD28" s="5"/>
      <c r="AE28" s="5"/>
      <c r="AF28" s="6"/>
      <c r="AG28" s="4"/>
      <c r="AH28" s="5"/>
      <c r="AI28" s="5"/>
      <c r="AJ28" s="6"/>
      <c r="AK28" s="4"/>
      <c r="AL28" s="5"/>
      <c r="AM28" s="5"/>
      <c r="AN28" s="16"/>
    </row>
    <row r="29" spans="13:47" ht="13.5" customHeight="1" thickBot="1">
      <c r="M29" s="21"/>
      <c r="N29" s="22"/>
      <c r="O29" s="22"/>
      <c r="P29" s="22"/>
      <c r="Q29" s="15"/>
      <c r="R29" s="5"/>
      <c r="S29" s="5"/>
      <c r="T29" s="5"/>
      <c r="U29" s="5"/>
      <c r="V29" s="5"/>
      <c r="W29" s="5"/>
      <c r="X29" s="5"/>
      <c r="Y29" s="5"/>
      <c r="Z29" s="5"/>
      <c r="AA29" s="5"/>
      <c r="AB29" s="16"/>
      <c r="AC29" s="22"/>
      <c r="AD29" s="22"/>
      <c r="AE29" s="22"/>
      <c r="AF29" s="23"/>
      <c r="AG29" s="24"/>
      <c r="AH29" s="22"/>
      <c r="AI29" s="22"/>
      <c r="AJ29" s="23"/>
      <c r="AK29" s="24"/>
      <c r="AL29" s="22"/>
      <c r="AM29" s="22"/>
      <c r="AN29" s="2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BN37"/>
  <sheetViews>
    <sheetView zoomScale="138" zoomScaleNormal="138" workbookViewId="0">
      <selection activeCell="BH15" sqref="BH15"/>
    </sheetView>
  </sheetViews>
  <sheetFormatPr defaultColWidth="1.85546875" defaultRowHeight="9" customHeight="1"/>
  <sheetData>
    <row r="1" spans="2:66" ht="2.25" customHeight="1" thickBot="1"/>
    <row r="2" spans="2:66" ht="9" customHeight="1">
      <c r="B2" s="10"/>
      <c r="C2" s="11"/>
      <c r="D2" s="11"/>
      <c r="E2" s="12"/>
      <c r="F2" s="13"/>
      <c r="G2" s="11"/>
      <c r="H2" s="11"/>
      <c r="I2" s="12"/>
      <c r="J2" s="13"/>
      <c r="K2" s="11"/>
      <c r="L2" s="11"/>
      <c r="M2" s="12"/>
      <c r="N2" s="13"/>
      <c r="O2" s="11"/>
      <c r="P2" s="11"/>
      <c r="Q2" s="12"/>
      <c r="R2" s="13"/>
      <c r="S2" s="11"/>
      <c r="T2" s="11"/>
      <c r="U2" s="12"/>
      <c r="V2" s="13"/>
      <c r="W2" s="11"/>
      <c r="X2" s="11"/>
      <c r="Y2" s="12"/>
      <c r="Z2" s="13"/>
      <c r="AA2" s="11"/>
      <c r="AB2" s="11"/>
      <c r="AC2" s="12"/>
      <c r="AD2" s="13"/>
      <c r="AE2" s="11"/>
      <c r="AF2" s="11"/>
      <c r="AG2" s="12"/>
      <c r="AH2" s="13"/>
      <c r="AI2" s="11"/>
      <c r="AJ2" s="11"/>
      <c r="AK2" s="12"/>
      <c r="AL2" s="13"/>
      <c r="AM2" s="11"/>
      <c r="AN2" s="11"/>
      <c r="AO2" s="14"/>
      <c r="AP2" s="5"/>
      <c r="AQ2" s="5"/>
      <c r="AR2" s="5"/>
      <c r="AS2" s="5"/>
      <c r="AT2" s="5"/>
      <c r="AU2" s="5"/>
      <c r="AV2" s="5"/>
      <c r="BL2" s="5"/>
      <c r="BM2" s="5"/>
      <c r="BN2" s="5"/>
    </row>
    <row r="3" spans="2:66" ht="9" customHeight="1">
      <c r="B3" s="15"/>
      <c r="C3" s="5"/>
      <c r="D3" s="5"/>
      <c r="E3" s="6"/>
      <c r="F3" s="4"/>
      <c r="G3" s="5"/>
      <c r="H3" s="5"/>
      <c r="I3" s="6"/>
      <c r="J3" s="4"/>
      <c r="K3" s="5"/>
      <c r="L3" s="5"/>
      <c r="M3" s="6"/>
      <c r="N3" s="4"/>
      <c r="O3" s="5"/>
      <c r="P3" s="5"/>
      <c r="Q3" s="6"/>
      <c r="R3" s="4"/>
      <c r="S3" s="5"/>
      <c r="T3" s="5"/>
      <c r="U3" s="6"/>
      <c r="V3" s="4"/>
      <c r="W3" s="5"/>
      <c r="X3" s="5"/>
      <c r="Y3" s="6"/>
      <c r="Z3" s="4"/>
      <c r="AA3" s="5"/>
      <c r="AB3" s="5"/>
      <c r="AC3" s="6"/>
      <c r="AD3" s="4"/>
      <c r="AE3" s="5"/>
      <c r="AF3" s="5"/>
      <c r="AG3" s="6"/>
      <c r="AH3" s="4"/>
      <c r="AI3" s="5"/>
      <c r="AJ3" s="5"/>
      <c r="AK3" s="6"/>
      <c r="AL3" s="4"/>
      <c r="AM3" s="5"/>
      <c r="AN3" s="5"/>
      <c r="AO3" s="16"/>
      <c r="AP3" s="5"/>
      <c r="AQ3" s="5"/>
      <c r="AR3" s="5"/>
      <c r="AS3" s="5"/>
      <c r="AT3" s="5"/>
      <c r="AU3" s="96" t="s">
        <v>8</v>
      </c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</row>
    <row r="4" spans="2:66" ht="9" customHeight="1">
      <c r="B4" s="15"/>
      <c r="C4" s="5"/>
      <c r="D4" s="5"/>
      <c r="E4" s="6"/>
      <c r="F4" s="4"/>
      <c r="G4" s="5"/>
      <c r="H4" s="5"/>
      <c r="I4" s="6"/>
      <c r="J4" s="4"/>
      <c r="K4" s="5"/>
      <c r="L4" s="5"/>
      <c r="M4" s="6"/>
      <c r="N4" s="4"/>
      <c r="O4" s="5"/>
      <c r="P4" s="5"/>
      <c r="Q4" s="6"/>
      <c r="R4" s="4"/>
      <c r="S4" s="5"/>
      <c r="T4" s="5"/>
      <c r="U4" s="6"/>
      <c r="V4" s="4"/>
      <c r="W4" s="5"/>
      <c r="X4" s="5"/>
      <c r="Y4" s="6"/>
      <c r="Z4" s="4"/>
      <c r="AA4" s="5"/>
      <c r="AB4" s="5"/>
      <c r="AC4" s="6"/>
      <c r="AD4" s="4"/>
      <c r="AE4" s="5"/>
      <c r="AF4" s="5"/>
      <c r="AG4" s="6"/>
      <c r="AH4" s="4"/>
      <c r="AI4" s="5"/>
      <c r="AJ4" s="5"/>
      <c r="AK4" s="6"/>
      <c r="AL4" s="4"/>
      <c r="AM4" s="5"/>
      <c r="AN4" s="5"/>
      <c r="AO4" s="16"/>
      <c r="AP4" s="5"/>
      <c r="AQ4" s="5"/>
      <c r="AR4" s="5"/>
      <c r="AS4" s="5"/>
      <c r="AT4" s="5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</row>
    <row r="5" spans="2:66" ht="9" customHeight="1">
      <c r="B5" s="17"/>
      <c r="C5" s="8"/>
      <c r="D5" s="8"/>
      <c r="E5" s="9"/>
      <c r="F5" s="7"/>
      <c r="G5" s="8"/>
      <c r="H5" s="8"/>
      <c r="I5" s="9"/>
      <c r="J5" s="7"/>
      <c r="K5" s="8"/>
      <c r="L5" s="8"/>
      <c r="M5" s="9"/>
      <c r="N5" s="7"/>
      <c r="O5" s="8"/>
      <c r="P5" s="8"/>
      <c r="Q5" s="9"/>
      <c r="R5" s="7"/>
      <c r="S5" s="8"/>
      <c r="T5" s="8"/>
      <c r="U5" s="9"/>
      <c r="V5" s="7"/>
      <c r="W5" s="8"/>
      <c r="X5" s="8"/>
      <c r="Y5" s="9"/>
      <c r="Z5" s="7"/>
      <c r="AA5" s="8"/>
      <c r="AB5" s="8"/>
      <c r="AC5" s="9"/>
      <c r="AD5" s="7"/>
      <c r="AE5" s="8"/>
      <c r="AF5" s="8"/>
      <c r="AG5" s="9"/>
      <c r="AH5" s="7"/>
      <c r="AI5" s="8"/>
      <c r="AJ5" s="8"/>
      <c r="AK5" s="9"/>
      <c r="AL5" s="7"/>
      <c r="AM5" s="8"/>
      <c r="AN5" s="8"/>
      <c r="AO5" s="18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L5" s="5"/>
      <c r="BM5" s="5"/>
      <c r="BN5" s="5"/>
    </row>
    <row r="6" spans="2:66" ht="9" customHeight="1">
      <c r="B6" s="19"/>
      <c r="C6" s="2"/>
      <c r="D6" s="2"/>
      <c r="E6" s="3"/>
      <c r="F6" s="1"/>
      <c r="G6" s="2"/>
      <c r="H6" s="2"/>
      <c r="I6" s="3"/>
      <c r="J6" s="1"/>
      <c r="K6" s="2"/>
      <c r="L6" s="2"/>
      <c r="M6" s="3"/>
      <c r="N6" s="1"/>
      <c r="O6" s="2"/>
      <c r="P6" s="2"/>
      <c r="Q6" s="3"/>
      <c r="R6" s="1"/>
      <c r="S6" s="2"/>
      <c r="T6" s="2"/>
      <c r="U6" s="3"/>
      <c r="V6" s="1"/>
      <c r="W6" s="2"/>
      <c r="X6" s="2"/>
      <c r="Y6" s="3"/>
      <c r="Z6" s="1"/>
      <c r="AA6" s="2"/>
      <c r="AB6" s="2"/>
      <c r="AC6" s="3"/>
      <c r="AD6" s="1"/>
      <c r="AE6" s="2"/>
      <c r="AF6" s="2"/>
      <c r="AG6" s="3"/>
      <c r="AH6" s="1"/>
      <c r="AI6" s="2"/>
      <c r="AJ6" s="2"/>
      <c r="AK6" s="3"/>
      <c r="AL6" s="1"/>
      <c r="AM6" s="2"/>
      <c r="AN6" s="2"/>
      <c r="AO6" s="20"/>
      <c r="AP6" s="5"/>
      <c r="AQ6" s="5"/>
      <c r="AR6" s="5"/>
      <c r="AS6" s="5"/>
      <c r="AT6" s="5"/>
      <c r="AU6" s="5"/>
      <c r="AV6" s="98" t="s">
        <v>0</v>
      </c>
      <c r="AW6" s="98"/>
      <c r="AX6" s="98"/>
      <c r="AY6" s="98"/>
      <c r="AZ6" s="98"/>
      <c r="BA6" s="98"/>
      <c r="BB6" s="98"/>
      <c r="BC6" s="98"/>
      <c r="BD6" s="98"/>
      <c r="BE6" s="5"/>
      <c r="BF6" s="5"/>
    </row>
    <row r="7" spans="2:66" ht="9" customHeight="1">
      <c r="B7" s="15"/>
      <c r="C7" s="5"/>
      <c r="D7" s="5"/>
      <c r="E7" s="6"/>
      <c r="F7" s="4"/>
      <c r="G7" s="5"/>
      <c r="H7" s="5"/>
      <c r="I7" s="6"/>
      <c r="J7" s="4"/>
      <c r="K7" s="5"/>
      <c r="L7" s="5"/>
      <c r="M7" s="6"/>
      <c r="N7" s="4"/>
      <c r="O7" s="5"/>
      <c r="P7" s="5"/>
      <c r="Q7" s="6"/>
      <c r="R7" s="4"/>
      <c r="S7" s="5"/>
      <c r="T7" s="5"/>
      <c r="U7" s="6"/>
      <c r="V7" s="4"/>
      <c r="W7" s="5"/>
      <c r="X7" s="5"/>
      <c r="Y7" s="6"/>
      <c r="Z7" s="4"/>
      <c r="AA7" s="5"/>
      <c r="AB7" s="5"/>
      <c r="AC7" s="6"/>
      <c r="AD7" s="4"/>
      <c r="AE7" s="5"/>
      <c r="AF7" s="5"/>
      <c r="AG7" s="6"/>
      <c r="AH7" s="4"/>
      <c r="AI7" s="5"/>
      <c r="AJ7" s="5"/>
      <c r="AK7" s="6"/>
      <c r="AL7" s="4"/>
      <c r="AM7" s="5"/>
      <c r="AN7" s="5"/>
      <c r="AO7" s="16"/>
      <c r="AP7" s="5"/>
      <c r="AQ7" s="5"/>
      <c r="AR7" s="5"/>
      <c r="AS7" s="5"/>
      <c r="AT7" s="5"/>
      <c r="AU7" s="5"/>
      <c r="AV7" s="98"/>
      <c r="AW7" s="98"/>
      <c r="AX7" s="98"/>
      <c r="AY7" s="98"/>
      <c r="AZ7" s="98"/>
      <c r="BA7" s="98"/>
      <c r="BB7" s="98"/>
      <c r="BC7" s="98"/>
      <c r="BD7" s="98"/>
      <c r="BE7" s="5"/>
      <c r="BF7" s="5"/>
    </row>
    <row r="8" spans="2:66" ht="9" customHeight="1">
      <c r="B8" s="15"/>
      <c r="C8" s="5"/>
      <c r="D8" s="5"/>
      <c r="E8" s="6"/>
      <c r="F8" s="4"/>
      <c r="G8" s="5"/>
      <c r="H8" s="5"/>
      <c r="I8" s="6"/>
      <c r="J8" s="4"/>
      <c r="K8" s="5"/>
      <c r="L8" s="5"/>
      <c r="M8" s="6"/>
      <c r="N8" s="4"/>
      <c r="O8" s="5"/>
      <c r="P8" s="5"/>
      <c r="Q8" s="6"/>
      <c r="R8" s="4"/>
      <c r="S8" s="5"/>
      <c r="T8" s="5"/>
      <c r="U8" s="6"/>
      <c r="V8" s="4"/>
      <c r="W8" s="5"/>
      <c r="X8" s="5"/>
      <c r="Y8" s="6"/>
      <c r="Z8" s="4"/>
      <c r="AA8" s="5"/>
      <c r="AB8" s="5"/>
      <c r="AC8" s="6"/>
      <c r="AD8" s="4"/>
      <c r="AE8" s="5"/>
      <c r="AF8" s="5"/>
      <c r="AG8" s="6"/>
      <c r="AH8" s="4"/>
      <c r="AI8" s="5"/>
      <c r="AJ8" s="5"/>
      <c r="AK8" s="6"/>
      <c r="AL8" s="4"/>
      <c r="AM8" s="5"/>
      <c r="AN8" s="5"/>
      <c r="AO8" s="16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</row>
    <row r="9" spans="2:66" ht="9" customHeight="1">
      <c r="B9" s="17"/>
      <c r="C9" s="8"/>
      <c r="D9" s="8"/>
      <c r="E9" s="9"/>
      <c r="F9" s="7"/>
      <c r="G9" s="8"/>
      <c r="H9" s="8"/>
      <c r="I9" s="9"/>
      <c r="J9" s="7"/>
      <c r="K9" s="8"/>
      <c r="L9" s="8"/>
      <c r="M9" s="9"/>
      <c r="N9" s="7"/>
      <c r="O9" s="8"/>
      <c r="P9" s="8"/>
      <c r="Q9" s="9"/>
      <c r="R9" s="7"/>
      <c r="S9" s="8"/>
      <c r="T9" s="8"/>
      <c r="U9" s="9"/>
      <c r="V9" s="7"/>
      <c r="W9" s="8"/>
      <c r="X9" s="8"/>
      <c r="Y9" s="9"/>
      <c r="Z9" s="7"/>
      <c r="AA9" s="8"/>
      <c r="AB9" s="8"/>
      <c r="AC9" s="9"/>
      <c r="AD9" s="7"/>
      <c r="AE9" s="8"/>
      <c r="AF9" s="8"/>
      <c r="AG9" s="9"/>
      <c r="AH9" s="7"/>
      <c r="AI9" s="8"/>
      <c r="AJ9" s="8"/>
      <c r="AK9" s="9"/>
      <c r="AL9" s="7"/>
      <c r="AM9" s="8"/>
      <c r="AN9" s="8"/>
      <c r="AO9" s="18"/>
      <c r="AP9" s="5"/>
      <c r="AQ9" s="5"/>
      <c r="AR9" s="5"/>
      <c r="AS9" s="5"/>
      <c r="AT9" s="5"/>
      <c r="AU9" s="5"/>
      <c r="AV9" s="96" t="s">
        <v>9</v>
      </c>
      <c r="AW9" s="96"/>
      <c r="AX9" s="96"/>
      <c r="AY9" s="96"/>
      <c r="AZ9" s="96"/>
      <c r="BA9" s="96"/>
      <c r="BB9" s="96"/>
      <c r="BC9" s="96"/>
      <c r="BD9" s="96"/>
      <c r="BE9" s="5"/>
      <c r="BF9" s="5"/>
    </row>
    <row r="10" spans="2:66" ht="9" customHeight="1">
      <c r="B10" s="19"/>
      <c r="C10" s="2"/>
      <c r="D10" s="2"/>
      <c r="E10" s="3"/>
      <c r="F10" s="1"/>
      <c r="G10" s="2"/>
      <c r="H10" s="2"/>
      <c r="I10" s="3"/>
      <c r="J10" s="1"/>
      <c r="K10" s="2"/>
      <c r="L10" s="2"/>
      <c r="M10" s="3"/>
      <c r="N10" s="1"/>
      <c r="O10" s="2"/>
      <c r="P10" s="2"/>
      <c r="Q10" s="3"/>
      <c r="R10" s="1"/>
      <c r="S10" s="2"/>
      <c r="T10" s="2"/>
      <c r="U10" s="3"/>
      <c r="V10" s="1"/>
      <c r="W10" s="2"/>
      <c r="X10" s="2"/>
      <c r="Y10" s="3"/>
      <c r="Z10" s="1"/>
      <c r="AA10" s="2"/>
      <c r="AB10" s="2"/>
      <c r="AC10" s="3"/>
      <c r="AD10" s="1"/>
      <c r="AE10" s="2"/>
      <c r="AF10" s="2"/>
      <c r="AG10" s="3"/>
      <c r="AH10" s="1"/>
      <c r="AI10" s="2"/>
      <c r="AJ10" s="2"/>
      <c r="AK10" s="3"/>
      <c r="AL10" s="1"/>
      <c r="AM10" s="2"/>
      <c r="AN10" s="2"/>
      <c r="AO10" s="20"/>
      <c r="AP10" s="5"/>
      <c r="AQ10" s="5"/>
      <c r="AR10" s="5"/>
      <c r="AS10" s="5"/>
      <c r="AT10" s="5"/>
      <c r="AU10" s="5"/>
      <c r="AV10" s="96"/>
      <c r="AW10" s="96"/>
      <c r="AX10" s="96"/>
      <c r="AY10" s="96"/>
      <c r="AZ10" s="96"/>
      <c r="BA10" s="96"/>
      <c r="BB10" s="96"/>
      <c r="BC10" s="96"/>
      <c r="BD10" s="96"/>
      <c r="BE10" s="5"/>
      <c r="BF10" s="5"/>
    </row>
    <row r="11" spans="2:66" ht="9" customHeight="1">
      <c r="B11" s="15"/>
      <c r="C11" s="5"/>
      <c r="D11" s="5"/>
      <c r="E11" s="6"/>
      <c r="F11" s="4"/>
      <c r="G11" s="5"/>
      <c r="H11" s="5"/>
      <c r="I11" s="6"/>
      <c r="J11" s="4"/>
      <c r="K11" s="5"/>
      <c r="L11" s="5"/>
      <c r="M11" s="6"/>
      <c r="N11" s="4"/>
      <c r="O11" s="5"/>
      <c r="P11" s="5"/>
      <c r="Q11" s="6"/>
      <c r="R11" s="4"/>
      <c r="S11" s="5"/>
      <c r="T11" s="5"/>
      <c r="U11" s="6"/>
      <c r="V11" s="4"/>
      <c r="W11" s="5"/>
      <c r="X11" s="5"/>
      <c r="Y11" s="6"/>
      <c r="Z11" s="4"/>
      <c r="AA11" s="5"/>
      <c r="AB11" s="5"/>
      <c r="AC11" s="6"/>
      <c r="AD11" s="4"/>
      <c r="AE11" s="5"/>
      <c r="AF11" s="5"/>
      <c r="AG11" s="6"/>
      <c r="AH11" s="4"/>
      <c r="AI11" s="5"/>
      <c r="AJ11" s="5"/>
      <c r="AK11" s="6"/>
      <c r="AL11" s="4"/>
      <c r="AM11" s="5"/>
      <c r="AN11" s="5"/>
      <c r="AO11" s="16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</row>
    <row r="12" spans="2:66" ht="9" customHeight="1">
      <c r="B12" s="15"/>
      <c r="C12" s="5"/>
      <c r="D12" s="5"/>
      <c r="E12" s="6"/>
      <c r="F12" s="4"/>
      <c r="G12" s="5"/>
      <c r="H12" s="5"/>
      <c r="I12" s="6"/>
      <c r="J12" s="4"/>
      <c r="K12" s="5"/>
      <c r="L12" s="5"/>
      <c r="M12" s="6"/>
      <c r="N12" s="4"/>
      <c r="O12" s="5"/>
      <c r="P12" s="5"/>
      <c r="Q12" s="6"/>
      <c r="R12" s="4"/>
      <c r="S12" s="5"/>
      <c r="T12" s="5"/>
      <c r="U12" s="6"/>
      <c r="V12" s="4"/>
      <c r="W12" s="5"/>
      <c r="X12" s="5"/>
      <c r="Y12" s="6"/>
      <c r="Z12" s="4"/>
      <c r="AA12" s="5"/>
      <c r="AB12" s="5"/>
      <c r="AC12" s="6"/>
      <c r="AD12" s="4"/>
      <c r="AE12" s="5"/>
      <c r="AF12" s="5"/>
      <c r="AG12" s="6"/>
      <c r="AH12" s="4"/>
      <c r="AI12" s="5"/>
      <c r="AJ12" s="5"/>
      <c r="AK12" s="6"/>
      <c r="AL12" s="4"/>
      <c r="AM12" s="5"/>
      <c r="AN12" s="5"/>
      <c r="AO12" s="16"/>
      <c r="AP12" s="5"/>
      <c r="AQ12" s="5"/>
      <c r="AR12" s="5"/>
      <c r="AS12" s="5"/>
      <c r="AT12" s="5"/>
      <c r="AU12" s="5"/>
    </row>
    <row r="13" spans="2:66" ht="9" customHeight="1">
      <c r="B13" s="17"/>
      <c r="C13" s="8"/>
      <c r="D13" s="8"/>
      <c r="E13" s="9"/>
      <c r="F13" s="7"/>
      <c r="G13" s="8"/>
      <c r="H13" s="8"/>
      <c r="I13" s="9"/>
      <c r="J13" s="7"/>
      <c r="K13" s="8"/>
      <c r="L13" s="8"/>
      <c r="M13" s="9"/>
      <c r="N13" s="7"/>
      <c r="O13" s="8"/>
      <c r="P13" s="8"/>
      <c r="Q13" s="9"/>
      <c r="R13" s="7"/>
      <c r="S13" s="8"/>
      <c r="T13" s="8"/>
      <c r="U13" s="9"/>
      <c r="V13" s="7"/>
      <c r="W13" s="8"/>
      <c r="X13" s="8"/>
      <c r="Y13" s="9"/>
      <c r="Z13" s="7"/>
      <c r="AA13" s="8"/>
      <c r="AB13" s="8"/>
      <c r="AC13" s="9"/>
      <c r="AD13" s="7"/>
      <c r="AE13" s="8"/>
      <c r="AF13" s="8"/>
      <c r="AG13" s="9"/>
      <c r="AH13" s="7"/>
      <c r="AI13" s="8"/>
      <c r="AJ13" s="8"/>
      <c r="AK13" s="9"/>
      <c r="AL13" s="7"/>
      <c r="AM13" s="8"/>
      <c r="AN13" s="8"/>
      <c r="AO13" s="18"/>
      <c r="AP13" s="5"/>
      <c r="AQ13" s="5"/>
      <c r="AR13" s="5"/>
      <c r="AS13" s="5"/>
      <c r="AT13" s="5"/>
      <c r="AU13" s="5"/>
      <c r="AW13" s="95" t="s">
        <v>5</v>
      </c>
      <c r="AX13" s="95"/>
      <c r="AY13" s="95"/>
      <c r="AZ13" s="95"/>
      <c r="BA13" s="95"/>
      <c r="BB13" s="95"/>
      <c r="BC13" s="95"/>
      <c r="BD13" s="95"/>
    </row>
    <row r="14" spans="2:66" ht="9" customHeight="1">
      <c r="B14" s="19"/>
      <c r="C14" s="2"/>
      <c r="D14" s="2"/>
      <c r="E14" s="3"/>
      <c r="F14" s="1"/>
      <c r="G14" s="2"/>
      <c r="H14" s="2"/>
      <c r="I14" s="3"/>
      <c r="J14" s="1"/>
      <c r="K14" s="2"/>
      <c r="L14" s="2"/>
      <c r="M14" s="3"/>
      <c r="N14" s="1"/>
      <c r="O14" s="2"/>
      <c r="P14" s="2"/>
      <c r="Q14" s="3"/>
      <c r="R14" s="1"/>
      <c r="S14" s="2"/>
      <c r="T14" s="2"/>
      <c r="U14" s="3"/>
      <c r="V14" s="1"/>
      <c r="W14" s="2"/>
      <c r="X14" s="2"/>
      <c r="Y14" s="3"/>
      <c r="Z14" s="1"/>
      <c r="AA14" s="2"/>
      <c r="AB14" s="2"/>
      <c r="AC14" s="3"/>
      <c r="AD14" s="1"/>
      <c r="AE14" s="2"/>
      <c r="AF14" s="2"/>
      <c r="AG14" s="3"/>
      <c r="AH14" s="1"/>
      <c r="AI14" s="2"/>
      <c r="AJ14" s="2"/>
      <c r="AK14" s="3"/>
      <c r="AL14" s="1"/>
      <c r="AM14" s="2"/>
      <c r="AN14" s="2"/>
      <c r="AO14" s="20"/>
      <c r="AR14" s="5"/>
      <c r="AS14" s="5"/>
      <c r="AT14" s="5"/>
      <c r="AU14" s="5"/>
      <c r="AW14" s="95"/>
      <c r="AX14" s="95"/>
      <c r="AY14" s="95"/>
      <c r="AZ14" s="95"/>
      <c r="BA14" s="95"/>
      <c r="BB14" s="95"/>
      <c r="BC14" s="95"/>
      <c r="BD14" s="95"/>
    </row>
    <row r="15" spans="2:66" ht="9" customHeight="1">
      <c r="B15" s="15"/>
      <c r="C15" s="5"/>
      <c r="D15" s="5"/>
      <c r="E15" s="6"/>
      <c r="F15" s="4"/>
      <c r="G15" s="5"/>
      <c r="H15" s="5"/>
      <c r="I15" s="6"/>
      <c r="J15" s="4"/>
      <c r="K15" s="5"/>
      <c r="L15" s="5"/>
      <c r="M15" s="6"/>
      <c r="N15" s="4"/>
      <c r="O15" s="5"/>
      <c r="P15" s="5"/>
      <c r="Q15" s="6"/>
      <c r="R15" s="4"/>
      <c r="S15" s="5"/>
      <c r="T15" s="5"/>
      <c r="U15" s="6"/>
      <c r="V15" s="4"/>
      <c r="W15" s="5"/>
      <c r="X15" s="5"/>
      <c r="Y15" s="6"/>
      <c r="Z15" s="4"/>
      <c r="AA15" s="5"/>
      <c r="AB15" s="5"/>
      <c r="AC15" s="6"/>
      <c r="AD15" s="4"/>
      <c r="AE15" s="5"/>
      <c r="AF15" s="5"/>
      <c r="AG15" s="6"/>
      <c r="AH15" s="4"/>
      <c r="AI15" s="5"/>
      <c r="AJ15" s="5"/>
      <c r="AK15" s="6"/>
      <c r="AL15" s="4"/>
      <c r="AM15" s="5"/>
      <c r="AN15" s="5"/>
      <c r="AO15" s="16"/>
      <c r="AV15" s="95" t="s">
        <v>4</v>
      </c>
      <c r="AW15" s="95"/>
      <c r="AX15" s="95"/>
      <c r="AY15" s="95"/>
      <c r="AZ15" s="95"/>
      <c r="BA15" s="95"/>
      <c r="BB15" s="95"/>
      <c r="BC15" s="95"/>
      <c r="BD15" s="95"/>
      <c r="BE15" s="95"/>
    </row>
    <row r="16" spans="2:66" ht="9" customHeight="1">
      <c r="B16" s="15"/>
      <c r="C16" s="5"/>
      <c r="D16" s="5"/>
      <c r="E16" s="6"/>
      <c r="F16" s="4"/>
      <c r="G16" s="5"/>
      <c r="H16" s="5"/>
      <c r="I16" s="6"/>
      <c r="J16" s="4"/>
      <c r="K16" s="5"/>
      <c r="L16" s="5"/>
      <c r="M16" s="6"/>
      <c r="N16" s="4"/>
      <c r="O16" s="5"/>
      <c r="P16" s="5"/>
      <c r="Q16" s="6"/>
      <c r="R16" s="4"/>
      <c r="S16" s="5"/>
      <c r="T16" s="5"/>
      <c r="U16" s="6"/>
      <c r="V16" s="4"/>
      <c r="W16" s="5"/>
      <c r="X16" s="5"/>
      <c r="Y16" s="6"/>
      <c r="Z16" s="4"/>
      <c r="AA16" s="5"/>
      <c r="AB16" s="5"/>
      <c r="AC16" s="6"/>
      <c r="AD16" s="4"/>
      <c r="AE16" s="5"/>
      <c r="AF16" s="5"/>
      <c r="AG16" s="6"/>
      <c r="AH16" s="4"/>
      <c r="AI16" s="5"/>
      <c r="AJ16" s="5"/>
      <c r="AK16" s="6"/>
      <c r="AL16" s="4"/>
      <c r="AM16" s="5"/>
      <c r="AN16" s="5"/>
      <c r="AO16" s="16"/>
      <c r="AV16" s="95"/>
      <c r="AW16" s="95"/>
      <c r="AX16" s="95"/>
      <c r="AY16" s="95"/>
      <c r="AZ16" s="95"/>
      <c r="BA16" s="95"/>
      <c r="BB16" s="95"/>
      <c r="BC16" s="95"/>
      <c r="BD16" s="95"/>
      <c r="BE16" s="95"/>
    </row>
    <row r="17" spans="2:58" ht="9" customHeight="1">
      <c r="B17" s="17"/>
      <c r="C17" s="8"/>
      <c r="D17" s="8"/>
      <c r="E17" s="9"/>
      <c r="F17" s="7"/>
      <c r="G17" s="8"/>
      <c r="H17" s="8"/>
      <c r="I17" s="9"/>
      <c r="J17" s="7"/>
      <c r="K17" s="8"/>
      <c r="L17" s="8"/>
      <c r="M17" s="9"/>
      <c r="N17" s="7"/>
      <c r="O17" s="8"/>
      <c r="P17" s="8"/>
      <c r="Q17" s="9"/>
      <c r="R17" s="7"/>
      <c r="S17" s="8"/>
      <c r="T17" s="8"/>
      <c r="U17" s="9"/>
      <c r="V17" s="7"/>
      <c r="W17" s="8"/>
      <c r="X17" s="8"/>
      <c r="Y17" s="9"/>
      <c r="Z17" s="7"/>
      <c r="AA17" s="8"/>
      <c r="AB17" s="8"/>
      <c r="AC17" s="9"/>
      <c r="AD17" s="7"/>
      <c r="AE17" s="8"/>
      <c r="AF17" s="8"/>
      <c r="AG17" s="9"/>
      <c r="AH17" s="7"/>
      <c r="AI17" s="8"/>
      <c r="AJ17" s="8"/>
      <c r="AK17" s="9"/>
      <c r="AL17" s="7"/>
      <c r="AM17" s="8"/>
      <c r="AN17" s="8"/>
      <c r="AO17" s="18"/>
      <c r="AW17" s="95" t="s">
        <v>6</v>
      </c>
      <c r="AX17" s="95"/>
      <c r="AY17" s="95"/>
      <c r="AZ17" s="95"/>
      <c r="BA17" s="95"/>
      <c r="BB17" s="95"/>
      <c r="BC17" s="95"/>
      <c r="BD17" s="95"/>
    </row>
    <row r="18" spans="2:58" ht="9" customHeight="1">
      <c r="B18" s="19"/>
      <c r="C18" s="2"/>
      <c r="D18" s="2"/>
      <c r="E18" s="3"/>
      <c r="F18" s="1"/>
      <c r="G18" s="2"/>
      <c r="H18" s="2"/>
      <c r="I18" s="3"/>
      <c r="J18" s="1"/>
      <c r="K18" s="2"/>
      <c r="L18" s="2"/>
      <c r="M18" s="3"/>
      <c r="N18" s="1"/>
      <c r="O18" s="2"/>
      <c r="P18" s="2"/>
      <c r="Q18" s="3"/>
      <c r="R18" s="1"/>
      <c r="S18" s="2"/>
      <c r="T18" s="2"/>
      <c r="U18" s="3"/>
      <c r="V18" s="1"/>
      <c r="W18" s="2"/>
      <c r="X18" s="2"/>
      <c r="Y18" s="3"/>
      <c r="Z18" s="1"/>
      <c r="AA18" s="2"/>
      <c r="AB18" s="2"/>
      <c r="AC18" s="3"/>
      <c r="AD18" s="1"/>
      <c r="AE18" s="2"/>
      <c r="AF18" s="2"/>
      <c r="AG18" s="3"/>
      <c r="AH18" s="1"/>
      <c r="AI18" s="2"/>
      <c r="AJ18" s="2"/>
      <c r="AK18" s="3"/>
      <c r="AL18" s="1"/>
      <c r="AM18" s="2"/>
      <c r="AN18" s="2"/>
      <c r="AO18" s="20"/>
      <c r="AW18" s="95"/>
      <c r="AX18" s="95"/>
      <c r="AY18" s="95"/>
      <c r="AZ18" s="95"/>
      <c r="BA18" s="95"/>
      <c r="BB18" s="95"/>
      <c r="BC18" s="95"/>
      <c r="BD18" s="95"/>
    </row>
    <row r="19" spans="2:58" ht="9" customHeight="1">
      <c r="B19" s="15"/>
      <c r="C19" s="5"/>
      <c r="D19" s="5"/>
      <c r="E19" s="6"/>
      <c r="F19" s="4"/>
      <c r="G19" s="5"/>
      <c r="H19" s="5"/>
      <c r="I19" s="6"/>
      <c r="J19" s="4"/>
      <c r="K19" s="5"/>
      <c r="L19" s="5"/>
      <c r="M19" s="6"/>
      <c r="N19" s="4"/>
      <c r="O19" s="5"/>
      <c r="P19" s="5"/>
      <c r="Q19" s="6"/>
      <c r="R19" s="4"/>
      <c r="S19" s="5"/>
      <c r="T19" s="5"/>
      <c r="U19" s="6"/>
      <c r="V19" s="4"/>
      <c r="W19" s="5"/>
      <c r="X19" s="5"/>
      <c r="Y19" s="6"/>
      <c r="Z19" s="4"/>
      <c r="AA19" s="5"/>
      <c r="AB19" s="5"/>
      <c r="AC19" s="6"/>
      <c r="AD19" s="4"/>
      <c r="AE19" s="5"/>
      <c r="AF19" s="5"/>
      <c r="AG19" s="6"/>
      <c r="AH19" s="4"/>
      <c r="AI19" s="5"/>
      <c r="AJ19" s="5"/>
      <c r="AK19" s="6"/>
      <c r="AL19" s="4"/>
      <c r="AM19" s="5"/>
      <c r="AN19" s="5"/>
      <c r="AO19" s="16"/>
      <c r="AW19" s="95" t="s">
        <v>7</v>
      </c>
      <c r="AX19" s="95"/>
      <c r="AY19" s="95"/>
      <c r="AZ19" s="95"/>
      <c r="BA19" s="95"/>
      <c r="BB19" s="95"/>
      <c r="BC19" s="95"/>
      <c r="BD19" s="95"/>
    </row>
    <row r="20" spans="2:58" ht="9" customHeight="1">
      <c r="B20" s="15"/>
      <c r="C20" s="5"/>
      <c r="D20" s="5"/>
      <c r="E20" s="6"/>
      <c r="F20" s="4"/>
      <c r="G20" s="5"/>
      <c r="H20" s="5"/>
      <c r="I20" s="6"/>
      <c r="J20" s="4"/>
      <c r="K20" s="5"/>
      <c r="L20" s="5"/>
      <c r="M20" s="6"/>
      <c r="N20" s="4"/>
      <c r="O20" s="5"/>
      <c r="P20" s="5"/>
      <c r="Q20" s="6"/>
      <c r="R20" s="4"/>
      <c r="S20" s="5"/>
      <c r="T20" s="5"/>
      <c r="U20" s="6"/>
      <c r="V20" s="4"/>
      <c r="W20" s="5"/>
      <c r="X20" s="5"/>
      <c r="Y20" s="6"/>
      <c r="Z20" s="4"/>
      <c r="AA20" s="5"/>
      <c r="AB20" s="5"/>
      <c r="AC20" s="6"/>
      <c r="AD20" s="4"/>
      <c r="AE20" s="5"/>
      <c r="AF20" s="5"/>
      <c r="AG20" s="6"/>
      <c r="AH20" s="4"/>
      <c r="AI20" s="5"/>
      <c r="AJ20" s="5"/>
      <c r="AK20" s="6"/>
      <c r="AL20" s="4"/>
      <c r="AM20" s="5"/>
      <c r="AN20" s="5"/>
      <c r="AO20" s="16"/>
      <c r="AW20" s="95"/>
      <c r="AX20" s="95"/>
      <c r="AY20" s="95"/>
      <c r="AZ20" s="95"/>
      <c r="BA20" s="95"/>
      <c r="BB20" s="95"/>
      <c r="BC20" s="95"/>
      <c r="BD20" s="95"/>
    </row>
    <row r="21" spans="2:58" ht="9" customHeight="1">
      <c r="B21" s="17"/>
      <c r="C21" s="8"/>
      <c r="D21" s="8"/>
      <c r="E21" s="9"/>
      <c r="F21" s="7"/>
      <c r="G21" s="8"/>
      <c r="H21" s="8"/>
      <c r="I21" s="9"/>
      <c r="J21" s="7"/>
      <c r="K21" s="8"/>
      <c r="L21" s="8"/>
      <c r="M21" s="9"/>
      <c r="N21" s="7"/>
      <c r="O21" s="8"/>
      <c r="P21" s="8"/>
      <c r="Q21" s="9"/>
      <c r="R21" s="7"/>
      <c r="S21" s="8"/>
      <c r="T21" s="8"/>
      <c r="U21" s="9"/>
      <c r="V21" s="7"/>
      <c r="W21" s="8"/>
      <c r="X21" s="8"/>
      <c r="Y21" s="9"/>
      <c r="Z21" s="7"/>
      <c r="AA21" s="8"/>
      <c r="AB21" s="8"/>
      <c r="AC21" s="9"/>
      <c r="AD21" s="7"/>
      <c r="AE21" s="8"/>
      <c r="AF21" s="8"/>
      <c r="AG21" s="9"/>
      <c r="AH21" s="7"/>
      <c r="AI21" s="8"/>
      <c r="AJ21" s="8"/>
      <c r="AK21" s="9"/>
      <c r="AL21" s="7"/>
      <c r="AM21" s="8"/>
      <c r="AN21" s="8"/>
      <c r="AO21" s="18"/>
    </row>
    <row r="22" spans="2:58" ht="9" customHeight="1">
      <c r="B22" s="19"/>
      <c r="C22" s="2"/>
      <c r="D22" s="2"/>
      <c r="E22" s="3"/>
      <c r="F22" s="1"/>
      <c r="G22" s="2"/>
      <c r="H22" s="2"/>
      <c r="I22" s="3"/>
      <c r="J22" s="1"/>
      <c r="K22" s="2"/>
      <c r="L22" s="2"/>
      <c r="M22" s="3"/>
      <c r="N22" s="1"/>
      <c r="O22" s="2"/>
      <c r="P22" s="2"/>
      <c r="Q22" s="3"/>
      <c r="R22" s="1"/>
      <c r="S22" s="2"/>
      <c r="T22" s="2"/>
      <c r="U22" s="3"/>
      <c r="V22" s="1"/>
      <c r="W22" s="2"/>
      <c r="X22" s="2"/>
      <c r="Y22" s="3"/>
      <c r="Z22" s="1"/>
      <c r="AA22" s="2"/>
      <c r="AB22" s="2"/>
      <c r="AC22" s="3"/>
      <c r="AD22" s="1"/>
      <c r="AE22" s="2"/>
      <c r="AF22" s="2"/>
      <c r="AG22" s="3"/>
      <c r="AH22" s="1"/>
      <c r="AI22" s="2"/>
      <c r="AJ22" s="2"/>
      <c r="AK22" s="3"/>
      <c r="AL22" s="1"/>
      <c r="AM22" s="2"/>
      <c r="AN22" s="2"/>
      <c r="AO22" s="20"/>
    </row>
    <row r="23" spans="2:58" ht="9" customHeight="1">
      <c r="B23" s="15"/>
      <c r="C23" s="5"/>
      <c r="D23" s="5"/>
      <c r="E23" s="6"/>
      <c r="F23" s="4"/>
      <c r="G23" s="5"/>
      <c r="H23" s="5"/>
      <c r="I23" s="6"/>
      <c r="J23" s="4"/>
      <c r="K23" s="5"/>
      <c r="L23" s="5"/>
      <c r="M23" s="6"/>
      <c r="N23" s="4"/>
      <c r="O23" s="5"/>
      <c r="P23" s="5"/>
      <c r="Q23" s="6"/>
      <c r="R23" s="4"/>
      <c r="S23" s="5"/>
      <c r="T23" s="5"/>
      <c r="U23" s="6"/>
      <c r="V23" s="4"/>
      <c r="W23" s="5"/>
      <c r="X23" s="5"/>
      <c r="Y23" s="6"/>
      <c r="Z23" s="4"/>
      <c r="AA23" s="5"/>
      <c r="AB23" s="5"/>
      <c r="AC23" s="6"/>
      <c r="AD23" s="4"/>
      <c r="AE23" s="5"/>
      <c r="AF23" s="5"/>
      <c r="AG23" s="6"/>
      <c r="AH23" s="4"/>
      <c r="AI23" s="5"/>
      <c r="AJ23" s="5"/>
      <c r="AK23" s="6"/>
      <c r="AL23" s="4"/>
      <c r="AM23" s="5"/>
      <c r="AN23" s="5"/>
      <c r="AO23" s="16"/>
      <c r="AV23" s="96" t="s">
        <v>1</v>
      </c>
      <c r="AW23" s="96"/>
      <c r="AX23" s="96"/>
      <c r="AY23" s="96"/>
      <c r="AZ23" s="96"/>
      <c r="BA23" s="96"/>
      <c r="BB23" s="96"/>
      <c r="BC23" s="96"/>
      <c r="BD23" s="96"/>
      <c r="BE23" s="5"/>
      <c r="BF23" s="5"/>
    </row>
    <row r="24" spans="2:58" ht="9" customHeight="1">
      <c r="B24" s="15"/>
      <c r="C24" s="5"/>
      <c r="D24" s="5"/>
      <c r="E24" s="6"/>
      <c r="F24" s="4"/>
      <c r="G24" s="5"/>
      <c r="H24" s="5"/>
      <c r="I24" s="6"/>
      <c r="J24" s="4"/>
      <c r="K24" s="5"/>
      <c r="L24" s="5"/>
      <c r="M24" s="6"/>
      <c r="N24" s="4"/>
      <c r="O24" s="5"/>
      <c r="P24" s="5"/>
      <c r="Q24" s="6"/>
      <c r="R24" s="4"/>
      <c r="S24" s="5"/>
      <c r="T24" s="5"/>
      <c r="U24" s="6"/>
      <c r="V24" s="4"/>
      <c r="W24" s="5"/>
      <c r="X24" s="5"/>
      <c r="Y24" s="6"/>
      <c r="Z24" s="4"/>
      <c r="AA24" s="5"/>
      <c r="AB24" s="5"/>
      <c r="AC24" s="6"/>
      <c r="AD24" s="4"/>
      <c r="AE24" s="5"/>
      <c r="AF24" s="5"/>
      <c r="AG24" s="6"/>
      <c r="AH24" s="4"/>
      <c r="AI24" s="5"/>
      <c r="AJ24" s="5"/>
      <c r="AK24" s="6"/>
      <c r="AL24" s="4"/>
      <c r="AM24" s="5"/>
      <c r="AN24" s="5"/>
      <c r="AO24" s="16"/>
      <c r="AV24" s="96"/>
      <c r="AW24" s="96"/>
      <c r="AX24" s="96"/>
      <c r="AY24" s="96"/>
      <c r="AZ24" s="96"/>
      <c r="BA24" s="96"/>
      <c r="BB24" s="96"/>
      <c r="BC24" s="96"/>
      <c r="BD24" s="96"/>
      <c r="BE24" s="5"/>
      <c r="BF24" s="5"/>
    </row>
    <row r="25" spans="2:58" ht="9" customHeight="1" thickBot="1">
      <c r="B25" s="21"/>
      <c r="C25" s="22"/>
      <c r="D25" s="22"/>
      <c r="E25" s="23"/>
      <c r="F25" s="7"/>
      <c r="G25" s="8"/>
      <c r="H25" s="8"/>
      <c r="I25" s="9"/>
      <c r="J25" s="7"/>
      <c r="K25" s="8"/>
      <c r="L25" s="8"/>
      <c r="M25" s="9"/>
      <c r="N25" s="7"/>
      <c r="O25" s="8"/>
      <c r="P25" s="8"/>
      <c r="Q25" s="9"/>
      <c r="R25" s="7"/>
      <c r="S25" s="8"/>
      <c r="T25" s="8"/>
      <c r="U25" s="9"/>
      <c r="V25" s="7"/>
      <c r="W25" s="8"/>
      <c r="X25" s="8"/>
      <c r="Y25" s="9"/>
      <c r="Z25" s="7"/>
      <c r="AA25" s="8"/>
      <c r="AB25" s="8"/>
      <c r="AC25" s="9"/>
      <c r="AD25" s="7"/>
      <c r="AE25" s="8"/>
      <c r="AF25" s="8"/>
      <c r="AG25" s="9"/>
      <c r="AH25" s="7"/>
      <c r="AI25" s="8"/>
      <c r="AJ25" s="8"/>
      <c r="AK25" s="9"/>
      <c r="AL25" s="7"/>
      <c r="AM25" s="8"/>
      <c r="AN25" s="8"/>
      <c r="AO25" s="18"/>
      <c r="AV25" s="26"/>
      <c r="AW25" s="26"/>
      <c r="AX25" s="26"/>
      <c r="AY25" s="26"/>
      <c r="AZ25" s="26"/>
      <c r="BA25" s="26"/>
      <c r="BB25" s="26"/>
      <c r="BC25" s="26"/>
      <c r="BD25" s="26"/>
      <c r="BE25" s="5"/>
      <c r="BF25" s="5"/>
    </row>
    <row r="26" spans="2:58" ht="9" customHeight="1">
      <c r="B26" s="5"/>
      <c r="C26" s="5"/>
      <c r="D26" s="5"/>
      <c r="E26" s="5"/>
      <c r="F26" s="15"/>
      <c r="G26" s="5"/>
      <c r="H26" s="5"/>
      <c r="I26" s="6"/>
      <c r="J26" s="4"/>
      <c r="K26" s="5"/>
      <c r="L26" s="5"/>
      <c r="M26" s="6"/>
      <c r="N26" s="4"/>
      <c r="O26" s="5"/>
      <c r="P26" s="5"/>
      <c r="Q26" s="6"/>
      <c r="R26" s="4"/>
      <c r="S26" s="5"/>
      <c r="T26" s="5"/>
      <c r="U26" s="6"/>
      <c r="V26" s="4"/>
      <c r="W26" s="5"/>
      <c r="X26" s="5"/>
      <c r="Y26" s="6"/>
      <c r="Z26" s="4"/>
      <c r="AA26" s="5"/>
      <c r="AB26" s="5"/>
      <c r="AC26" s="6"/>
      <c r="AD26" s="4"/>
      <c r="AE26" s="5"/>
      <c r="AF26" s="5"/>
      <c r="AG26" s="6"/>
      <c r="AH26" s="4"/>
      <c r="AI26" s="5"/>
      <c r="AJ26" s="5"/>
      <c r="AK26" s="6"/>
      <c r="AL26" s="4"/>
      <c r="AM26" s="5"/>
      <c r="AN26" s="5"/>
      <c r="AO26" s="16"/>
      <c r="AV26" s="97" t="s">
        <v>2</v>
      </c>
      <c r="AW26" s="97"/>
      <c r="AX26" s="97"/>
      <c r="AY26" s="97"/>
      <c r="AZ26" s="97"/>
      <c r="BA26" s="97"/>
      <c r="BB26" s="97"/>
      <c r="BC26" s="97"/>
      <c r="BD26" s="97"/>
      <c r="BE26" s="97"/>
      <c r="BF26" s="97"/>
    </row>
    <row r="27" spans="2:58" ht="9" customHeight="1">
      <c r="B27" s="5"/>
      <c r="C27" s="5"/>
      <c r="D27" s="5"/>
      <c r="E27" s="5"/>
      <c r="F27" s="15"/>
      <c r="G27" s="5"/>
      <c r="H27" s="5"/>
      <c r="I27" s="6"/>
      <c r="J27" s="4"/>
      <c r="K27" s="5"/>
      <c r="L27" s="5"/>
      <c r="M27" s="6"/>
      <c r="N27" s="4"/>
      <c r="O27" s="5"/>
      <c r="P27" s="5"/>
      <c r="Q27" s="6"/>
      <c r="R27" s="4"/>
      <c r="S27" s="5"/>
      <c r="T27" s="5"/>
      <c r="U27" s="6"/>
      <c r="V27" s="4"/>
      <c r="W27" s="5"/>
      <c r="X27" s="5"/>
      <c r="Y27" s="6"/>
      <c r="Z27" s="4"/>
      <c r="AA27" s="5"/>
      <c r="AB27" s="5"/>
      <c r="AC27" s="6"/>
      <c r="AD27" s="4"/>
      <c r="AE27" s="5"/>
      <c r="AF27" s="5"/>
      <c r="AG27" s="6"/>
      <c r="AH27" s="4"/>
      <c r="AI27" s="5"/>
      <c r="AJ27" s="5"/>
      <c r="AK27" s="6"/>
      <c r="AL27" s="4"/>
      <c r="AM27" s="5"/>
      <c r="AN27" s="5"/>
      <c r="AO27" s="16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</row>
    <row r="28" spans="2:58" ht="9" customHeight="1">
      <c r="B28" s="5"/>
      <c r="C28" s="5"/>
      <c r="D28" s="5"/>
      <c r="E28" s="5"/>
      <c r="F28" s="15"/>
      <c r="G28" s="5"/>
      <c r="H28" s="5"/>
      <c r="I28" s="6"/>
      <c r="J28" s="4"/>
      <c r="K28" s="5"/>
      <c r="L28" s="5"/>
      <c r="M28" s="6"/>
      <c r="N28" s="4"/>
      <c r="O28" s="5"/>
      <c r="P28" s="5"/>
      <c r="Q28" s="6"/>
      <c r="R28" s="4"/>
      <c r="S28" s="5"/>
      <c r="T28" s="5"/>
      <c r="U28" s="6"/>
      <c r="V28" s="4"/>
      <c r="W28" s="5"/>
      <c r="X28" s="5"/>
      <c r="Y28" s="6"/>
      <c r="Z28" s="4"/>
      <c r="AA28" s="5"/>
      <c r="AB28" s="5"/>
      <c r="AC28" s="6"/>
      <c r="AD28" s="4"/>
      <c r="AE28" s="5"/>
      <c r="AF28" s="5"/>
      <c r="AG28" s="6"/>
      <c r="AH28" s="4"/>
      <c r="AI28" s="5"/>
      <c r="AJ28" s="5"/>
      <c r="AK28" s="6"/>
      <c r="AL28" s="4"/>
      <c r="AM28" s="5"/>
      <c r="AN28" s="5"/>
      <c r="AO28" s="16"/>
    </row>
    <row r="29" spans="2:58" ht="9" customHeight="1">
      <c r="B29" s="5"/>
      <c r="C29" s="5"/>
      <c r="D29" s="5"/>
      <c r="E29" s="5"/>
      <c r="F29" s="17"/>
      <c r="G29" s="8"/>
      <c r="H29" s="8"/>
      <c r="I29" s="9"/>
      <c r="J29" s="7"/>
      <c r="K29" s="8"/>
      <c r="L29" s="8"/>
      <c r="M29" s="9"/>
      <c r="N29" s="7"/>
      <c r="O29" s="8"/>
      <c r="P29" s="8"/>
      <c r="Q29" s="9"/>
      <c r="R29" s="7"/>
      <c r="S29" s="8"/>
      <c r="T29" s="8"/>
      <c r="U29" s="9"/>
      <c r="V29" s="7"/>
      <c r="W29" s="8"/>
      <c r="X29" s="8"/>
      <c r="Y29" s="9"/>
      <c r="Z29" s="7"/>
      <c r="AA29" s="8"/>
      <c r="AB29" s="8"/>
      <c r="AC29" s="9"/>
      <c r="AD29" s="7"/>
      <c r="AE29" s="8"/>
      <c r="AF29" s="8"/>
      <c r="AG29" s="9"/>
      <c r="AH29" s="7"/>
      <c r="AI29" s="8"/>
      <c r="AJ29" s="8"/>
      <c r="AK29" s="9"/>
      <c r="AL29" s="7"/>
      <c r="AM29" s="8"/>
      <c r="AN29" s="8"/>
      <c r="AO29" s="18"/>
      <c r="AV29" s="95" t="s">
        <v>3</v>
      </c>
      <c r="AW29" s="95"/>
      <c r="AX29" s="95"/>
      <c r="AY29" s="95"/>
      <c r="AZ29" s="95"/>
      <c r="BA29" s="95"/>
      <c r="BB29" s="95"/>
      <c r="BC29" s="95"/>
      <c r="BD29" s="95"/>
    </row>
    <row r="30" spans="2:58" ht="9" customHeight="1">
      <c r="B30" s="5"/>
      <c r="C30" s="5"/>
      <c r="D30" s="5"/>
      <c r="E30" s="5"/>
      <c r="F30" s="19"/>
      <c r="G30" s="2"/>
      <c r="H30" s="2"/>
      <c r="I30" s="3"/>
      <c r="J30" s="1"/>
      <c r="K30" s="2"/>
      <c r="L30" s="2"/>
      <c r="M30" s="3"/>
      <c r="N30" s="1"/>
      <c r="O30" s="2"/>
      <c r="P30" s="2"/>
      <c r="Q30" s="3"/>
      <c r="R30" s="1"/>
      <c r="S30" s="2"/>
      <c r="T30" s="2"/>
      <c r="U30" s="3"/>
      <c r="V30" s="1"/>
      <c r="W30" s="2"/>
      <c r="X30" s="2"/>
      <c r="Y30" s="3"/>
      <c r="Z30" s="1"/>
      <c r="AA30" s="2"/>
      <c r="AB30" s="2"/>
      <c r="AC30" s="3"/>
      <c r="AD30" s="1"/>
      <c r="AE30" s="2"/>
      <c r="AF30" s="2"/>
      <c r="AG30" s="3"/>
      <c r="AH30" s="1"/>
      <c r="AI30" s="2"/>
      <c r="AJ30" s="2"/>
      <c r="AK30" s="3"/>
      <c r="AL30" s="1"/>
      <c r="AM30" s="2"/>
      <c r="AN30" s="2"/>
      <c r="AO30" s="20"/>
      <c r="AV30" s="95"/>
      <c r="AW30" s="95"/>
      <c r="AX30" s="95"/>
      <c r="AY30" s="95"/>
      <c r="AZ30" s="95"/>
      <c r="BA30" s="95"/>
      <c r="BB30" s="95"/>
      <c r="BC30" s="95"/>
      <c r="BD30" s="95"/>
    </row>
    <row r="31" spans="2:58" ht="9" customHeight="1">
      <c r="B31" s="5"/>
      <c r="C31" s="5"/>
      <c r="D31" s="5"/>
      <c r="E31" s="5"/>
      <c r="F31" s="15"/>
      <c r="G31" s="5"/>
      <c r="H31" s="5"/>
      <c r="I31" s="6"/>
      <c r="J31" s="4"/>
      <c r="K31" s="5"/>
      <c r="L31" s="5"/>
      <c r="M31" s="6"/>
      <c r="N31" s="4"/>
      <c r="O31" s="5"/>
      <c r="P31" s="5"/>
      <c r="Q31" s="6"/>
      <c r="R31" s="4"/>
      <c r="S31" s="5"/>
      <c r="T31" s="5"/>
      <c r="U31" s="6"/>
      <c r="V31" s="4"/>
      <c r="W31" s="5"/>
      <c r="X31" s="5"/>
      <c r="Y31" s="6"/>
      <c r="Z31" s="4"/>
      <c r="AA31" s="5"/>
      <c r="AB31" s="5"/>
      <c r="AC31" s="6"/>
      <c r="AD31" s="4"/>
      <c r="AE31" s="5"/>
      <c r="AF31" s="5"/>
      <c r="AG31" s="6"/>
      <c r="AH31" s="4"/>
      <c r="AI31" s="5"/>
      <c r="AJ31" s="5"/>
      <c r="AK31" s="6"/>
      <c r="AL31" s="4"/>
      <c r="AM31" s="5"/>
      <c r="AN31" s="5"/>
      <c r="AO31" s="16"/>
    </row>
    <row r="32" spans="2:58" ht="9" customHeight="1">
      <c r="B32" s="5"/>
      <c r="C32" s="5"/>
      <c r="D32" s="5"/>
      <c r="E32" s="5"/>
      <c r="F32" s="15"/>
      <c r="G32" s="5"/>
      <c r="H32" s="5"/>
      <c r="I32" s="6"/>
      <c r="J32" s="4"/>
      <c r="K32" s="5"/>
      <c r="L32" s="5"/>
      <c r="M32" s="6"/>
      <c r="N32" s="4"/>
      <c r="O32" s="5"/>
      <c r="P32" s="5"/>
      <c r="Q32" s="6"/>
      <c r="R32" s="4"/>
      <c r="S32" s="5"/>
      <c r="T32" s="5"/>
      <c r="U32" s="6"/>
      <c r="V32" s="4"/>
      <c r="W32" s="5"/>
      <c r="X32" s="5"/>
      <c r="Y32" s="6"/>
      <c r="Z32" s="4"/>
      <c r="AA32" s="5"/>
      <c r="AB32" s="5"/>
      <c r="AC32" s="6"/>
      <c r="AD32" s="4"/>
      <c r="AE32" s="5"/>
      <c r="AF32" s="5"/>
      <c r="AG32" s="6"/>
      <c r="AH32" s="4"/>
      <c r="AI32" s="5"/>
      <c r="AJ32" s="5"/>
      <c r="AK32" s="6"/>
      <c r="AL32" s="4"/>
      <c r="AM32" s="5"/>
      <c r="AN32" s="5"/>
      <c r="AO32" s="16"/>
    </row>
    <row r="33" spans="2:41" ht="9" customHeight="1" thickBot="1">
      <c r="B33" s="5"/>
      <c r="C33" s="5"/>
      <c r="D33" s="5"/>
      <c r="E33" s="5"/>
      <c r="F33" s="17"/>
      <c r="G33" s="8"/>
      <c r="H33" s="8"/>
      <c r="I33" s="9"/>
      <c r="J33" s="7"/>
      <c r="K33" s="8"/>
      <c r="L33" s="8"/>
      <c r="M33" s="9"/>
      <c r="N33" s="7"/>
      <c r="O33" s="8"/>
      <c r="P33" s="8"/>
      <c r="Q33" s="9"/>
      <c r="R33" s="7"/>
      <c r="S33" s="8"/>
      <c r="T33" s="8"/>
      <c r="U33" s="9"/>
      <c r="V33" s="7"/>
      <c r="W33" s="8"/>
      <c r="X33" s="8"/>
      <c r="Y33" s="9"/>
      <c r="Z33" s="24"/>
      <c r="AA33" s="22"/>
      <c r="AB33" s="22"/>
      <c r="AC33" s="23"/>
      <c r="AD33" s="24"/>
      <c r="AE33" s="22"/>
      <c r="AF33" s="22"/>
      <c r="AG33" s="23"/>
      <c r="AH33" s="24"/>
      <c r="AI33" s="22"/>
      <c r="AJ33" s="22"/>
      <c r="AK33" s="23"/>
      <c r="AL33" s="24"/>
      <c r="AM33" s="22"/>
      <c r="AN33" s="22"/>
      <c r="AO33" s="25"/>
    </row>
    <row r="34" spans="2:41" ht="9" customHeight="1">
      <c r="B34" s="5"/>
      <c r="C34" s="5"/>
      <c r="D34" s="5"/>
      <c r="E34" s="5"/>
      <c r="F34" s="19"/>
      <c r="G34" s="2"/>
      <c r="H34" s="2"/>
      <c r="I34" s="3"/>
      <c r="J34" s="1"/>
      <c r="K34" s="2"/>
      <c r="L34" s="2"/>
      <c r="M34" s="3"/>
      <c r="N34" s="1"/>
      <c r="O34" s="2"/>
      <c r="P34" s="2"/>
      <c r="Q34" s="3"/>
      <c r="R34" s="1"/>
      <c r="S34" s="2"/>
      <c r="T34" s="2"/>
      <c r="U34" s="3"/>
      <c r="V34" s="1"/>
      <c r="W34" s="2"/>
      <c r="X34" s="2"/>
      <c r="Y34" s="20"/>
    </row>
    <row r="35" spans="2:41" ht="9" customHeight="1">
      <c r="B35" s="5"/>
      <c r="C35" s="5"/>
      <c r="D35" s="5"/>
      <c r="E35" s="5"/>
      <c r="F35" s="15"/>
      <c r="G35" s="5"/>
      <c r="H35" s="5"/>
      <c r="I35" s="6"/>
      <c r="J35" s="4"/>
      <c r="K35" s="5"/>
      <c r="L35" s="5"/>
      <c r="M35" s="6"/>
      <c r="N35" s="4"/>
      <c r="O35" s="5"/>
      <c r="P35" s="5"/>
      <c r="Q35" s="6"/>
      <c r="R35" s="4"/>
      <c r="S35" s="5"/>
      <c r="T35" s="5"/>
      <c r="U35" s="6"/>
      <c r="V35" s="4"/>
      <c r="W35" s="5"/>
      <c r="X35" s="5"/>
      <c r="Y35" s="16"/>
    </row>
    <row r="36" spans="2:41" ht="9" customHeight="1">
      <c r="B36" s="5"/>
      <c r="C36" s="5"/>
      <c r="D36" s="5"/>
      <c r="E36" s="5"/>
      <c r="F36" s="15"/>
      <c r="G36" s="5"/>
      <c r="H36" s="5"/>
      <c r="I36" s="6"/>
      <c r="J36" s="4"/>
      <c r="K36" s="5"/>
      <c r="L36" s="5"/>
      <c r="M36" s="6"/>
      <c r="N36" s="4"/>
      <c r="O36" s="5"/>
      <c r="P36" s="5"/>
      <c r="Q36" s="6"/>
      <c r="R36" s="4"/>
      <c r="S36" s="5"/>
      <c r="T36" s="5"/>
      <c r="U36" s="6"/>
      <c r="V36" s="4"/>
      <c r="W36" s="5"/>
      <c r="X36" s="5"/>
      <c r="Y36" s="16"/>
    </row>
    <row r="37" spans="2:41" ht="9" customHeight="1" thickBot="1">
      <c r="B37" s="5"/>
      <c r="C37" s="5"/>
      <c r="D37" s="5"/>
      <c r="E37" s="5"/>
      <c r="F37" s="21"/>
      <c r="G37" s="22"/>
      <c r="H37" s="22"/>
      <c r="I37" s="23"/>
      <c r="J37" s="24"/>
      <c r="K37" s="22"/>
      <c r="L37" s="22"/>
      <c r="M37" s="23"/>
      <c r="N37" s="24"/>
      <c r="O37" s="22"/>
      <c r="P37" s="22"/>
      <c r="Q37" s="23"/>
      <c r="R37" s="24"/>
      <c r="S37" s="22"/>
      <c r="T37" s="22"/>
      <c r="U37" s="23"/>
      <c r="V37" s="24"/>
      <c r="W37" s="22"/>
      <c r="X37" s="22"/>
      <c r="Y37" s="25"/>
    </row>
  </sheetData>
  <mergeCells count="10">
    <mergeCell ref="AW19:BD20"/>
    <mergeCell ref="AV23:BD24"/>
    <mergeCell ref="AV26:BF27"/>
    <mergeCell ref="AV29:BD30"/>
    <mergeCell ref="AU3:BN4"/>
    <mergeCell ref="AV6:BD7"/>
    <mergeCell ref="AV9:BD10"/>
    <mergeCell ref="AW13:BD14"/>
    <mergeCell ref="AV15:BE16"/>
    <mergeCell ref="AW17:BD1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BX54"/>
  <sheetViews>
    <sheetView topLeftCell="AK1" zoomScale="130" zoomScaleNormal="130" workbookViewId="0">
      <selection activeCell="BS16" sqref="BS16"/>
    </sheetView>
  </sheetViews>
  <sheetFormatPr defaultColWidth="1.85546875" defaultRowHeight="9" customHeight="1"/>
  <cols>
    <col min="1" max="13" width="1.85546875" style="29"/>
    <col min="14" max="14" width="2" style="29" bestFit="1" customWidth="1"/>
    <col min="15" max="47" width="1.85546875" style="29"/>
    <col min="48" max="48" width="6.140625" style="29" bestFit="1" customWidth="1"/>
    <col min="49" max="49" width="1.85546875" style="29"/>
    <col min="50" max="50" width="3" style="29" bestFit="1" customWidth="1"/>
    <col min="51" max="51" width="1.85546875" style="29"/>
    <col min="52" max="52" width="8.85546875" style="29" customWidth="1"/>
    <col min="53" max="59" width="1.85546875" style="29"/>
    <col min="60" max="60" width="4.140625" style="29" bestFit="1" customWidth="1"/>
    <col min="61" max="64" width="1.85546875" style="29"/>
    <col min="65" max="65" width="2.85546875" style="34" customWidth="1"/>
    <col min="66" max="66" width="5.140625" style="35" customWidth="1"/>
    <col min="67" max="67" width="3.28515625" style="29" customWidth="1"/>
    <col min="68" max="68" width="2.42578125" style="29" bestFit="1" customWidth="1"/>
    <col min="69" max="69" width="4.140625" style="29" bestFit="1" customWidth="1"/>
    <col min="70" max="77" width="6.140625" style="29" customWidth="1"/>
    <col min="78" max="16384" width="1.85546875" style="29"/>
  </cols>
  <sheetData>
    <row r="1" spans="2:76" ht="2.25" customHeight="1" thickBot="1">
      <c r="BM1" s="30"/>
      <c r="BN1" s="31"/>
      <c r="BR1" s="27"/>
      <c r="BS1" s="27"/>
      <c r="BT1" s="27"/>
      <c r="BU1" s="27"/>
      <c r="BV1" s="27"/>
      <c r="BW1" s="27"/>
      <c r="BX1" s="28"/>
    </row>
    <row r="2" spans="2:76" ht="9.75" customHeight="1">
      <c r="B2" s="30"/>
      <c r="C2" s="32"/>
      <c r="D2" s="32"/>
      <c r="E2" s="33"/>
      <c r="N2" s="29" t="s">
        <v>41</v>
      </c>
      <c r="W2" s="29" t="s">
        <v>47</v>
      </c>
      <c r="AB2" s="29" t="s">
        <v>43</v>
      </c>
      <c r="AJ2" s="29" t="s">
        <v>49</v>
      </c>
      <c r="AM2" s="29" t="s">
        <v>50</v>
      </c>
      <c r="BR2" s="27"/>
      <c r="BS2" s="27"/>
      <c r="BT2" s="27"/>
      <c r="BU2" s="27"/>
      <c r="BV2" s="27"/>
      <c r="BW2" s="27"/>
      <c r="BX2" s="28"/>
    </row>
    <row r="3" spans="2:76" ht="9.75" customHeight="1">
      <c r="B3" s="34"/>
      <c r="C3" s="36"/>
      <c r="D3" s="36"/>
      <c r="E3" s="37"/>
      <c r="N3" s="29" t="s">
        <v>45</v>
      </c>
      <c r="AB3" s="29" t="s">
        <v>44</v>
      </c>
      <c r="AJ3" s="29" t="s">
        <v>48</v>
      </c>
      <c r="AM3" s="29" t="s">
        <v>51</v>
      </c>
      <c r="BR3" s="27"/>
      <c r="BS3" s="27"/>
      <c r="BT3" s="27"/>
      <c r="BU3" s="27"/>
      <c r="BV3" s="27"/>
      <c r="BW3" s="27"/>
      <c r="BX3" s="28"/>
    </row>
    <row r="4" spans="2:76" ht="9.75" customHeight="1">
      <c r="B4" s="34"/>
      <c r="C4" s="36"/>
      <c r="D4" s="36"/>
      <c r="E4" s="37"/>
      <c r="N4" s="29" t="s">
        <v>42</v>
      </c>
      <c r="AB4" s="29" t="s">
        <v>46</v>
      </c>
      <c r="AU4" s="99" t="s">
        <v>40</v>
      </c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R4" s="27"/>
      <c r="BS4" s="27"/>
      <c r="BT4" s="27"/>
      <c r="BU4" s="27"/>
      <c r="BV4" s="27"/>
      <c r="BW4" s="27"/>
      <c r="BX4" s="28"/>
    </row>
    <row r="5" spans="2:76" ht="9.75" customHeight="1" thickBot="1">
      <c r="B5" s="34"/>
      <c r="C5" s="36"/>
      <c r="D5" s="36"/>
      <c r="E5" s="37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</row>
    <row r="6" spans="2:76" ht="9" customHeight="1">
      <c r="B6" s="30"/>
      <c r="C6" s="32"/>
      <c r="D6" s="32"/>
      <c r="E6" s="33"/>
      <c r="F6" s="32"/>
      <c r="G6" s="32"/>
      <c r="H6" s="32"/>
      <c r="I6" s="38"/>
      <c r="J6" s="39"/>
      <c r="K6" s="32"/>
      <c r="L6" s="32"/>
      <c r="M6" s="38"/>
      <c r="N6" s="39"/>
      <c r="O6" s="32"/>
      <c r="P6" s="32"/>
      <c r="Q6" s="38"/>
      <c r="R6" s="39"/>
      <c r="S6" s="32"/>
      <c r="T6" s="32"/>
      <c r="U6" s="38"/>
      <c r="V6" s="39"/>
      <c r="W6" s="32"/>
      <c r="X6" s="32"/>
      <c r="Y6" s="38"/>
      <c r="Z6" s="39"/>
      <c r="AA6" s="32"/>
      <c r="AB6" s="32"/>
      <c r="AC6" s="38"/>
      <c r="AD6" s="39"/>
      <c r="AE6" s="32"/>
      <c r="AF6" s="32"/>
      <c r="AG6" s="38"/>
      <c r="AH6" s="39"/>
      <c r="AI6" s="32"/>
      <c r="AJ6" s="32"/>
      <c r="AK6" s="38"/>
      <c r="AL6" s="39"/>
      <c r="AM6" s="32"/>
      <c r="AN6" s="32"/>
      <c r="AO6" s="33"/>
      <c r="AP6" s="36"/>
      <c r="AQ6" s="36"/>
      <c r="AR6" s="36"/>
      <c r="AS6" s="36"/>
      <c r="AT6" s="36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</row>
    <row r="7" spans="2:76" ht="9" customHeight="1">
      <c r="B7" s="34"/>
      <c r="C7" s="36"/>
      <c r="D7" s="36"/>
      <c r="E7" s="37"/>
      <c r="F7" s="36"/>
      <c r="G7" s="36"/>
      <c r="H7" s="36"/>
      <c r="I7" s="40"/>
      <c r="J7" s="41"/>
      <c r="K7" s="36"/>
      <c r="L7" s="36"/>
      <c r="M7" s="40"/>
      <c r="N7" s="41"/>
      <c r="O7" s="36"/>
      <c r="P7" s="36"/>
      <c r="Q7" s="40"/>
      <c r="R7" s="41"/>
      <c r="S7" s="36"/>
      <c r="T7" s="36"/>
      <c r="U7" s="40"/>
      <c r="V7" s="41"/>
      <c r="W7" s="36"/>
      <c r="X7" s="36"/>
      <c r="Y7" s="40"/>
      <c r="Z7" s="41"/>
      <c r="AA7" s="36"/>
      <c r="AB7" s="36"/>
      <c r="AC7" s="40"/>
      <c r="AD7" s="41"/>
      <c r="AE7" s="36"/>
      <c r="AF7" s="36"/>
      <c r="AG7" s="40"/>
      <c r="AH7" s="41"/>
      <c r="AI7" s="36"/>
      <c r="AJ7" s="36"/>
      <c r="AK7" s="40"/>
      <c r="AL7" s="41"/>
      <c r="AM7" s="36"/>
      <c r="AN7" s="36"/>
      <c r="AO7" s="37"/>
      <c r="AP7" s="36"/>
      <c r="AQ7" s="36"/>
      <c r="AR7" s="36"/>
      <c r="AS7" s="36"/>
      <c r="AT7" s="36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</row>
    <row r="8" spans="2:76" ht="9" customHeight="1">
      <c r="B8" s="34"/>
      <c r="C8" s="36"/>
      <c r="D8" s="36"/>
      <c r="E8" s="37"/>
      <c r="F8" s="36"/>
      <c r="G8" s="36"/>
      <c r="H8" s="36"/>
      <c r="I8" s="40"/>
      <c r="J8" s="41"/>
      <c r="K8" s="36"/>
      <c r="L8" s="36"/>
      <c r="M8" s="40"/>
      <c r="N8" s="41"/>
      <c r="O8" s="36"/>
      <c r="P8" s="36"/>
      <c r="Q8" s="40"/>
      <c r="R8" s="41"/>
      <c r="S8" s="36"/>
      <c r="T8" s="36"/>
      <c r="U8" s="40"/>
      <c r="V8" s="41"/>
      <c r="W8" s="36"/>
      <c r="X8" s="36"/>
      <c r="Y8" s="40"/>
      <c r="Z8" s="41"/>
      <c r="AA8" s="36"/>
      <c r="AB8" s="36"/>
      <c r="AC8" s="40"/>
      <c r="AD8" s="41"/>
      <c r="AE8" s="36"/>
      <c r="AF8" s="36"/>
      <c r="AG8" s="40"/>
      <c r="AH8" s="41"/>
      <c r="AI8" s="36"/>
      <c r="AJ8" s="36"/>
      <c r="AK8" s="40"/>
      <c r="AL8" s="41"/>
      <c r="AM8" s="36"/>
      <c r="AN8" s="36"/>
      <c r="AO8" s="37"/>
      <c r="AP8" s="36"/>
      <c r="AQ8" s="36"/>
      <c r="AR8" s="36"/>
      <c r="AS8" s="36"/>
      <c r="AT8" s="36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</row>
    <row r="9" spans="2:76" ht="9" customHeight="1">
      <c r="B9" s="42"/>
      <c r="C9" s="43"/>
      <c r="D9" s="43"/>
      <c r="E9" s="44"/>
      <c r="F9" s="43"/>
      <c r="G9" s="43"/>
      <c r="H9" s="43"/>
      <c r="I9" s="45"/>
      <c r="J9" s="46"/>
      <c r="K9" s="43"/>
      <c r="L9" s="43"/>
      <c r="M9" s="45"/>
      <c r="N9" s="46"/>
      <c r="O9" s="43"/>
      <c r="P9" s="43"/>
      <c r="Q9" s="45"/>
      <c r="R9" s="46"/>
      <c r="S9" s="43"/>
      <c r="T9" s="43"/>
      <c r="U9" s="45"/>
      <c r="V9" s="46"/>
      <c r="W9" s="43"/>
      <c r="X9" s="43"/>
      <c r="Y9" s="45"/>
      <c r="Z9" s="46"/>
      <c r="AA9" s="43"/>
      <c r="AB9" s="43"/>
      <c r="AC9" s="45"/>
      <c r="AD9" s="46"/>
      <c r="AE9" s="43"/>
      <c r="AF9" s="43"/>
      <c r="AG9" s="45"/>
      <c r="AH9" s="46"/>
      <c r="AI9" s="43"/>
      <c r="AJ9" s="43"/>
      <c r="AK9" s="45"/>
      <c r="AL9" s="46"/>
      <c r="AM9" s="43"/>
      <c r="AN9" s="43"/>
      <c r="AO9" s="44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L9" s="36"/>
    </row>
    <row r="10" spans="2:76" ht="9" customHeight="1">
      <c r="B10" s="47"/>
      <c r="C10" s="48"/>
      <c r="D10" s="48"/>
      <c r="E10" s="49"/>
      <c r="F10" s="48"/>
      <c r="G10" s="48"/>
      <c r="H10" s="48"/>
      <c r="I10" s="50"/>
      <c r="J10" s="51"/>
      <c r="K10" s="48"/>
      <c r="L10" s="48"/>
      <c r="M10" s="50"/>
      <c r="N10" s="51"/>
      <c r="O10" s="48"/>
      <c r="P10" s="48"/>
      <c r="Q10" s="50"/>
      <c r="R10" s="51"/>
      <c r="S10" s="48"/>
      <c r="T10" s="48"/>
      <c r="U10" s="50"/>
      <c r="V10" s="51"/>
      <c r="W10" s="48"/>
      <c r="X10" s="48"/>
      <c r="Y10" s="50"/>
      <c r="Z10" s="51"/>
      <c r="AA10" s="48"/>
      <c r="AB10" s="48"/>
      <c r="AC10" s="50"/>
      <c r="AD10" s="51"/>
      <c r="AE10" s="48"/>
      <c r="AF10" s="48"/>
      <c r="AG10" s="50"/>
      <c r="AH10" s="51"/>
      <c r="AI10" s="48"/>
      <c r="AJ10" s="48"/>
      <c r="AK10" s="50"/>
      <c r="AL10" s="51"/>
      <c r="AM10" s="48"/>
      <c r="AN10" s="48"/>
      <c r="AO10" s="49"/>
      <c r="AP10" s="36"/>
      <c r="AQ10" s="36"/>
      <c r="AR10" s="36"/>
      <c r="AS10" s="36"/>
      <c r="AT10" s="36"/>
      <c r="AU10" s="36"/>
      <c r="AV10" s="102" t="s">
        <v>29</v>
      </c>
      <c r="AW10" s="102"/>
      <c r="AX10" s="102"/>
      <c r="AY10" s="102"/>
      <c r="AZ10" s="102"/>
      <c r="BA10" s="102"/>
      <c r="BB10" s="102"/>
      <c r="BC10" s="102"/>
      <c r="BD10" s="102"/>
      <c r="BE10" s="36"/>
      <c r="BF10" s="36"/>
    </row>
    <row r="11" spans="2:76" ht="9" customHeight="1">
      <c r="B11" s="34"/>
      <c r="C11" s="36"/>
      <c r="D11" s="36"/>
      <c r="E11" s="37"/>
      <c r="F11" s="36"/>
      <c r="G11" s="36"/>
      <c r="H11" s="36"/>
      <c r="I11" s="40"/>
      <c r="J11" s="41"/>
      <c r="K11" s="36"/>
      <c r="L11" s="36"/>
      <c r="M11" s="40"/>
      <c r="N11" s="41"/>
      <c r="O11" s="36"/>
      <c r="P11" s="36"/>
      <c r="Q11" s="40"/>
      <c r="R11" s="41"/>
      <c r="S11" s="36"/>
      <c r="T11" s="36"/>
      <c r="U11" s="40"/>
      <c r="V11" s="41"/>
      <c r="W11" s="36"/>
      <c r="X11" s="36"/>
      <c r="Y11" s="40"/>
      <c r="Z11" s="41"/>
      <c r="AA11" s="36"/>
      <c r="AB11" s="36"/>
      <c r="AC11" s="40"/>
      <c r="AD11" s="41"/>
      <c r="AE11" s="36"/>
      <c r="AF11" s="36"/>
      <c r="AG11" s="40"/>
      <c r="AH11" s="41"/>
      <c r="AI11" s="36"/>
      <c r="AJ11" s="36"/>
      <c r="AK11" s="40"/>
      <c r="AL11" s="41"/>
      <c r="AM11" s="36"/>
      <c r="AN11" s="36"/>
      <c r="AO11" s="37"/>
      <c r="AP11" s="36"/>
      <c r="AQ11" s="36"/>
      <c r="AR11" s="36"/>
      <c r="AS11" s="36"/>
      <c r="AT11" s="36"/>
      <c r="AU11" s="36"/>
      <c r="AV11" s="102"/>
      <c r="AW11" s="102"/>
      <c r="AX11" s="102"/>
      <c r="AY11" s="102"/>
      <c r="AZ11" s="102"/>
      <c r="BA11" s="102"/>
      <c r="BB11" s="102"/>
      <c r="BC11" s="102"/>
      <c r="BD11" s="102"/>
      <c r="BE11" s="36"/>
      <c r="BF11" s="36"/>
      <c r="BP11" s="29" t="s">
        <v>18</v>
      </c>
    </row>
    <row r="12" spans="2:76" ht="9" customHeight="1">
      <c r="B12" s="34"/>
      <c r="C12" s="36"/>
      <c r="D12" s="36"/>
      <c r="E12" s="37"/>
      <c r="F12" s="36"/>
      <c r="G12" s="36"/>
      <c r="H12" s="36"/>
      <c r="I12" s="40"/>
      <c r="J12" s="41"/>
      <c r="K12" s="36"/>
      <c r="L12" s="36"/>
      <c r="M12" s="40"/>
      <c r="N12" s="41"/>
      <c r="O12" s="36"/>
      <c r="P12" s="36"/>
      <c r="Q12" s="40"/>
      <c r="R12" s="41"/>
      <c r="S12" s="36"/>
      <c r="T12" s="36"/>
      <c r="U12" s="40"/>
      <c r="V12" s="41"/>
      <c r="W12" s="36"/>
      <c r="X12" s="36"/>
      <c r="Y12" s="40"/>
      <c r="Z12" s="41"/>
      <c r="AA12" s="36"/>
      <c r="AB12" s="36"/>
      <c r="AC12" s="40"/>
      <c r="AD12" s="41"/>
      <c r="AE12" s="36"/>
      <c r="AF12" s="36"/>
      <c r="AG12" s="40"/>
      <c r="AH12" s="41"/>
      <c r="AI12" s="36"/>
      <c r="AJ12" s="36"/>
      <c r="AK12" s="40"/>
      <c r="AL12" s="41"/>
      <c r="AM12" s="36"/>
      <c r="AN12" s="36"/>
      <c r="AO12" s="37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H12" s="29" t="s">
        <v>19</v>
      </c>
      <c r="BN12" s="52" t="s">
        <v>20</v>
      </c>
      <c r="BQ12" s="29" t="s">
        <v>17</v>
      </c>
    </row>
    <row r="13" spans="2:76" ht="9" customHeight="1">
      <c r="B13" s="42"/>
      <c r="C13" s="43"/>
      <c r="D13" s="43"/>
      <c r="E13" s="44"/>
      <c r="F13" s="43"/>
      <c r="G13" s="43"/>
      <c r="H13" s="43"/>
      <c r="I13" s="45"/>
      <c r="J13" s="46"/>
      <c r="K13" s="43"/>
      <c r="L13" s="43"/>
      <c r="M13" s="45"/>
      <c r="N13" s="46"/>
      <c r="O13" s="43"/>
      <c r="P13" s="43"/>
      <c r="Q13" s="45"/>
      <c r="R13" s="46"/>
      <c r="S13" s="43"/>
      <c r="T13" s="43"/>
      <c r="U13" s="45"/>
      <c r="V13" s="46"/>
      <c r="W13" s="43"/>
      <c r="X13" s="43"/>
      <c r="Y13" s="45"/>
      <c r="Z13" s="46"/>
      <c r="AA13" s="43"/>
      <c r="AB13" s="43"/>
      <c r="AC13" s="45"/>
      <c r="AD13" s="46"/>
      <c r="AE13" s="43"/>
      <c r="AF13" s="43"/>
      <c r="AG13" s="45"/>
      <c r="AH13" s="46"/>
      <c r="AI13" s="43"/>
      <c r="AJ13" s="43"/>
      <c r="AK13" s="45"/>
      <c r="AL13" s="46"/>
      <c r="AM13" s="43"/>
      <c r="AN13" s="43"/>
      <c r="AO13" s="44"/>
      <c r="AP13" s="36"/>
      <c r="AQ13" s="36"/>
      <c r="AR13" s="36"/>
      <c r="AS13" s="36"/>
      <c r="AT13" s="36"/>
      <c r="AU13" s="36"/>
      <c r="AV13" s="53"/>
      <c r="AW13" s="53"/>
      <c r="AX13" s="53"/>
      <c r="AY13" s="53"/>
      <c r="AZ13" s="53"/>
      <c r="BA13" s="53"/>
      <c r="BB13" s="53"/>
      <c r="BC13" s="53"/>
      <c r="BD13" s="53"/>
      <c r="BE13" s="36"/>
      <c r="BF13" s="36"/>
      <c r="BM13" s="34">
        <v>1</v>
      </c>
      <c r="BN13" s="54">
        <v>5</v>
      </c>
      <c r="BQ13" s="29">
        <f>SUM(BP14:BP77)</f>
        <v>268</v>
      </c>
      <c r="BR13" s="29" t="s">
        <v>21</v>
      </c>
    </row>
    <row r="14" spans="2:76" ht="9" customHeight="1">
      <c r="B14" s="47"/>
      <c r="C14" s="48"/>
      <c r="D14" s="48"/>
      <c r="E14" s="49"/>
      <c r="F14" s="48"/>
      <c r="G14" s="48"/>
      <c r="H14" s="48"/>
      <c r="I14" s="50"/>
      <c r="J14" s="51"/>
      <c r="K14" s="48"/>
      <c r="L14" s="48"/>
      <c r="M14" s="50"/>
      <c r="N14" s="51"/>
      <c r="O14" s="48"/>
      <c r="P14" s="48"/>
      <c r="Q14" s="50"/>
      <c r="R14" s="51"/>
      <c r="S14" s="48"/>
      <c r="T14" s="48"/>
      <c r="U14" s="50"/>
      <c r="V14" s="51"/>
      <c r="W14" s="48"/>
      <c r="X14" s="48"/>
      <c r="Y14" s="50"/>
      <c r="Z14" s="51"/>
      <c r="AA14" s="48"/>
      <c r="AB14" s="48"/>
      <c r="AC14" s="50"/>
      <c r="AD14" s="51"/>
      <c r="AE14" s="48"/>
      <c r="AF14" s="48"/>
      <c r="AG14" s="50"/>
      <c r="AH14" s="51"/>
      <c r="AI14" s="48"/>
      <c r="AJ14" s="48"/>
      <c r="AK14" s="50"/>
      <c r="AL14" s="51"/>
      <c r="AM14" s="48"/>
      <c r="AN14" s="48"/>
      <c r="AO14" s="49"/>
      <c r="AP14" s="36"/>
      <c r="AQ14" s="36"/>
      <c r="AR14" s="36"/>
      <c r="AS14" s="36"/>
      <c r="AT14" s="36"/>
      <c r="AU14" s="36"/>
      <c r="AV14" s="53"/>
      <c r="AW14" s="53"/>
      <c r="AX14" s="53"/>
      <c r="AY14" s="53"/>
      <c r="AZ14" s="53"/>
      <c r="BA14" s="53"/>
      <c r="BB14" s="53"/>
      <c r="BC14" s="53"/>
      <c r="BD14" s="53"/>
      <c r="BE14" s="36"/>
      <c r="BF14" s="36"/>
      <c r="BG14" s="55"/>
      <c r="BM14" s="34">
        <v>2</v>
      </c>
      <c r="BN14" s="54">
        <v>10</v>
      </c>
      <c r="BP14" s="29">
        <v>15</v>
      </c>
      <c r="BQ14" s="29" t="s">
        <v>26</v>
      </c>
    </row>
    <row r="15" spans="2:76" ht="9" customHeight="1">
      <c r="B15" s="34"/>
      <c r="C15" s="36"/>
      <c r="D15" s="36"/>
      <c r="E15" s="37"/>
      <c r="F15" s="36"/>
      <c r="G15" s="36"/>
      <c r="H15" s="36"/>
      <c r="I15" s="40"/>
      <c r="J15" s="41"/>
      <c r="K15" s="36"/>
      <c r="L15" s="36"/>
      <c r="M15" s="40"/>
      <c r="N15" s="41"/>
      <c r="O15" s="36"/>
      <c r="P15" s="36"/>
      <c r="Q15" s="40"/>
      <c r="R15" s="41"/>
      <c r="S15" s="36"/>
      <c r="T15" s="36"/>
      <c r="U15" s="40"/>
      <c r="V15" s="41"/>
      <c r="W15" s="36"/>
      <c r="X15" s="36"/>
      <c r="Y15" s="40"/>
      <c r="Z15" s="41"/>
      <c r="AA15" s="36"/>
      <c r="AB15" s="36"/>
      <c r="AC15" s="40"/>
      <c r="AD15" s="41"/>
      <c r="AE15" s="36"/>
      <c r="AF15" s="36"/>
      <c r="AG15" s="40"/>
      <c r="AH15" s="41"/>
      <c r="AI15" s="36"/>
      <c r="AJ15" s="36"/>
      <c r="AK15" s="40"/>
      <c r="AL15" s="41"/>
      <c r="AM15" s="36"/>
      <c r="AN15" s="36"/>
      <c r="AO15" s="37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H15" s="29" t="s">
        <v>12</v>
      </c>
      <c r="BM15" s="34">
        <v>3</v>
      </c>
      <c r="BN15" s="54">
        <v>15</v>
      </c>
      <c r="BP15" s="29">
        <v>27</v>
      </c>
      <c r="BQ15" s="29" t="s">
        <v>27</v>
      </c>
    </row>
    <row r="16" spans="2:76" ht="9" customHeight="1">
      <c r="B16" s="34"/>
      <c r="C16" s="36"/>
      <c r="D16" s="36"/>
      <c r="E16" s="37"/>
      <c r="F16" s="36"/>
      <c r="G16" s="36"/>
      <c r="H16" s="36"/>
      <c r="I16" s="40"/>
      <c r="J16" s="41"/>
      <c r="K16" s="36"/>
      <c r="L16" s="36"/>
      <c r="M16" s="40"/>
      <c r="N16" s="41"/>
      <c r="O16" s="36"/>
      <c r="P16" s="36"/>
      <c r="Q16" s="40"/>
      <c r="R16" s="41"/>
      <c r="S16" s="36"/>
      <c r="T16" s="36"/>
      <c r="U16" s="40"/>
      <c r="V16" s="41"/>
      <c r="W16" s="36"/>
      <c r="X16" s="36"/>
      <c r="Y16" s="40"/>
      <c r="Z16" s="41"/>
      <c r="AA16" s="36"/>
      <c r="AB16" s="36"/>
      <c r="AC16" s="40"/>
      <c r="AD16" s="41"/>
      <c r="AE16" s="36"/>
      <c r="AF16" s="36"/>
      <c r="AG16" s="40"/>
      <c r="AH16" s="41"/>
      <c r="AI16" s="36"/>
      <c r="AJ16" s="36"/>
      <c r="AK16" s="40"/>
      <c r="AL16" s="41"/>
      <c r="AM16" s="36"/>
      <c r="AN16" s="36"/>
      <c r="AO16" s="37"/>
      <c r="AP16" s="36"/>
      <c r="AQ16" s="36"/>
      <c r="AR16" s="36"/>
      <c r="AS16" s="36"/>
      <c r="AT16" s="36"/>
      <c r="AU16" s="36"/>
      <c r="BH16" s="29">
        <f>ROUND((3*22^1.5+0.045*22^3.1)/5+1,0)*5</f>
        <v>965</v>
      </c>
      <c r="BM16" s="34">
        <v>4</v>
      </c>
      <c r="BN16" s="54">
        <v>20</v>
      </c>
      <c r="BP16" s="29">
        <v>18</v>
      </c>
      <c r="BQ16" s="29" t="s">
        <v>28</v>
      </c>
    </row>
    <row r="17" spans="2:76" ht="9" customHeight="1">
      <c r="B17" s="42"/>
      <c r="C17" s="43"/>
      <c r="D17" s="43"/>
      <c r="E17" s="44"/>
      <c r="F17" s="43"/>
      <c r="G17" s="43"/>
      <c r="H17" s="43"/>
      <c r="I17" s="45"/>
      <c r="J17" s="46"/>
      <c r="K17" s="43"/>
      <c r="L17" s="43"/>
      <c r="M17" s="45"/>
      <c r="N17" s="46"/>
      <c r="O17" s="43"/>
      <c r="P17" s="43"/>
      <c r="Q17" s="45"/>
      <c r="R17" s="46"/>
      <c r="S17" s="43"/>
      <c r="T17" s="43"/>
      <c r="U17" s="45"/>
      <c r="V17" s="46"/>
      <c r="W17" s="43"/>
      <c r="X17" s="43"/>
      <c r="Y17" s="45"/>
      <c r="Z17" s="46"/>
      <c r="AA17" s="43"/>
      <c r="AB17" s="43"/>
      <c r="AC17" s="45"/>
      <c r="AD17" s="46"/>
      <c r="AE17" s="43"/>
      <c r="AF17" s="43"/>
      <c r="AG17" s="45"/>
      <c r="AH17" s="46"/>
      <c r="AI17" s="43"/>
      <c r="AJ17" s="43"/>
      <c r="AK17" s="45"/>
      <c r="AL17" s="46"/>
      <c r="AM17" s="43"/>
      <c r="AN17" s="43"/>
      <c r="AO17" s="44"/>
      <c r="AP17" s="36"/>
      <c r="AQ17" s="36"/>
      <c r="AR17" s="36"/>
      <c r="AS17" s="36"/>
      <c r="AT17" s="36"/>
      <c r="AU17" s="36"/>
      <c r="AW17" s="101" t="s">
        <v>30</v>
      </c>
      <c r="AX17" s="101"/>
      <c r="AY17" s="101"/>
      <c r="AZ17" s="101"/>
      <c r="BA17" s="101"/>
      <c r="BB17" s="101"/>
      <c r="BC17" s="101"/>
      <c r="BD17" s="101"/>
      <c r="BH17" s="29">
        <f>ROUND((3*23^1.5+0.045*23^3.1)/5+1,0)*5</f>
        <v>1085</v>
      </c>
      <c r="BM17" s="34">
        <v>5</v>
      </c>
      <c r="BN17" s="54">
        <v>30</v>
      </c>
      <c r="BP17" s="29">
        <v>0</v>
      </c>
    </row>
    <row r="18" spans="2:76" ht="9" customHeight="1">
      <c r="B18" s="47"/>
      <c r="C18" s="48"/>
      <c r="D18" s="48"/>
      <c r="E18" s="49"/>
      <c r="F18" s="48"/>
      <c r="G18" s="48"/>
      <c r="H18" s="48"/>
      <c r="I18" s="50"/>
      <c r="J18" s="51"/>
      <c r="K18" s="48"/>
      <c r="L18" s="48"/>
      <c r="M18" s="50"/>
      <c r="N18" s="51"/>
      <c r="O18" s="48"/>
      <c r="P18" s="48"/>
      <c r="Q18" s="50"/>
      <c r="R18" s="51"/>
      <c r="S18" s="48"/>
      <c r="T18" s="48"/>
      <c r="U18" s="50"/>
      <c r="V18" s="51"/>
      <c r="W18" s="48"/>
      <c r="X18" s="48"/>
      <c r="Y18" s="50"/>
      <c r="Z18" s="51"/>
      <c r="AA18" s="48"/>
      <c r="AB18" s="48"/>
      <c r="AC18" s="50"/>
      <c r="AD18" s="51"/>
      <c r="AE18" s="48"/>
      <c r="AF18" s="48"/>
      <c r="AG18" s="50"/>
      <c r="AH18" s="51"/>
      <c r="AI18" s="48"/>
      <c r="AJ18" s="48"/>
      <c r="AK18" s="50"/>
      <c r="AL18" s="51"/>
      <c r="AM18" s="48"/>
      <c r="AN18" s="48"/>
      <c r="AO18" s="49"/>
      <c r="AR18" s="36"/>
      <c r="AS18" s="36"/>
      <c r="AT18" s="36"/>
      <c r="AU18" s="36"/>
      <c r="AW18" s="101"/>
      <c r="AX18" s="101"/>
      <c r="AY18" s="101"/>
      <c r="AZ18" s="101"/>
      <c r="BA18" s="101"/>
      <c r="BB18" s="101"/>
      <c r="BC18" s="101"/>
      <c r="BD18" s="101"/>
      <c r="BH18" s="29">
        <f>ROUND((3*24^1.5+0.045*24^3.1)/5+1,0)*5</f>
        <v>1215</v>
      </c>
      <c r="BM18" s="34">
        <v>6</v>
      </c>
      <c r="BN18" s="54">
        <v>45</v>
      </c>
      <c r="BP18" s="29">
        <v>26</v>
      </c>
      <c r="BQ18" s="29" t="s">
        <v>31</v>
      </c>
    </row>
    <row r="19" spans="2:76" ht="9" customHeight="1">
      <c r="B19" s="34"/>
      <c r="C19" s="36"/>
      <c r="D19" s="36"/>
      <c r="E19" s="37"/>
      <c r="F19" s="36"/>
      <c r="G19" s="36"/>
      <c r="H19" s="36"/>
      <c r="I19" s="40"/>
      <c r="J19" s="41"/>
      <c r="K19" s="36"/>
      <c r="L19" s="36"/>
      <c r="M19" s="40"/>
      <c r="N19" s="41"/>
      <c r="O19" s="36"/>
      <c r="P19" s="36"/>
      <c r="Q19" s="40"/>
      <c r="R19" s="41"/>
      <c r="S19" s="36"/>
      <c r="T19" s="36"/>
      <c r="U19" s="40"/>
      <c r="V19" s="41"/>
      <c r="W19" s="36"/>
      <c r="X19" s="36"/>
      <c r="Y19" s="40"/>
      <c r="Z19" s="41"/>
      <c r="AA19" s="36"/>
      <c r="AB19" s="36"/>
      <c r="AC19" s="40"/>
      <c r="AD19" s="41"/>
      <c r="AE19" s="36"/>
      <c r="AF19" s="36"/>
      <c r="AG19" s="40"/>
      <c r="AH19" s="41"/>
      <c r="AI19" s="36"/>
      <c r="AJ19" s="36"/>
      <c r="AK19" s="40"/>
      <c r="AL19" s="41"/>
      <c r="AM19" s="36"/>
      <c r="AN19" s="36"/>
      <c r="AO19" s="37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H19" s="29">
        <f>ROUND((3*25^1.5+0.045*25^3.1)/5+1,0)*5</f>
        <v>1350</v>
      </c>
      <c r="BM19" s="34">
        <v>7</v>
      </c>
      <c r="BN19" s="54">
        <v>60</v>
      </c>
      <c r="BP19" s="29">
        <v>17</v>
      </c>
      <c r="BR19" s="57" t="s">
        <v>37</v>
      </c>
      <c r="BS19" s="57">
        <v>183000</v>
      </c>
      <c r="BT19" s="57">
        <v>194000</v>
      </c>
      <c r="BU19" s="57">
        <v>1570</v>
      </c>
      <c r="BV19" s="57"/>
      <c r="BW19" s="57" t="s">
        <v>32</v>
      </c>
      <c r="BX19" s="58">
        <v>0.5</v>
      </c>
    </row>
    <row r="20" spans="2:76" ht="9" customHeight="1">
      <c r="B20" s="34"/>
      <c r="C20" s="36"/>
      <c r="D20" s="36"/>
      <c r="E20" s="37"/>
      <c r="F20" s="36"/>
      <c r="G20" s="36"/>
      <c r="H20" s="36"/>
      <c r="I20" s="40"/>
      <c r="J20" s="41"/>
      <c r="K20" s="36"/>
      <c r="L20" s="36"/>
      <c r="M20" s="40"/>
      <c r="N20" s="41"/>
      <c r="O20" s="36"/>
      <c r="P20" s="36"/>
      <c r="Q20" s="40"/>
      <c r="R20" s="41"/>
      <c r="S20" s="36"/>
      <c r="T20" s="36"/>
      <c r="U20" s="40"/>
      <c r="V20" s="41"/>
      <c r="W20" s="36"/>
      <c r="X20" s="36"/>
      <c r="Y20" s="40"/>
      <c r="Z20" s="41"/>
      <c r="AA20" s="36"/>
      <c r="AB20" s="36"/>
      <c r="AC20" s="40"/>
      <c r="AD20" s="41"/>
      <c r="AE20" s="36"/>
      <c r="AF20" s="36"/>
      <c r="AG20" s="40"/>
      <c r="AH20" s="41"/>
      <c r="AI20" s="36"/>
      <c r="AJ20" s="36"/>
      <c r="AK20" s="40"/>
      <c r="AL20" s="41"/>
      <c r="AM20" s="36"/>
      <c r="AN20" s="36"/>
      <c r="AO20" s="37"/>
      <c r="AR20" s="101"/>
      <c r="AS20" s="101"/>
      <c r="AT20" s="101"/>
      <c r="AU20" s="101"/>
      <c r="AV20" s="56"/>
      <c r="AW20" s="101"/>
      <c r="AX20" s="101"/>
      <c r="AY20" s="101"/>
      <c r="AZ20" s="56"/>
      <c r="BA20" s="101"/>
      <c r="BB20" s="101"/>
      <c r="BC20" s="101"/>
      <c r="BD20" s="101"/>
      <c r="BE20" s="101"/>
      <c r="BH20" s="29">
        <f>ROUND((3*26^1.5+0.045*26^3.1)/5+1,0)*5</f>
        <v>1500</v>
      </c>
      <c r="BM20" s="34">
        <v>8</v>
      </c>
      <c r="BN20" s="54">
        <v>80</v>
      </c>
      <c r="BP20" s="29">
        <v>3</v>
      </c>
      <c r="BR20" s="57" t="s">
        <v>36</v>
      </c>
      <c r="BS20" s="57">
        <v>201000</v>
      </c>
      <c r="BT20" s="57">
        <v>213000</v>
      </c>
      <c r="BU20" s="57">
        <v>1760</v>
      </c>
      <c r="BV20" s="57"/>
      <c r="BW20" s="57" t="s">
        <v>33</v>
      </c>
      <c r="BX20" s="58">
        <v>0.5625</v>
      </c>
    </row>
    <row r="21" spans="2:76" ht="9" customHeight="1">
      <c r="B21" s="42"/>
      <c r="C21" s="43"/>
      <c r="D21" s="43"/>
      <c r="E21" s="44"/>
      <c r="F21" s="43"/>
      <c r="G21" s="43"/>
      <c r="H21" s="43"/>
      <c r="I21" s="45"/>
      <c r="J21" s="46"/>
      <c r="K21" s="43"/>
      <c r="L21" s="43"/>
      <c r="M21" s="45"/>
      <c r="N21" s="46"/>
      <c r="O21" s="43"/>
      <c r="P21" s="43"/>
      <c r="Q21" s="45"/>
      <c r="R21" s="46"/>
      <c r="S21" s="43"/>
      <c r="T21" s="43"/>
      <c r="U21" s="45"/>
      <c r="V21" s="46"/>
      <c r="W21" s="43"/>
      <c r="X21" s="43"/>
      <c r="Y21" s="45"/>
      <c r="Z21" s="46"/>
      <c r="AA21" s="43"/>
      <c r="AB21" s="43"/>
      <c r="AC21" s="45"/>
      <c r="AD21" s="46"/>
      <c r="AE21" s="43"/>
      <c r="AF21" s="43"/>
      <c r="AG21" s="45"/>
      <c r="AH21" s="46"/>
      <c r="AI21" s="43"/>
      <c r="AJ21" s="43"/>
      <c r="AK21" s="45"/>
      <c r="AL21" s="46"/>
      <c r="AM21" s="43"/>
      <c r="AN21" s="43"/>
      <c r="AO21" s="44"/>
      <c r="AR21" s="101"/>
      <c r="AS21" s="101"/>
      <c r="AT21" s="101"/>
      <c r="AU21" s="101"/>
      <c r="AV21" s="56"/>
      <c r="AW21" s="101"/>
      <c r="AX21" s="101"/>
      <c r="AY21" s="101"/>
      <c r="AZ21" s="56"/>
      <c r="BA21" s="101"/>
      <c r="BB21" s="101"/>
      <c r="BC21" s="101"/>
      <c r="BD21" s="101"/>
      <c r="BE21" s="101"/>
      <c r="BH21" s="29">
        <f>ROUND((3*27^1.5+0.045*27^3.1)/5+1,0)*5</f>
        <v>1655</v>
      </c>
      <c r="BM21" s="34">
        <v>9</v>
      </c>
      <c r="BN21" s="54">
        <v>100</v>
      </c>
      <c r="BP21" s="29">
        <v>7</v>
      </c>
      <c r="BR21" s="57" t="s">
        <v>38</v>
      </c>
      <c r="BS21" s="57">
        <v>238000</v>
      </c>
      <c r="BT21" s="57">
        <v>252000</v>
      </c>
      <c r="BU21" s="57">
        <v>2160</v>
      </c>
      <c r="BV21" s="57"/>
      <c r="BW21" s="57" t="s">
        <v>35</v>
      </c>
      <c r="BX21" s="58">
        <v>0.6875</v>
      </c>
    </row>
    <row r="22" spans="2:76" ht="9" customHeight="1">
      <c r="B22" s="47"/>
      <c r="C22" s="48"/>
      <c r="D22" s="48"/>
      <c r="E22" s="49"/>
      <c r="F22" s="48"/>
      <c r="G22" s="48"/>
      <c r="H22" s="48"/>
      <c r="I22" s="50"/>
      <c r="J22" s="51"/>
      <c r="K22" s="48"/>
      <c r="L22" s="48"/>
      <c r="M22" s="50"/>
      <c r="N22" s="51"/>
      <c r="O22" s="48"/>
      <c r="P22" s="48"/>
      <c r="Q22" s="50"/>
      <c r="R22" s="51"/>
      <c r="S22" s="48"/>
      <c r="T22" s="48"/>
      <c r="U22" s="50"/>
      <c r="V22" s="51"/>
      <c r="W22" s="48"/>
      <c r="X22" s="48"/>
      <c r="Y22" s="50"/>
      <c r="Z22" s="51"/>
      <c r="AA22" s="48"/>
      <c r="AB22" s="48"/>
      <c r="AC22" s="50"/>
      <c r="AD22" s="51"/>
      <c r="AE22" s="48"/>
      <c r="AF22" s="48"/>
      <c r="AG22" s="50"/>
      <c r="AH22" s="51"/>
      <c r="AI22" s="48"/>
      <c r="AJ22" s="48"/>
      <c r="AK22" s="50"/>
      <c r="AL22" s="51"/>
      <c r="AM22" s="48"/>
      <c r="AN22" s="48"/>
      <c r="AO22" s="49"/>
      <c r="AR22" s="101"/>
      <c r="AS22" s="101"/>
      <c r="AT22" s="101"/>
      <c r="AU22" s="101"/>
      <c r="AV22" s="56"/>
      <c r="AW22" s="101"/>
      <c r="AX22" s="101"/>
      <c r="AY22" s="101"/>
      <c r="AZ22" s="56"/>
      <c r="BA22" s="101"/>
      <c r="BB22" s="101"/>
      <c r="BC22" s="101"/>
      <c r="BD22" s="101"/>
      <c r="BE22" s="101"/>
      <c r="BH22" s="29" t="s">
        <v>13</v>
      </c>
      <c r="BM22" s="34">
        <v>10</v>
      </c>
      <c r="BN22" s="54">
        <v>125</v>
      </c>
      <c r="BP22" s="29">
        <v>4</v>
      </c>
      <c r="BR22" s="57" t="s">
        <v>39</v>
      </c>
      <c r="BS22" s="57">
        <v>256000</v>
      </c>
      <c r="BT22" s="57">
        <v>271000</v>
      </c>
      <c r="BU22" s="57">
        <v>2350</v>
      </c>
      <c r="BV22" s="57"/>
      <c r="BW22" s="57" t="s">
        <v>34</v>
      </c>
      <c r="BX22" s="58">
        <v>0.75</v>
      </c>
    </row>
    <row r="23" spans="2:76" ht="9" customHeight="1">
      <c r="B23" s="34"/>
      <c r="C23" s="36"/>
      <c r="D23" s="36"/>
      <c r="E23" s="37"/>
      <c r="F23" s="36"/>
      <c r="G23" s="36"/>
      <c r="H23" s="36"/>
      <c r="I23" s="40"/>
      <c r="J23" s="41"/>
      <c r="K23" s="36"/>
      <c r="L23" s="36"/>
      <c r="M23" s="40"/>
      <c r="N23" s="41"/>
      <c r="O23" s="36"/>
      <c r="P23" s="36"/>
      <c r="Q23" s="40"/>
      <c r="R23" s="41"/>
      <c r="S23" s="36"/>
      <c r="T23" s="36"/>
      <c r="U23" s="40"/>
      <c r="V23" s="41"/>
      <c r="W23" s="36"/>
      <c r="X23" s="36"/>
      <c r="Y23" s="40"/>
      <c r="Z23" s="41"/>
      <c r="AA23" s="36"/>
      <c r="AB23" s="36"/>
      <c r="AC23" s="40"/>
      <c r="AD23" s="41"/>
      <c r="AE23" s="36"/>
      <c r="AF23" s="36"/>
      <c r="AG23" s="40"/>
      <c r="AH23" s="41"/>
      <c r="AI23" s="36"/>
      <c r="AJ23" s="36"/>
      <c r="AK23" s="40"/>
      <c r="AL23" s="41"/>
      <c r="AM23" s="36"/>
      <c r="AN23" s="36"/>
      <c r="AO23" s="37"/>
      <c r="AR23" s="101" t="s">
        <v>52</v>
      </c>
      <c r="AS23" s="101"/>
      <c r="AT23" s="101"/>
      <c r="AU23" s="101"/>
      <c r="AV23" s="56"/>
      <c r="AW23" s="101"/>
      <c r="AX23" s="101"/>
      <c r="AY23" s="101"/>
      <c r="AZ23" s="56"/>
      <c r="BA23" s="101"/>
      <c r="BB23" s="101"/>
      <c r="BC23" s="101"/>
      <c r="BD23" s="101"/>
      <c r="BE23" s="101"/>
      <c r="BH23" s="29" t="s">
        <v>15</v>
      </c>
      <c r="BM23" s="34">
        <v>11</v>
      </c>
      <c r="BN23" s="54">
        <v>155</v>
      </c>
      <c r="BP23" s="29">
        <v>6</v>
      </c>
    </row>
    <row r="24" spans="2:76" ht="9" customHeight="1">
      <c r="B24" s="34"/>
      <c r="C24" s="36"/>
      <c r="D24" s="36"/>
      <c r="E24" s="37"/>
      <c r="F24" s="36"/>
      <c r="G24" s="36"/>
      <c r="H24" s="36"/>
      <c r="I24" s="40"/>
      <c r="J24" s="41"/>
      <c r="K24" s="36"/>
      <c r="L24" s="36"/>
      <c r="M24" s="40"/>
      <c r="N24" s="41"/>
      <c r="O24" s="36"/>
      <c r="P24" s="36"/>
      <c r="Q24" s="40"/>
      <c r="R24" s="41"/>
      <c r="S24" s="36"/>
      <c r="T24" s="36"/>
      <c r="U24" s="40"/>
      <c r="V24" s="41"/>
      <c r="W24" s="36"/>
      <c r="X24" s="36"/>
      <c r="Y24" s="40"/>
      <c r="Z24" s="41"/>
      <c r="AA24" s="36"/>
      <c r="AB24" s="36"/>
      <c r="AC24" s="40"/>
      <c r="AD24" s="41"/>
      <c r="AE24" s="36"/>
      <c r="AF24" s="36"/>
      <c r="AG24" s="40"/>
      <c r="AH24" s="41"/>
      <c r="AI24" s="36"/>
      <c r="AJ24" s="36"/>
      <c r="AK24" s="40"/>
      <c r="AL24" s="41"/>
      <c r="AM24" s="36"/>
      <c r="AN24" s="36"/>
      <c r="AO24" s="37"/>
      <c r="AW24" s="56"/>
      <c r="AX24" s="56"/>
      <c r="AY24" s="56"/>
      <c r="AZ24" s="56"/>
      <c r="BA24" s="56"/>
      <c r="BB24" s="56"/>
      <c r="BC24" s="56"/>
      <c r="BD24" s="56"/>
      <c r="BM24" s="34">
        <v>12</v>
      </c>
      <c r="BN24" s="54">
        <v>190</v>
      </c>
      <c r="BP24" s="29">
        <v>19</v>
      </c>
    </row>
    <row r="25" spans="2:76" ht="9" customHeight="1">
      <c r="B25" s="42"/>
      <c r="C25" s="43"/>
      <c r="D25" s="43"/>
      <c r="E25" s="44"/>
      <c r="F25" s="43"/>
      <c r="G25" s="43"/>
      <c r="H25" s="43"/>
      <c r="I25" s="45"/>
      <c r="J25" s="46"/>
      <c r="K25" s="43"/>
      <c r="L25" s="43"/>
      <c r="M25" s="45"/>
      <c r="N25" s="46"/>
      <c r="O25" s="43"/>
      <c r="P25" s="43"/>
      <c r="Q25" s="45"/>
      <c r="R25" s="46"/>
      <c r="S25" s="43"/>
      <c r="T25" s="43"/>
      <c r="U25" s="45"/>
      <c r="V25" s="46"/>
      <c r="W25" s="43"/>
      <c r="X25" s="43"/>
      <c r="Y25" s="45"/>
      <c r="Z25" s="46"/>
      <c r="AA25" s="43"/>
      <c r="AB25" s="43"/>
      <c r="AC25" s="45"/>
      <c r="AD25" s="46"/>
      <c r="AE25" s="43"/>
      <c r="AF25" s="43"/>
      <c r="AG25" s="45"/>
      <c r="AH25" s="46"/>
      <c r="AI25" s="43"/>
      <c r="AJ25" s="43"/>
      <c r="AK25" s="45"/>
      <c r="AL25" s="46"/>
      <c r="AM25" s="43"/>
      <c r="AN25" s="43"/>
      <c r="AO25" s="44"/>
      <c r="BM25" s="34">
        <v>13</v>
      </c>
      <c r="BN25" s="54">
        <v>230</v>
      </c>
      <c r="BP25" s="29">
        <v>15</v>
      </c>
    </row>
    <row r="26" spans="2:76" ht="9" customHeight="1">
      <c r="B26" s="47"/>
      <c r="C26" s="48"/>
      <c r="D26" s="48"/>
      <c r="E26" s="49"/>
      <c r="F26" s="48"/>
      <c r="G26" s="48"/>
      <c r="H26" s="48"/>
      <c r="I26" s="50"/>
      <c r="J26" s="51"/>
      <c r="K26" s="48"/>
      <c r="L26" s="48"/>
      <c r="M26" s="50"/>
      <c r="N26" s="51"/>
      <c r="O26" s="48"/>
      <c r="P26" s="48"/>
      <c r="Q26" s="50"/>
      <c r="R26" s="51"/>
      <c r="S26" s="48"/>
      <c r="T26" s="48"/>
      <c r="U26" s="50"/>
      <c r="V26" s="51"/>
      <c r="W26" s="48"/>
      <c r="X26" s="48"/>
      <c r="Y26" s="50"/>
      <c r="Z26" s="51"/>
      <c r="AA26" s="48"/>
      <c r="AB26" s="48"/>
      <c r="AC26" s="50"/>
      <c r="AD26" s="51"/>
      <c r="AE26" s="48"/>
      <c r="AF26" s="48"/>
      <c r="AG26" s="50"/>
      <c r="AH26" s="51"/>
      <c r="AI26" s="48"/>
      <c r="AJ26" s="48"/>
      <c r="AK26" s="50"/>
      <c r="AL26" s="51"/>
      <c r="AM26" s="48"/>
      <c r="AN26" s="48"/>
      <c r="AO26" s="49"/>
      <c r="BH26" s="29" t="s">
        <v>11</v>
      </c>
      <c r="BM26" s="34">
        <v>14</v>
      </c>
      <c r="BN26" s="54">
        <v>275</v>
      </c>
      <c r="BP26" s="29">
        <v>3</v>
      </c>
    </row>
    <row r="27" spans="2:76" ht="9" customHeight="1">
      <c r="B27" s="34"/>
      <c r="C27" s="36"/>
      <c r="D27" s="36"/>
      <c r="E27" s="37"/>
      <c r="F27" s="36"/>
      <c r="G27" s="36"/>
      <c r="H27" s="36"/>
      <c r="I27" s="40"/>
      <c r="J27" s="41"/>
      <c r="K27" s="36"/>
      <c r="L27" s="36"/>
      <c r="M27" s="40"/>
      <c r="N27" s="41"/>
      <c r="O27" s="36"/>
      <c r="P27" s="36"/>
      <c r="Q27" s="40"/>
      <c r="R27" s="41"/>
      <c r="S27" s="36"/>
      <c r="T27" s="36"/>
      <c r="U27" s="40"/>
      <c r="V27" s="41"/>
      <c r="W27" s="36"/>
      <c r="X27" s="36"/>
      <c r="Y27" s="40"/>
      <c r="Z27" s="41"/>
      <c r="AA27" s="36"/>
      <c r="AB27" s="36"/>
      <c r="AC27" s="40"/>
      <c r="AD27" s="41"/>
      <c r="AE27" s="36"/>
      <c r="AF27" s="36"/>
      <c r="AG27" s="40"/>
      <c r="AH27" s="41"/>
      <c r="AI27" s="36"/>
      <c r="AJ27" s="36"/>
      <c r="AK27" s="40"/>
      <c r="AL27" s="41"/>
      <c r="AM27" s="36"/>
      <c r="AN27" s="36"/>
      <c r="AO27" s="37"/>
      <c r="AV27" s="102" t="s">
        <v>23</v>
      </c>
      <c r="AW27" s="102"/>
      <c r="AX27" s="102"/>
      <c r="AY27" s="102"/>
      <c r="AZ27" s="102"/>
      <c r="BA27" s="102"/>
      <c r="BB27" s="102"/>
      <c r="BC27" s="102"/>
      <c r="BD27" s="102"/>
      <c r="BE27" s="36"/>
      <c r="BF27" s="36"/>
      <c r="BH27" s="29">
        <f>ROUND((3*27^1.5+0.045*27^3.1)/5+1,0)*5</f>
        <v>1655</v>
      </c>
      <c r="BM27" s="34">
        <v>15</v>
      </c>
      <c r="BN27" s="54">
        <v>325</v>
      </c>
      <c r="BP27" s="29">
        <v>6</v>
      </c>
    </row>
    <row r="28" spans="2:76" ht="9" customHeight="1">
      <c r="B28" s="34"/>
      <c r="C28" s="36"/>
      <c r="D28" s="36"/>
      <c r="E28" s="37"/>
      <c r="F28" s="36"/>
      <c r="G28" s="36"/>
      <c r="H28" s="36"/>
      <c r="I28" s="40"/>
      <c r="J28" s="41"/>
      <c r="K28" s="36"/>
      <c r="L28" s="36"/>
      <c r="M28" s="40"/>
      <c r="N28" s="41"/>
      <c r="O28" s="36"/>
      <c r="P28" s="36"/>
      <c r="Q28" s="40"/>
      <c r="R28" s="41"/>
      <c r="S28" s="36"/>
      <c r="T28" s="36"/>
      <c r="U28" s="40"/>
      <c r="V28" s="41"/>
      <c r="W28" s="36"/>
      <c r="X28" s="36"/>
      <c r="Y28" s="40"/>
      <c r="Z28" s="41"/>
      <c r="AA28" s="36"/>
      <c r="AB28" s="36"/>
      <c r="AC28" s="40"/>
      <c r="AD28" s="41"/>
      <c r="AE28" s="36"/>
      <c r="AF28" s="36"/>
      <c r="AG28" s="40"/>
      <c r="AH28" s="41"/>
      <c r="AI28" s="36"/>
      <c r="AJ28" s="36"/>
      <c r="AK28" s="40"/>
      <c r="AL28" s="41"/>
      <c r="AM28" s="36"/>
      <c r="AN28" s="36"/>
      <c r="AO28" s="37"/>
      <c r="AV28" s="102"/>
      <c r="AW28" s="102"/>
      <c r="AX28" s="102"/>
      <c r="AY28" s="102"/>
      <c r="AZ28" s="102"/>
      <c r="BA28" s="102"/>
      <c r="BB28" s="102"/>
      <c r="BC28" s="102"/>
      <c r="BD28" s="102"/>
      <c r="BE28" s="36"/>
      <c r="BF28" s="36"/>
      <c r="BH28" s="29">
        <f>ROUND((3*28^1.5+0.045*28^3.1)/5+1,0)*5</f>
        <v>1830</v>
      </c>
      <c r="BM28" s="34">
        <v>16</v>
      </c>
      <c r="BN28" s="54">
        <v>380</v>
      </c>
      <c r="BP28" s="29">
        <v>24</v>
      </c>
      <c r="BQ28" s="29" t="s">
        <v>25</v>
      </c>
    </row>
    <row r="29" spans="2:76" ht="9" customHeight="1" thickBot="1">
      <c r="B29" s="59"/>
      <c r="C29" s="60"/>
      <c r="D29" s="60"/>
      <c r="E29" s="61"/>
      <c r="F29" s="43"/>
      <c r="G29" s="43"/>
      <c r="H29" s="43"/>
      <c r="I29" s="45"/>
      <c r="J29" s="46"/>
      <c r="K29" s="43"/>
      <c r="L29" s="43"/>
      <c r="M29" s="45"/>
      <c r="N29" s="46"/>
      <c r="O29" s="43"/>
      <c r="P29" s="43"/>
      <c r="Q29" s="45"/>
      <c r="R29" s="46"/>
      <c r="S29" s="43"/>
      <c r="T29" s="43"/>
      <c r="U29" s="45"/>
      <c r="V29" s="46"/>
      <c r="W29" s="43"/>
      <c r="X29" s="43"/>
      <c r="Y29" s="45"/>
      <c r="Z29" s="46"/>
      <c r="AA29" s="43"/>
      <c r="AB29" s="43"/>
      <c r="AC29" s="45"/>
      <c r="AD29" s="46"/>
      <c r="AE29" s="43"/>
      <c r="AF29" s="43"/>
      <c r="AG29" s="45"/>
      <c r="AH29" s="46"/>
      <c r="AI29" s="43"/>
      <c r="AJ29" s="43"/>
      <c r="AK29" s="45"/>
      <c r="AL29" s="46"/>
      <c r="AM29" s="43"/>
      <c r="AN29" s="43"/>
      <c r="AO29" s="44"/>
      <c r="AV29" s="62"/>
      <c r="AW29" s="62"/>
      <c r="AX29" s="62"/>
      <c r="AY29" s="62"/>
      <c r="AZ29" s="62"/>
      <c r="BA29" s="62"/>
      <c r="BB29" s="62"/>
      <c r="BC29" s="62"/>
      <c r="BD29" s="62"/>
      <c r="BE29" s="36"/>
      <c r="BF29" s="36"/>
      <c r="BH29" s="29">
        <f>ROUND((3*29^1.5+0.045*29^3.1)/5+1,0)*5</f>
        <v>2010</v>
      </c>
      <c r="BM29" s="34">
        <v>17</v>
      </c>
      <c r="BN29" s="54">
        <v>440</v>
      </c>
      <c r="BP29" s="29">
        <v>0</v>
      </c>
    </row>
    <row r="30" spans="2:76" ht="9" customHeight="1">
      <c r="B30" s="34"/>
      <c r="C30" s="36"/>
      <c r="D30" s="36"/>
      <c r="E30" s="37"/>
      <c r="F30" s="36"/>
      <c r="G30" s="36"/>
      <c r="H30" s="36"/>
      <c r="I30" s="40"/>
      <c r="J30" s="41"/>
      <c r="K30" s="36"/>
      <c r="L30" s="36"/>
      <c r="M30" s="40"/>
      <c r="N30" s="41"/>
      <c r="O30" s="36"/>
      <c r="P30" s="36"/>
      <c r="Q30" s="40"/>
      <c r="R30" s="41"/>
      <c r="S30" s="36"/>
      <c r="T30" s="36"/>
      <c r="U30" s="40"/>
      <c r="V30" s="41"/>
      <c r="W30" s="36"/>
      <c r="X30" s="36"/>
      <c r="Y30" s="40"/>
      <c r="Z30" s="41"/>
      <c r="AA30" s="36"/>
      <c r="AB30" s="36"/>
      <c r="AC30" s="40"/>
      <c r="AD30" s="41"/>
      <c r="AE30" s="36"/>
      <c r="AF30" s="36"/>
      <c r="AG30" s="40"/>
      <c r="AH30" s="41"/>
      <c r="AI30" s="36"/>
      <c r="AJ30" s="36"/>
      <c r="AK30" s="40"/>
      <c r="AL30" s="41"/>
      <c r="AM30" s="36"/>
      <c r="AN30" s="36"/>
      <c r="AO30" s="37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H30" s="29">
        <f>ROUND((3*30^1.5+0.045*30^3.1)/5+1,0)*5</f>
        <v>2205</v>
      </c>
      <c r="BM30" s="34">
        <v>18</v>
      </c>
      <c r="BN30" s="54">
        <v>510</v>
      </c>
      <c r="BP30" s="29">
        <v>12</v>
      </c>
    </row>
    <row r="31" spans="2:76" ht="9" customHeight="1">
      <c r="B31" s="34"/>
      <c r="C31" s="36"/>
      <c r="D31" s="36"/>
      <c r="E31" s="37"/>
      <c r="F31" s="36"/>
      <c r="G31" s="36"/>
      <c r="H31" s="36"/>
      <c r="I31" s="40"/>
      <c r="J31" s="41"/>
      <c r="K31" s="36"/>
      <c r="L31" s="36"/>
      <c r="M31" s="40"/>
      <c r="N31" s="41"/>
      <c r="O31" s="36"/>
      <c r="P31" s="36"/>
      <c r="Q31" s="40"/>
      <c r="R31" s="41"/>
      <c r="S31" s="36"/>
      <c r="T31" s="36"/>
      <c r="U31" s="40"/>
      <c r="V31" s="41"/>
      <c r="W31" s="36"/>
      <c r="X31" s="36"/>
      <c r="Y31" s="40"/>
      <c r="Z31" s="41"/>
      <c r="AA31" s="36"/>
      <c r="AB31" s="36"/>
      <c r="AC31" s="40"/>
      <c r="AD31" s="41"/>
      <c r="AE31" s="36"/>
      <c r="AF31" s="36"/>
      <c r="AG31" s="40"/>
      <c r="AH31" s="41"/>
      <c r="AI31" s="36"/>
      <c r="AJ31" s="36"/>
      <c r="AK31" s="40"/>
      <c r="AL31" s="41"/>
      <c r="AM31" s="36"/>
      <c r="AN31" s="36"/>
      <c r="AO31" s="37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H31" s="29">
        <f>ROUND((3*31^1.5+0.045*31^3.1)/5+1,0)*5</f>
        <v>2415</v>
      </c>
      <c r="BM31" s="34">
        <v>19</v>
      </c>
      <c r="BN31" s="54">
        <v>585</v>
      </c>
      <c r="BP31" s="29">
        <v>4</v>
      </c>
    </row>
    <row r="32" spans="2:76" ht="9" customHeight="1">
      <c r="B32" s="34"/>
      <c r="C32" s="36"/>
      <c r="D32" s="36"/>
      <c r="E32" s="37"/>
      <c r="F32" s="36"/>
      <c r="G32" s="36"/>
      <c r="H32" s="36"/>
      <c r="I32" s="40"/>
      <c r="J32" s="41"/>
      <c r="K32" s="36"/>
      <c r="L32" s="36"/>
      <c r="M32" s="40"/>
      <c r="N32" s="41"/>
      <c r="O32" s="36"/>
      <c r="P32" s="36"/>
      <c r="Q32" s="40"/>
      <c r="R32" s="41"/>
      <c r="S32" s="36"/>
      <c r="T32" s="36"/>
      <c r="U32" s="40"/>
      <c r="V32" s="41"/>
      <c r="W32" s="36"/>
      <c r="X32" s="36"/>
      <c r="Y32" s="40"/>
      <c r="Z32" s="41"/>
      <c r="AA32" s="36"/>
      <c r="AB32" s="36"/>
      <c r="AC32" s="40"/>
      <c r="AD32" s="41"/>
      <c r="AE32" s="36"/>
      <c r="AF32" s="36"/>
      <c r="AG32" s="40"/>
      <c r="AH32" s="41"/>
      <c r="AI32" s="36"/>
      <c r="AJ32" s="36"/>
      <c r="AK32" s="40"/>
      <c r="AL32" s="41"/>
      <c r="AM32" s="36"/>
      <c r="AN32" s="36"/>
      <c r="AO32" s="37"/>
      <c r="BH32" s="29">
        <f t="shared" ref="BH32" si="0">ROUND((3*32^1.5+0.045*32^3.1)/5+1,0)*5</f>
        <v>2635</v>
      </c>
      <c r="BM32" s="34">
        <v>20</v>
      </c>
      <c r="BN32" s="54">
        <v>670</v>
      </c>
      <c r="BP32" s="29">
        <v>0</v>
      </c>
    </row>
    <row r="33" spans="2:69" ht="9" customHeight="1" thickBot="1">
      <c r="B33" s="59"/>
      <c r="C33" s="60"/>
      <c r="D33" s="60"/>
      <c r="E33" s="61"/>
      <c r="F33" s="43"/>
      <c r="G33" s="43"/>
      <c r="H33" s="43"/>
      <c r="I33" s="45"/>
      <c r="J33" s="46"/>
      <c r="K33" s="43"/>
      <c r="L33" s="43"/>
      <c r="M33" s="45"/>
      <c r="N33" s="46"/>
      <c r="O33" s="43"/>
      <c r="P33" s="43"/>
      <c r="Q33" s="45"/>
      <c r="R33" s="46"/>
      <c r="S33" s="43"/>
      <c r="T33" s="43"/>
      <c r="U33" s="45"/>
      <c r="V33" s="46"/>
      <c r="W33" s="43"/>
      <c r="X33" s="43"/>
      <c r="Y33" s="45"/>
      <c r="Z33" s="46"/>
      <c r="AA33" s="43"/>
      <c r="AB33" s="43"/>
      <c r="AC33" s="45"/>
      <c r="AD33" s="46"/>
      <c r="AE33" s="43"/>
      <c r="AF33" s="43"/>
      <c r="AG33" s="45"/>
      <c r="AH33" s="46"/>
      <c r="AI33" s="43"/>
      <c r="AJ33" s="43"/>
      <c r="AK33" s="45"/>
      <c r="AL33" s="46"/>
      <c r="AM33" s="43"/>
      <c r="AN33" s="43"/>
      <c r="AO33" s="44"/>
      <c r="AV33" s="56"/>
      <c r="AW33" s="56"/>
      <c r="AX33" s="56"/>
      <c r="AY33" s="56"/>
      <c r="AZ33" s="56"/>
      <c r="BA33" s="56"/>
      <c r="BB33" s="56"/>
      <c r="BC33" s="56"/>
      <c r="BD33" s="56"/>
      <c r="BH33" s="29" t="s">
        <v>14</v>
      </c>
      <c r="BM33" s="34">
        <v>21</v>
      </c>
      <c r="BN33" s="35">
        <f>ROUND((3*20^1.5+0.045*20^3.1)/5+1,0)*5</f>
        <v>760</v>
      </c>
      <c r="BP33" s="29">
        <v>4</v>
      </c>
    </row>
    <row r="34" spans="2:69" ht="9" customHeight="1">
      <c r="B34" s="36"/>
      <c r="C34" s="36"/>
      <c r="D34" s="36"/>
      <c r="E34" s="36"/>
      <c r="F34" s="47"/>
      <c r="G34" s="48"/>
      <c r="H34" s="48"/>
      <c r="I34" s="50"/>
      <c r="J34" s="51"/>
      <c r="K34" s="48"/>
      <c r="L34" s="48"/>
      <c r="M34" s="50"/>
      <c r="N34" s="51"/>
      <c r="O34" s="48"/>
      <c r="P34" s="48"/>
      <c r="Q34" s="50"/>
      <c r="R34" s="51"/>
      <c r="S34" s="48"/>
      <c r="T34" s="48"/>
      <c r="U34" s="50"/>
      <c r="V34" s="51"/>
      <c r="W34" s="48"/>
      <c r="X34" s="48"/>
      <c r="Y34" s="50"/>
      <c r="Z34" s="51"/>
      <c r="AA34" s="48"/>
      <c r="AB34" s="48"/>
      <c r="AC34" s="50"/>
      <c r="AD34" s="51"/>
      <c r="AE34" s="48"/>
      <c r="AF34" s="48"/>
      <c r="AG34" s="50"/>
      <c r="AH34" s="51"/>
      <c r="AI34" s="48"/>
      <c r="AJ34" s="48"/>
      <c r="AK34" s="50"/>
      <c r="AL34" s="51"/>
      <c r="AM34" s="48"/>
      <c r="AN34" s="48"/>
      <c r="AO34" s="49"/>
      <c r="AV34" s="56"/>
      <c r="AW34" s="56"/>
      <c r="AX34" s="56"/>
      <c r="AY34" s="56"/>
      <c r="AZ34" s="56"/>
      <c r="BA34" s="56"/>
      <c r="BB34" s="56"/>
      <c r="BC34" s="56"/>
      <c r="BD34" s="56"/>
      <c r="BH34" s="29" t="s">
        <v>16</v>
      </c>
      <c r="BM34" s="34">
        <v>22</v>
      </c>
      <c r="BN34" s="35">
        <f>ROUND((3*21^1.5+0.045*21^3.1)/5+1,0)*5</f>
        <v>860</v>
      </c>
      <c r="BP34" s="29">
        <v>12</v>
      </c>
    </row>
    <row r="35" spans="2:69" ht="9" customHeight="1">
      <c r="B35" s="36"/>
      <c r="C35" s="36"/>
      <c r="D35" s="36"/>
      <c r="E35" s="36"/>
      <c r="F35" s="34"/>
      <c r="G35" s="36"/>
      <c r="H35" s="36"/>
      <c r="I35" s="40"/>
      <c r="J35" s="41"/>
      <c r="K35" s="36"/>
      <c r="L35" s="36"/>
      <c r="M35" s="40"/>
      <c r="N35" s="41"/>
      <c r="O35" s="36"/>
      <c r="P35" s="36"/>
      <c r="Q35" s="40"/>
      <c r="R35" s="41"/>
      <c r="S35" s="36"/>
      <c r="T35" s="36"/>
      <c r="U35" s="40"/>
      <c r="V35" s="41"/>
      <c r="W35" s="36"/>
      <c r="X35" s="36"/>
      <c r="Y35" s="40"/>
      <c r="Z35" s="41"/>
      <c r="AA35" s="36"/>
      <c r="AB35" s="36"/>
      <c r="AC35" s="40"/>
      <c r="AD35" s="41"/>
      <c r="AE35" s="36"/>
      <c r="AF35" s="36"/>
      <c r="AG35" s="40"/>
      <c r="AH35" s="41"/>
      <c r="AI35" s="36"/>
      <c r="AJ35" s="36"/>
      <c r="AK35" s="40"/>
      <c r="AL35" s="41"/>
      <c r="AM35" s="36"/>
      <c r="AN35" s="36"/>
      <c r="AO35" s="37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M35" s="34">
        <v>23</v>
      </c>
      <c r="BN35" s="35">
        <f>ROUND((3*22^1.5+0.045*22^3.1)/5+1,0)*5</f>
        <v>965</v>
      </c>
      <c r="BP35" s="29">
        <v>4</v>
      </c>
    </row>
    <row r="36" spans="2:69" ht="9" customHeight="1">
      <c r="B36" s="36"/>
      <c r="C36" s="36"/>
      <c r="D36" s="36"/>
      <c r="E36" s="36"/>
      <c r="F36" s="34"/>
      <c r="G36" s="36"/>
      <c r="H36" s="36"/>
      <c r="I36" s="40"/>
      <c r="J36" s="41"/>
      <c r="K36" s="36"/>
      <c r="L36" s="36"/>
      <c r="M36" s="40"/>
      <c r="N36" s="41"/>
      <c r="O36" s="36"/>
      <c r="P36" s="36"/>
      <c r="Q36" s="40"/>
      <c r="R36" s="41"/>
      <c r="S36" s="36"/>
      <c r="T36" s="36"/>
      <c r="U36" s="40"/>
      <c r="V36" s="41"/>
      <c r="W36" s="36"/>
      <c r="X36" s="36"/>
      <c r="Y36" s="40"/>
      <c r="Z36" s="41"/>
      <c r="AA36" s="36"/>
      <c r="AB36" s="36"/>
      <c r="AC36" s="40"/>
      <c r="AD36" s="41"/>
      <c r="AE36" s="36"/>
      <c r="AF36" s="36"/>
      <c r="AG36" s="40"/>
      <c r="AH36" s="41"/>
      <c r="AI36" s="36"/>
      <c r="AJ36" s="36"/>
      <c r="AK36" s="40"/>
      <c r="AL36" s="41"/>
      <c r="AM36" s="36"/>
      <c r="AN36" s="36"/>
      <c r="AO36" s="37"/>
      <c r="AT36" s="64"/>
      <c r="AU36" s="64"/>
      <c r="AV36" s="64"/>
      <c r="AW36" s="64"/>
      <c r="AX36" s="65"/>
      <c r="AY36" s="65"/>
      <c r="AZ36" s="65"/>
      <c r="BA36" s="65"/>
      <c r="BB36" s="65"/>
      <c r="BC36" s="65"/>
      <c r="BD36" s="103" t="s">
        <v>22</v>
      </c>
      <c r="BE36" s="103"/>
      <c r="BF36" s="103"/>
      <c r="BG36" s="103"/>
      <c r="BH36" s="103"/>
      <c r="BI36" s="103"/>
      <c r="BJ36" s="103"/>
      <c r="BM36" s="34">
        <v>24</v>
      </c>
      <c r="BN36" s="35">
        <f>ROUND((3*23^1.5+0.045*23^3.1)/5+1,0)*5</f>
        <v>1085</v>
      </c>
      <c r="BP36" s="29">
        <v>17</v>
      </c>
      <c r="BQ36" s="29" t="s">
        <v>24</v>
      </c>
    </row>
    <row r="37" spans="2:69" ht="9" customHeight="1" thickBot="1">
      <c r="B37" s="36"/>
      <c r="C37" s="36"/>
      <c r="D37" s="36"/>
      <c r="E37" s="36"/>
      <c r="F37" s="42"/>
      <c r="G37" s="43"/>
      <c r="H37" s="43"/>
      <c r="I37" s="45"/>
      <c r="J37" s="46"/>
      <c r="K37" s="43"/>
      <c r="L37" s="43"/>
      <c r="M37" s="45"/>
      <c r="N37" s="46"/>
      <c r="O37" s="43"/>
      <c r="P37" s="43"/>
      <c r="Q37" s="45"/>
      <c r="R37" s="46"/>
      <c r="S37" s="43"/>
      <c r="T37" s="43"/>
      <c r="U37" s="45"/>
      <c r="V37" s="46"/>
      <c r="W37" s="43"/>
      <c r="X37" s="43"/>
      <c r="Y37" s="45"/>
      <c r="Z37" s="66"/>
      <c r="AA37" s="60"/>
      <c r="AB37" s="60"/>
      <c r="AC37" s="67"/>
      <c r="AD37" s="66"/>
      <c r="AE37" s="60"/>
      <c r="AF37" s="60"/>
      <c r="AG37" s="67"/>
      <c r="AH37" s="66"/>
      <c r="AI37" s="60"/>
      <c r="AJ37" s="60"/>
      <c r="AK37" s="67"/>
      <c r="AL37" s="66"/>
      <c r="AM37" s="60"/>
      <c r="AN37" s="60"/>
      <c r="AO37" s="61"/>
      <c r="AT37" s="64"/>
      <c r="AU37" s="64"/>
      <c r="AV37" s="64"/>
      <c r="AW37" s="64"/>
      <c r="AX37" s="65"/>
      <c r="AY37" s="65"/>
      <c r="AZ37" s="65"/>
      <c r="BA37" s="65"/>
      <c r="BB37" s="65"/>
      <c r="BC37" s="65"/>
      <c r="BD37" s="103"/>
      <c r="BE37" s="103"/>
      <c r="BF37" s="103"/>
      <c r="BG37" s="103"/>
      <c r="BH37" s="103"/>
      <c r="BI37" s="103"/>
      <c r="BJ37" s="103"/>
      <c r="BM37" s="34">
        <v>25</v>
      </c>
      <c r="BN37" s="35">
        <f>ROUND((3*24^1.5+0.045*24^3.1)/5+1,0)*5</f>
        <v>1215</v>
      </c>
      <c r="BP37" s="29">
        <v>0</v>
      </c>
    </row>
    <row r="38" spans="2:69" ht="9" customHeight="1">
      <c r="B38" s="36"/>
      <c r="C38" s="36"/>
      <c r="D38" s="36"/>
      <c r="E38" s="36"/>
      <c r="F38" s="47"/>
      <c r="G38" s="48"/>
      <c r="H38" s="48"/>
      <c r="I38" s="50"/>
      <c r="J38" s="51"/>
      <c r="K38" s="48"/>
      <c r="L38" s="48"/>
      <c r="M38" s="50"/>
      <c r="N38" s="51"/>
      <c r="O38" s="48"/>
      <c r="P38" s="48"/>
      <c r="Q38" s="50"/>
      <c r="R38" s="51"/>
      <c r="S38" s="48"/>
      <c r="T38" s="48"/>
      <c r="U38" s="50"/>
      <c r="V38" s="51"/>
      <c r="W38" s="48"/>
      <c r="X38" s="48"/>
      <c r="Y38" s="49"/>
      <c r="Z38" s="34"/>
      <c r="AA38" s="36"/>
      <c r="AB38" s="36"/>
      <c r="AC38" s="37"/>
      <c r="AT38" s="64"/>
      <c r="AU38" s="64"/>
      <c r="AV38" s="64"/>
      <c r="AW38" s="64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M38" s="34">
        <v>26</v>
      </c>
      <c r="BN38" s="35">
        <f>ROUND((3*25^1.5+0.045*25^3.1)/5+1,0)*5</f>
        <v>1350</v>
      </c>
      <c r="BP38" s="29">
        <v>4</v>
      </c>
    </row>
    <row r="39" spans="2:69" ht="9" customHeight="1">
      <c r="B39" s="36"/>
      <c r="C39" s="36"/>
      <c r="D39" s="36"/>
      <c r="E39" s="36"/>
      <c r="F39" s="34"/>
      <c r="G39" s="36"/>
      <c r="H39" s="36"/>
      <c r="I39" s="40"/>
      <c r="J39" s="41"/>
      <c r="K39" s="36"/>
      <c r="L39" s="36"/>
      <c r="M39" s="40"/>
      <c r="N39" s="41"/>
      <c r="O39" s="36"/>
      <c r="P39" s="36"/>
      <c r="Q39" s="40"/>
      <c r="R39" s="41"/>
      <c r="S39" s="36"/>
      <c r="T39" s="36"/>
      <c r="U39" s="40"/>
      <c r="V39" s="41"/>
      <c r="W39" s="36"/>
      <c r="X39" s="36"/>
      <c r="Y39" s="37"/>
      <c r="Z39" s="34"/>
      <c r="AA39" s="36"/>
      <c r="AB39" s="36"/>
      <c r="AC39" s="37"/>
      <c r="AT39" s="64"/>
      <c r="AU39" s="64"/>
      <c r="AV39" s="64"/>
      <c r="AW39" s="64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M39" s="34">
        <v>27</v>
      </c>
      <c r="BN39" s="35">
        <f>ROUND((3*26^1.5+0.045*26^3.1)/5+1,0)*5</f>
        <v>1500</v>
      </c>
      <c r="BP39" s="29">
        <v>0</v>
      </c>
    </row>
    <row r="40" spans="2:69" ht="9" customHeight="1">
      <c r="B40" s="36"/>
      <c r="C40" s="36"/>
      <c r="D40" s="36"/>
      <c r="E40" s="36"/>
      <c r="F40" s="34"/>
      <c r="G40" s="36"/>
      <c r="H40" s="36"/>
      <c r="I40" s="40"/>
      <c r="J40" s="41"/>
      <c r="K40" s="36"/>
      <c r="L40" s="36"/>
      <c r="M40" s="40"/>
      <c r="N40" s="41"/>
      <c r="O40" s="36"/>
      <c r="P40" s="36"/>
      <c r="Q40" s="40"/>
      <c r="R40" s="41"/>
      <c r="S40" s="36"/>
      <c r="T40" s="36"/>
      <c r="U40" s="40"/>
      <c r="V40" s="41"/>
      <c r="W40" s="36"/>
      <c r="X40" s="36"/>
      <c r="Y40" s="37"/>
      <c r="Z40" s="34"/>
      <c r="AA40" s="36"/>
      <c r="AB40" s="36"/>
      <c r="AC40" s="37"/>
      <c r="AT40" s="64"/>
      <c r="AU40" s="64"/>
      <c r="AV40" s="64"/>
      <c r="AW40" s="64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M40" s="34">
        <v>28</v>
      </c>
      <c r="BN40" s="35">
        <f>ROUND((3*27^1.5+0.045*27^3.1)/5+1,0)*5</f>
        <v>1655</v>
      </c>
      <c r="BP40" s="29">
        <v>0</v>
      </c>
    </row>
    <row r="41" spans="2:69" ht="9" customHeight="1" thickBot="1">
      <c r="B41" s="36"/>
      <c r="C41" s="36"/>
      <c r="D41" s="36"/>
      <c r="E41" s="36"/>
      <c r="F41" s="59"/>
      <c r="G41" s="60"/>
      <c r="H41" s="60"/>
      <c r="I41" s="67"/>
      <c r="J41" s="66"/>
      <c r="K41" s="60"/>
      <c r="L41" s="60"/>
      <c r="M41" s="67"/>
      <c r="N41" s="66"/>
      <c r="O41" s="60"/>
      <c r="P41" s="60"/>
      <c r="Q41" s="67"/>
      <c r="R41" s="66"/>
      <c r="S41" s="60"/>
      <c r="T41" s="60"/>
      <c r="U41" s="67"/>
      <c r="V41" s="66"/>
      <c r="W41" s="60"/>
      <c r="X41" s="60"/>
      <c r="Y41" s="61"/>
      <c r="Z41" s="59"/>
      <c r="AA41" s="60"/>
      <c r="AB41" s="60"/>
      <c r="AC41" s="61"/>
      <c r="AT41" s="64"/>
      <c r="AU41" s="64"/>
      <c r="AV41" s="64"/>
      <c r="AW41" s="64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M41" s="34">
        <v>29</v>
      </c>
      <c r="BN41" s="35">
        <f>ROUND((3*28^1.5+0.045*28^3.1)/5+1,0)*5</f>
        <v>1830</v>
      </c>
      <c r="BP41" s="29">
        <v>6</v>
      </c>
    </row>
    <row r="42" spans="2:69" ht="9" customHeight="1">
      <c r="Z42" s="36"/>
      <c r="AA42" s="36"/>
      <c r="AB42" s="36"/>
      <c r="AC42" s="36"/>
      <c r="AT42" s="64"/>
      <c r="AU42" s="64"/>
      <c r="AV42" s="64"/>
      <c r="AW42" s="64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M42" s="34">
        <v>30</v>
      </c>
      <c r="BN42" s="35">
        <f>ROUND((3*29^1.5+0.045*29^3.1)/5+1,0)*5</f>
        <v>2010</v>
      </c>
      <c r="BP42" s="29">
        <v>4</v>
      </c>
    </row>
    <row r="43" spans="2:69" ht="9" customHeight="1">
      <c r="AT43" s="64"/>
      <c r="AU43" s="64"/>
      <c r="AV43" s="64"/>
      <c r="AW43" s="64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M43" s="34">
        <v>31</v>
      </c>
      <c r="BN43" s="68">
        <f>ROUND((3*30^1.5+0.045*30^3.1)/5+1,0)*5</f>
        <v>2205</v>
      </c>
      <c r="BP43" s="29">
        <v>0</v>
      </c>
    </row>
    <row r="44" spans="2:69" ht="9" customHeight="1"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M44" s="34">
        <v>32</v>
      </c>
      <c r="BN44" s="68">
        <f>ROUND((3*31^1.5+0.045*31^3.1)/5+1,0)*5</f>
        <v>2415</v>
      </c>
      <c r="BP44" s="29">
        <v>0</v>
      </c>
    </row>
    <row r="45" spans="2:69" ht="9" customHeight="1">
      <c r="BM45" s="34">
        <v>33</v>
      </c>
      <c r="BN45" s="68">
        <f t="shared" ref="BN45" si="1">ROUND((3*32^1.5+0.045*32^3.1)/5+1,0)*5</f>
        <v>2635</v>
      </c>
      <c r="BP45" s="29">
        <v>3</v>
      </c>
    </row>
    <row r="46" spans="2:69" ht="9" customHeight="1">
      <c r="BM46" s="34">
        <v>34</v>
      </c>
      <c r="BN46" s="68">
        <f>ROUND((3*33^1.5+0.045*33^3.1)/5+1,0)*5</f>
        <v>2870</v>
      </c>
      <c r="BP46" s="29">
        <v>0</v>
      </c>
    </row>
    <row r="47" spans="2:69" ht="9" customHeight="1">
      <c r="BM47" s="34">
        <v>35</v>
      </c>
      <c r="BN47" s="68">
        <f>ROUND((3*34^1.5+0.045*34^3.1)/5+1,0)*5</f>
        <v>3115</v>
      </c>
      <c r="BP47" s="29">
        <v>0</v>
      </c>
    </row>
    <row r="48" spans="2:69" ht="9" customHeight="1">
      <c r="BM48" s="34">
        <v>36</v>
      </c>
      <c r="BN48" s="68">
        <f>ROUND((3*35^1.5+0.045*35^3.1)/5+1,0)*5</f>
        <v>3380</v>
      </c>
      <c r="BP48" s="29">
        <v>0</v>
      </c>
    </row>
    <row r="49" spans="65:68" ht="9" customHeight="1">
      <c r="BM49" s="34">
        <v>37</v>
      </c>
      <c r="BN49" s="35">
        <f>ROUND((3*36^1.5+0.045*36^3.1)/5+1,0)*5</f>
        <v>3655</v>
      </c>
      <c r="BP49" s="29">
        <v>0</v>
      </c>
    </row>
    <row r="50" spans="65:68" ht="9" customHeight="1">
      <c r="BP50" s="29">
        <v>0</v>
      </c>
    </row>
    <row r="51" spans="65:68" ht="9" customHeight="1">
      <c r="BP51" s="29">
        <v>0</v>
      </c>
    </row>
    <row r="52" spans="65:68" ht="9" customHeight="1">
      <c r="BP52" s="29">
        <v>5</v>
      </c>
    </row>
    <row r="53" spans="65:68" ht="9" customHeight="1">
      <c r="BP53" s="29">
        <v>0</v>
      </c>
    </row>
    <row r="54" spans="65:68" ht="9" customHeight="1">
      <c r="BP54" s="29">
        <v>3</v>
      </c>
    </row>
  </sheetData>
  <mergeCells count="17">
    <mergeCell ref="AV27:BD28"/>
    <mergeCell ref="BD36:BJ37"/>
    <mergeCell ref="AU4:BN8"/>
    <mergeCell ref="AR22:AU22"/>
    <mergeCell ref="AW22:AY22"/>
    <mergeCell ref="BA22:BE22"/>
    <mergeCell ref="AR23:AU23"/>
    <mergeCell ref="AW23:AY23"/>
    <mergeCell ref="BA23:BE23"/>
    <mergeCell ref="AR20:AU20"/>
    <mergeCell ref="AW20:AY20"/>
    <mergeCell ref="BA20:BE20"/>
    <mergeCell ref="AR21:AU21"/>
    <mergeCell ref="AW21:AY21"/>
    <mergeCell ref="BA21:BE21"/>
    <mergeCell ref="AV10:BD11"/>
    <mergeCell ref="AW17:BD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BX48"/>
  <sheetViews>
    <sheetView topLeftCell="B1" zoomScale="130" zoomScaleNormal="130" workbookViewId="0">
      <selection activeCell="AP21" sqref="AP21"/>
    </sheetView>
  </sheetViews>
  <sheetFormatPr defaultColWidth="1.85546875" defaultRowHeight="9" customHeight="1"/>
  <cols>
    <col min="1" max="13" width="1.85546875" style="29"/>
    <col min="14" max="14" width="2" style="29" bestFit="1" customWidth="1"/>
    <col min="15" max="43" width="1.85546875" style="29"/>
    <col min="44" max="44" width="2.7109375" style="29" bestFit="1" customWidth="1"/>
    <col min="45" max="47" width="1.85546875" style="29"/>
    <col min="48" max="48" width="6.140625" style="29" bestFit="1" customWidth="1"/>
    <col min="49" max="49" width="1.85546875" style="29"/>
    <col min="50" max="50" width="3" style="29" bestFit="1" customWidth="1"/>
    <col min="51" max="51" width="1.85546875" style="29"/>
    <col min="52" max="52" width="8.85546875" style="29" customWidth="1"/>
    <col min="53" max="56" width="1.85546875" style="29"/>
    <col min="57" max="57" width="4.42578125" style="29" bestFit="1" customWidth="1"/>
    <col min="58" max="59" width="1.85546875" style="29"/>
    <col min="60" max="60" width="4.140625" style="29" bestFit="1" customWidth="1"/>
    <col min="61" max="61" width="5.28515625" style="29" bestFit="1" customWidth="1"/>
    <col min="62" max="64" width="1.85546875" style="29"/>
    <col min="65" max="65" width="2.85546875" style="34" customWidth="1"/>
    <col min="66" max="66" width="5.140625" style="35" customWidth="1"/>
    <col min="67" max="67" width="3.28515625" style="29" customWidth="1"/>
    <col min="68" max="68" width="2.42578125" style="29" bestFit="1" customWidth="1"/>
    <col min="69" max="69" width="4.140625" style="29" bestFit="1" customWidth="1"/>
    <col min="70" max="77" width="6.140625" style="29" customWidth="1"/>
    <col min="78" max="16384" width="1.85546875" style="29"/>
  </cols>
  <sheetData>
    <row r="1" spans="2:76" ht="2.25" customHeight="1" thickBot="1">
      <c r="BM1" s="30"/>
      <c r="BN1" s="31"/>
      <c r="BR1" s="27"/>
      <c r="BS1" s="27"/>
      <c r="BT1" s="27"/>
      <c r="BU1" s="27"/>
      <c r="BV1" s="27"/>
      <c r="BW1" s="27"/>
      <c r="BX1" s="28"/>
    </row>
    <row r="2" spans="2:76" ht="9.75" customHeight="1">
      <c r="B2" s="30"/>
      <c r="C2" s="32"/>
      <c r="D2" s="32"/>
      <c r="E2" s="33"/>
      <c r="F2" s="30"/>
      <c r="G2" s="32"/>
      <c r="H2" s="32"/>
      <c r="I2" s="33"/>
      <c r="N2" s="29" t="s">
        <v>41</v>
      </c>
      <c r="W2" s="29" t="s">
        <v>47</v>
      </c>
      <c r="AB2" s="29" t="s">
        <v>43</v>
      </c>
      <c r="AJ2" s="29" t="s">
        <v>49</v>
      </c>
      <c r="AM2" s="29" t="s">
        <v>50</v>
      </c>
      <c r="BR2" s="27"/>
      <c r="BS2" s="27"/>
      <c r="BT2" s="27"/>
      <c r="BU2" s="27"/>
      <c r="BV2" s="27"/>
      <c r="BW2" s="27"/>
      <c r="BX2" s="28"/>
    </row>
    <row r="3" spans="2:76" ht="9.75" customHeight="1">
      <c r="B3" s="34"/>
      <c r="C3" s="36"/>
      <c r="D3" s="36"/>
      <c r="E3" s="37"/>
      <c r="F3" s="34"/>
      <c r="G3" s="36"/>
      <c r="H3" s="36"/>
      <c r="I3" s="37"/>
      <c r="N3" s="29" t="s">
        <v>45</v>
      </c>
      <c r="AB3" s="29" t="s">
        <v>44</v>
      </c>
      <c r="AJ3" s="29" t="s">
        <v>48</v>
      </c>
      <c r="AM3" s="29" t="s">
        <v>51</v>
      </c>
      <c r="BR3" s="27"/>
      <c r="BS3" s="27"/>
      <c r="BT3" s="27"/>
      <c r="BU3" s="27"/>
      <c r="BV3" s="27"/>
      <c r="BW3" s="27"/>
      <c r="BX3" s="28"/>
    </row>
    <row r="4" spans="2:76" ht="9.75" customHeight="1">
      <c r="B4" s="34"/>
      <c r="C4" s="36"/>
      <c r="D4" s="36"/>
      <c r="E4" s="37"/>
      <c r="F4" s="34"/>
      <c r="G4" s="36"/>
      <c r="H4" s="36"/>
      <c r="I4" s="37"/>
      <c r="N4" s="29" t="s">
        <v>42</v>
      </c>
      <c r="AB4" s="29" t="s">
        <v>46</v>
      </c>
      <c r="AU4" s="99" t="s">
        <v>40</v>
      </c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R4" s="27"/>
      <c r="BS4" s="27"/>
      <c r="BT4" s="27"/>
      <c r="BU4" s="27"/>
      <c r="BV4" s="27"/>
      <c r="BW4" s="27"/>
      <c r="BX4" s="28"/>
    </row>
    <row r="5" spans="2:76" ht="9.75" customHeight="1" thickBot="1">
      <c r="B5" s="34"/>
      <c r="C5" s="36"/>
      <c r="D5" s="36"/>
      <c r="E5" s="37"/>
      <c r="F5" s="34"/>
      <c r="G5" s="36"/>
      <c r="H5" s="36"/>
      <c r="I5" s="37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</row>
    <row r="6" spans="2:76" ht="9" customHeight="1">
      <c r="B6" s="30"/>
      <c r="C6" s="32"/>
      <c r="D6" s="32"/>
      <c r="E6" s="33"/>
      <c r="F6" s="32"/>
      <c r="G6" s="32"/>
      <c r="H6" s="32"/>
      <c r="I6" s="38"/>
      <c r="J6" s="39"/>
      <c r="K6" s="32"/>
      <c r="L6" s="32"/>
      <c r="M6" s="38"/>
      <c r="N6" s="39"/>
      <c r="O6" s="32"/>
      <c r="P6" s="32"/>
      <c r="Q6" s="38"/>
      <c r="R6" s="39"/>
      <c r="S6" s="32"/>
      <c r="T6" s="32"/>
      <c r="U6" s="38"/>
      <c r="V6" s="39"/>
      <c r="W6" s="32"/>
      <c r="X6" s="32"/>
      <c r="Y6" s="38"/>
      <c r="Z6" s="39"/>
      <c r="AA6" s="32"/>
      <c r="AB6" s="32"/>
      <c r="AC6" s="38"/>
      <c r="AD6" s="39"/>
      <c r="AE6" s="32"/>
      <c r="AF6" s="32"/>
      <c r="AG6" s="38"/>
      <c r="AH6" s="39"/>
      <c r="AI6" s="32"/>
      <c r="AJ6" s="32"/>
      <c r="AK6" s="38"/>
      <c r="AL6" s="39"/>
      <c r="AM6" s="32"/>
      <c r="AN6" s="32"/>
      <c r="AO6" s="33"/>
      <c r="AP6" s="36"/>
      <c r="AQ6" s="36"/>
      <c r="AR6" s="36"/>
      <c r="AS6" s="36"/>
      <c r="AT6" s="36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</row>
    <row r="7" spans="2:76" ht="9" customHeight="1">
      <c r="B7" s="34"/>
      <c r="C7" s="36"/>
      <c r="D7" s="36"/>
      <c r="E7" s="37"/>
      <c r="F7" s="36"/>
      <c r="G7" s="36"/>
      <c r="H7" s="36"/>
      <c r="I7" s="40"/>
      <c r="J7" s="41"/>
      <c r="K7" s="36"/>
      <c r="L7" s="36"/>
      <c r="M7" s="40"/>
      <c r="N7" s="41"/>
      <c r="O7" s="36"/>
      <c r="P7" s="36"/>
      <c r="Q7" s="40"/>
      <c r="R7" s="41"/>
      <c r="S7" s="36"/>
      <c r="T7" s="36"/>
      <c r="U7" s="40"/>
      <c r="V7" s="41"/>
      <c r="W7" s="36"/>
      <c r="X7" s="36"/>
      <c r="Y7" s="40"/>
      <c r="Z7" s="41"/>
      <c r="AA7" s="36"/>
      <c r="AB7" s="36"/>
      <c r="AC7" s="40"/>
      <c r="AD7" s="41"/>
      <c r="AE7" s="36"/>
      <c r="AF7" s="36"/>
      <c r="AG7" s="40"/>
      <c r="AH7" s="41"/>
      <c r="AI7" s="36"/>
      <c r="AJ7" s="36"/>
      <c r="AK7" s="40"/>
      <c r="AL7" s="41"/>
      <c r="AM7" s="36"/>
      <c r="AN7" s="36"/>
      <c r="AO7" s="37"/>
      <c r="AP7" s="36"/>
      <c r="AQ7" s="36"/>
      <c r="AR7" s="36"/>
      <c r="AS7" s="36"/>
      <c r="AT7" s="36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</row>
    <row r="8" spans="2:76" ht="9" customHeight="1">
      <c r="B8" s="34"/>
      <c r="C8" s="36"/>
      <c r="D8" s="36"/>
      <c r="E8" s="37"/>
      <c r="F8" s="36"/>
      <c r="G8" s="36"/>
      <c r="H8" s="36"/>
      <c r="I8" s="40"/>
      <c r="J8" s="41"/>
      <c r="K8" s="36"/>
      <c r="L8" s="36"/>
      <c r="M8" s="40"/>
      <c r="N8" s="41"/>
      <c r="O8" s="36"/>
      <c r="P8" s="36"/>
      <c r="Q8" s="40"/>
      <c r="R8" s="41"/>
      <c r="S8" s="36"/>
      <c r="T8" s="36"/>
      <c r="U8" s="40"/>
      <c r="V8" s="41"/>
      <c r="W8" s="36"/>
      <c r="X8" s="36"/>
      <c r="Y8" s="40"/>
      <c r="Z8" s="41"/>
      <c r="AA8" s="36"/>
      <c r="AB8" s="36"/>
      <c r="AC8" s="40"/>
      <c r="AD8" s="41"/>
      <c r="AE8" s="36"/>
      <c r="AF8" s="36"/>
      <c r="AG8" s="40"/>
      <c r="AH8" s="41"/>
      <c r="AI8" s="36"/>
      <c r="AJ8" s="36"/>
      <c r="AK8" s="40"/>
      <c r="AL8" s="41"/>
      <c r="AM8" s="36"/>
      <c r="AN8" s="36"/>
      <c r="AO8" s="37"/>
      <c r="AP8" s="36"/>
      <c r="AQ8" s="36"/>
      <c r="AR8" s="36"/>
      <c r="AS8" s="36"/>
      <c r="AT8" s="36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</row>
    <row r="9" spans="2:76" ht="9" customHeight="1">
      <c r="B9" s="42"/>
      <c r="C9" s="43"/>
      <c r="D9" s="43"/>
      <c r="E9" s="44"/>
      <c r="F9" s="43"/>
      <c r="G9" s="43"/>
      <c r="H9" s="43"/>
      <c r="I9" s="45"/>
      <c r="J9" s="46"/>
      <c r="K9" s="43"/>
      <c r="L9" s="43"/>
      <c r="M9" s="45"/>
      <c r="N9" s="46"/>
      <c r="O9" s="43"/>
      <c r="P9" s="43"/>
      <c r="Q9" s="45"/>
      <c r="R9" s="46"/>
      <c r="S9" s="43"/>
      <c r="T9" s="43"/>
      <c r="U9" s="45"/>
      <c r="V9" s="46"/>
      <c r="W9" s="43"/>
      <c r="X9" s="43"/>
      <c r="Y9" s="45"/>
      <c r="Z9" s="46"/>
      <c r="AA9" s="43"/>
      <c r="AB9" s="43"/>
      <c r="AC9" s="45"/>
      <c r="AD9" s="46"/>
      <c r="AE9" s="43"/>
      <c r="AF9" s="43"/>
      <c r="AG9" s="45"/>
      <c r="AH9" s="46"/>
      <c r="AI9" s="43"/>
      <c r="AJ9" s="43"/>
      <c r="AK9" s="45"/>
      <c r="AL9" s="46"/>
      <c r="AM9" s="43"/>
      <c r="AN9" s="43"/>
      <c r="AO9" s="44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L9" s="36"/>
    </row>
    <row r="10" spans="2:76" ht="9" customHeight="1">
      <c r="B10" s="47"/>
      <c r="C10" s="48"/>
      <c r="D10" s="48"/>
      <c r="E10" s="49"/>
      <c r="F10" s="48"/>
      <c r="G10" s="48"/>
      <c r="H10" s="48"/>
      <c r="I10" s="50"/>
      <c r="J10" s="51"/>
      <c r="K10" s="48"/>
      <c r="L10" s="48"/>
      <c r="M10" s="50"/>
      <c r="N10" s="51"/>
      <c r="O10" s="48"/>
      <c r="P10" s="48"/>
      <c r="Q10" s="50"/>
      <c r="R10" s="51"/>
      <c r="S10" s="48"/>
      <c r="T10" s="48"/>
      <c r="U10" s="50"/>
      <c r="V10" s="51"/>
      <c r="W10" s="48"/>
      <c r="X10" s="48"/>
      <c r="Y10" s="50"/>
      <c r="Z10" s="51"/>
      <c r="AA10" s="48"/>
      <c r="AB10" s="48"/>
      <c r="AC10" s="50"/>
      <c r="AD10" s="51"/>
      <c r="AE10" s="48"/>
      <c r="AF10" s="48"/>
      <c r="AG10" s="50"/>
      <c r="AH10" s="51"/>
      <c r="AI10" s="48"/>
      <c r="AJ10" s="48"/>
      <c r="AK10" s="50"/>
      <c r="AL10" s="51"/>
      <c r="AM10" s="48"/>
      <c r="AN10" s="48"/>
      <c r="AO10" s="49"/>
      <c r="AP10" s="36"/>
      <c r="AQ10" s="36"/>
      <c r="AR10" s="36"/>
      <c r="AS10" s="36"/>
      <c r="AT10" s="36"/>
      <c r="AU10" s="36"/>
      <c r="AV10" s="102"/>
      <c r="AW10" s="102"/>
      <c r="AX10" s="102"/>
      <c r="AY10" s="102"/>
      <c r="AZ10" s="102"/>
      <c r="BA10" s="102"/>
      <c r="BB10" s="102"/>
      <c r="BC10" s="102"/>
      <c r="BD10" s="102"/>
      <c r="BE10" s="36" t="s">
        <v>55</v>
      </c>
      <c r="BF10" s="36"/>
      <c r="BI10" s="29">
        <f>22*1330</f>
        <v>29260</v>
      </c>
    </row>
    <row r="11" spans="2:76" ht="9" customHeight="1">
      <c r="B11" s="34"/>
      <c r="C11" s="36"/>
      <c r="D11" s="36"/>
      <c r="E11" s="37"/>
      <c r="F11" s="36"/>
      <c r="G11" s="36"/>
      <c r="H11" s="36"/>
      <c r="I11" s="40"/>
      <c r="J11" s="41"/>
      <c r="K11" s="36"/>
      <c r="L11" s="36"/>
      <c r="M11" s="40"/>
      <c r="N11" s="41"/>
      <c r="O11" s="36"/>
      <c r="P11" s="36"/>
      <c r="Q11" s="40"/>
      <c r="R11" s="41"/>
      <c r="S11" s="36"/>
      <c r="T11" s="36"/>
      <c r="U11" s="40"/>
      <c r="V11" s="41"/>
      <c r="W11" s="36"/>
      <c r="X11" s="36"/>
      <c r="Y11" s="40"/>
      <c r="Z11" s="41"/>
      <c r="AA11" s="36"/>
      <c r="AB11" s="36"/>
      <c r="AC11" s="40"/>
      <c r="AD11" s="41"/>
      <c r="AE11" s="36"/>
      <c r="AF11" s="36"/>
      <c r="AG11" s="40"/>
      <c r="AH11" s="41"/>
      <c r="AI11" s="36"/>
      <c r="AJ11" s="36"/>
      <c r="AK11" s="40"/>
      <c r="AL11" s="41"/>
      <c r="AM11" s="36"/>
      <c r="AN11" s="36"/>
      <c r="AO11" s="37"/>
      <c r="AP11" s="36"/>
      <c r="AQ11" s="36"/>
      <c r="AR11" s="36"/>
      <c r="AS11" s="36"/>
      <c r="AT11" s="36"/>
      <c r="AU11" s="36"/>
      <c r="AV11" s="102"/>
      <c r="AW11" s="102"/>
      <c r="AX11" s="102"/>
      <c r="AY11" s="102"/>
      <c r="AZ11" s="102"/>
      <c r="BA11" s="102"/>
      <c r="BB11" s="102"/>
      <c r="BC11" s="102"/>
      <c r="BD11" s="102"/>
      <c r="BE11" s="36" t="s">
        <v>63</v>
      </c>
      <c r="BF11" s="36"/>
      <c r="BI11" s="29">
        <f>2*437+650</f>
        <v>1524</v>
      </c>
    </row>
    <row r="12" spans="2:76" ht="9" customHeight="1">
      <c r="B12" s="34"/>
      <c r="C12" s="36"/>
      <c r="D12" s="36"/>
      <c r="E12" s="37"/>
      <c r="F12" s="36"/>
      <c r="G12" s="36"/>
      <c r="H12" s="36"/>
      <c r="I12" s="40"/>
      <c r="J12" s="41"/>
      <c r="K12" s="36"/>
      <c r="L12" s="36"/>
      <c r="M12" s="40"/>
      <c r="N12" s="41"/>
      <c r="O12" s="36"/>
      <c r="P12" s="36"/>
      <c r="Q12" s="40"/>
      <c r="R12" s="41"/>
      <c r="S12" s="36"/>
      <c r="T12" s="36"/>
      <c r="U12" s="40"/>
      <c r="V12" s="41"/>
      <c r="W12" s="36"/>
      <c r="X12" s="36"/>
      <c r="Y12" s="40"/>
      <c r="Z12" s="41"/>
      <c r="AA12" s="36"/>
      <c r="AB12" s="36"/>
      <c r="AC12" s="40"/>
      <c r="AD12" s="41"/>
      <c r="AE12" s="36"/>
      <c r="AF12" s="36"/>
      <c r="AG12" s="40"/>
      <c r="AH12" s="41"/>
      <c r="AI12" s="36"/>
      <c r="AJ12" s="36"/>
      <c r="AK12" s="40"/>
      <c r="AL12" s="41"/>
      <c r="AM12" s="36"/>
      <c r="AN12" s="36"/>
      <c r="AO12" s="37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 t="s">
        <v>54</v>
      </c>
      <c r="BF12" s="36"/>
      <c r="BI12" s="29">
        <v>2800</v>
      </c>
      <c r="BN12" s="52"/>
    </row>
    <row r="13" spans="2:76" ht="9" customHeight="1">
      <c r="B13" s="42"/>
      <c r="C13" s="43"/>
      <c r="D13" s="43"/>
      <c r="E13" s="44"/>
      <c r="F13" s="43"/>
      <c r="G13" s="43"/>
      <c r="H13" s="43"/>
      <c r="I13" s="45"/>
      <c r="J13" s="46"/>
      <c r="K13" s="43"/>
      <c r="L13" s="43"/>
      <c r="M13" s="45"/>
      <c r="N13" s="46"/>
      <c r="O13" s="43"/>
      <c r="P13" s="43"/>
      <c r="Q13" s="45"/>
      <c r="R13" s="46"/>
      <c r="S13" s="43"/>
      <c r="T13" s="43"/>
      <c r="U13" s="45"/>
      <c r="V13" s="46"/>
      <c r="W13" s="43"/>
      <c r="X13" s="43"/>
      <c r="Y13" s="45"/>
      <c r="Z13" s="46"/>
      <c r="AA13" s="43"/>
      <c r="AB13" s="43"/>
      <c r="AC13" s="45"/>
      <c r="AD13" s="46"/>
      <c r="AE13" s="43"/>
      <c r="AF13" s="43"/>
      <c r="AG13" s="45"/>
      <c r="AH13" s="46"/>
      <c r="AI13" s="43"/>
      <c r="AJ13" s="43"/>
      <c r="AK13" s="45"/>
      <c r="AL13" s="46"/>
      <c r="AM13" s="43"/>
      <c r="AN13" s="43"/>
      <c r="AO13" s="44"/>
      <c r="AP13" s="36"/>
      <c r="AQ13" s="36"/>
      <c r="AR13" s="36"/>
      <c r="AS13" s="36"/>
      <c r="AT13" s="36"/>
      <c r="AU13" s="36"/>
      <c r="AV13" s="53"/>
      <c r="AW13" s="53"/>
      <c r="AX13" s="53"/>
      <c r="AY13" s="53"/>
      <c r="AZ13" s="53"/>
      <c r="BA13" s="53"/>
      <c r="BB13" s="53"/>
      <c r="BC13" s="53"/>
      <c r="BD13" s="53"/>
      <c r="BE13" s="36" t="s">
        <v>64</v>
      </c>
      <c r="BF13" s="36"/>
      <c r="BI13" s="29">
        <f>15*1530</f>
        <v>22950</v>
      </c>
      <c r="BN13" s="54"/>
    </row>
    <row r="14" spans="2:76" ht="9" customHeight="1">
      <c r="B14" s="47"/>
      <c r="C14" s="48"/>
      <c r="D14" s="48"/>
      <c r="E14" s="49"/>
      <c r="F14" s="48"/>
      <c r="G14" s="48"/>
      <c r="H14" s="48"/>
      <c r="I14" s="50"/>
      <c r="J14" s="51"/>
      <c r="K14" s="48"/>
      <c r="L14" s="48"/>
      <c r="M14" s="50"/>
      <c r="N14" s="51"/>
      <c r="O14" s="48"/>
      <c r="P14" s="48"/>
      <c r="Q14" s="50"/>
      <c r="R14" s="51"/>
      <c r="S14" s="48"/>
      <c r="T14" s="48"/>
      <c r="U14" s="50"/>
      <c r="V14" s="51"/>
      <c r="W14" s="48"/>
      <c r="X14" s="48"/>
      <c r="Y14" s="50"/>
      <c r="Z14" s="51"/>
      <c r="AA14" s="48"/>
      <c r="AB14" s="48"/>
      <c r="AC14" s="50"/>
      <c r="AD14" s="51"/>
      <c r="AE14" s="48"/>
      <c r="AF14" s="48"/>
      <c r="AG14" s="50"/>
      <c r="AH14" s="51"/>
      <c r="AI14" s="48"/>
      <c r="AJ14" s="48"/>
      <c r="AK14" s="50"/>
      <c r="AL14" s="51"/>
      <c r="AM14" s="48"/>
      <c r="AN14" s="48"/>
      <c r="AO14" s="49"/>
      <c r="AP14" s="36"/>
      <c r="AQ14" s="36"/>
      <c r="AR14" s="36"/>
      <c r="AS14" s="36"/>
      <c r="AT14" s="36"/>
      <c r="AU14" s="36"/>
      <c r="AV14" s="53"/>
      <c r="AW14" s="53"/>
      <c r="AX14" s="53"/>
      <c r="AY14" s="53"/>
      <c r="AZ14" s="53"/>
      <c r="BA14" s="53"/>
      <c r="BB14" s="53"/>
      <c r="BC14" s="53"/>
      <c r="BD14" s="53"/>
      <c r="BE14" s="36" t="s">
        <v>56</v>
      </c>
      <c r="BF14" s="36"/>
      <c r="BG14" s="55"/>
      <c r="BI14" s="29">
        <f>BI11+BI12+BI13+2040+400</f>
        <v>29714</v>
      </c>
      <c r="BN14" s="54"/>
    </row>
    <row r="15" spans="2:76" ht="9" customHeight="1">
      <c r="B15" s="34"/>
      <c r="C15" s="36"/>
      <c r="D15" s="36"/>
      <c r="E15" s="37"/>
      <c r="F15" s="36"/>
      <c r="G15" s="36"/>
      <c r="H15" s="36"/>
      <c r="I15" s="40"/>
      <c r="J15" s="41"/>
      <c r="K15" s="36"/>
      <c r="L15" s="36"/>
      <c r="M15" s="40"/>
      <c r="N15" s="41"/>
      <c r="O15" s="36"/>
      <c r="P15" s="36"/>
      <c r="Q15" s="40"/>
      <c r="R15" s="41"/>
      <c r="S15" s="36"/>
      <c r="T15" s="36"/>
      <c r="U15" s="40"/>
      <c r="V15" s="41"/>
      <c r="W15" s="36"/>
      <c r="X15" s="36"/>
      <c r="Y15" s="40"/>
      <c r="Z15" s="41"/>
      <c r="AA15" s="36"/>
      <c r="AB15" s="36"/>
      <c r="AC15" s="40"/>
      <c r="AD15" s="41"/>
      <c r="AE15" s="36"/>
      <c r="AF15" s="36"/>
      <c r="AG15" s="40"/>
      <c r="AH15" s="41"/>
      <c r="AI15" s="36"/>
      <c r="AJ15" s="36"/>
      <c r="AK15" s="40"/>
      <c r="AL15" s="41"/>
      <c r="AM15" s="36"/>
      <c r="AN15" s="36"/>
      <c r="AO15" s="37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N15" s="54"/>
    </row>
    <row r="16" spans="2:76" ht="9" customHeight="1">
      <c r="B16" s="34"/>
      <c r="C16" s="36"/>
      <c r="D16" s="36"/>
      <c r="E16" s="37"/>
      <c r="F16" s="36"/>
      <c r="G16" s="36"/>
      <c r="H16" s="36"/>
      <c r="I16" s="40"/>
      <c r="J16" s="41"/>
      <c r="K16" s="36"/>
      <c r="L16" s="36"/>
      <c r="M16" s="40"/>
      <c r="N16" s="41"/>
      <c r="O16" s="36"/>
      <c r="P16" s="36"/>
      <c r="Q16" s="40"/>
      <c r="R16" s="41"/>
      <c r="S16" s="36"/>
      <c r="T16" s="36"/>
      <c r="U16" s="40"/>
      <c r="V16" s="41"/>
      <c r="W16" s="36"/>
      <c r="X16" s="36"/>
      <c r="Y16" s="40"/>
      <c r="Z16" s="41"/>
      <c r="AA16" s="36"/>
      <c r="AB16" s="36"/>
      <c r="AC16" s="40"/>
      <c r="AD16" s="41"/>
      <c r="AE16" s="36"/>
      <c r="AF16" s="36"/>
      <c r="AG16" s="40"/>
      <c r="AH16" s="41"/>
      <c r="AI16" s="36"/>
      <c r="AJ16" s="36"/>
      <c r="AK16" s="40"/>
      <c r="AL16" s="41"/>
      <c r="AM16" s="36"/>
      <c r="AN16" s="36"/>
      <c r="AO16" s="37"/>
      <c r="AP16" s="36"/>
      <c r="AQ16" s="36"/>
      <c r="AR16" s="36"/>
      <c r="AS16" s="36"/>
      <c r="AT16" s="36"/>
      <c r="AU16" s="36"/>
      <c r="BH16" s="29" t="s">
        <v>58</v>
      </c>
      <c r="BI16" s="29">
        <f>1.4*29260 +1000</f>
        <v>41964</v>
      </c>
      <c r="BN16" s="54"/>
    </row>
    <row r="17" spans="2:76" ht="9" customHeight="1">
      <c r="B17" s="42"/>
      <c r="C17" s="43"/>
      <c r="D17" s="43"/>
      <c r="E17" s="44"/>
      <c r="F17" s="43"/>
      <c r="G17" s="43"/>
      <c r="H17" s="43"/>
      <c r="I17" s="45"/>
      <c r="J17" s="46"/>
      <c r="K17" s="43"/>
      <c r="L17" s="43"/>
      <c r="M17" s="45"/>
      <c r="N17" s="46"/>
      <c r="O17" s="43"/>
      <c r="P17" s="43"/>
      <c r="Q17" s="45"/>
      <c r="R17" s="46"/>
      <c r="S17" s="43"/>
      <c r="T17" s="43"/>
      <c r="U17" s="45"/>
      <c r="V17" s="46"/>
      <c r="W17" s="43"/>
      <c r="X17" s="43"/>
      <c r="Y17" s="45"/>
      <c r="Z17" s="46"/>
      <c r="AA17" s="43"/>
      <c r="AB17" s="43"/>
      <c r="AC17" s="45"/>
      <c r="AD17" s="46"/>
      <c r="AE17" s="43"/>
      <c r="AF17" s="43"/>
      <c r="AG17" s="45"/>
      <c r="AH17" s="46"/>
      <c r="AI17" s="43"/>
      <c r="AJ17" s="43"/>
      <c r="AK17" s="45"/>
      <c r="AL17" s="46"/>
      <c r="AM17" s="43"/>
      <c r="AN17" s="43"/>
      <c r="AO17" s="44"/>
      <c r="AP17" s="36"/>
      <c r="AQ17" s="36"/>
      <c r="AR17" s="36"/>
      <c r="AS17" s="36"/>
      <c r="AT17" s="36"/>
      <c r="AU17" s="36"/>
      <c r="AW17" s="101"/>
      <c r="AX17" s="101"/>
      <c r="AY17" s="101"/>
      <c r="AZ17" s="101"/>
      <c r="BA17" s="101"/>
      <c r="BB17" s="101"/>
      <c r="BC17" s="101"/>
      <c r="BD17" s="101"/>
      <c r="BH17" s="29" t="s">
        <v>57</v>
      </c>
      <c r="BI17" s="29">
        <f>6460+5460+5460+10400+8600</f>
        <v>36380</v>
      </c>
      <c r="BN17" s="54"/>
    </row>
    <row r="18" spans="2:76" ht="9" customHeight="1">
      <c r="B18" s="47"/>
      <c r="C18" s="48"/>
      <c r="D18" s="48"/>
      <c r="E18" s="49"/>
      <c r="F18" s="48"/>
      <c r="G18" s="48"/>
      <c r="H18" s="48"/>
      <c r="I18" s="50"/>
      <c r="J18" s="51"/>
      <c r="K18" s="48"/>
      <c r="L18" s="48"/>
      <c r="M18" s="50"/>
      <c r="N18" s="51"/>
      <c r="O18" s="48"/>
      <c r="P18" s="48"/>
      <c r="Q18" s="50"/>
      <c r="R18" s="51"/>
      <c r="S18" s="48"/>
      <c r="T18" s="48"/>
      <c r="U18" s="50"/>
      <c r="V18" s="51"/>
      <c r="W18" s="48"/>
      <c r="X18" s="48"/>
      <c r="Y18" s="50"/>
      <c r="Z18" s="51"/>
      <c r="AA18" s="48"/>
      <c r="AB18" s="48"/>
      <c r="AC18" s="50"/>
      <c r="AD18" s="51"/>
      <c r="AE18" s="48"/>
      <c r="AF18" s="48"/>
      <c r="AG18" s="50"/>
      <c r="AH18" s="51"/>
      <c r="AI18" s="48"/>
      <c r="AJ18" s="48"/>
      <c r="AK18" s="50"/>
      <c r="AL18" s="51"/>
      <c r="AM18" s="48"/>
      <c r="AN18" s="48"/>
      <c r="AO18" s="49"/>
      <c r="AR18" s="36"/>
      <c r="AS18" s="36"/>
      <c r="AT18" s="36"/>
      <c r="AU18" s="36"/>
      <c r="AW18" s="101"/>
      <c r="AX18" s="101"/>
      <c r="AY18" s="101"/>
      <c r="AZ18" s="101"/>
      <c r="BA18" s="101"/>
      <c r="BB18" s="101"/>
      <c r="BC18" s="101"/>
      <c r="BD18" s="101"/>
      <c r="BN18" s="54"/>
    </row>
    <row r="19" spans="2:76" ht="9" customHeight="1">
      <c r="B19" s="34"/>
      <c r="C19" s="36"/>
      <c r="D19" s="36"/>
      <c r="E19" s="37"/>
      <c r="F19" s="36"/>
      <c r="G19" s="36"/>
      <c r="H19" s="36"/>
      <c r="I19" s="40"/>
      <c r="J19" s="41"/>
      <c r="K19" s="36"/>
      <c r="L19" s="36"/>
      <c r="M19" s="40"/>
      <c r="N19" s="41"/>
      <c r="O19" s="36"/>
      <c r="P19" s="36"/>
      <c r="Q19" s="40"/>
      <c r="R19" s="41"/>
      <c r="S19" s="36"/>
      <c r="T19" s="36"/>
      <c r="U19" s="40"/>
      <c r="V19" s="41"/>
      <c r="W19" s="36"/>
      <c r="X19" s="36"/>
      <c r="Y19" s="40"/>
      <c r="Z19" s="41"/>
      <c r="AA19" s="36"/>
      <c r="AB19" s="36"/>
      <c r="AC19" s="40"/>
      <c r="AD19" s="41"/>
      <c r="AE19" s="36"/>
      <c r="AF19" s="36"/>
      <c r="AG19" s="40"/>
      <c r="AH19" s="41"/>
      <c r="AI19" s="36"/>
      <c r="AJ19" s="36"/>
      <c r="AK19" s="40"/>
      <c r="AL19" s="41"/>
      <c r="AM19" s="36"/>
      <c r="AN19" s="36"/>
      <c r="AO19" s="37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N19" s="54"/>
      <c r="BR19" s="57"/>
      <c r="BS19" s="57"/>
      <c r="BT19" s="57"/>
      <c r="BU19" s="57"/>
      <c r="BV19" s="57"/>
      <c r="BW19" s="57"/>
      <c r="BX19" s="58"/>
    </row>
    <row r="20" spans="2:76" ht="9" customHeight="1">
      <c r="B20" s="34"/>
      <c r="C20" s="36"/>
      <c r="D20" s="36"/>
      <c r="E20" s="37"/>
      <c r="F20" s="36"/>
      <c r="G20" s="36"/>
      <c r="H20" s="36"/>
      <c r="I20" s="40"/>
      <c r="J20" s="41"/>
      <c r="K20" s="36"/>
      <c r="L20" s="36"/>
      <c r="M20" s="40"/>
      <c r="N20" s="41"/>
      <c r="O20" s="36"/>
      <c r="P20" s="36"/>
      <c r="Q20" s="40"/>
      <c r="R20" s="41"/>
      <c r="S20" s="36"/>
      <c r="T20" s="36"/>
      <c r="U20" s="40"/>
      <c r="V20" s="41"/>
      <c r="W20" s="36"/>
      <c r="X20" s="36"/>
      <c r="Y20" s="40"/>
      <c r="Z20" s="41"/>
      <c r="AA20" s="36"/>
      <c r="AB20" s="36"/>
      <c r="AC20" s="40"/>
      <c r="AD20" s="41"/>
      <c r="AE20" s="36"/>
      <c r="AF20" s="36"/>
      <c r="AG20" s="40"/>
      <c r="AH20" s="41"/>
      <c r="AI20" s="36"/>
      <c r="AJ20" s="36"/>
      <c r="AK20" s="40"/>
      <c r="AL20" s="41"/>
      <c r="AM20" s="36"/>
      <c r="AN20" s="36"/>
      <c r="AO20" s="37"/>
      <c r="AR20" s="101"/>
      <c r="AS20" s="101"/>
      <c r="AT20" s="101"/>
      <c r="AU20" s="101"/>
      <c r="AV20" s="56"/>
      <c r="AW20" s="101"/>
      <c r="AX20" s="101"/>
      <c r="AY20" s="101"/>
      <c r="AZ20" s="56"/>
      <c r="BA20" s="100" t="s">
        <v>60</v>
      </c>
      <c r="BB20" s="100"/>
      <c r="BC20" s="100"/>
      <c r="BD20" s="100"/>
      <c r="BE20" s="100"/>
      <c r="BN20" s="54"/>
      <c r="BR20" s="57"/>
      <c r="BS20" s="57"/>
      <c r="BT20" s="57"/>
      <c r="BU20" s="57"/>
      <c r="BV20" s="57"/>
      <c r="BW20" s="57"/>
      <c r="BX20" s="58"/>
    </row>
    <row r="21" spans="2:76" ht="9" customHeight="1">
      <c r="B21" s="42"/>
      <c r="C21" s="43"/>
      <c r="D21" s="43"/>
      <c r="E21" s="44"/>
      <c r="F21" s="43"/>
      <c r="G21" s="43"/>
      <c r="H21" s="43"/>
      <c r="I21" s="45"/>
      <c r="J21" s="46"/>
      <c r="K21" s="43"/>
      <c r="L21" s="43"/>
      <c r="M21" s="45"/>
      <c r="N21" s="46"/>
      <c r="O21" s="43"/>
      <c r="P21" s="43"/>
      <c r="Q21" s="45"/>
      <c r="R21" s="46"/>
      <c r="S21" s="43"/>
      <c r="T21" s="43"/>
      <c r="U21" s="45"/>
      <c r="V21" s="46"/>
      <c r="W21" s="43"/>
      <c r="X21" s="43"/>
      <c r="Y21" s="45"/>
      <c r="Z21" s="46"/>
      <c r="AA21" s="43"/>
      <c r="AB21" s="43"/>
      <c r="AC21" s="45"/>
      <c r="AD21" s="46"/>
      <c r="AE21" s="43"/>
      <c r="AF21" s="43"/>
      <c r="AG21" s="45"/>
      <c r="AH21" s="46"/>
      <c r="AI21" s="43"/>
      <c r="AJ21" s="43"/>
      <c r="AK21" s="45"/>
      <c r="AL21" s="46"/>
      <c r="AM21" s="43"/>
      <c r="AN21" s="43"/>
      <c r="AO21" s="44"/>
      <c r="AR21" s="101"/>
      <c r="AS21" s="101"/>
      <c r="AT21" s="101"/>
      <c r="AU21" s="101"/>
      <c r="AV21" s="56"/>
      <c r="AW21" s="101"/>
      <c r="AX21" s="101"/>
      <c r="AY21" s="101"/>
      <c r="AZ21" s="56"/>
      <c r="BA21" s="101" t="s">
        <v>59</v>
      </c>
      <c r="BB21" s="101"/>
      <c r="BC21" s="101"/>
      <c r="BD21" s="101"/>
      <c r="BE21" s="101"/>
      <c r="BN21" s="54"/>
      <c r="BR21" s="57"/>
      <c r="BS21" s="57"/>
      <c r="BT21" s="57"/>
      <c r="BU21" s="57"/>
      <c r="BV21" s="57"/>
      <c r="BW21" s="57"/>
      <c r="BX21" s="58"/>
    </row>
    <row r="22" spans="2:76" ht="9" customHeight="1">
      <c r="B22" s="47"/>
      <c r="C22" s="48"/>
      <c r="D22" s="48"/>
      <c r="E22" s="49"/>
      <c r="F22" s="48"/>
      <c r="G22" s="48"/>
      <c r="H22" s="48"/>
      <c r="I22" s="50"/>
      <c r="J22" s="51"/>
      <c r="K22" s="48"/>
      <c r="L22" s="48"/>
      <c r="M22" s="50"/>
      <c r="N22" s="51"/>
      <c r="O22" s="48"/>
      <c r="P22" s="48"/>
      <c r="Q22" s="50"/>
      <c r="R22" s="51"/>
      <c r="S22" s="48"/>
      <c r="T22" s="48"/>
      <c r="U22" s="50"/>
      <c r="V22" s="51"/>
      <c r="W22" s="48"/>
      <c r="X22" s="48"/>
      <c r="Y22" s="50"/>
      <c r="Z22" s="51"/>
      <c r="AA22" s="48"/>
      <c r="AB22" s="48"/>
      <c r="AC22" s="50"/>
      <c r="AD22" s="51"/>
      <c r="AE22" s="48"/>
      <c r="AF22" s="48"/>
      <c r="AG22" s="50"/>
      <c r="AH22" s="51"/>
      <c r="AI22" s="48"/>
      <c r="AJ22" s="48"/>
      <c r="AK22" s="50"/>
      <c r="AL22" s="51"/>
      <c r="AM22" s="48"/>
      <c r="AN22" s="48"/>
      <c r="AO22" s="49"/>
      <c r="AR22" s="101"/>
      <c r="AS22" s="101"/>
      <c r="AT22" s="101"/>
      <c r="AU22" s="101"/>
      <c r="AV22" s="56"/>
      <c r="AW22" s="101"/>
      <c r="AX22" s="101"/>
      <c r="AY22" s="101"/>
      <c r="AZ22" s="56"/>
      <c r="BA22" s="101" t="s">
        <v>62</v>
      </c>
      <c r="BB22" s="101"/>
      <c r="BC22" s="101"/>
      <c r="BD22" s="101"/>
      <c r="BE22" s="101"/>
      <c r="BN22" s="54"/>
      <c r="BR22" s="57"/>
      <c r="BS22" s="57"/>
      <c r="BT22" s="57"/>
      <c r="BU22" s="57"/>
      <c r="BV22" s="57"/>
      <c r="BW22" s="57"/>
      <c r="BX22" s="58"/>
    </row>
    <row r="23" spans="2:76" ht="9" customHeight="1">
      <c r="B23" s="34"/>
      <c r="C23" s="36"/>
      <c r="D23" s="36"/>
      <c r="E23" s="37"/>
      <c r="F23" s="36"/>
      <c r="G23" s="36"/>
      <c r="H23" s="36"/>
      <c r="I23" s="40"/>
      <c r="J23" s="41"/>
      <c r="K23" s="36"/>
      <c r="L23" s="36"/>
      <c r="M23" s="40"/>
      <c r="N23" s="41"/>
      <c r="O23" s="36"/>
      <c r="P23" s="36"/>
      <c r="Q23" s="40"/>
      <c r="R23" s="41"/>
      <c r="S23" s="36"/>
      <c r="T23" s="36"/>
      <c r="U23" s="40"/>
      <c r="V23" s="41"/>
      <c r="W23" s="36"/>
      <c r="X23" s="36"/>
      <c r="Y23" s="40"/>
      <c r="Z23" s="41"/>
      <c r="AA23" s="36"/>
      <c r="AB23" s="36"/>
      <c r="AC23" s="40"/>
      <c r="AD23" s="41"/>
      <c r="AE23" s="36"/>
      <c r="AF23" s="36"/>
      <c r="AG23" s="40"/>
      <c r="AH23" s="41"/>
      <c r="AI23" s="36"/>
      <c r="AJ23" s="36"/>
      <c r="AK23" s="40"/>
      <c r="AL23" s="41"/>
      <c r="AM23" s="36"/>
      <c r="AN23" s="36"/>
      <c r="AO23" s="37"/>
      <c r="AR23" s="101"/>
      <c r="AS23" s="101"/>
      <c r="AT23" s="101"/>
      <c r="AU23" s="101"/>
      <c r="AV23" s="56"/>
      <c r="AW23" s="101"/>
      <c r="AX23" s="101"/>
      <c r="AY23" s="101"/>
      <c r="AZ23" s="56"/>
      <c r="BA23" s="101"/>
      <c r="BB23" s="101"/>
      <c r="BC23" s="101"/>
      <c r="BD23" s="101"/>
      <c r="BE23" s="101"/>
      <c r="BN23" s="54"/>
    </row>
    <row r="24" spans="2:76" ht="9" customHeight="1">
      <c r="B24" s="34"/>
      <c r="C24" s="36"/>
      <c r="D24" s="36"/>
      <c r="E24" s="37"/>
      <c r="F24" s="36"/>
      <c r="G24" s="36"/>
      <c r="H24" s="36"/>
      <c r="I24" s="40"/>
      <c r="J24" s="41"/>
      <c r="K24" s="36"/>
      <c r="L24" s="36"/>
      <c r="M24" s="40"/>
      <c r="N24" s="41"/>
      <c r="O24" s="36"/>
      <c r="P24" s="36"/>
      <c r="Q24" s="40"/>
      <c r="R24" s="41"/>
      <c r="S24" s="36"/>
      <c r="T24" s="36"/>
      <c r="U24" s="40"/>
      <c r="V24" s="41"/>
      <c r="W24" s="36"/>
      <c r="X24" s="36"/>
      <c r="Y24" s="40"/>
      <c r="Z24" s="41"/>
      <c r="AA24" s="36"/>
      <c r="AB24" s="36"/>
      <c r="AC24" s="40"/>
      <c r="AD24" s="41"/>
      <c r="AE24" s="36"/>
      <c r="AF24" s="36"/>
      <c r="AG24" s="40"/>
      <c r="AH24" s="41"/>
      <c r="AI24" s="36"/>
      <c r="AJ24" s="36"/>
      <c r="AK24" s="40"/>
      <c r="AL24" s="41"/>
      <c r="AM24" s="36"/>
      <c r="AN24" s="36"/>
      <c r="AO24" s="37"/>
      <c r="AW24" s="56"/>
      <c r="AX24" s="56"/>
      <c r="AY24" s="56"/>
      <c r="AZ24" s="56"/>
      <c r="BA24" s="56"/>
      <c r="BB24" s="56"/>
      <c r="BC24" s="56"/>
      <c r="BD24" s="56"/>
      <c r="BN24" s="54"/>
    </row>
    <row r="25" spans="2:76" ht="9" customHeight="1">
      <c r="B25" s="42"/>
      <c r="C25" s="43"/>
      <c r="D25" s="43"/>
      <c r="E25" s="44"/>
      <c r="F25" s="43"/>
      <c r="G25" s="43"/>
      <c r="H25" s="43"/>
      <c r="I25" s="45"/>
      <c r="J25" s="46"/>
      <c r="K25" s="43"/>
      <c r="L25" s="43"/>
      <c r="M25" s="45"/>
      <c r="N25" s="46"/>
      <c r="O25" s="43"/>
      <c r="P25" s="43"/>
      <c r="Q25" s="45"/>
      <c r="R25" s="46"/>
      <c r="S25" s="43"/>
      <c r="T25" s="43"/>
      <c r="U25" s="45"/>
      <c r="V25" s="46"/>
      <c r="W25" s="43"/>
      <c r="X25" s="43"/>
      <c r="Y25" s="45"/>
      <c r="Z25" s="46"/>
      <c r="AA25" s="43"/>
      <c r="AB25" s="43"/>
      <c r="AC25" s="45"/>
      <c r="AD25" s="46"/>
      <c r="AE25" s="43"/>
      <c r="AF25" s="43"/>
      <c r="AG25" s="45"/>
      <c r="AH25" s="46"/>
      <c r="AI25" s="43"/>
      <c r="AJ25" s="43"/>
      <c r="AK25" s="45"/>
      <c r="AL25" s="46"/>
      <c r="AM25" s="43"/>
      <c r="AN25" s="43"/>
      <c r="AO25" s="44"/>
      <c r="AV25" s="29" t="s">
        <v>61</v>
      </c>
      <c r="BN25" s="54"/>
    </row>
    <row r="26" spans="2:76" ht="9" customHeight="1">
      <c r="B26" s="47"/>
      <c r="C26" s="48"/>
      <c r="D26" s="48"/>
      <c r="E26" s="49"/>
      <c r="F26" s="48"/>
      <c r="G26" s="48"/>
      <c r="H26" s="48"/>
      <c r="I26" s="50"/>
      <c r="J26" s="51"/>
      <c r="K26" s="48"/>
      <c r="L26" s="48"/>
      <c r="M26" s="50"/>
      <c r="N26" s="51"/>
      <c r="O26" s="48"/>
      <c r="P26" s="48"/>
      <c r="Q26" s="50"/>
      <c r="R26" s="51"/>
      <c r="S26" s="48"/>
      <c r="T26" s="48"/>
      <c r="U26" s="50"/>
      <c r="V26" s="51"/>
      <c r="W26" s="48"/>
      <c r="X26" s="48"/>
      <c r="Y26" s="50"/>
      <c r="Z26" s="51"/>
      <c r="AA26" s="48"/>
      <c r="AB26" s="48"/>
      <c r="AC26" s="50"/>
      <c r="AD26" s="51"/>
      <c r="AE26" s="48"/>
      <c r="AF26" s="48"/>
      <c r="AG26" s="50"/>
      <c r="AH26" s="51"/>
      <c r="AI26" s="48"/>
      <c r="AJ26" s="48"/>
      <c r="AK26" s="50"/>
      <c r="AL26" s="51"/>
      <c r="AM26" s="48"/>
      <c r="AN26" s="48"/>
      <c r="AO26" s="49"/>
      <c r="BN26" s="54"/>
    </row>
    <row r="27" spans="2:76" ht="9" customHeight="1">
      <c r="B27" s="34"/>
      <c r="C27" s="36"/>
      <c r="D27" s="36"/>
      <c r="E27" s="37"/>
      <c r="F27" s="36"/>
      <c r="G27" s="36"/>
      <c r="H27" s="36"/>
      <c r="I27" s="40"/>
      <c r="J27" s="41"/>
      <c r="K27" s="36"/>
      <c r="L27" s="36"/>
      <c r="M27" s="40"/>
      <c r="N27" s="41"/>
      <c r="O27" s="36"/>
      <c r="P27" s="36"/>
      <c r="Q27" s="40"/>
      <c r="R27" s="41"/>
      <c r="S27" s="36"/>
      <c r="T27" s="36"/>
      <c r="U27" s="40"/>
      <c r="V27" s="41"/>
      <c r="W27" s="36"/>
      <c r="X27" s="36"/>
      <c r="Y27" s="40"/>
      <c r="Z27" s="41"/>
      <c r="AA27" s="36"/>
      <c r="AB27" s="36"/>
      <c r="AC27" s="40"/>
      <c r="AD27" s="41"/>
      <c r="AE27" s="36"/>
      <c r="AF27" s="36"/>
      <c r="AG27" s="40"/>
      <c r="AH27" s="41"/>
      <c r="AI27" s="36"/>
      <c r="AJ27" s="36"/>
      <c r="AK27" s="40"/>
      <c r="AL27" s="41"/>
      <c r="AM27" s="36"/>
      <c r="AN27" s="36"/>
      <c r="AO27" s="37"/>
      <c r="AV27" s="102"/>
      <c r="AW27" s="102"/>
      <c r="AX27" s="102"/>
      <c r="AY27" s="102"/>
      <c r="AZ27" s="102"/>
      <c r="BA27" s="102"/>
      <c r="BB27" s="102"/>
      <c r="BC27" s="102"/>
      <c r="BD27" s="102"/>
      <c r="BE27" s="36"/>
      <c r="BF27" s="36"/>
      <c r="BN27" s="54"/>
    </row>
    <row r="28" spans="2:76" ht="9" customHeight="1">
      <c r="B28" s="34"/>
      <c r="C28" s="36"/>
      <c r="D28" s="36"/>
      <c r="E28" s="37"/>
      <c r="F28" s="36"/>
      <c r="G28" s="36"/>
      <c r="H28" s="36"/>
      <c r="I28" s="40"/>
      <c r="J28" s="41"/>
      <c r="K28" s="36"/>
      <c r="L28" s="36"/>
      <c r="M28" s="40"/>
      <c r="N28" s="41"/>
      <c r="O28" s="36"/>
      <c r="P28" s="36"/>
      <c r="Q28" s="40"/>
      <c r="R28" s="41"/>
      <c r="S28" s="36"/>
      <c r="T28" s="36"/>
      <c r="U28" s="40"/>
      <c r="V28" s="41"/>
      <c r="W28" s="36"/>
      <c r="X28" s="36"/>
      <c r="Y28" s="40"/>
      <c r="Z28" s="41"/>
      <c r="AA28" s="36"/>
      <c r="AB28" s="36"/>
      <c r="AC28" s="40"/>
      <c r="AD28" s="41"/>
      <c r="AE28" s="36"/>
      <c r="AF28" s="36"/>
      <c r="AG28" s="40"/>
      <c r="AH28" s="41"/>
      <c r="AI28" s="36"/>
      <c r="AJ28" s="36"/>
      <c r="AK28" s="40"/>
      <c r="AL28" s="41"/>
      <c r="AM28" s="36"/>
      <c r="AN28" s="36"/>
      <c r="AO28" s="37"/>
      <c r="AV28" s="102"/>
      <c r="AW28" s="102"/>
      <c r="AX28" s="102"/>
      <c r="AY28" s="102"/>
      <c r="AZ28" s="102"/>
      <c r="BA28" s="102"/>
      <c r="BB28" s="102"/>
      <c r="BC28" s="102"/>
      <c r="BD28" s="102"/>
      <c r="BE28" s="36"/>
      <c r="BF28" s="36"/>
      <c r="BN28" s="54"/>
    </row>
    <row r="29" spans="2:76" ht="9" customHeight="1" thickBot="1">
      <c r="B29" s="59"/>
      <c r="C29" s="60"/>
      <c r="D29" s="60"/>
      <c r="E29" s="61"/>
      <c r="F29" s="43"/>
      <c r="G29" s="43"/>
      <c r="H29" s="43"/>
      <c r="I29" s="45"/>
      <c r="J29" s="46"/>
      <c r="K29" s="43"/>
      <c r="L29" s="43"/>
      <c r="M29" s="45"/>
      <c r="N29" s="46"/>
      <c r="O29" s="43"/>
      <c r="P29" s="43"/>
      <c r="Q29" s="45"/>
      <c r="R29" s="46"/>
      <c r="S29" s="43"/>
      <c r="T29" s="43"/>
      <c r="U29" s="45"/>
      <c r="V29" s="46"/>
      <c r="W29" s="43"/>
      <c r="X29" s="43"/>
      <c r="Y29" s="45"/>
      <c r="Z29" s="46"/>
      <c r="AA29" s="43"/>
      <c r="AB29" s="43"/>
      <c r="AC29" s="45"/>
      <c r="AD29" s="46"/>
      <c r="AE29" s="43"/>
      <c r="AF29" s="43"/>
      <c r="AG29" s="45"/>
      <c r="AH29" s="46"/>
      <c r="AI29" s="43"/>
      <c r="AJ29" s="43"/>
      <c r="AK29" s="45"/>
      <c r="AL29" s="46"/>
      <c r="AM29" s="43"/>
      <c r="AN29" s="43"/>
      <c r="AO29" s="44"/>
      <c r="AV29" s="62"/>
      <c r="AW29" s="62"/>
      <c r="AX29" s="62"/>
      <c r="AY29" s="62"/>
      <c r="AZ29" s="62"/>
      <c r="BA29" s="62"/>
      <c r="BB29" s="62"/>
      <c r="BC29" s="62"/>
      <c r="BD29" s="62"/>
      <c r="BE29" s="36"/>
      <c r="BF29" s="36"/>
      <c r="BN29" s="54"/>
    </row>
    <row r="30" spans="2:76" ht="9" customHeight="1">
      <c r="B30" s="34"/>
      <c r="C30" s="36"/>
      <c r="D30" s="36"/>
      <c r="E30" s="37"/>
      <c r="F30" s="36"/>
      <c r="G30" s="36"/>
      <c r="H30" s="36"/>
      <c r="I30" s="40"/>
      <c r="J30" s="41"/>
      <c r="K30" s="36"/>
      <c r="L30" s="36"/>
      <c r="M30" s="40"/>
      <c r="N30" s="41"/>
      <c r="O30" s="36"/>
      <c r="P30" s="36"/>
      <c r="Q30" s="40"/>
      <c r="R30" s="41"/>
      <c r="S30" s="36"/>
      <c r="T30" s="36"/>
      <c r="U30" s="40"/>
      <c r="V30" s="41"/>
      <c r="W30" s="36"/>
      <c r="X30" s="36"/>
      <c r="Y30" s="40"/>
      <c r="Z30" s="41"/>
      <c r="AA30" s="36"/>
      <c r="AB30" s="36"/>
      <c r="AC30" s="40"/>
      <c r="AD30" s="41"/>
      <c r="AE30" s="36"/>
      <c r="AF30" s="36"/>
      <c r="AG30" s="40"/>
      <c r="AH30" s="41"/>
      <c r="AI30" s="36"/>
      <c r="AJ30" s="36"/>
      <c r="AK30" s="40"/>
      <c r="AL30" s="41"/>
      <c r="AM30" s="36"/>
      <c r="AN30" s="36"/>
      <c r="AO30" s="37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N30" s="54"/>
    </row>
    <row r="31" spans="2:76" ht="9" customHeight="1">
      <c r="B31" s="34"/>
      <c r="C31" s="36"/>
      <c r="D31" s="36"/>
      <c r="E31" s="37"/>
      <c r="F31" s="36"/>
      <c r="G31" s="36"/>
      <c r="H31" s="36"/>
      <c r="I31" s="40"/>
      <c r="J31" s="41"/>
      <c r="K31" s="36"/>
      <c r="L31" s="36"/>
      <c r="M31" s="40"/>
      <c r="N31" s="41"/>
      <c r="O31" s="36"/>
      <c r="P31" s="36"/>
      <c r="Q31" s="40"/>
      <c r="R31" s="41"/>
      <c r="S31" s="36"/>
      <c r="T31" s="36"/>
      <c r="U31" s="40"/>
      <c r="V31" s="41"/>
      <c r="W31" s="36"/>
      <c r="X31" s="36"/>
      <c r="Y31" s="40"/>
      <c r="Z31" s="41"/>
      <c r="AA31" s="36"/>
      <c r="AB31" s="36"/>
      <c r="AC31" s="40"/>
      <c r="AD31" s="41"/>
      <c r="AE31" s="36"/>
      <c r="AF31" s="36"/>
      <c r="AG31" s="40"/>
      <c r="AH31" s="41"/>
      <c r="AI31" s="36"/>
      <c r="AJ31" s="36"/>
      <c r="AK31" s="40"/>
      <c r="AL31" s="41"/>
      <c r="AM31" s="36"/>
      <c r="AN31" s="36"/>
      <c r="AO31" s="37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N31" s="54"/>
    </row>
    <row r="32" spans="2:76" ht="9" customHeight="1">
      <c r="B32" s="34"/>
      <c r="C32" s="36"/>
      <c r="D32" s="36"/>
      <c r="E32" s="37"/>
      <c r="F32" s="36"/>
      <c r="G32" s="36"/>
      <c r="H32" s="36"/>
      <c r="I32" s="40"/>
      <c r="J32" s="41"/>
      <c r="K32" s="36"/>
      <c r="L32" s="36"/>
      <c r="M32" s="40"/>
      <c r="N32" s="41"/>
      <c r="O32" s="36"/>
      <c r="P32" s="36"/>
      <c r="Q32" s="40"/>
      <c r="R32" s="41"/>
      <c r="S32" s="36"/>
      <c r="T32" s="36"/>
      <c r="U32" s="40"/>
      <c r="V32" s="41"/>
      <c r="W32" s="36"/>
      <c r="X32" s="36"/>
      <c r="Y32" s="40"/>
      <c r="Z32" s="41"/>
      <c r="AA32" s="36"/>
      <c r="AB32" s="36"/>
      <c r="AC32" s="40"/>
      <c r="AD32" s="41"/>
      <c r="AE32" s="36"/>
      <c r="AF32" s="36"/>
      <c r="AG32" s="40"/>
      <c r="AH32" s="41"/>
      <c r="AI32" s="36"/>
      <c r="AJ32" s="36"/>
      <c r="AK32" s="40"/>
      <c r="AL32" s="41"/>
      <c r="AM32" s="36"/>
      <c r="AN32" s="36"/>
      <c r="AO32" s="37"/>
      <c r="BN32" s="54"/>
    </row>
    <row r="33" spans="2:66" ht="9" customHeight="1" thickBot="1">
      <c r="B33" s="59"/>
      <c r="C33" s="60"/>
      <c r="D33" s="60"/>
      <c r="E33" s="61"/>
      <c r="F33" s="43"/>
      <c r="G33" s="43"/>
      <c r="H33" s="43"/>
      <c r="I33" s="45"/>
      <c r="J33" s="46"/>
      <c r="K33" s="43"/>
      <c r="L33" s="43"/>
      <c r="M33" s="45"/>
      <c r="N33" s="46"/>
      <c r="O33" s="43"/>
      <c r="P33" s="43"/>
      <c r="Q33" s="45"/>
      <c r="R33" s="46"/>
      <c r="S33" s="43"/>
      <c r="T33" s="43"/>
      <c r="U33" s="45"/>
      <c r="V33" s="46"/>
      <c r="W33" s="43"/>
      <c r="X33" s="43"/>
      <c r="Y33" s="45"/>
      <c r="Z33" s="46"/>
      <c r="AA33" s="43"/>
      <c r="AB33" s="43"/>
      <c r="AC33" s="45"/>
      <c r="AD33" s="46"/>
      <c r="AE33" s="43"/>
      <c r="AF33" s="43"/>
      <c r="AG33" s="45"/>
      <c r="AH33" s="46"/>
      <c r="AI33" s="43"/>
      <c r="AJ33" s="43"/>
      <c r="AK33" s="45"/>
      <c r="AL33" s="46"/>
      <c r="AM33" s="43"/>
      <c r="AN33" s="43"/>
      <c r="AO33" s="44"/>
      <c r="AV33" s="56"/>
      <c r="AW33" s="56"/>
      <c r="AX33" s="56"/>
      <c r="AY33" s="56"/>
      <c r="AZ33" s="56"/>
      <c r="BA33" s="56"/>
      <c r="BB33" s="56"/>
      <c r="BC33" s="56"/>
      <c r="BD33" s="56"/>
    </row>
    <row r="34" spans="2:66" ht="9" customHeight="1">
      <c r="B34" s="36"/>
      <c r="C34" s="36"/>
      <c r="D34" s="36"/>
      <c r="E34" s="36"/>
      <c r="F34" s="47"/>
      <c r="G34" s="48"/>
      <c r="H34" s="48"/>
      <c r="I34" s="50"/>
      <c r="J34" s="51"/>
      <c r="K34" s="48"/>
      <c r="L34" s="48"/>
      <c r="M34" s="50"/>
      <c r="N34" s="51"/>
      <c r="O34" s="48"/>
      <c r="P34" s="48"/>
      <c r="Q34" s="50"/>
      <c r="R34" s="51"/>
      <c r="S34" s="48"/>
      <c r="T34" s="48"/>
      <c r="U34" s="50"/>
      <c r="V34" s="51"/>
      <c r="W34" s="48"/>
      <c r="X34" s="48"/>
      <c r="Y34" s="50"/>
      <c r="Z34" s="51"/>
      <c r="AA34" s="48"/>
      <c r="AB34" s="48"/>
      <c r="AC34" s="50"/>
      <c r="AD34" s="51"/>
      <c r="AE34" s="48"/>
      <c r="AF34" s="48"/>
      <c r="AG34" s="50"/>
      <c r="AH34" s="51"/>
      <c r="AI34" s="48"/>
      <c r="AJ34" s="48"/>
      <c r="AK34" s="50"/>
      <c r="AL34" s="51"/>
      <c r="AM34" s="48"/>
      <c r="AN34" s="48"/>
      <c r="AO34" s="49"/>
      <c r="AV34" s="56"/>
      <c r="AW34" s="56"/>
      <c r="AX34" s="56"/>
      <c r="AY34" s="56"/>
      <c r="AZ34" s="56"/>
      <c r="BA34" s="56"/>
      <c r="BB34" s="56"/>
      <c r="BC34" s="56"/>
      <c r="BD34" s="56"/>
    </row>
    <row r="35" spans="2:66" ht="9" customHeight="1">
      <c r="B35" s="36"/>
      <c r="C35" s="36"/>
      <c r="D35" s="36"/>
      <c r="E35" s="36"/>
      <c r="F35" s="34"/>
      <c r="G35" s="36"/>
      <c r="H35" s="36"/>
      <c r="I35" s="40"/>
      <c r="J35" s="41"/>
      <c r="K35" s="36"/>
      <c r="L35" s="36"/>
      <c r="M35" s="40"/>
      <c r="N35" s="41"/>
      <c r="O35" s="36"/>
      <c r="P35" s="36"/>
      <c r="Q35" s="40"/>
      <c r="R35" s="41"/>
      <c r="S35" s="36"/>
      <c r="T35" s="36"/>
      <c r="U35" s="40"/>
      <c r="V35" s="41"/>
      <c r="W35" s="36"/>
      <c r="X35" s="36"/>
      <c r="Y35" s="40"/>
      <c r="Z35" s="41"/>
      <c r="AA35" s="36"/>
      <c r="AB35" s="36"/>
      <c r="AC35" s="40"/>
      <c r="AD35" s="41"/>
      <c r="AE35" s="36"/>
      <c r="AF35" s="36"/>
      <c r="AG35" s="40"/>
      <c r="AH35" s="41"/>
      <c r="AI35" s="36"/>
      <c r="AJ35" s="36"/>
      <c r="AK35" s="40"/>
      <c r="AL35" s="41"/>
      <c r="AM35" s="36"/>
      <c r="AN35" s="36"/>
      <c r="AO35" s="37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</row>
    <row r="36" spans="2:66" ht="9" customHeight="1">
      <c r="B36" s="36"/>
      <c r="C36" s="36"/>
      <c r="D36" s="36"/>
      <c r="E36" s="36"/>
      <c r="F36" s="34"/>
      <c r="G36" s="36"/>
      <c r="H36" s="36"/>
      <c r="I36" s="40"/>
      <c r="J36" s="41"/>
      <c r="K36" s="36"/>
      <c r="L36" s="36"/>
      <c r="M36" s="40"/>
      <c r="N36" s="41"/>
      <c r="O36" s="36"/>
      <c r="P36" s="36"/>
      <c r="Q36" s="40"/>
      <c r="R36" s="41"/>
      <c r="S36" s="36"/>
      <c r="T36" s="36"/>
      <c r="U36" s="40"/>
      <c r="V36" s="41"/>
      <c r="W36" s="36"/>
      <c r="X36" s="36"/>
      <c r="Y36" s="40"/>
      <c r="Z36" s="41"/>
      <c r="AA36" s="36"/>
      <c r="AB36" s="36"/>
      <c r="AC36" s="40"/>
      <c r="AD36" s="41"/>
      <c r="AE36" s="36"/>
      <c r="AF36" s="36"/>
      <c r="AG36" s="40"/>
      <c r="AH36" s="41"/>
      <c r="AI36" s="36"/>
      <c r="AJ36" s="36"/>
      <c r="AK36" s="40"/>
      <c r="AL36" s="41"/>
      <c r="AM36" s="36"/>
      <c r="AN36" s="36"/>
      <c r="AO36" s="37"/>
      <c r="AT36" s="64"/>
      <c r="AU36" s="64"/>
      <c r="AV36" s="64"/>
      <c r="AW36" s="64" t="s">
        <v>53</v>
      </c>
      <c r="AX36" s="69"/>
      <c r="AY36" s="69"/>
      <c r="AZ36" s="69"/>
      <c r="BA36" s="69"/>
      <c r="BB36" s="69"/>
      <c r="BC36" s="69"/>
      <c r="BD36" s="103"/>
      <c r="BE36" s="103"/>
      <c r="BF36" s="103"/>
      <c r="BG36" s="103"/>
      <c r="BH36" s="103"/>
      <c r="BI36" s="103"/>
      <c r="BJ36" s="103"/>
    </row>
    <row r="37" spans="2:66" ht="9" customHeight="1" thickBot="1">
      <c r="B37" s="36"/>
      <c r="C37" s="36"/>
      <c r="D37" s="36"/>
      <c r="E37" s="36"/>
      <c r="F37" s="42"/>
      <c r="G37" s="43"/>
      <c r="H37" s="43"/>
      <c r="I37" s="45"/>
      <c r="J37" s="46"/>
      <c r="K37" s="43"/>
      <c r="L37" s="43"/>
      <c r="M37" s="45"/>
      <c r="N37" s="46"/>
      <c r="O37" s="43"/>
      <c r="P37" s="43"/>
      <c r="Q37" s="45"/>
      <c r="R37" s="46"/>
      <c r="S37" s="43"/>
      <c r="T37" s="43"/>
      <c r="U37" s="45"/>
      <c r="V37" s="46"/>
      <c r="W37" s="43"/>
      <c r="X37" s="43"/>
      <c r="Y37" s="45"/>
      <c r="Z37" s="66"/>
      <c r="AA37" s="60"/>
      <c r="AB37" s="60"/>
      <c r="AC37" s="67"/>
      <c r="AD37" s="66"/>
      <c r="AE37" s="60"/>
      <c r="AF37" s="60"/>
      <c r="AG37" s="67"/>
      <c r="AH37" s="66"/>
      <c r="AI37" s="60"/>
      <c r="AJ37" s="60"/>
      <c r="AK37" s="67"/>
      <c r="AL37" s="66"/>
      <c r="AM37" s="60"/>
      <c r="AN37" s="60"/>
      <c r="AO37" s="61"/>
      <c r="AT37" s="64"/>
      <c r="AU37" s="64"/>
      <c r="AV37" s="64"/>
      <c r="AW37" s="64"/>
      <c r="AX37" s="69"/>
      <c r="AY37" s="69"/>
      <c r="AZ37" s="69"/>
      <c r="BA37" s="69"/>
      <c r="BB37" s="69"/>
      <c r="BC37" s="69"/>
      <c r="BD37" s="103"/>
      <c r="BE37" s="103"/>
      <c r="BF37" s="103"/>
      <c r="BG37" s="103"/>
      <c r="BH37" s="103"/>
      <c r="BI37" s="103"/>
      <c r="BJ37" s="103"/>
    </row>
    <row r="38" spans="2:66" ht="9" customHeight="1">
      <c r="B38" s="36"/>
      <c r="C38" s="36"/>
      <c r="D38" s="36"/>
      <c r="E38" s="36"/>
      <c r="F38" s="47"/>
      <c r="G38" s="48"/>
      <c r="H38" s="48"/>
      <c r="I38" s="50"/>
      <c r="J38" s="51"/>
      <c r="K38" s="48"/>
      <c r="L38" s="48"/>
      <c r="M38" s="50"/>
      <c r="N38" s="51"/>
      <c r="O38" s="48"/>
      <c r="P38" s="48"/>
      <c r="Q38" s="50"/>
      <c r="R38" s="51"/>
      <c r="S38" s="48"/>
      <c r="T38" s="48"/>
      <c r="U38" s="50"/>
      <c r="V38" s="51"/>
      <c r="W38" s="48"/>
      <c r="X38" s="48"/>
      <c r="Y38" s="49"/>
      <c r="Z38" s="34"/>
      <c r="AA38" s="36"/>
      <c r="AB38" s="36"/>
      <c r="AC38" s="37"/>
      <c r="AT38" s="64"/>
      <c r="AU38" s="64"/>
      <c r="AV38" s="64"/>
      <c r="AW38" s="64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</row>
    <row r="39" spans="2:66" ht="9" customHeight="1">
      <c r="B39" s="36"/>
      <c r="C39" s="36"/>
      <c r="D39" s="36"/>
      <c r="E39" s="36"/>
      <c r="F39" s="34"/>
      <c r="G39" s="36"/>
      <c r="H39" s="36"/>
      <c r="I39" s="40"/>
      <c r="J39" s="41"/>
      <c r="K39" s="36"/>
      <c r="L39" s="36"/>
      <c r="M39" s="40"/>
      <c r="N39" s="41"/>
      <c r="O39" s="36"/>
      <c r="P39" s="36"/>
      <c r="Q39" s="40"/>
      <c r="R39" s="41"/>
      <c r="S39" s="36"/>
      <c r="T39" s="36"/>
      <c r="U39" s="40"/>
      <c r="V39" s="41"/>
      <c r="W39" s="36"/>
      <c r="X39" s="36"/>
      <c r="Y39" s="37"/>
      <c r="Z39" s="34"/>
      <c r="AA39" s="36"/>
      <c r="AB39" s="36"/>
      <c r="AC39" s="37"/>
      <c r="AT39" s="64"/>
      <c r="AU39" s="64"/>
      <c r="AV39" s="64"/>
      <c r="AW39" s="64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</row>
    <row r="40" spans="2:66" ht="9" customHeight="1">
      <c r="B40" s="36"/>
      <c r="C40" s="36"/>
      <c r="D40" s="36"/>
      <c r="E40" s="36"/>
      <c r="F40" s="34"/>
      <c r="G40" s="36"/>
      <c r="H40" s="36"/>
      <c r="I40" s="40"/>
      <c r="J40" s="41"/>
      <c r="K40" s="36"/>
      <c r="L40" s="36"/>
      <c r="M40" s="40"/>
      <c r="N40" s="41"/>
      <c r="O40" s="36"/>
      <c r="P40" s="36"/>
      <c r="Q40" s="40"/>
      <c r="R40" s="41"/>
      <c r="S40" s="36"/>
      <c r="T40" s="36"/>
      <c r="U40" s="40"/>
      <c r="V40" s="41"/>
      <c r="W40" s="36"/>
      <c r="X40" s="36"/>
      <c r="Y40" s="37"/>
      <c r="Z40" s="34"/>
      <c r="AA40" s="36"/>
      <c r="AB40" s="36"/>
      <c r="AC40" s="37"/>
      <c r="AT40" s="64"/>
      <c r="AU40" s="64"/>
      <c r="AV40" s="64"/>
      <c r="AW40" s="64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</row>
    <row r="41" spans="2:66" ht="9" customHeight="1" thickBot="1">
      <c r="B41" s="36"/>
      <c r="C41" s="36"/>
      <c r="D41" s="36"/>
      <c r="E41" s="36"/>
      <c r="F41" s="59"/>
      <c r="G41" s="60"/>
      <c r="H41" s="60"/>
      <c r="I41" s="67"/>
      <c r="J41" s="66"/>
      <c r="K41" s="60"/>
      <c r="L41" s="60"/>
      <c r="M41" s="67"/>
      <c r="N41" s="66"/>
      <c r="O41" s="60"/>
      <c r="P41" s="60"/>
      <c r="Q41" s="67"/>
      <c r="R41" s="66"/>
      <c r="S41" s="60"/>
      <c r="T41" s="60"/>
      <c r="U41" s="67"/>
      <c r="V41" s="66"/>
      <c r="W41" s="60"/>
      <c r="X41" s="60"/>
      <c r="Y41" s="61"/>
      <c r="Z41" s="59"/>
      <c r="AA41" s="60"/>
      <c r="AB41" s="60"/>
      <c r="AC41" s="61"/>
      <c r="AT41" s="64"/>
      <c r="AU41" s="64"/>
      <c r="AV41" s="64"/>
      <c r="AW41" s="64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</row>
    <row r="42" spans="2:66" ht="9" customHeight="1">
      <c r="Z42" s="36"/>
      <c r="AA42" s="36"/>
      <c r="AB42" s="36"/>
      <c r="AC42" s="36"/>
      <c r="AT42" s="64"/>
      <c r="AU42" s="64"/>
      <c r="AV42" s="64"/>
      <c r="AW42" s="64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</row>
    <row r="43" spans="2:66" ht="9" customHeight="1">
      <c r="AT43" s="64"/>
      <c r="AU43" s="64"/>
      <c r="AV43" s="64"/>
      <c r="AW43" s="64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N43" s="68"/>
    </row>
    <row r="44" spans="2:66" ht="9" customHeight="1"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N44" s="68"/>
    </row>
    <row r="45" spans="2:66" ht="9" customHeight="1">
      <c r="BN45" s="68"/>
    </row>
    <row r="46" spans="2:66" ht="9" customHeight="1">
      <c r="BN46" s="68"/>
    </row>
    <row r="47" spans="2:66" ht="9" customHeight="1">
      <c r="BN47" s="68"/>
    </row>
    <row r="48" spans="2:66" ht="9" customHeight="1">
      <c r="BN48" s="68"/>
    </row>
  </sheetData>
  <mergeCells count="17">
    <mergeCell ref="AU4:BN8"/>
    <mergeCell ref="AV10:BD11"/>
    <mergeCell ref="AW17:BD18"/>
    <mergeCell ref="AR20:AU20"/>
    <mergeCell ref="AW20:AY20"/>
    <mergeCell ref="BA20:BE20"/>
    <mergeCell ref="AR21:AU21"/>
    <mergeCell ref="AW21:AY21"/>
    <mergeCell ref="BA21:BE21"/>
    <mergeCell ref="AR22:AU22"/>
    <mergeCell ref="AW22:AY22"/>
    <mergeCell ref="BA22:BE22"/>
    <mergeCell ref="AR23:AU23"/>
    <mergeCell ref="AW23:AY23"/>
    <mergeCell ref="BA23:BE23"/>
    <mergeCell ref="AV27:BD28"/>
    <mergeCell ref="BD36:BJ3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BX48"/>
  <sheetViews>
    <sheetView topLeftCell="A7" zoomScale="130" zoomScaleNormal="130" workbookViewId="0">
      <selection activeCell="AR1" sqref="AR1"/>
    </sheetView>
  </sheetViews>
  <sheetFormatPr defaultColWidth="1.85546875" defaultRowHeight="9" customHeight="1"/>
  <cols>
    <col min="1" max="13" width="1.85546875" style="29"/>
    <col min="14" max="14" width="2" style="29" bestFit="1" customWidth="1"/>
    <col min="15" max="43" width="1.85546875" style="29"/>
    <col min="44" max="44" width="2.7109375" style="29" bestFit="1" customWidth="1"/>
    <col min="45" max="47" width="1.85546875" style="29"/>
    <col min="48" max="48" width="6.140625" style="29" bestFit="1" customWidth="1"/>
    <col min="49" max="49" width="1.85546875" style="29"/>
    <col min="50" max="50" width="3" style="29" bestFit="1" customWidth="1"/>
    <col min="51" max="51" width="1.85546875" style="29"/>
    <col min="52" max="52" width="8.85546875" style="29" customWidth="1"/>
    <col min="53" max="56" width="1.85546875" style="29"/>
    <col min="57" max="57" width="4.42578125" style="29" bestFit="1" customWidth="1"/>
    <col min="58" max="59" width="1.85546875" style="29"/>
    <col min="60" max="60" width="4.140625" style="29" bestFit="1" customWidth="1"/>
    <col min="61" max="61" width="5.28515625" style="29" bestFit="1" customWidth="1"/>
    <col min="62" max="64" width="1.85546875" style="29"/>
    <col min="65" max="65" width="2.85546875" style="34" customWidth="1"/>
    <col min="66" max="66" width="5.140625" style="35" customWidth="1"/>
    <col min="67" max="67" width="3.28515625" style="29" customWidth="1"/>
    <col min="68" max="68" width="2.42578125" style="29" bestFit="1" customWidth="1"/>
    <col min="69" max="69" width="4.140625" style="29" bestFit="1" customWidth="1"/>
    <col min="70" max="77" width="6.140625" style="29" customWidth="1"/>
    <col min="78" max="16384" width="1.85546875" style="29"/>
  </cols>
  <sheetData>
    <row r="1" spans="2:76" ht="2.25" customHeight="1" thickBot="1">
      <c r="BM1" s="30"/>
      <c r="BN1" s="31"/>
      <c r="BR1" s="27"/>
      <c r="BS1" s="27"/>
      <c r="BT1" s="27"/>
      <c r="BU1" s="27"/>
      <c r="BV1" s="27"/>
      <c r="BW1" s="27"/>
      <c r="BX1" s="28"/>
    </row>
    <row r="2" spans="2:76" ht="9.75" customHeight="1">
      <c r="B2" s="30"/>
      <c r="C2" s="32"/>
      <c r="D2" s="32"/>
      <c r="E2" s="33"/>
      <c r="F2" s="30"/>
      <c r="G2" s="32"/>
      <c r="H2" s="32"/>
      <c r="I2" s="33"/>
      <c r="N2" s="29" t="s">
        <v>41</v>
      </c>
      <c r="W2" s="29" t="s">
        <v>47</v>
      </c>
      <c r="AB2" s="29" t="s">
        <v>43</v>
      </c>
      <c r="AJ2" s="29" t="s">
        <v>49</v>
      </c>
      <c r="AM2" s="29" t="s">
        <v>50</v>
      </c>
      <c r="BR2" s="27"/>
      <c r="BS2" s="27"/>
      <c r="BT2" s="27"/>
      <c r="BU2" s="27"/>
      <c r="BV2" s="27"/>
      <c r="BW2" s="27"/>
      <c r="BX2" s="28"/>
    </row>
    <row r="3" spans="2:76" ht="9.75" customHeight="1">
      <c r="B3" s="34"/>
      <c r="C3" s="36"/>
      <c r="D3" s="36"/>
      <c r="E3" s="37"/>
      <c r="F3" s="34"/>
      <c r="G3" s="36"/>
      <c r="H3" s="36"/>
      <c r="I3" s="37"/>
      <c r="N3" s="29" t="s">
        <v>45</v>
      </c>
      <c r="AB3" s="29" t="s">
        <v>44</v>
      </c>
      <c r="AJ3" s="29" t="s">
        <v>48</v>
      </c>
      <c r="AM3" s="29" t="s">
        <v>51</v>
      </c>
      <c r="BR3" s="27"/>
      <c r="BS3" s="27"/>
      <c r="BT3" s="27"/>
      <c r="BU3" s="27"/>
      <c r="BV3" s="27"/>
      <c r="BW3" s="27"/>
      <c r="BX3" s="28"/>
    </row>
    <row r="4" spans="2:76" ht="9.75" customHeight="1">
      <c r="B4" s="34"/>
      <c r="C4" s="36"/>
      <c r="D4" s="36"/>
      <c r="E4" s="37"/>
      <c r="F4" s="34"/>
      <c r="G4" s="36"/>
      <c r="H4" s="36"/>
      <c r="I4" s="37"/>
      <c r="N4" s="29" t="s">
        <v>42</v>
      </c>
      <c r="AB4" s="29" t="s">
        <v>46</v>
      </c>
      <c r="AU4" s="99" t="s">
        <v>40</v>
      </c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R4" s="27"/>
      <c r="BS4" s="27"/>
      <c r="BT4" s="27"/>
      <c r="BU4" s="27"/>
      <c r="BV4" s="27"/>
      <c r="BW4" s="27"/>
      <c r="BX4" s="28"/>
    </row>
    <row r="5" spans="2:76" ht="9.75" customHeight="1" thickBot="1">
      <c r="B5" s="34"/>
      <c r="C5" s="36"/>
      <c r="D5" s="36"/>
      <c r="E5" s="37"/>
      <c r="F5" s="34"/>
      <c r="G5" s="36"/>
      <c r="H5" s="36"/>
      <c r="I5" s="37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</row>
    <row r="6" spans="2:76" ht="9" customHeight="1">
      <c r="B6" s="30"/>
      <c r="C6" s="32"/>
      <c r="D6" s="32"/>
      <c r="E6" s="33"/>
      <c r="F6" s="32"/>
      <c r="G6" s="32"/>
      <c r="H6" s="32"/>
      <c r="I6" s="38"/>
      <c r="J6" s="39"/>
      <c r="K6" s="32"/>
      <c r="L6" s="32"/>
      <c r="M6" s="38"/>
      <c r="N6" s="39"/>
      <c r="O6" s="32"/>
      <c r="P6" s="32"/>
      <c r="Q6" s="38"/>
      <c r="R6" s="39"/>
      <c r="S6" s="32"/>
      <c r="T6" s="32"/>
      <c r="U6" s="38"/>
      <c r="V6" s="39"/>
      <c r="W6" s="32"/>
      <c r="X6" s="32"/>
      <c r="Y6" s="38"/>
      <c r="Z6" s="39"/>
      <c r="AA6" s="32"/>
      <c r="AB6" s="32"/>
      <c r="AC6" s="38"/>
      <c r="AD6" s="39"/>
      <c r="AE6" s="32"/>
      <c r="AF6" s="32"/>
      <c r="AG6" s="38"/>
      <c r="AH6" s="39"/>
      <c r="AI6" s="32"/>
      <c r="AJ6" s="32"/>
      <c r="AK6" s="38"/>
      <c r="AL6" s="39"/>
      <c r="AM6" s="32"/>
      <c r="AN6" s="32"/>
      <c r="AO6" s="33"/>
      <c r="AP6" s="36"/>
      <c r="AQ6" s="36"/>
      <c r="AR6" s="36"/>
      <c r="AS6" s="36"/>
      <c r="AT6" s="36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</row>
    <row r="7" spans="2:76" ht="9" customHeight="1">
      <c r="B7" s="34"/>
      <c r="C7" s="36"/>
      <c r="D7" s="36"/>
      <c r="E7" s="37"/>
      <c r="F7" s="36"/>
      <c r="G7" s="36"/>
      <c r="H7" s="36"/>
      <c r="I7" s="40"/>
      <c r="J7" s="41"/>
      <c r="K7" s="36"/>
      <c r="L7" s="36"/>
      <c r="M7" s="40"/>
      <c r="N7" s="41"/>
      <c r="O7" s="36"/>
      <c r="P7" s="36"/>
      <c r="Q7" s="40"/>
      <c r="R7" s="41"/>
      <c r="S7" s="36"/>
      <c r="T7" s="36"/>
      <c r="U7" s="40"/>
      <c r="V7" s="41"/>
      <c r="W7" s="36"/>
      <c r="X7" s="36"/>
      <c r="Y7" s="40"/>
      <c r="Z7" s="41"/>
      <c r="AA7" s="36"/>
      <c r="AB7" s="36"/>
      <c r="AC7" s="40"/>
      <c r="AD7" s="41"/>
      <c r="AE7" s="36"/>
      <c r="AF7" s="36"/>
      <c r="AG7" s="40"/>
      <c r="AH7" s="41"/>
      <c r="AI7" s="36"/>
      <c r="AJ7" s="36"/>
      <c r="AK7" s="40"/>
      <c r="AL7" s="41"/>
      <c r="AM7" s="36"/>
      <c r="AN7" s="36"/>
      <c r="AO7" s="37"/>
      <c r="AP7" s="36"/>
      <c r="AQ7" s="36"/>
      <c r="AR7" s="36"/>
      <c r="AS7" s="36"/>
      <c r="AT7" s="36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</row>
    <row r="8" spans="2:76" ht="9" customHeight="1">
      <c r="B8" s="34"/>
      <c r="C8" s="36"/>
      <c r="D8" s="36"/>
      <c r="E8" s="37"/>
      <c r="F8" s="36"/>
      <c r="G8" s="36"/>
      <c r="H8" s="36"/>
      <c r="I8" s="40"/>
      <c r="J8" s="41"/>
      <c r="K8" s="36"/>
      <c r="L8" s="36"/>
      <c r="M8" s="40"/>
      <c r="N8" s="41"/>
      <c r="O8" s="36"/>
      <c r="P8" s="36"/>
      <c r="Q8" s="40"/>
      <c r="R8" s="41"/>
      <c r="S8" s="36"/>
      <c r="T8" s="36"/>
      <c r="U8" s="40"/>
      <c r="V8" s="41"/>
      <c r="W8" s="36"/>
      <c r="X8" s="36"/>
      <c r="Y8" s="40"/>
      <c r="Z8" s="41"/>
      <c r="AA8" s="36"/>
      <c r="AB8" s="36"/>
      <c r="AC8" s="40"/>
      <c r="AD8" s="41"/>
      <c r="AE8" s="36"/>
      <c r="AF8" s="36"/>
      <c r="AG8" s="40"/>
      <c r="AH8" s="41"/>
      <c r="AI8" s="36"/>
      <c r="AJ8" s="36"/>
      <c r="AK8" s="40"/>
      <c r="AL8" s="41"/>
      <c r="AM8" s="36"/>
      <c r="AN8" s="36"/>
      <c r="AO8" s="37"/>
      <c r="AP8" s="36"/>
      <c r="AQ8" s="36"/>
      <c r="AR8" s="36"/>
      <c r="AS8" s="36"/>
      <c r="AT8" s="36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</row>
    <row r="9" spans="2:76" ht="9" customHeight="1">
      <c r="B9" s="42"/>
      <c r="C9" s="43"/>
      <c r="D9" s="43"/>
      <c r="E9" s="44"/>
      <c r="F9" s="43"/>
      <c r="G9" s="43"/>
      <c r="H9" s="43"/>
      <c r="I9" s="45"/>
      <c r="J9" s="46"/>
      <c r="K9" s="43"/>
      <c r="L9" s="43"/>
      <c r="M9" s="45"/>
      <c r="N9" s="46"/>
      <c r="O9" s="43"/>
      <c r="P9" s="43"/>
      <c r="Q9" s="45"/>
      <c r="R9" s="46"/>
      <c r="S9" s="43"/>
      <c r="T9" s="43"/>
      <c r="U9" s="45"/>
      <c r="V9" s="46"/>
      <c r="W9" s="43"/>
      <c r="X9" s="43"/>
      <c r="Y9" s="45"/>
      <c r="Z9" s="46"/>
      <c r="AA9" s="43"/>
      <c r="AB9" s="43"/>
      <c r="AC9" s="45"/>
      <c r="AD9" s="46"/>
      <c r="AE9" s="43"/>
      <c r="AF9" s="43"/>
      <c r="AG9" s="45"/>
      <c r="AH9" s="46"/>
      <c r="AI9" s="43"/>
      <c r="AJ9" s="43"/>
      <c r="AK9" s="45"/>
      <c r="AL9" s="46"/>
      <c r="AM9" s="43"/>
      <c r="AN9" s="43"/>
      <c r="AO9" s="44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L9" s="36"/>
    </row>
    <row r="10" spans="2:76" ht="9" customHeight="1">
      <c r="B10" s="47"/>
      <c r="C10" s="48"/>
      <c r="D10" s="48"/>
      <c r="E10" s="49"/>
      <c r="F10" s="48"/>
      <c r="G10" s="48"/>
      <c r="H10" s="48"/>
      <c r="I10" s="50"/>
      <c r="J10" s="51"/>
      <c r="K10" s="48"/>
      <c r="L10" s="48"/>
      <c r="M10" s="50"/>
      <c r="N10" s="51"/>
      <c r="O10" s="48"/>
      <c r="P10" s="48"/>
      <c r="Q10" s="50"/>
      <c r="R10" s="51"/>
      <c r="S10" s="48"/>
      <c r="T10" s="48"/>
      <c r="U10" s="50"/>
      <c r="V10" s="51"/>
      <c r="W10" s="48"/>
      <c r="X10" s="48"/>
      <c r="Y10" s="50"/>
      <c r="Z10" s="51"/>
      <c r="AA10" s="48"/>
      <c r="AB10" s="48"/>
      <c r="AC10" s="50"/>
      <c r="AD10" s="51"/>
      <c r="AE10" s="48"/>
      <c r="AF10" s="48"/>
      <c r="AG10" s="50"/>
      <c r="AH10" s="51"/>
      <c r="AI10" s="48"/>
      <c r="AJ10" s="48"/>
      <c r="AK10" s="50"/>
      <c r="AL10" s="51"/>
      <c r="AM10" s="48"/>
      <c r="AN10" s="48"/>
      <c r="AO10" s="49"/>
      <c r="AP10" s="36"/>
      <c r="AQ10" s="36"/>
      <c r="AR10" s="36"/>
      <c r="AS10" s="36"/>
      <c r="AT10" s="36"/>
      <c r="AU10" s="36"/>
      <c r="AV10" s="102"/>
      <c r="AW10" s="102"/>
      <c r="AX10" s="102"/>
      <c r="AY10" s="102"/>
      <c r="AZ10" s="102"/>
      <c r="BA10" s="102"/>
      <c r="BB10" s="102"/>
      <c r="BC10" s="102"/>
      <c r="BD10" s="102"/>
      <c r="BE10" s="36" t="s">
        <v>55</v>
      </c>
      <c r="BF10" s="36"/>
      <c r="BI10" s="29">
        <f>22*1330</f>
        <v>29260</v>
      </c>
    </row>
    <row r="11" spans="2:76" ht="9" customHeight="1">
      <c r="B11" s="34"/>
      <c r="C11" s="36"/>
      <c r="D11" s="36"/>
      <c r="E11" s="37"/>
      <c r="F11" s="36"/>
      <c r="G11" s="36"/>
      <c r="H11" s="36"/>
      <c r="I11" s="40"/>
      <c r="J11" s="41"/>
      <c r="K11" s="36"/>
      <c r="L11" s="36"/>
      <c r="M11" s="40"/>
      <c r="N11" s="41"/>
      <c r="O11" s="36"/>
      <c r="P11" s="36"/>
      <c r="Q11" s="40"/>
      <c r="R11" s="41"/>
      <c r="S11" s="36"/>
      <c r="T11" s="36"/>
      <c r="U11" s="40"/>
      <c r="V11" s="41"/>
      <c r="W11" s="36"/>
      <c r="X11" s="36"/>
      <c r="Y11" s="40"/>
      <c r="Z11" s="41"/>
      <c r="AA11" s="36"/>
      <c r="AB11" s="36"/>
      <c r="AC11" s="40"/>
      <c r="AD11" s="41"/>
      <c r="AE11" s="36"/>
      <c r="AF11" s="36"/>
      <c r="AG11" s="40"/>
      <c r="AH11" s="41"/>
      <c r="AI11" s="36"/>
      <c r="AJ11" s="36"/>
      <c r="AK11" s="40"/>
      <c r="AL11" s="41"/>
      <c r="AM11" s="36"/>
      <c r="AN11" s="36"/>
      <c r="AO11" s="37"/>
      <c r="AP11" s="36"/>
      <c r="AQ11" s="36"/>
      <c r="AR11" s="36"/>
      <c r="AS11" s="36"/>
      <c r="AT11" s="36"/>
      <c r="AU11" s="36"/>
      <c r="AV11" s="102"/>
      <c r="AW11" s="102"/>
      <c r="AX11" s="102"/>
      <c r="AY11" s="102"/>
      <c r="AZ11" s="102"/>
      <c r="BA11" s="102"/>
      <c r="BB11" s="102"/>
      <c r="BC11" s="102"/>
      <c r="BD11" s="102"/>
      <c r="BE11" s="36" t="s">
        <v>63</v>
      </c>
      <c r="BF11" s="36"/>
      <c r="BI11" s="29">
        <f>2*437+650</f>
        <v>1524</v>
      </c>
    </row>
    <row r="12" spans="2:76" ht="9" customHeight="1">
      <c r="B12" s="34"/>
      <c r="C12" s="36"/>
      <c r="D12" s="36"/>
      <c r="E12" s="37"/>
      <c r="F12" s="36"/>
      <c r="G12" s="36"/>
      <c r="H12" s="36"/>
      <c r="I12" s="40"/>
      <c r="J12" s="41"/>
      <c r="K12" s="36"/>
      <c r="L12" s="36"/>
      <c r="M12" s="40"/>
      <c r="N12" s="41"/>
      <c r="O12" s="36"/>
      <c r="P12" s="36"/>
      <c r="Q12" s="40"/>
      <c r="R12" s="41"/>
      <c r="S12" s="36"/>
      <c r="T12" s="36"/>
      <c r="U12" s="40"/>
      <c r="V12" s="41"/>
      <c r="W12" s="36"/>
      <c r="X12" s="36"/>
      <c r="Y12" s="40"/>
      <c r="Z12" s="41"/>
      <c r="AA12" s="36"/>
      <c r="AB12" s="36"/>
      <c r="AC12" s="40"/>
      <c r="AD12" s="41"/>
      <c r="AE12" s="36"/>
      <c r="AF12" s="36"/>
      <c r="AG12" s="40"/>
      <c r="AH12" s="41"/>
      <c r="AI12" s="36"/>
      <c r="AJ12" s="36"/>
      <c r="AK12" s="40"/>
      <c r="AL12" s="41"/>
      <c r="AM12" s="36"/>
      <c r="AN12" s="36"/>
      <c r="AO12" s="37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 t="s">
        <v>54</v>
      </c>
      <c r="BF12" s="36"/>
      <c r="BI12" s="29">
        <v>2800</v>
      </c>
      <c r="BN12" s="52"/>
    </row>
    <row r="13" spans="2:76" ht="9" customHeight="1">
      <c r="B13" s="42"/>
      <c r="C13" s="43"/>
      <c r="D13" s="43"/>
      <c r="E13" s="44"/>
      <c r="F13" s="43"/>
      <c r="G13" s="43"/>
      <c r="H13" s="43"/>
      <c r="I13" s="45"/>
      <c r="J13" s="46"/>
      <c r="K13" s="43"/>
      <c r="L13" s="43"/>
      <c r="M13" s="45"/>
      <c r="N13" s="46"/>
      <c r="O13" s="43"/>
      <c r="P13" s="43"/>
      <c r="Q13" s="45"/>
      <c r="R13" s="46"/>
      <c r="S13" s="43"/>
      <c r="T13" s="43"/>
      <c r="U13" s="45"/>
      <c r="V13" s="46"/>
      <c r="W13" s="43"/>
      <c r="X13" s="43"/>
      <c r="Y13" s="45"/>
      <c r="Z13" s="46"/>
      <c r="AA13" s="43"/>
      <c r="AB13" s="43"/>
      <c r="AC13" s="45"/>
      <c r="AD13" s="46"/>
      <c r="AE13" s="43"/>
      <c r="AF13" s="43"/>
      <c r="AG13" s="45"/>
      <c r="AH13" s="46"/>
      <c r="AI13" s="43"/>
      <c r="AJ13" s="43"/>
      <c r="AK13" s="45"/>
      <c r="AL13" s="46"/>
      <c r="AM13" s="43"/>
      <c r="AN13" s="43"/>
      <c r="AO13" s="44"/>
      <c r="AP13" s="36"/>
      <c r="AQ13" s="36"/>
      <c r="AR13" s="36"/>
      <c r="AS13" s="36"/>
      <c r="AT13" s="36"/>
      <c r="AU13" s="36"/>
      <c r="AV13" s="53"/>
      <c r="AW13" s="53"/>
      <c r="AX13" s="53"/>
      <c r="AY13" s="53"/>
      <c r="AZ13" s="53"/>
      <c r="BA13" s="53"/>
      <c r="BB13" s="53"/>
      <c r="BC13" s="53"/>
      <c r="BD13" s="53"/>
      <c r="BE13" s="36" t="s">
        <v>64</v>
      </c>
      <c r="BF13" s="36"/>
      <c r="BI13" s="29">
        <f>15*1530</f>
        <v>22950</v>
      </c>
      <c r="BN13" s="54"/>
    </row>
    <row r="14" spans="2:76" ht="9" customHeight="1">
      <c r="B14" s="47"/>
      <c r="C14" s="48"/>
      <c r="D14" s="48"/>
      <c r="E14" s="49"/>
      <c r="F14" s="48"/>
      <c r="G14" s="48"/>
      <c r="H14" s="48"/>
      <c r="I14" s="50"/>
      <c r="J14" s="51"/>
      <c r="K14" s="48"/>
      <c r="L14" s="48"/>
      <c r="M14" s="50"/>
      <c r="N14" s="51"/>
      <c r="O14" s="48"/>
      <c r="P14" s="48"/>
      <c r="Q14" s="50"/>
      <c r="R14" s="51"/>
      <c r="S14" s="48"/>
      <c r="T14" s="48"/>
      <c r="U14" s="50"/>
      <c r="V14" s="51"/>
      <c r="W14" s="48"/>
      <c r="X14" s="48"/>
      <c r="Y14" s="50"/>
      <c r="Z14" s="51"/>
      <c r="AA14" s="48"/>
      <c r="AB14" s="48"/>
      <c r="AC14" s="50"/>
      <c r="AD14" s="51"/>
      <c r="AE14" s="48"/>
      <c r="AF14" s="48"/>
      <c r="AG14" s="50"/>
      <c r="AH14" s="51"/>
      <c r="AI14" s="48"/>
      <c r="AJ14" s="48"/>
      <c r="AK14" s="50"/>
      <c r="AL14" s="51"/>
      <c r="AM14" s="48"/>
      <c r="AN14" s="48"/>
      <c r="AO14" s="49"/>
      <c r="AP14" s="36"/>
      <c r="AQ14" s="36"/>
      <c r="AR14" s="36"/>
      <c r="AS14" s="36"/>
      <c r="AT14" s="36"/>
      <c r="AU14" s="36"/>
      <c r="AV14" s="53"/>
      <c r="AW14" s="53"/>
      <c r="AX14" s="53"/>
      <c r="AY14" s="53"/>
      <c r="AZ14" s="53"/>
      <c r="BA14" s="53"/>
      <c r="BB14" s="53"/>
      <c r="BC14" s="53"/>
      <c r="BD14" s="53"/>
      <c r="BE14" s="36" t="s">
        <v>56</v>
      </c>
      <c r="BF14" s="36"/>
      <c r="BG14" s="55"/>
      <c r="BI14" s="29">
        <f>BI11+BI12+BI13+2040+400</f>
        <v>29714</v>
      </c>
      <c r="BN14" s="54"/>
    </row>
    <row r="15" spans="2:76" ht="9" customHeight="1">
      <c r="B15" s="34"/>
      <c r="C15" s="36"/>
      <c r="D15" s="36"/>
      <c r="E15" s="37"/>
      <c r="F15" s="36"/>
      <c r="G15" s="36"/>
      <c r="H15" s="36"/>
      <c r="I15" s="40"/>
      <c r="J15" s="41"/>
      <c r="K15" s="36"/>
      <c r="L15" s="36"/>
      <c r="M15" s="40"/>
      <c r="N15" s="41"/>
      <c r="O15" s="36"/>
      <c r="P15" s="36"/>
      <c r="Q15" s="40"/>
      <c r="R15" s="41"/>
      <c r="S15" s="36"/>
      <c r="T15" s="36"/>
      <c r="U15" s="40"/>
      <c r="V15" s="41"/>
      <c r="W15" s="36"/>
      <c r="X15" s="36"/>
      <c r="Y15" s="40"/>
      <c r="Z15" s="41"/>
      <c r="AA15" s="36"/>
      <c r="AB15" s="36"/>
      <c r="AC15" s="40"/>
      <c r="AD15" s="41"/>
      <c r="AE15" s="36"/>
      <c r="AF15" s="36"/>
      <c r="AG15" s="40"/>
      <c r="AH15" s="41"/>
      <c r="AI15" s="36"/>
      <c r="AJ15" s="36"/>
      <c r="AK15" s="40"/>
      <c r="AL15" s="41"/>
      <c r="AM15" s="36"/>
      <c r="AN15" s="36"/>
      <c r="AO15" s="37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N15" s="54"/>
    </row>
    <row r="16" spans="2:76" ht="9" customHeight="1">
      <c r="B16" s="34"/>
      <c r="C16" s="36"/>
      <c r="D16" s="36"/>
      <c r="E16" s="37"/>
      <c r="F16" s="36"/>
      <c r="G16" s="36"/>
      <c r="H16" s="36"/>
      <c r="I16" s="40"/>
      <c r="J16" s="41"/>
      <c r="K16" s="36"/>
      <c r="L16" s="36"/>
      <c r="M16" s="40"/>
      <c r="N16" s="41"/>
      <c r="O16" s="36"/>
      <c r="P16" s="36"/>
      <c r="Q16" s="40"/>
      <c r="R16" s="41"/>
      <c r="S16" s="36"/>
      <c r="T16" s="36"/>
      <c r="U16" s="40"/>
      <c r="V16" s="41"/>
      <c r="W16" s="36"/>
      <c r="X16" s="36"/>
      <c r="Y16" s="40"/>
      <c r="Z16" s="41"/>
      <c r="AA16" s="36"/>
      <c r="AB16" s="36"/>
      <c r="AC16" s="40"/>
      <c r="AD16" s="41"/>
      <c r="AE16" s="36"/>
      <c r="AF16" s="36"/>
      <c r="AG16" s="40"/>
      <c r="AH16" s="41"/>
      <c r="AI16" s="36"/>
      <c r="AJ16" s="36"/>
      <c r="AK16" s="40"/>
      <c r="AL16" s="41"/>
      <c r="AM16" s="36"/>
      <c r="AN16" s="36"/>
      <c r="AO16" s="37"/>
      <c r="AP16" s="36"/>
      <c r="AQ16" s="36"/>
      <c r="AR16" s="36"/>
      <c r="AS16" s="36"/>
      <c r="AT16" s="36"/>
      <c r="AU16" s="36"/>
      <c r="BH16" s="29" t="s">
        <v>58</v>
      </c>
      <c r="BI16" s="29">
        <f>1.4*29260 +1000</f>
        <v>41964</v>
      </c>
      <c r="BN16" s="54"/>
    </row>
    <row r="17" spans="2:76" ht="9" customHeight="1">
      <c r="B17" s="42"/>
      <c r="C17" s="43"/>
      <c r="D17" s="43"/>
      <c r="E17" s="44"/>
      <c r="F17" s="43"/>
      <c r="G17" s="43"/>
      <c r="H17" s="43"/>
      <c r="I17" s="45"/>
      <c r="J17" s="46"/>
      <c r="K17" s="43"/>
      <c r="L17" s="43"/>
      <c r="M17" s="45"/>
      <c r="N17" s="46"/>
      <c r="O17" s="43"/>
      <c r="P17" s="43"/>
      <c r="Q17" s="45"/>
      <c r="R17" s="46"/>
      <c r="S17" s="43"/>
      <c r="T17" s="43"/>
      <c r="U17" s="45"/>
      <c r="V17" s="46"/>
      <c r="W17" s="43"/>
      <c r="X17" s="43"/>
      <c r="Y17" s="45"/>
      <c r="Z17" s="46"/>
      <c r="AA17" s="43"/>
      <c r="AB17" s="43"/>
      <c r="AC17" s="45"/>
      <c r="AD17" s="46"/>
      <c r="AE17" s="43"/>
      <c r="AF17" s="43"/>
      <c r="AG17" s="45"/>
      <c r="AH17" s="46"/>
      <c r="AI17" s="43"/>
      <c r="AJ17" s="43"/>
      <c r="AK17" s="45"/>
      <c r="AL17" s="46"/>
      <c r="AM17" s="43"/>
      <c r="AN17" s="43"/>
      <c r="AO17" s="44"/>
      <c r="AP17" s="36"/>
      <c r="AQ17" s="36"/>
      <c r="AR17" s="36"/>
      <c r="AS17" s="36"/>
      <c r="AT17" s="36"/>
      <c r="AU17" s="36"/>
      <c r="AW17" s="101"/>
      <c r="AX17" s="101"/>
      <c r="AY17" s="101"/>
      <c r="AZ17" s="101"/>
      <c r="BA17" s="101"/>
      <c r="BB17" s="101"/>
      <c r="BC17" s="101"/>
      <c r="BD17" s="101"/>
      <c r="BH17" s="29" t="s">
        <v>57</v>
      </c>
      <c r="BI17" s="29">
        <f>6460+5460+5460+10400+8600</f>
        <v>36380</v>
      </c>
      <c r="BN17" s="54"/>
    </row>
    <row r="18" spans="2:76" ht="9" customHeight="1">
      <c r="B18" s="47"/>
      <c r="C18" s="48"/>
      <c r="D18" s="48"/>
      <c r="E18" s="49"/>
      <c r="F18" s="48"/>
      <c r="G18" s="48"/>
      <c r="H18" s="48"/>
      <c r="I18" s="50"/>
      <c r="J18" s="51"/>
      <c r="K18" s="48"/>
      <c r="L18" s="48"/>
      <c r="M18" s="50"/>
      <c r="N18" s="51"/>
      <c r="O18" s="48"/>
      <c r="P18" s="48"/>
      <c r="Q18" s="50"/>
      <c r="R18" s="51"/>
      <c r="S18" s="48"/>
      <c r="T18" s="48"/>
      <c r="U18" s="50"/>
      <c r="V18" s="51"/>
      <c r="W18" s="48"/>
      <c r="X18" s="48"/>
      <c r="Y18" s="50"/>
      <c r="Z18" s="51"/>
      <c r="AA18" s="48"/>
      <c r="AB18" s="48"/>
      <c r="AC18" s="50"/>
      <c r="AD18" s="51"/>
      <c r="AE18" s="48"/>
      <c r="AF18" s="48"/>
      <c r="AG18" s="50"/>
      <c r="AH18" s="51"/>
      <c r="AI18" s="48"/>
      <c r="AJ18" s="48"/>
      <c r="AK18" s="50"/>
      <c r="AL18" s="51"/>
      <c r="AM18" s="48"/>
      <c r="AN18" s="48"/>
      <c r="AO18" s="49"/>
      <c r="AR18" s="36"/>
      <c r="AS18" s="36"/>
      <c r="AT18" s="36"/>
      <c r="AU18" s="36"/>
      <c r="AW18" s="101"/>
      <c r="AX18" s="101"/>
      <c r="AY18" s="101"/>
      <c r="AZ18" s="101"/>
      <c r="BA18" s="101"/>
      <c r="BB18" s="101"/>
      <c r="BC18" s="101"/>
      <c r="BD18" s="101"/>
      <c r="BN18" s="54"/>
    </row>
    <row r="19" spans="2:76" ht="9" customHeight="1">
      <c r="B19" s="34"/>
      <c r="C19" s="36"/>
      <c r="D19" s="36"/>
      <c r="E19" s="37"/>
      <c r="F19" s="36"/>
      <c r="G19" s="36"/>
      <c r="H19" s="36"/>
      <c r="I19" s="40"/>
      <c r="J19" s="41"/>
      <c r="K19" s="36"/>
      <c r="L19" s="36"/>
      <c r="M19" s="40"/>
      <c r="N19" s="41"/>
      <c r="O19" s="36"/>
      <c r="P19" s="36"/>
      <c r="Q19" s="40"/>
      <c r="R19" s="41"/>
      <c r="S19" s="36"/>
      <c r="T19" s="36"/>
      <c r="U19" s="40"/>
      <c r="V19" s="41"/>
      <c r="W19" s="36"/>
      <c r="X19" s="36"/>
      <c r="Y19" s="40"/>
      <c r="Z19" s="41"/>
      <c r="AA19" s="36"/>
      <c r="AB19" s="36"/>
      <c r="AC19" s="40"/>
      <c r="AD19" s="41"/>
      <c r="AE19" s="36"/>
      <c r="AF19" s="36"/>
      <c r="AG19" s="40"/>
      <c r="AH19" s="41"/>
      <c r="AI19" s="36"/>
      <c r="AJ19" s="36"/>
      <c r="AK19" s="40"/>
      <c r="AL19" s="41"/>
      <c r="AM19" s="36"/>
      <c r="AN19" s="36"/>
      <c r="AO19" s="37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N19" s="54"/>
      <c r="BR19" s="57"/>
      <c r="BS19" s="57"/>
      <c r="BT19" s="57"/>
      <c r="BU19" s="57"/>
      <c r="BV19" s="57"/>
      <c r="BW19" s="57"/>
      <c r="BX19" s="58"/>
    </row>
    <row r="20" spans="2:76" ht="9" customHeight="1">
      <c r="B20" s="34"/>
      <c r="C20" s="36"/>
      <c r="D20" s="36"/>
      <c r="E20" s="37"/>
      <c r="F20" s="36"/>
      <c r="G20" s="36"/>
      <c r="H20" s="36"/>
      <c r="I20" s="40"/>
      <c r="J20" s="41"/>
      <c r="K20" s="36"/>
      <c r="L20" s="36"/>
      <c r="M20" s="40"/>
      <c r="N20" s="41"/>
      <c r="O20" s="36"/>
      <c r="P20" s="36"/>
      <c r="Q20" s="40"/>
      <c r="R20" s="41"/>
      <c r="S20" s="36"/>
      <c r="T20" s="36"/>
      <c r="U20" s="40"/>
      <c r="V20" s="41"/>
      <c r="W20" s="36"/>
      <c r="X20" s="36"/>
      <c r="Y20" s="40"/>
      <c r="Z20" s="41"/>
      <c r="AA20" s="36"/>
      <c r="AB20" s="36"/>
      <c r="AC20" s="40"/>
      <c r="AD20" s="41"/>
      <c r="AE20" s="36"/>
      <c r="AF20" s="36"/>
      <c r="AG20" s="40"/>
      <c r="AH20" s="41"/>
      <c r="AI20" s="36"/>
      <c r="AJ20" s="36"/>
      <c r="AK20" s="40"/>
      <c r="AL20" s="41"/>
      <c r="AM20" s="36"/>
      <c r="AN20" s="36"/>
      <c r="AO20" s="37"/>
      <c r="AR20" s="101" t="s">
        <v>65</v>
      </c>
      <c r="AS20" s="101"/>
      <c r="AT20" s="101"/>
      <c r="AU20" s="101"/>
      <c r="AV20" s="56"/>
      <c r="AW20" s="101"/>
      <c r="AX20" s="101"/>
      <c r="AY20" s="101"/>
      <c r="AZ20" s="56"/>
      <c r="BA20" s="100" t="s">
        <v>60</v>
      </c>
      <c r="BB20" s="100"/>
      <c r="BC20" s="100"/>
      <c r="BD20" s="100"/>
      <c r="BE20" s="100"/>
      <c r="BN20" s="54"/>
      <c r="BR20" s="57"/>
      <c r="BS20" s="57"/>
      <c r="BT20" s="57"/>
      <c r="BU20" s="57"/>
      <c r="BV20" s="57"/>
      <c r="BW20" s="57"/>
      <c r="BX20" s="58"/>
    </row>
    <row r="21" spans="2:76" ht="9" customHeight="1">
      <c r="B21" s="42"/>
      <c r="C21" s="43"/>
      <c r="D21" s="43"/>
      <c r="E21" s="44"/>
      <c r="F21" s="43"/>
      <c r="G21" s="43"/>
      <c r="H21" s="43"/>
      <c r="I21" s="45"/>
      <c r="J21" s="46"/>
      <c r="K21" s="43"/>
      <c r="L21" s="43"/>
      <c r="M21" s="45"/>
      <c r="N21" s="46"/>
      <c r="O21" s="43"/>
      <c r="P21" s="43"/>
      <c r="Q21" s="45"/>
      <c r="R21" s="46"/>
      <c r="S21" s="43"/>
      <c r="T21" s="43"/>
      <c r="U21" s="45"/>
      <c r="V21" s="46"/>
      <c r="W21" s="43"/>
      <c r="X21" s="43"/>
      <c r="Y21" s="45"/>
      <c r="Z21" s="46"/>
      <c r="AA21" s="43"/>
      <c r="AB21" s="43"/>
      <c r="AC21" s="45"/>
      <c r="AD21" s="46"/>
      <c r="AE21" s="43"/>
      <c r="AF21" s="43"/>
      <c r="AG21" s="45"/>
      <c r="AH21" s="46"/>
      <c r="AI21" s="43"/>
      <c r="AJ21" s="43"/>
      <c r="AK21" s="45"/>
      <c r="AL21" s="46"/>
      <c r="AM21" s="43"/>
      <c r="AN21" s="43"/>
      <c r="AO21" s="44"/>
      <c r="AR21" s="101"/>
      <c r="AS21" s="101"/>
      <c r="AT21" s="101"/>
      <c r="AU21" s="101"/>
      <c r="AV21" s="56"/>
      <c r="AW21" s="101"/>
      <c r="AX21" s="101"/>
      <c r="AY21" s="101"/>
      <c r="AZ21" s="56"/>
      <c r="BA21" s="101" t="s">
        <v>59</v>
      </c>
      <c r="BB21" s="101"/>
      <c r="BC21" s="101"/>
      <c r="BD21" s="101"/>
      <c r="BE21" s="101"/>
      <c r="BN21" s="54"/>
      <c r="BR21" s="57"/>
      <c r="BS21" s="57"/>
      <c r="BT21" s="57"/>
      <c r="BU21" s="57"/>
      <c r="BV21" s="57"/>
      <c r="BW21" s="57"/>
      <c r="BX21" s="58"/>
    </row>
    <row r="22" spans="2:76" ht="9" customHeight="1">
      <c r="B22" s="47"/>
      <c r="C22" s="48"/>
      <c r="D22" s="48"/>
      <c r="E22" s="49"/>
      <c r="F22" s="48"/>
      <c r="G22" s="48"/>
      <c r="H22" s="48"/>
      <c r="I22" s="50"/>
      <c r="J22" s="51"/>
      <c r="K22" s="48"/>
      <c r="L22" s="48"/>
      <c r="M22" s="50"/>
      <c r="N22" s="51"/>
      <c r="O22" s="48"/>
      <c r="P22" s="48"/>
      <c r="Q22" s="50"/>
      <c r="R22" s="51"/>
      <c r="S22" s="48"/>
      <c r="T22" s="48"/>
      <c r="U22" s="50"/>
      <c r="V22" s="51"/>
      <c r="W22" s="48"/>
      <c r="X22" s="48"/>
      <c r="Y22" s="50"/>
      <c r="Z22" s="51"/>
      <c r="AA22" s="48"/>
      <c r="AB22" s="48"/>
      <c r="AC22" s="50"/>
      <c r="AD22" s="51"/>
      <c r="AE22" s="48"/>
      <c r="AF22" s="48"/>
      <c r="AG22" s="50"/>
      <c r="AH22" s="51"/>
      <c r="AI22" s="48"/>
      <c r="AJ22" s="48"/>
      <c r="AK22" s="50"/>
      <c r="AL22" s="51"/>
      <c r="AM22" s="48"/>
      <c r="AN22" s="48"/>
      <c r="AO22" s="49"/>
      <c r="AR22" s="101"/>
      <c r="AS22" s="101"/>
      <c r="AT22" s="101"/>
      <c r="AU22" s="101"/>
      <c r="AV22" s="56"/>
      <c r="AW22" s="101"/>
      <c r="AX22" s="101"/>
      <c r="AY22" s="101"/>
      <c r="AZ22" s="56"/>
      <c r="BA22" s="101"/>
      <c r="BB22" s="101"/>
      <c r="BC22" s="101"/>
      <c r="BD22" s="101"/>
      <c r="BE22" s="101"/>
      <c r="BN22" s="54"/>
      <c r="BR22" s="57"/>
      <c r="BS22" s="57"/>
      <c r="BT22" s="57"/>
      <c r="BU22" s="57"/>
      <c r="BV22" s="57"/>
      <c r="BW22" s="57"/>
      <c r="BX22" s="58"/>
    </row>
    <row r="23" spans="2:76" ht="9" customHeight="1">
      <c r="B23" s="34"/>
      <c r="C23" s="36"/>
      <c r="D23" s="36"/>
      <c r="E23" s="37"/>
      <c r="F23" s="36"/>
      <c r="G23" s="36"/>
      <c r="H23" s="36"/>
      <c r="I23" s="40"/>
      <c r="J23" s="41"/>
      <c r="K23" s="36"/>
      <c r="L23" s="36"/>
      <c r="M23" s="40"/>
      <c r="N23" s="41"/>
      <c r="O23" s="36"/>
      <c r="P23" s="36"/>
      <c r="Q23" s="40"/>
      <c r="R23" s="41"/>
      <c r="S23" s="36"/>
      <c r="T23" s="36"/>
      <c r="U23" s="40"/>
      <c r="V23" s="41"/>
      <c r="W23" s="36"/>
      <c r="X23" s="36"/>
      <c r="Y23" s="40"/>
      <c r="Z23" s="41"/>
      <c r="AA23" s="36"/>
      <c r="AB23" s="36"/>
      <c r="AC23" s="40"/>
      <c r="AD23" s="41"/>
      <c r="AE23" s="36"/>
      <c r="AF23" s="36"/>
      <c r="AG23" s="40"/>
      <c r="AH23" s="41"/>
      <c r="AI23" s="36"/>
      <c r="AJ23" s="36"/>
      <c r="AK23" s="40"/>
      <c r="AL23" s="41"/>
      <c r="AM23" s="36"/>
      <c r="AN23" s="36"/>
      <c r="AO23" s="37"/>
      <c r="AR23" s="101"/>
      <c r="AS23" s="101"/>
      <c r="AT23" s="101"/>
      <c r="AU23" s="101"/>
      <c r="AV23" s="56"/>
      <c r="AW23" s="101"/>
      <c r="AX23" s="101"/>
      <c r="AY23" s="101"/>
      <c r="AZ23" s="56"/>
      <c r="BA23" s="101"/>
      <c r="BB23" s="101"/>
      <c r="BC23" s="101"/>
      <c r="BD23" s="101"/>
      <c r="BE23" s="101"/>
      <c r="BN23" s="54"/>
    </row>
    <row r="24" spans="2:76" ht="9" customHeight="1">
      <c r="B24" s="34"/>
      <c r="C24" s="36"/>
      <c r="D24" s="36"/>
      <c r="E24" s="37"/>
      <c r="F24" s="36"/>
      <c r="G24" s="36"/>
      <c r="H24" s="36"/>
      <c r="I24" s="40"/>
      <c r="J24" s="41"/>
      <c r="K24" s="36"/>
      <c r="L24" s="36"/>
      <c r="M24" s="40"/>
      <c r="N24" s="41"/>
      <c r="O24" s="36"/>
      <c r="P24" s="36"/>
      <c r="Q24" s="40"/>
      <c r="R24" s="41"/>
      <c r="S24" s="36"/>
      <c r="T24" s="36"/>
      <c r="U24" s="40"/>
      <c r="V24" s="41"/>
      <c r="W24" s="36"/>
      <c r="X24" s="36"/>
      <c r="Y24" s="40"/>
      <c r="Z24" s="41"/>
      <c r="AA24" s="36"/>
      <c r="AB24" s="36"/>
      <c r="AC24" s="40"/>
      <c r="AD24" s="41"/>
      <c r="AE24" s="36"/>
      <c r="AF24" s="36"/>
      <c r="AG24" s="40"/>
      <c r="AH24" s="41"/>
      <c r="AI24" s="36"/>
      <c r="AJ24" s="36"/>
      <c r="AK24" s="40"/>
      <c r="AL24" s="41"/>
      <c r="AM24" s="36"/>
      <c r="AN24" s="36"/>
      <c r="AO24" s="37"/>
      <c r="AW24" s="56"/>
      <c r="AX24" s="56"/>
      <c r="AY24" s="56"/>
      <c r="AZ24" s="56"/>
      <c r="BA24" s="56"/>
      <c r="BB24" s="56"/>
      <c r="BC24" s="56"/>
      <c r="BD24" s="56"/>
      <c r="BN24" s="54"/>
    </row>
    <row r="25" spans="2:76" ht="9" customHeight="1">
      <c r="B25" s="42"/>
      <c r="C25" s="43"/>
      <c r="D25" s="43"/>
      <c r="E25" s="44"/>
      <c r="F25" s="43"/>
      <c r="G25" s="43"/>
      <c r="H25" s="43"/>
      <c r="I25" s="45"/>
      <c r="J25" s="46"/>
      <c r="K25" s="43"/>
      <c r="L25" s="43"/>
      <c r="M25" s="45"/>
      <c r="N25" s="46"/>
      <c r="O25" s="43"/>
      <c r="P25" s="43"/>
      <c r="Q25" s="45"/>
      <c r="R25" s="46"/>
      <c r="S25" s="43"/>
      <c r="T25" s="43"/>
      <c r="U25" s="45"/>
      <c r="V25" s="46"/>
      <c r="W25" s="43"/>
      <c r="X25" s="43"/>
      <c r="Y25" s="45"/>
      <c r="Z25" s="46"/>
      <c r="AA25" s="43"/>
      <c r="AB25" s="43"/>
      <c r="AC25" s="45"/>
      <c r="AD25" s="46"/>
      <c r="AE25" s="43"/>
      <c r="AF25" s="43"/>
      <c r="AG25" s="45"/>
      <c r="AH25" s="46"/>
      <c r="AI25" s="43"/>
      <c r="AJ25" s="43"/>
      <c r="AK25" s="45"/>
      <c r="AL25" s="46"/>
      <c r="AM25" s="43"/>
      <c r="AN25" s="43"/>
      <c r="AO25" s="44"/>
      <c r="BN25" s="54"/>
    </row>
    <row r="26" spans="2:76" ht="9" customHeight="1">
      <c r="B26" s="47"/>
      <c r="C26" s="48"/>
      <c r="D26" s="48"/>
      <c r="E26" s="49"/>
      <c r="F26" s="48"/>
      <c r="G26" s="48"/>
      <c r="H26" s="48"/>
      <c r="I26" s="50"/>
      <c r="J26" s="51"/>
      <c r="K26" s="48"/>
      <c r="L26" s="48"/>
      <c r="M26" s="50"/>
      <c r="N26" s="51"/>
      <c r="O26" s="48"/>
      <c r="P26" s="48"/>
      <c r="Q26" s="50"/>
      <c r="R26" s="51"/>
      <c r="S26" s="48"/>
      <c r="T26" s="48"/>
      <c r="U26" s="50"/>
      <c r="V26" s="51"/>
      <c r="W26" s="48"/>
      <c r="X26" s="48"/>
      <c r="Y26" s="50"/>
      <c r="Z26" s="51"/>
      <c r="AA26" s="48"/>
      <c r="AB26" s="48"/>
      <c r="AC26" s="50"/>
      <c r="AD26" s="51"/>
      <c r="AE26" s="48"/>
      <c r="AF26" s="48"/>
      <c r="AG26" s="50"/>
      <c r="AH26" s="51"/>
      <c r="AI26" s="48"/>
      <c r="AJ26" s="48"/>
      <c r="AK26" s="50"/>
      <c r="AL26" s="51"/>
      <c r="AM26" s="48"/>
      <c r="AN26" s="48"/>
      <c r="AO26" s="49"/>
      <c r="BN26" s="54"/>
    </row>
    <row r="27" spans="2:76" ht="9" customHeight="1">
      <c r="B27" s="34"/>
      <c r="C27" s="36"/>
      <c r="D27" s="36"/>
      <c r="E27" s="37"/>
      <c r="F27" s="36"/>
      <c r="G27" s="36"/>
      <c r="H27" s="36"/>
      <c r="I27" s="40"/>
      <c r="J27" s="41"/>
      <c r="K27" s="36"/>
      <c r="L27" s="36"/>
      <c r="M27" s="40"/>
      <c r="N27" s="41"/>
      <c r="O27" s="36"/>
      <c r="P27" s="36"/>
      <c r="Q27" s="40"/>
      <c r="R27" s="41"/>
      <c r="S27" s="36"/>
      <c r="T27" s="36"/>
      <c r="U27" s="40"/>
      <c r="V27" s="41"/>
      <c r="W27" s="36"/>
      <c r="X27" s="36"/>
      <c r="Y27" s="40"/>
      <c r="Z27" s="41"/>
      <c r="AA27" s="36"/>
      <c r="AB27" s="36"/>
      <c r="AC27" s="40"/>
      <c r="AD27" s="41"/>
      <c r="AE27" s="36"/>
      <c r="AF27" s="36"/>
      <c r="AG27" s="40"/>
      <c r="AH27" s="41"/>
      <c r="AI27" s="36"/>
      <c r="AJ27" s="36"/>
      <c r="AK27" s="40"/>
      <c r="AL27" s="41"/>
      <c r="AM27" s="36"/>
      <c r="AN27" s="36"/>
      <c r="AO27" s="37"/>
      <c r="AV27" s="102"/>
      <c r="AW27" s="102"/>
      <c r="AX27" s="102"/>
      <c r="AY27" s="102"/>
      <c r="AZ27" s="102"/>
      <c r="BA27" s="102"/>
      <c r="BB27" s="102"/>
      <c r="BC27" s="102"/>
      <c r="BD27" s="102"/>
      <c r="BE27" s="36"/>
      <c r="BF27" s="36"/>
      <c r="BN27" s="54"/>
    </row>
    <row r="28" spans="2:76" ht="9" customHeight="1">
      <c r="B28" s="34"/>
      <c r="C28" s="36"/>
      <c r="D28" s="36"/>
      <c r="E28" s="37"/>
      <c r="F28" s="36"/>
      <c r="G28" s="36"/>
      <c r="H28" s="36"/>
      <c r="I28" s="40"/>
      <c r="J28" s="41"/>
      <c r="K28" s="36"/>
      <c r="L28" s="36"/>
      <c r="M28" s="40"/>
      <c r="N28" s="41"/>
      <c r="O28" s="36"/>
      <c r="P28" s="36"/>
      <c r="Q28" s="40"/>
      <c r="R28" s="41"/>
      <c r="S28" s="36"/>
      <c r="T28" s="36"/>
      <c r="U28" s="40"/>
      <c r="V28" s="41"/>
      <c r="W28" s="36"/>
      <c r="X28" s="36"/>
      <c r="Y28" s="40"/>
      <c r="Z28" s="41"/>
      <c r="AA28" s="36"/>
      <c r="AB28" s="36"/>
      <c r="AC28" s="40"/>
      <c r="AD28" s="41"/>
      <c r="AE28" s="36"/>
      <c r="AF28" s="36"/>
      <c r="AG28" s="40"/>
      <c r="AH28" s="41"/>
      <c r="AI28" s="36"/>
      <c r="AJ28" s="36"/>
      <c r="AK28" s="40"/>
      <c r="AL28" s="41"/>
      <c r="AM28" s="36"/>
      <c r="AN28" s="36"/>
      <c r="AO28" s="37"/>
      <c r="AV28" s="102"/>
      <c r="AW28" s="102"/>
      <c r="AX28" s="102"/>
      <c r="AY28" s="102"/>
      <c r="AZ28" s="102"/>
      <c r="BA28" s="102"/>
      <c r="BB28" s="102"/>
      <c r="BC28" s="102"/>
      <c r="BD28" s="102"/>
      <c r="BE28" s="36"/>
      <c r="BF28" s="36"/>
      <c r="BN28" s="54"/>
    </row>
    <row r="29" spans="2:76" ht="9" customHeight="1" thickBot="1">
      <c r="B29" s="59"/>
      <c r="C29" s="60"/>
      <c r="D29" s="60"/>
      <c r="E29" s="61"/>
      <c r="F29" s="43"/>
      <c r="G29" s="43"/>
      <c r="H29" s="43"/>
      <c r="I29" s="45"/>
      <c r="J29" s="46"/>
      <c r="K29" s="43"/>
      <c r="L29" s="43"/>
      <c r="M29" s="45"/>
      <c r="N29" s="46"/>
      <c r="O29" s="43"/>
      <c r="P29" s="43"/>
      <c r="Q29" s="45"/>
      <c r="R29" s="46"/>
      <c r="S29" s="43"/>
      <c r="T29" s="43"/>
      <c r="U29" s="45"/>
      <c r="V29" s="46"/>
      <c r="W29" s="43"/>
      <c r="X29" s="43"/>
      <c r="Y29" s="45"/>
      <c r="Z29" s="46"/>
      <c r="AA29" s="43"/>
      <c r="AB29" s="43"/>
      <c r="AC29" s="45"/>
      <c r="AD29" s="46"/>
      <c r="AE29" s="43"/>
      <c r="AF29" s="43"/>
      <c r="AG29" s="45"/>
      <c r="AH29" s="46"/>
      <c r="AI29" s="43"/>
      <c r="AJ29" s="43"/>
      <c r="AK29" s="45"/>
      <c r="AL29" s="46"/>
      <c r="AM29" s="43"/>
      <c r="AN29" s="43"/>
      <c r="AO29" s="44"/>
      <c r="AV29" s="62"/>
      <c r="AW29" s="62"/>
      <c r="AX29" s="62"/>
      <c r="AY29" s="62"/>
      <c r="AZ29" s="62"/>
      <c r="BA29" s="62"/>
      <c r="BB29" s="62"/>
      <c r="BC29" s="62"/>
      <c r="BD29" s="62"/>
      <c r="BE29" s="36"/>
      <c r="BF29" s="36"/>
      <c r="BN29" s="54"/>
    </row>
    <row r="30" spans="2:76" ht="9" customHeight="1">
      <c r="B30" s="34"/>
      <c r="C30" s="36"/>
      <c r="D30" s="36"/>
      <c r="E30" s="37"/>
      <c r="F30" s="36"/>
      <c r="G30" s="36"/>
      <c r="H30" s="36"/>
      <c r="I30" s="40"/>
      <c r="J30" s="41"/>
      <c r="K30" s="36"/>
      <c r="L30" s="36"/>
      <c r="M30" s="40"/>
      <c r="N30" s="41"/>
      <c r="O30" s="36"/>
      <c r="P30" s="36"/>
      <c r="Q30" s="40"/>
      <c r="R30" s="41"/>
      <c r="S30" s="36"/>
      <c r="T30" s="36"/>
      <c r="U30" s="40"/>
      <c r="V30" s="41"/>
      <c r="W30" s="36"/>
      <c r="X30" s="36"/>
      <c r="Y30" s="40"/>
      <c r="Z30" s="41"/>
      <c r="AA30" s="36"/>
      <c r="AB30" s="36"/>
      <c r="AC30" s="40"/>
      <c r="AD30" s="41"/>
      <c r="AE30" s="36"/>
      <c r="AF30" s="36"/>
      <c r="AG30" s="40"/>
      <c r="AH30" s="41"/>
      <c r="AI30" s="36"/>
      <c r="AJ30" s="36"/>
      <c r="AK30" s="40"/>
      <c r="AL30" s="41"/>
      <c r="AM30" s="36"/>
      <c r="AN30" s="36"/>
      <c r="AO30" s="37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N30" s="54"/>
    </row>
    <row r="31" spans="2:76" ht="9" customHeight="1">
      <c r="B31" s="34"/>
      <c r="C31" s="36"/>
      <c r="D31" s="36"/>
      <c r="E31" s="37"/>
      <c r="F31" s="36"/>
      <c r="G31" s="36"/>
      <c r="H31" s="36"/>
      <c r="I31" s="40"/>
      <c r="J31" s="41"/>
      <c r="K31" s="36"/>
      <c r="L31" s="36"/>
      <c r="M31" s="40"/>
      <c r="N31" s="41"/>
      <c r="O31" s="36"/>
      <c r="P31" s="36"/>
      <c r="Q31" s="40"/>
      <c r="R31" s="41"/>
      <c r="S31" s="36"/>
      <c r="T31" s="36"/>
      <c r="U31" s="40"/>
      <c r="V31" s="41"/>
      <c r="W31" s="36"/>
      <c r="X31" s="36"/>
      <c r="Y31" s="40"/>
      <c r="Z31" s="41"/>
      <c r="AA31" s="36"/>
      <c r="AB31" s="36"/>
      <c r="AC31" s="40"/>
      <c r="AD31" s="41"/>
      <c r="AE31" s="36"/>
      <c r="AF31" s="36"/>
      <c r="AG31" s="40"/>
      <c r="AH31" s="41"/>
      <c r="AI31" s="36"/>
      <c r="AJ31" s="36"/>
      <c r="AK31" s="40"/>
      <c r="AL31" s="41"/>
      <c r="AM31" s="36"/>
      <c r="AN31" s="36"/>
      <c r="AO31" s="37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N31" s="54"/>
    </row>
    <row r="32" spans="2:76" ht="9" customHeight="1">
      <c r="B32" s="34"/>
      <c r="C32" s="36"/>
      <c r="D32" s="36"/>
      <c r="E32" s="37"/>
      <c r="F32" s="36"/>
      <c r="G32" s="36"/>
      <c r="H32" s="36"/>
      <c r="I32" s="40"/>
      <c r="J32" s="41"/>
      <c r="K32" s="36"/>
      <c r="L32" s="36"/>
      <c r="M32" s="40"/>
      <c r="N32" s="41"/>
      <c r="O32" s="36"/>
      <c r="P32" s="36"/>
      <c r="Q32" s="40"/>
      <c r="R32" s="41"/>
      <c r="S32" s="36"/>
      <c r="T32" s="36"/>
      <c r="U32" s="40"/>
      <c r="V32" s="41"/>
      <c r="W32" s="36"/>
      <c r="X32" s="36"/>
      <c r="Y32" s="40"/>
      <c r="Z32" s="41"/>
      <c r="AA32" s="36"/>
      <c r="AB32" s="36"/>
      <c r="AC32" s="40"/>
      <c r="AD32" s="41"/>
      <c r="AE32" s="36"/>
      <c r="AF32" s="36"/>
      <c r="AG32" s="40"/>
      <c r="AH32" s="41"/>
      <c r="AI32" s="36"/>
      <c r="AJ32" s="36"/>
      <c r="AK32" s="40"/>
      <c r="AL32" s="41"/>
      <c r="AM32" s="36"/>
      <c r="AN32" s="36"/>
      <c r="AO32" s="37"/>
      <c r="BN32" s="54"/>
    </row>
    <row r="33" spans="2:66" ht="9" customHeight="1" thickBot="1">
      <c r="B33" s="59"/>
      <c r="C33" s="60"/>
      <c r="D33" s="60"/>
      <c r="E33" s="61"/>
      <c r="F33" s="43"/>
      <c r="G33" s="43"/>
      <c r="H33" s="43"/>
      <c r="I33" s="45"/>
      <c r="J33" s="46"/>
      <c r="K33" s="43"/>
      <c r="L33" s="43"/>
      <c r="M33" s="45"/>
      <c r="N33" s="46"/>
      <c r="O33" s="43"/>
      <c r="P33" s="43"/>
      <c r="Q33" s="45"/>
      <c r="R33" s="46"/>
      <c r="S33" s="43"/>
      <c r="T33" s="43"/>
      <c r="U33" s="45"/>
      <c r="V33" s="46"/>
      <c r="W33" s="43"/>
      <c r="X33" s="43"/>
      <c r="Y33" s="45"/>
      <c r="Z33" s="46"/>
      <c r="AA33" s="43"/>
      <c r="AB33" s="43"/>
      <c r="AC33" s="45"/>
      <c r="AD33" s="46"/>
      <c r="AE33" s="43"/>
      <c r="AF33" s="43"/>
      <c r="AG33" s="45"/>
      <c r="AH33" s="46"/>
      <c r="AI33" s="43"/>
      <c r="AJ33" s="43"/>
      <c r="AK33" s="45"/>
      <c r="AL33" s="46"/>
      <c r="AM33" s="43"/>
      <c r="AN33" s="43"/>
      <c r="AO33" s="44"/>
      <c r="AV33" s="56"/>
      <c r="AW33" s="56"/>
      <c r="AX33" s="56"/>
      <c r="AY33" s="56"/>
      <c r="AZ33" s="56"/>
      <c r="BA33" s="56"/>
      <c r="BB33" s="56"/>
      <c r="BC33" s="56"/>
      <c r="BD33" s="56"/>
    </row>
    <row r="34" spans="2:66" ht="9" customHeight="1">
      <c r="B34" s="36"/>
      <c r="C34" s="36"/>
      <c r="D34" s="36"/>
      <c r="E34" s="36"/>
      <c r="F34" s="47"/>
      <c r="G34" s="48"/>
      <c r="H34" s="48"/>
      <c r="I34" s="50"/>
      <c r="J34" s="51"/>
      <c r="K34" s="48"/>
      <c r="L34" s="48"/>
      <c r="M34" s="50"/>
      <c r="N34" s="51"/>
      <c r="O34" s="48"/>
      <c r="P34" s="48"/>
      <c r="Q34" s="50"/>
      <c r="R34" s="51"/>
      <c r="S34" s="48"/>
      <c r="T34" s="48"/>
      <c r="U34" s="50"/>
      <c r="V34" s="51"/>
      <c r="W34" s="48"/>
      <c r="X34" s="48"/>
      <c r="Y34" s="50"/>
      <c r="Z34" s="51"/>
      <c r="AA34" s="48"/>
      <c r="AB34" s="48"/>
      <c r="AC34" s="50"/>
      <c r="AD34" s="51"/>
      <c r="AE34" s="48"/>
      <c r="AF34" s="48"/>
      <c r="AG34" s="50"/>
      <c r="AH34" s="51"/>
      <c r="AI34" s="48"/>
      <c r="AJ34" s="48"/>
      <c r="AK34" s="50"/>
      <c r="AL34" s="51"/>
      <c r="AM34" s="48"/>
      <c r="AN34" s="48"/>
      <c r="AO34" s="49"/>
      <c r="AV34" s="56"/>
      <c r="AW34" s="56"/>
      <c r="AX34" s="56"/>
      <c r="AY34" s="56"/>
      <c r="AZ34" s="56"/>
      <c r="BA34" s="56"/>
      <c r="BB34" s="56"/>
      <c r="BC34" s="56"/>
      <c r="BD34" s="56"/>
    </row>
    <row r="35" spans="2:66" ht="9" customHeight="1">
      <c r="B35" s="36"/>
      <c r="C35" s="36"/>
      <c r="D35" s="36"/>
      <c r="E35" s="36"/>
      <c r="F35" s="34"/>
      <c r="G35" s="36"/>
      <c r="H35" s="36"/>
      <c r="I35" s="40"/>
      <c r="J35" s="41"/>
      <c r="K35" s="36"/>
      <c r="L35" s="36"/>
      <c r="M35" s="40"/>
      <c r="N35" s="41"/>
      <c r="O35" s="36"/>
      <c r="P35" s="36"/>
      <c r="Q35" s="40"/>
      <c r="R35" s="41"/>
      <c r="S35" s="36"/>
      <c r="T35" s="36"/>
      <c r="U35" s="40"/>
      <c r="V35" s="41"/>
      <c r="W35" s="36"/>
      <c r="X35" s="36"/>
      <c r="Y35" s="40"/>
      <c r="Z35" s="41"/>
      <c r="AA35" s="36"/>
      <c r="AB35" s="36"/>
      <c r="AC35" s="40"/>
      <c r="AD35" s="41"/>
      <c r="AE35" s="36"/>
      <c r="AF35" s="36"/>
      <c r="AG35" s="40"/>
      <c r="AH35" s="41"/>
      <c r="AI35" s="36"/>
      <c r="AJ35" s="36"/>
      <c r="AK35" s="40"/>
      <c r="AL35" s="41"/>
      <c r="AM35" s="36"/>
      <c r="AN35" s="36"/>
      <c r="AO35" s="37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</row>
    <row r="36" spans="2:66" ht="9" customHeight="1">
      <c r="B36" s="36"/>
      <c r="C36" s="36"/>
      <c r="D36" s="36"/>
      <c r="E36" s="36"/>
      <c r="F36" s="34"/>
      <c r="G36" s="36"/>
      <c r="H36" s="36"/>
      <c r="I36" s="40"/>
      <c r="J36" s="41"/>
      <c r="K36" s="36"/>
      <c r="L36" s="36"/>
      <c r="M36" s="40"/>
      <c r="N36" s="41"/>
      <c r="O36" s="36"/>
      <c r="P36" s="36"/>
      <c r="Q36" s="40"/>
      <c r="R36" s="41"/>
      <c r="S36" s="36"/>
      <c r="T36" s="36"/>
      <c r="U36" s="40"/>
      <c r="V36" s="41"/>
      <c r="W36" s="36"/>
      <c r="X36" s="36"/>
      <c r="Y36" s="40"/>
      <c r="Z36" s="41"/>
      <c r="AA36" s="36"/>
      <c r="AB36" s="36"/>
      <c r="AC36" s="40"/>
      <c r="AD36" s="41"/>
      <c r="AE36" s="36"/>
      <c r="AF36" s="36"/>
      <c r="AG36" s="40"/>
      <c r="AH36" s="41"/>
      <c r="AI36" s="36"/>
      <c r="AJ36" s="36"/>
      <c r="AK36" s="40"/>
      <c r="AL36" s="41"/>
      <c r="AM36" s="36"/>
      <c r="AN36" s="36"/>
      <c r="AO36" s="37"/>
      <c r="AT36" s="64"/>
      <c r="AU36" s="64"/>
      <c r="AV36" s="64"/>
      <c r="AW36" s="64" t="s">
        <v>53</v>
      </c>
      <c r="AX36" s="70"/>
      <c r="AY36" s="70"/>
      <c r="AZ36" s="70"/>
      <c r="BA36" s="70"/>
      <c r="BB36" s="70"/>
      <c r="BC36" s="70"/>
      <c r="BD36" s="103"/>
      <c r="BE36" s="103"/>
      <c r="BF36" s="103"/>
      <c r="BG36" s="103"/>
      <c r="BH36" s="103"/>
      <c r="BI36" s="103"/>
      <c r="BJ36" s="103"/>
    </row>
    <row r="37" spans="2:66" ht="9" customHeight="1" thickBot="1">
      <c r="B37" s="36"/>
      <c r="C37" s="36"/>
      <c r="D37" s="36"/>
      <c r="E37" s="36"/>
      <c r="F37" s="42"/>
      <c r="G37" s="43"/>
      <c r="H37" s="43"/>
      <c r="I37" s="45"/>
      <c r="J37" s="46"/>
      <c r="K37" s="43"/>
      <c r="L37" s="43"/>
      <c r="M37" s="45"/>
      <c r="N37" s="46"/>
      <c r="O37" s="43"/>
      <c r="P37" s="43"/>
      <c r="Q37" s="45"/>
      <c r="R37" s="46"/>
      <c r="S37" s="43"/>
      <c r="T37" s="43"/>
      <c r="U37" s="45"/>
      <c r="V37" s="46"/>
      <c r="W37" s="43"/>
      <c r="X37" s="43"/>
      <c r="Y37" s="45"/>
      <c r="Z37" s="66"/>
      <c r="AA37" s="60"/>
      <c r="AB37" s="60"/>
      <c r="AC37" s="67"/>
      <c r="AD37" s="66"/>
      <c r="AE37" s="60"/>
      <c r="AF37" s="60"/>
      <c r="AG37" s="67"/>
      <c r="AH37" s="66"/>
      <c r="AI37" s="60"/>
      <c r="AJ37" s="60"/>
      <c r="AK37" s="67"/>
      <c r="AL37" s="66"/>
      <c r="AM37" s="60"/>
      <c r="AN37" s="60"/>
      <c r="AO37" s="61"/>
      <c r="AT37" s="64"/>
      <c r="AU37" s="64"/>
      <c r="AV37" s="64"/>
      <c r="AW37" s="64"/>
      <c r="AX37" s="70"/>
      <c r="AY37" s="70"/>
      <c r="AZ37" s="70"/>
      <c r="BA37" s="70"/>
      <c r="BB37" s="70"/>
      <c r="BC37" s="70"/>
      <c r="BD37" s="103"/>
      <c r="BE37" s="103"/>
      <c r="BF37" s="103"/>
      <c r="BG37" s="103"/>
      <c r="BH37" s="103"/>
      <c r="BI37" s="103"/>
      <c r="BJ37" s="103"/>
    </row>
    <row r="38" spans="2:66" ht="9" customHeight="1">
      <c r="B38" s="36"/>
      <c r="C38" s="36"/>
      <c r="D38" s="36"/>
      <c r="E38" s="36"/>
      <c r="F38" s="47"/>
      <c r="G38" s="48"/>
      <c r="H38" s="48"/>
      <c r="I38" s="50"/>
      <c r="J38" s="51"/>
      <c r="K38" s="48"/>
      <c r="L38" s="48"/>
      <c r="M38" s="50"/>
      <c r="N38" s="51"/>
      <c r="O38" s="48"/>
      <c r="P38" s="48"/>
      <c r="Q38" s="50"/>
      <c r="R38" s="51"/>
      <c r="S38" s="48"/>
      <c r="T38" s="48"/>
      <c r="U38" s="50"/>
      <c r="V38" s="51"/>
      <c r="W38" s="48"/>
      <c r="X38" s="48"/>
      <c r="Y38" s="49"/>
      <c r="Z38" s="34"/>
      <c r="AA38" s="36"/>
      <c r="AB38" s="36"/>
      <c r="AC38" s="37"/>
      <c r="AT38" s="64"/>
      <c r="AU38" s="64"/>
      <c r="AV38" s="64"/>
      <c r="AW38" s="64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</row>
    <row r="39" spans="2:66" ht="9" customHeight="1">
      <c r="B39" s="36"/>
      <c r="C39" s="36"/>
      <c r="D39" s="36"/>
      <c r="E39" s="36"/>
      <c r="F39" s="34"/>
      <c r="G39" s="36"/>
      <c r="H39" s="36"/>
      <c r="I39" s="40"/>
      <c r="J39" s="41"/>
      <c r="K39" s="36"/>
      <c r="L39" s="36"/>
      <c r="M39" s="40"/>
      <c r="N39" s="41"/>
      <c r="O39" s="36"/>
      <c r="P39" s="36"/>
      <c r="Q39" s="40"/>
      <c r="R39" s="41"/>
      <c r="S39" s="36"/>
      <c r="T39" s="36"/>
      <c r="U39" s="40"/>
      <c r="V39" s="41"/>
      <c r="W39" s="36"/>
      <c r="X39" s="36"/>
      <c r="Y39" s="37"/>
      <c r="Z39" s="34"/>
      <c r="AA39" s="36"/>
      <c r="AB39" s="36"/>
      <c r="AC39" s="37"/>
      <c r="AT39" s="64"/>
      <c r="AU39" s="64"/>
      <c r="AV39" s="64"/>
      <c r="AW39" s="64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</row>
    <row r="40" spans="2:66" ht="9" customHeight="1">
      <c r="B40" s="36"/>
      <c r="C40" s="36"/>
      <c r="D40" s="36"/>
      <c r="E40" s="36"/>
      <c r="F40" s="34"/>
      <c r="G40" s="36"/>
      <c r="H40" s="36"/>
      <c r="I40" s="40"/>
      <c r="J40" s="41"/>
      <c r="K40" s="36"/>
      <c r="L40" s="36"/>
      <c r="M40" s="40"/>
      <c r="N40" s="41"/>
      <c r="O40" s="36"/>
      <c r="P40" s="36"/>
      <c r="Q40" s="40"/>
      <c r="R40" s="41"/>
      <c r="S40" s="36"/>
      <c r="T40" s="36"/>
      <c r="U40" s="40"/>
      <c r="V40" s="41"/>
      <c r="W40" s="36"/>
      <c r="X40" s="36"/>
      <c r="Y40" s="37"/>
      <c r="Z40" s="34"/>
      <c r="AA40" s="36"/>
      <c r="AB40" s="36"/>
      <c r="AC40" s="37"/>
      <c r="AT40" s="64"/>
      <c r="AU40" s="64"/>
      <c r="AV40" s="64"/>
      <c r="AW40" s="64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</row>
    <row r="41" spans="2:66" ht="9" customHeight="1" thickBot="1">
      <c r="B41" s="36"/>
      <c r="C41" s="36"/>
      <c r="D41" s="36"/>
      <c r="E41" s="36"/>
      <c r="F41" s="59"/>
      <c r="G41" s="60"/>
      <c r="H41" s="60"/>
      <c r="I41" s="67"/>
      <c r="J41" s="66"/>
      <c r="K41" s="60"/>
      <c r="L41" s="60"/>
      <c r="M41" s="67"/>
      <c r="N41" s="66"/>
      <c r="O41" s="60"/>
      <c r="P41" s="60"/>
      <c r="Q41" s="67"/>
      <c r="R41" s="66"/>
      <c r="S41" s="60"/>
      <c r="T41" s="60"/>
      <c r="U41" s="67"/>
      <c r="V41" s="66"/>
      <c r="W41" s="60"/>
      <c r="X41" s="60"/>
      <c r="Y41" s="61"/>
      <c r="Z41" s="59"/>
      <c r="AA41" s="60"/>
      <c r="AB41" s="60"/>
      <c r="AC41" s="61"/>
      <c r="AT41" s="64"/>
      <c r="AU41" s="64"/>
      <c r="AV41" s="64"/>
      <c r="AW41" s="64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</row>
    <row r="42" spans="2:66" ht="9" customHeight="1">
      <c r="Z42" s="36"/>
      <c r="AA42" s="36"/>
      <c r="AB42" s="36"/>
      <c r="AC42" s="36"/>
      <c r="AT42" s="64"/>
      <c r="AU42" s="64"/>
      <c r="AV42" s="64"/>
      <c r="AW42" s="64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</row>
    <row r="43" spans="2:66" ht="9" customHeight="1">
      <c r="AT43" s="64"/>
      <c r="AU43" s="64"/>
      <c r="AV43" s="64"/>
      <c r="AW43" s="64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N43" s="68"/>
    </row>
    <row r="44" spans="2:66" ht="9" customHeight="1"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N44" s="68"/>
    </row>
    <row r="45" spans="2:66" ht="9" customHeight="1">
      <c r="BN45" s="68"/>
    </row>
    <row r="46" spans="2:66" ht="9" customHeight="1">
      <c r="BN46" s="68"/>
    </row>
    <row r="47" spans="2:66" ht="9" customHeight="1">
      <c r="BN47" s="68"/>
    </row>
    <row r="48" spans="2:66" ht="9" customHeight="1">
      <c r="BN48" s="68"/>
    </row>
  </sheetData>
  <mergeCells count="17">
    <mergeCell ref="AU4:BN8"/>
    <mergeCell ref="AV10:BD11"/>
    <mergeCell ref="AW17:BD18"/>
    <mergeCell ref="AR20:AU20"/>
    <mergeCell ref="AW20:AY20"/>
    <mergeCell ref="BA20:BE20"/>
    <mergeCell ref="AR21:AU21"/>
    <mergeCell ref="AW21:AY21"/>
    <mergeCell ref="BA21:BE21"/>
    <mergeCell ref="AR22:AU22"/>
    <mergeCell ref="AW22:AY22"/>
    <mergeCell ref="BA22:BE22"/>
    <mergeCell ref="AR23:AU23"/>
    <mergeCell ref="AW23:AY23"/>
    <mergeCell ref="BA23:BE23"/>
    <mergeCell ref="AV27:BD28"/>
    <mergeCell ref="BD36:BJ3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BX48"/>
  <sheetViews>
    <sheetView zoomScale="130" zoomScaleNormal="130" workbookViewId="0">
      <selection activeCell="AY16" sqref="AY16"/>
    </sheetView>
  </sheetViews>
  <sheetFormatPr defaultColWidth="1.85546875" defaultRowHeight="9" customHeight="1"/>
  <cols>
    <col min="1" max="13" width="1.85546875" style="29"/>
    <col min="14" max="14" width="2" style="29" bestFit="1" customWidth="1"/>
    <col min="15" max="43" width="1.85546875" style="29"/>
    <col min="44" max="44" width="2.7109375" style="29" bestFit="1" customWidth="1"/>
    <col min="45" max="47" width="1.85546875" style="29"/>
    <col min="48" max="48" width="6.140625" style="29" bestFit="1" customWidth="1"/>
    <col min="49" max="49" width="5.28515625" style="29" bestFit="1" customWidth="1"/>
    <col min="50" max="50" width="3" style="29" bestFit="1" customWidth="1"/>
    <col min="51" max="51" width="1.85546875" style="29"/>
    <col min="52" max="52" width="8.85546875" style="72" customWidth="1"/>
    <col min="53" max="56" width="1.85546875" style="29"/>
    <col min="57" max="57" width="4.42578125" style="29" bestFit="1" customWidth="1"/>
    <col min="58" max="59" width="1.85546875" style="29"/>
    <col min="60" max="60" width="4.140625" style="29" bestFit="1" customWidth="1"/>
    <col min="61" max="61" width="5.28515625" style="29" bestFit="1" customWidth="1"/>
    <col min="62" max="64" width="1.85546875" style="29"/>
    <col min="65" max="65" width="2.85546875" style="34" customWidth="1"/>
    <col min="66" max="66" width="5.140625" style="35" customWidth="1"/>
    <col min="67" max="67" width="3.28515625" style="29" customWidth="1"/>
    <col min="68" max="68" width="2.42578125" style="29" bestFit="1" customWidth="1"/>
    <col min="69" max="69" width="4.140625" style="29" bestFit="1" customWidth="1"/>
    <col min="70" max="77" width="6.140625" style="29" customWidth="1"/>
    <col min="78" max="16384" width="1.85546875" style="29"/>
  </cols>
  <sheetData>
    <row r="1" spans="2:76" ht="7.5" customHeight="1" thickBot="1">
      <c r="BM1" s="30"/>
      <c r="BN1" s="31"/>
      <c r="BR1" s="27"/>
      <c r="BS1" s="27"/>
      <c r="BT1" s="27"/>
      <c r="BU1" s="27"/>
      <c r="BV1" s="27"/>
      <c r="BW1" s="27"/>
      <c r="BX1" s="28"/>
    </row>
    <row r="2" spans="2:76" ht="9.75" customHeight="1">
      <c r="B2" s="30"/>
      <c r="C2" s="32"/>
      <c r="D2" s="32"/>
      <c r="E2" s="32"/>
      <c r="F2" s="39"/>
      <c r="G2" s="32"/>
      <c r="H2" s="32"/>
      <c r="I2" s="33"/>
      <c r="BR2" s="27"/>
      <c r="BS2" s="27"/>
      <c r="BT2" s="27"/>
      <c r="BU2" s="27"/>
      <c r="BV2" s="27"/>
      <c r="BW2" s="27"/>
      <c r="BX2" s="28"/>
    </row>
    <row r="3" spans="2:76" ht="9.75" customHeight="1">
      <c r="B3" s="34"/>
      <c r="C3" s="36"/>
      <c r="D3" s="36"/>
      <c r="E3" s="36"/>
      <c r="F3" s="41"/>
      <c r="G3" s="36"/>
      <c r="H3" s="36"/>
      <c r="I3" s="37"/>
      <c r="BR3" s="27"/>
      <c r="BS3" s="27"/>
      <c r="BT3" s="27"/>
      <c r="BU3" s="27"/>
      <c r="BV3" s="27"/>
      <c r="BW3" s="27"/>
      <c r="BX3" s="28"/>
    </row>
    <row r="4" spans="2:76" ht="9.75" customHeight="1">
      <c r="B4" s="34"/>
      <c r="C4" s="36"/>
      <c r="D4" s="36"/>
      <c r="E4" s="36"/>
      <c r="F4" s="41"/>
      <c r="G4" s="36"/>
      <c r="H4" s="36"/>
      <c r="I4" s="37"/>
      <c r="AU4" s="99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R4" s="27"/>
      <c r="BS4" s="27"/>
      <c r="BT4" s="27"/>
      <c r="BU4" s="27"/>
      <c r="BV4" s="27"/>
      <c r="BW4" s="27"/>
      <c r="BX4" s="28"/>
    </row>
    <row r="5" spans="2:76" ht="9.75" customHeight="1" thickBot="1">
      <c r="B5" s="34"/>
      <c r="C5" s="36"/>
      <c r="D5" s="36"/>
      <c r="E5" s="36"/>
      <c r="F5" s="41"/>
      <c r="G5" s="36"/>
      <c r="H5" s="36"/>
      <c r="I5" s="37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</row>
    <row r="6" spans="2:76" ht="9" customHeight="1">
      <c r="B6" s="47"/>
      <c r="C6" s="48"/>
      <c r="D6" s="48"/>
      <c r="E6" s="48"/>
      <c r="F6" s="51"/>
      <c r="G6" s="48"/>
      <c r="H6" s="48"/>
      <c r="I6" s="50"/>
      <c r="J6" s="39"/>
      <c r="K6" s="32"/>
      <c r="L6" s="32"/>
      <c r="M6" s="38"/>
      <c r="N6" s="39"/>
      <c r="O6" s="32"/>
      <c r="P6" s="32"/>
      <c r="Q6" s="38"/>
      <c r="R6" s="39"/>
      <c r="S6" s="32"/>
      <c r="T6" s="32"/>
      <c r="U6" s="38"/>
      <c r="V6" s="39"/>
      <c r="W6" s="32"/>
      <c r="X6" s="32"/>
      <c r="Y6" s="38"/>
      <c r="Z6" s="39"/>
      <c r="AA6" s="32"/>
      <c r="AB6" s="32"/>
      <c r="AC6" s="38"/>
      <c r="AD6" s="39"/>
      <c r="AE6" s="32"/>
      <c r="AF6" s="32"/>
      <c r="AG6" s="38"/>
      <c r="AH6" s="39"/>
      <c r="AI6" s="32"/>
      <c r="AJ6" s="32"/>
      <c r="AK6" s="38"/>
      <c r="AL6" s="39"/>
      <c r="AM6" s="32"/>
      <c r="AN6" s="32"/>
      <c r="AO6" s="33"/>
      <c r="AP6" s="36"/>
      <c r="AQ6" s="36"/>
      <c r="AR6" s="36"/>
      <c r="AS6" s="36"/>
      <c r="AT6" s="36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</row>
    <row r="7" spans="2:76" ht="9" customHeight="1">
      <c r="B7" s="34"/>
      <c r="C7" s="36"/>
      <c r="D7" s="36"/>
      <c r="E7" s="36"/>
      <c r="F7" s="41"/>
      <c r="G7" s="36"/>
      <c r="H7" s="36"/>
      <c r="I7" s="40"/>
      <c r="J7" s="41"/>
      <c r="K7" s="36"/>
      <c r="L7" s="36"/>
      <c r="M7" s="40"/>
      <c r="N7" s="41"/>
      <c r="O7" s="36"/>
      <c r="P7" s="36"/>
      <c r="Q7" s="40"/>
      <c r="R7" s="41"/>
      <c r="S7" s="36"/>
      <c r="T7" s="36"/>
      <c r="U7" s="40"/>
      <c r="V7" s="41"/>
      <c r="W7" s="36"/>
      <c r="X7" s="36"/>
      <c r="Y7" s="40"/>
      <c r="Z7" s="41"/>
      <c r="AA7" s="36"/>
      <c r="AB7" s="36"/>
      <c r="AC7" s="40"/>
      <c r="AD7" s="41"/>
      <c r="AE7" s="36"/>
      <c r="AF7" s="36"/>
      <c r="AG7" s="40"/>
      <c r="AH7" s="41"/>
      <c r="AI7" s="36"/>
      <c r="AJ7" s="36"/>
      <c r="AK7" s="40"/>
      <c r="AL7" s="41"/>
      <c r="AM7" s="36"/>
      <c r="AN7" s="36"/>
      <c r="AO7" s="37"/>
      <c r="AP7" s="36"/>
      <c r="AQ7" s="36"/>
      <c r="AR7" s="36"/>
      <c r="AS7" s="36"/>
      <c r="AT7" s="36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</row>
    <row r="8" spans="2:76" ht="9" customHeight="1">
      <c r="B8" s="34"/>
      <c r="C8" s="36"/>
      <c r="D8" s="36"/>
      <c r="E8" s="36"/>
      <c r="F8" s="41"/>
      <c r="G8" s="36"/>
      <c r="H8" s="36"/>
      <c r="I8" s="40"/>
      <c r="J8" s="41"/>
      <c r="K8" s="36"/>
      <c r="L8" s="36"/>
      <c r="M8" s="40"/>
      <c r="N8" s="41"/>
      <c r="O8" s="36"/>
      <c r="P8" s="36"/>
      <c r="Q8" s="40"/>
      <c r="R8" s="41"/>
      <c r="S8" s="36"/>
      <c r="T8" s="36"/>
      <c r="U8" s="40"/>
      <c r="V8" s="41"/>
      <c r="W8" s="36"/>
      <c r="X8" s="36"/>
      <c r="Y8" s="40"/>
      <c r="Z8" s="41"/>
      <c r="AA8" s="36"/>
      <c r="AB8" s="36"/>
      <c r="AC8" s="40"/>
      <c r="AD8" s="41"/>
      <c r="AE8" s="36"/>
      <c r="AF8" s="36"/>
      <c r="AG8" s="40"/>
      <c r="AH8" s="41"/>
      <c r="AI8" s="36"/>
      <c r="AJ8" s="36"/>
      <c r="AK8" s="40"/>
      <c r="AL8" s="41"/>
      <c r="AM8" s="36"/>
      <c r="AN8" s="36"/>
      <c r="AO8" s="37"/>
      <c r="AP8" s="36"/>
      <c r="AQ8" s="36"/>
      <c r="AR8" s="36"/>
      <c r="AS8" s="36"/>
      <c r="AT8" s="36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</row>
    <row r="9" spans="2:76" ht="9" customHeight="1">
      <c r="B9" s="42"/>
      <c r="C9" s="43"/>
      <c r="D9" s="43"/>
      <c r="E9" s="43"/>
      <c r="F9" s="46"/>
      <c r="G9" s="43"/>
      <c r="H9" s="43"/>
      <c r="I9" s="45"/>
      <c r="J9" s="46"/>
      <c r="K9" s="43"/>
      <c r="L9" s="43"/>
      <c r="M9" s="45"/>
      <c r="N9" s="46"/>
      <c r="O9" s="43"/>
      <c r="P9" s="43"/>
      <c r="Q9" s="45"/>
      <c r="R9" s="46"/>
      <c r="S9" s="43"/>
      <c r="T9" s="43"/>
      <c r="U9" s="45"/>
      <c r="V9" s="46"/>
      <c r="W9" s="43"/>
      <c r="X9" s="43"/>
      <c r="Y9" s="45"/>
      <c r="Z9" s="46"/>
      <c r="AA9" s="43"/>
      <c r="AB9" s="43"/>
      <c r="AC9" s="45"/>
      <c r="AD9" s="46"/>
      <c r="AE9" s="43"/>
      <c r="AF9" s="43"/>
      <c r="AG9" s="45"/>
      <c r="AH9" s="46"/>
      <c r="AI9" s="43"/>
      <c r="AJ9" s="43"/>
      <c r="AK9" s="45"/>
      <c r="AL9" s="46"/>
      <c r="AM9" s="43"/>
      <c r="AN9" s="43"/>
      <c r="AO9" s="44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75"/>
      <c r="BA9" s="36"/>
      <c r="BB9" s="36"/>
      <c r="BC9" s="36"/>
      <c r="BD9" s="36"/>
      <c r="BE9" s="36"/>
      <c r="BF9" s="36"/>
      <c r="BL9" s="36"/>
    </row>
    <row r="10" spans="2:76" ht="9" customHeight="1">
      <c r="B10" s="47"/>
      <c r="C10" s="48"/>
      <c r="D10" s="48"/>
      <c r="E10" s="48"/>
      <c r="F10" s="51"/>
      <c r="G10" s="48"/>
      <c r="H10" s="48"/>
      <c r="I10" s="50"/>
      <c r="J10" s="51"/>
      <c r="K10" s="48"/>
      <c r="L10" s="48"/>
      <c r="M10" s="50"/>
      <c r="N10" s="51"/>
      <c r="O10" s="48"/>
      <c r="P10" s="48"/>
      <c r="Q10" s="50"/>
      <c r="R10" s="51"/>
      <c r="S10" s="48"/>
      <c r="T10" s="48"/>
      <c r="U10" s="50"/>
      <c r="V10" s="51"/>
      <c r="W10" s="48"/>
      <c r="X10" s="48"/>
      <c r="Y10" s="50"/>
      <c r="Z10" s="51"/>
      <c r="AA10" s="48"/>
      <c r="AB10" s="48"/>
      <c r="AC10" s="50"/>
      <c r="AD10" s="51"/>
      <c r="AE10" s="48"/>
      <c r="AF10" s="48"/>
      <c r="AG10" s="50"/>
      <c r="AH10" s="51"/>
      <c r="AI10" s="48"/>
      <c r="AJ10" s="48"/>
      <c r="AK10" s="50"/>
      <c r="AL10" s="51"/>
      <c r="AM10" s="48"/>
      <c r="AN10" s="48"/>
      <c r="AO10" s="49"/>
      <c r="AP10" s="36"/>
      <c r="AQ10" s="36"/>
      <c r="AR10" s="36"/>
      <c r="AS10" s="36"/>
      <c r="AT10" s="36"/>
      <c r="AU10" s="36"/>
      <c r="AV10" s="102"/>
      <c r="AW10" s="102"/>
      <c r="AX10" s="102"/>
      <c r="AY10" s="102"/>
      <c r="AZ10" s="102"/>
      <c r="BA10" s="102"/>
      <c r="BB10" s="102"/>
      <c r="BC10" s="102"/>
      <c r="BD10" s="102"/>
      <c r="BE10" s="36" t="s">
        <v>55</v>
      </c>
      <c r="BF10" s="36"/>
      <c r="BI10" s="29">
        <f>22*1330</f>
        <v>29260</v>
      </c>
    </row>
    <row r="11" spans="2:76" ht="9" customHeight="1">
      <c r="B11" s="34"/>
      <c r="C11" s="36"/>
      <c r="D11" s="36"/>
      <c r="E11" s="36"/>
      <c r="F11" s="41"/>
      <c r="G11" s="36"/>
      <c r="H11" s="36"/>
      <c r="I11" s="40"/>
      <c r="J11" s="41"/>
      <c r="K11" s="36"/>
      <c r="L11" s="36"/>
      <c r="M11" s="40"/>
      <c r="N11" s="41"/>
      <c r="O11" s="36"/>
      <c r="P11" s="36"/>
      <c r="Q11" s="40"/>
      <c r="R11" s="41"/>
      <c r="S11" s="36"/>
      <c r="T11" s="36"/>
      <c r="U11" s="40"/>
      <c r="V11" s="41"/>
      <c r="W11" s="36"/>
      <c r="X11" s="36"/>
      <c r="Y11" s="40"/>
      <c r="Z11" s="41"/>
      <c r="AA11" s="36"/>
      <c r="AB11" s="36"/>
      <c r="AC11" s="40"/>
      <c r="AD11" s="41"/>
      <c r="AE11" s="36"/>
      <c r="AF11" s="36"/>
      <c r="AG11" s="40"/>
      <c r="AH11" s="41"/>
      <c r="AI11" s="36"/>
      <c r="AJ11" s="36"/>
      <c r="AK11" s="40"/>
      <c r="AL11" s="41"/>
      <c r="AM11" s="36"/>
      <c r="AN11" s="36"/>
      <c r="AO11" s="37"/>
      <c r="AP11" s="36"/>
      <c r="AQ11" s="36"/>
      <c r="AR11" s="36"/>
      <c r="AS11" s="36"/>
      <c r="AT11" s="36"/>
      <c r="AU11" s="36"/>
      <c r="AV11" s="102"/>
      <c r="AW11" s="102"/>
      <c r="AX11" s="102"/>
      <c r="AY11" s="102"/>
      <c r="AZ11" s="102"/>
      <c r="BA11" s="102"/>
      <c r="BB11" s="102"/>
      <c r="BC11" s="102"/>
      <c r="BD11" s="102"/>
      <c r="BE11" s="36" t="s">
        <v>63</v>
      </c>
      <c r="BF11" s="36"/>
      <c r="BI11" s="29">
        <f>2*437+650</f>
        <v>1524</v>
      </c>
    </row>
    <row r="12" spans="2:76" ht="9" customHeight="1">
      <c r="B12" s="34"/>
      <c r="C12" s="36"/>
      <c r="D12" s="36"/>
      <c r="E12" s="36"/>
      <c r="F12" s="41"/>
      <c r="G12" s="36"/>
      <c r="H12" s="36"/>
      <c r="I12" s="40"/>
      <c r="J12" s="41"/>
      <c r="K12" s="36"/>
      <c r="L12" s="36"/>
      <c r="M12" s="40"/>
      <c r="N12" s="41"/>
      <c r="O12" s="36"/>
      <c r="P12" s="36"/>
      <c r="Q12" s="40"/>
      <c r="R12" s="41"/>
      <c r="S12" s="36"/>
      <c r="T12" s="36"/>
      <c r="U12" s="40"/>
      <c r="V12" s="41"/>
      <c r="W12" s="36"/>
      <c r="X12" s="36"/>
      <c r="Y12" s="40"/>
      <c r="Z12" s="41"/>
      <c r="AA12" s="36"/>
      <c r="AB12" s="36"/>
      <c r="AC12" s="40"/>
      <c r="AD12" s="41"/>
      <c r="AE12" s="36"/>
      <c r="AF12" s="36"/>
      <c r="AG12" s="40"/>
      <c r="AH12" s="41"/>
      <c r="AI12" s="36"/>
      <c r="AJ12" s="36"/>
      <c r="AK12" s="40"/>
      <c r="AL12" s="41"/>
      <c r="AM12" s="36"/>
      <c r="AN12" s="36"/>
      <c r="AO12" s="37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75"/>
      <c r="BA12" s="36"/>
      <c r="BB12" s="36"/>
      <c r="BC12" s="36"/>
      <c r="BD12" s="36"/>
      <c r="BE12" s="36" t="s">
        <v>54</v>
      </c>
      <c r="BF12" s="36"/>
      <c r="BI12" s="29">
        <v>2800</v>
      </c>
      <c r="BN12" s="52"/>
    </row>
    <row r="13" spans="2:76" ht="9" customHeight="1">
      <c r="B13" s="42"/>
      <c r="C13" s="43"/>
      <c r="D13" s="43"/>
      <c r="E13" s="43"/>
      <c r="F13" s="46"/>
      <c r="G13" s="43"/>
      <c r="H13" s="43"/>
      <c r="I13" s="45"/>
      <c r="J13" s="46"/>
      <c r="K13" s="43"/>
      <c r="L13" s="43"/>
      <c r="M13" s="45"/>
      <c r="N13" s="46"/>
      <c r="O13" s="43"/>
      <c r="P13" s="43"/>
      <c r="Q13" s="45"/>
      <c r="R13" s="46"/>
      <c r="S13" s="43"/>
      <c r="T13" s="43"/>
      <c r="U13" s="45"/>
      <c r="V13" s="46"/>
      <c r="W13" s="43"/>
      <c r="X13" s="43"/>
      <c r="Y13" s="45"/>
      <c r="Z13" s="46"/>
      <c r="AA13" s="43"/>
      <c r="AB13" s="43"/>
      <c r="AC13" s="45"/>
      <c r="AD13" s="46"/>
      <c r="AE13" s="43"/>
      <c r="AF13" s="43"/>
      <c r="AG13" s="45"/>
      <c r="AH13" s="46"/>
      <c r="AI13" s="43"/>
      <c r="AJ13" s="43"/>
      <c r="AK13" s="45"/>
      <c r="AL13" s="46"/>
      <c r="AM13" s="43"/>
      <c r="AN13" s="43"/>
      <c r="AO13" s="44"/>
      <c r="AP13" s="36"/>
      <c r="AQ13" s="36"/>
      <c r="AR13" s="36"/>
      <c r="AS13" s="36"/>
      <c r="AT13" s="36"/>
      <c r="AU13" s="36"/>
      <c r="AV13" s="53"/>
      <c r="AW13" s="53"/>
      <c r="AX13" s="53"/>
      <c r="AY13" s="53"/>
      <c r="AZ13" s="76"/>
      <c r="BA13" s="53"/>
      <c r="BB13" s="53"/>
      <c r="BC13" s="53"/>
      <c r="BD13" s="53"/>
      <c r="BE13" s="36" t="s">
        <v>64</v>
      </c>
      <c r="BF13" s="36"/>
      <c r="BI13" s="29">
        <f>15*1530</f>
        <v>22950</v>
      </c>
      <c r="BN13" s="54"/>
    </row>
    <row r="14" spans="2:76" ht="9" customHeight="1">
      <c r="B14" s="47"/>
      <c r="C14" s="48"/>
      <c r="D14" s="48"/>
      <c r="E14" s="48"/>
      <c r="F14" s="51"/>
      <c r="G14" s="48"/>
      <c r="H14" s="48"/>
      <c r="I14" s="50"/>
      <c r="J14" s="51"/>
      <c r="K14" s="48"/>
      <c r="L14" s="48"/>
      <c r="M14" s="50"/>
      <c r="N14" s="51"/>
      <c r="O14" s="48"/>
      <c r="P14" s="48"/>
      <c r="Q14" s="50"/>
      <c r="R14" s="51"/>
      <c r="S14" s="48"/>
      <c r="T14" s="48"/>
      <c r="U14" s="50"/>
      <c r="V14" s="51"/>
      <c r="W14" s="48"/>
      <c r="X14" s="48"/>
      <c r="Y14" s="50"/>
      <c r="Z14" s="51"/>
      <c r="AA14" s="48"/>
      <c r="AB14" s="48"/>
      <c r="AC14" s="50"/>
      <c r="AD14" s="51"/>
      <c r="AE14" s="48"/>
      <c r="AF14" s="48"/>
      <c r="AG14" s="50"/>
      <c r="AH14" s="51"/>
      <c r="AI14" s="48"/>
      <c r="AJ14" s="48"/>
      <c r="AK14" s="50"/>
      <c r="AL14" s="51"/>
      <c r="AM14" s="48"/>
      <c r="AN14" s="48"/>
      <c r="AO14" s="49"/>
      <c r="AP14" s="36"/>
      <c r="AQ14" s="36"/>
      <c r="AR14" s="36"/>
      <c r="AS14" s="36"/>
      <c r="AT14" s="36"/>
      <c r="AU14" s="36"/>
      <c r="AV14" s="53"/>
      <c r="AW14" s="53"/>
      <c r="AX14" s="53"/>
      <c r="AY14" s="53"/>
      <c r="AZ14" s="76"/>
      <c r="BA14" s="53"/>
      <c r="BB14" s="53"/>
      <c r="BC14" s="53"/>
      <c r="BD14" s="53"/>
      <c r="BE14" s="36" t="s">
        <v>56</v>
      </c>
      <c r="BF14" s="36"/>
      <c r="BG14" s="55"/>
      <c r="BI14" s="29">
        <f>BI11+BI12+BI13+2040+400</f>
        <v>29714</v>
      </c>
      <c r="BN14" s="54"/>
    </row>
    <row r="15" spans="2:76" ht="9" customHeight="1">
      <c r="B15" s="34"/>
      <c r="C15" s="36"/>
      <c r="D15" s="36"/>
      <c r="E15" s="36"/>
      <c r="F15" s="41"/>
      <c r="G15" s="36"/>
      <c r="H15" s="36"/>
      <c r="I15" s="40"/>
      <c r="J15" s="41"/>
      <c r="K15" s="36"/>
      <c r="L15" s="36"/>
      <c r="M15" s="40"/>
      <c r="N15" s="41"/>
      <c r="O15" s="36"/>
      <c r="P15" s="36"/>
      <c r="Q15" s="40"/>
      <c r="R15" s="41"/>
      <c r="S15" s="36"/>
      <c r="T15" s="36"/>
      <c r="U15" s="40"/>
      <c r="V15" s="41"/>
      <c r="W15" s="36"/>
      <c r="X15" s="36"/>
      <c r="Y15" s="40"/>
      <c r="Z15" s="41"/>
      <c r="AA15" s="36"/>
      <c r="AB15" s="36"/>
      <c r="AC15" s="40"/>
      <c r="AD15" s="41"/>
      <c r="AE15" s="36"/>
      <c r="AF15" s="36"/>
      <c r="AG15" s="40"/>
      <c r="AH15" s="41"/>
      <c r="AI15" s="36"/>
      <c r="AJ15" s="36"/>
      <c r="AK15" s="40"/>
      <c r="AL15" s="41"/>
      <c r="AM15" s="36"/>
      <c r="AN15" s="36"/>
      <c r="AO15" s="37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75"/>
      <c r="BA15" s="36"/>
      <c r="BB15" s="36"/>
      <c r="BC15" s="36"/>
      <c r="BD15" s="36"/>
      <c r="BE15" s="36"/>
      <c r="BF15" s="36"/>
      <c r="BN15" s="54"/>
    </row>
    <row r="16" spans="2:76" ht="9" customHeight="1">
      <c r="B16" s="34"/>
      <c r="C16" s="36"/>
      <c r="D16" s="36"/>
      <c r="E16" s="36"/>
      <c r="F16" s="41"/>
      <c r="G16" s="36"/>
      <c r="H16" s="36"/>
      <c r="I16" s="40"/>
      <c r="J16" s="41"/>
      <c r="K16" s="36"/>
      <c r="L16" s="36"/>
      <c r="M16" s="40"/>
      <c r="N16" s="41"/>
      <c r="O16" s="36"/>
      <c r="P16" s="36"/>
      <c r="Q16" s="40"/>
      <c r="R16" s="41"/>
      <c r="S16" s="36"/>
      <c r="T16" s="36"/>
      <c r="U16" s="40"/>
      <c r="V16" s="41"/>
      <c r="W16" s="36"/>
      <c r="X16" s="36"/>
      <c r="Y16" s="40"/>
      <c r="Z16" s="41"/>
      <c r="AA16" s="36"/>
      <c r="AB16" s="36"/>
      <c r="AC16" s="40"/>
      <c r="AD16" s="41"/>
      <c r="AE16" s="36"/>
      <c r="AF16" s="36"/>
      <c r="AG16" s="40"/>
      <c r="AH16" s="41"/>
      <c r="AI16" s="36"/>
      <c r="AJ16" s="36"/>
      <c r="AK16" s="40"/>
      <c r="AL16" s="41"/>
      <c r="AM16" s="36"/>
      <c r="AN16" s="36"/>
      <c r="AO16" s="37"/>
      <c r="AP16" s="36"/>
      <c r="AQ16" s="36"/>
      <c r="AR16" s="36"/>
      <c r="AS16" s="36"/>
      <c r="AT16" s="36"/>
      <c r="AU16" s="36"/>
      <c r="BH16" s="74" t="s">
        <v>58</v>
      </c>
      <c r="BI16" s="74">
        <f>1.4*32200</f>
        <v>45080</v>
      </c>
      <c r="BN16" s="54"/>
    </row>
    <row r="17" spans="2:76" ht="9" customHeight="1">
      <c r="B17" s="42"/>
      <c r="C17" s="43"/>
      <c r="D17" s="43"/>
      <c r="E17" s="43"/>
      <c r="F17" s="46"/>
      <c r="G17" s="43"/>
      <c r="H17" s="43"/>
      <c r="I17" s="45"/>
      <c r="J17" s="46"/>
      <c r="K17" s="43"/>
      <c r="L17" s="43"/>
      <c r="M17" s="45"/>
      <c r="N17" s="46"/>
      <c r="O17" s="43"/>
      <c r="P17" s="43"/>
      <c r="Q17" s="45"/>
      <c r="R17" s="46"/>
      <c r="S17" s="43"/>
      <c r="T17" s="43"/>
      <c r="U17" s="45"/>
      <c r="V17" s="46"/>
      <c r="W17" s="43"/>
      <c r="X17" s="43"/>
      <c r="Y17" s="45"/>
      <c r="Z17" s="46"/>
      <c r="AA17" s="43"/>
      <c r="AB17" s="43"/>
      <c r="AC17" s="45"/>
      <c r="AD17" s="46"/>
      <c r="AE17" s="43"/>
      <c r="AF17" s="43"/>
      <c r="AG17" s="45"/>
      <c r="AH17" s="46"/>
      <c r="AI17" s="43"/>
      <c r="AJ17" s="43"/>
      <c r="AK17" s="45"/>
      <c r="AL17" s="46"/>
      <c r="AM17" s="43"/>
      <c r="AN17" s="43"/>
      <c r="AO17" s="44"/>
      <c r="AP17" s="36"/>
      <c r="AQ17" s="36"/>
      <c r="AR17" s="36"/>
      <c r="AS17" s="36"/>
      <c r="AT17" s="36"/>
      <c r="AU17" s="36"/>
      <c r="AW17" s="101"/>
      <c r="AX17" s="101"/>
      <c r="AY17" s="101"/>
      <c r="AZ17" s="101"/>
      <c r="BA17" s="101"/>
      <c r="BB17" s="101"/>
      <c r="BC17" s="101"/>
      <c r="BD17" s="101"/>
      <c r="BH17" s="74" t="s">
        <v>57</v>
      </c>
      <c r="BI17" s="74">
        <f>6460+6460+5460+5460+10400+8600+3820</f>
        <v>46660</v>
      </c>
      <c r="BN17" s="54"/>
    </row>
    <row r="18" spans="2:76" ht="9" customHeight="1">
      <c r="B18" s="47"/>
      <c r="C18" s="48"/>
      <c r="D18" s="48"/>
      <c r="E18" s="48"/>
      <c r="F18" s="51"/>
      <c r="G18" s="48"/>
      <c r="H18" s="48"/>
      <c r="I18" s="50"/>
      <c r="J18" s="51"/>
      <c r="K18" s="48"/>
      <c r="L18" s="48"/>
      <c r="M18" s="50"/>
      <c r="N18" s="51"/>
      <c r="O18" s="48"/>
      <c r="P18" s="48"/>
      <c r="Q18" s="50"/>
      <c r="R18" s="51"/>
      <c r="S18" s="48"/>
      <c r="T18" s="48"/>
      <c r="U18" s="50"/>
      <c r="V18" s="51"/>
      <c r="W18" s="48"/>
      <c r="X18" s="48"/>
      <c r="Y18" s="50"/>
      <c r="Z18" s="51"/>
      <c r="AA18" s="48"/>
      <c r="AB18" s="48"/>
      <c r="AC18" s="50"/>
      <c r="AD18" s="51"/>
      <c r="AE18" s="48"/>
      <c r="AF18" s="48"/>
      <c r="AG18" s="50"/>
      <c r="AH18" s="51"/>
      <c r="AI18" s="48"/>
      <c r="AJ18" s="48"/>
      <c r="AK18" s="50"/>
      <c r="AL18" s="51"/>
      <c r="AM18" s="48"/>
      <c r="AN18" s="48"/>
      <c r="AO18" s="49"/>
      <c r="AR18" s="36"/>
      <c r="AS18" s="36"/>
      <c r="AT18" s="36"/>
      <c r="AU18" s="36"/>
      <c r="AW18" s="101"/>
      <c r="AX18" s="101"/>
      <c r="AY18" s="101"/>
      <c r="AZ18" s="101"/>
      <c r="BA18" s="101"/>
      <c r="BB18" s="101"/>
      <c r="BC18" s="101"/>
      <c r="BD18" s="101"/>
      <c r="BN18" s="54"/>
    </row>
    <row r="19" spans="2:76" ht="9" customHeight="1">
      <c r="B19" s="34"/>
      <c r="C19" s="36"/>
      <c r="D19" s="36"/>
      <c r="E19" s="36"/>
      <c r="F19" s="41"/>
      <c r="G19" s="36"/>
      <c r="H19" s="36"/>
      <c r="I19" s="40"/>
      <c r="J19" s="41"/>
      <c r="K19" s="36"/>
      <c r="L19" s="36"/>
      <c r="M19" s="40"/>
      <c r="N19" s="41"/>
      <c r="O19" s="36"/>
      <c r="P19" s="36"/>
      <c r="Q19" s="40"/>
      <c r="R19" s="41"/>
      <c r="S19" s="36"/>
      <c r="T19" s="36"/>
      <c r="U19" s="40"/>
      <c r="V19" s="41"/>
      <c r="W19" s="36"/>
      <c r="X19" s="36"/>
      <c r="Y19" s="40"/>
      <c r="Z19" s="41"/>
      <c r="AA19" s="36"/>
      <c r="AB19" s="36"/>
      <c r="AC19" s="40"/>
      <c r="AD19" s="41"/>
      <c r="AE19" s="36"/>
      <c r="AF19" s="36"/>
      <c r="AG19" s="40"/>
      <c r="AH19" s="41"/>
      <c r="AI19" s="36"/>
      <c r="AJ19" s="36"/>
      <c r="AK19" s="40"/>
      <c r="AL19" s="41"/>
      <c r="AM19" s="36"/>
      <c r="AN19" s="36"/>
      <c r="AO19" s="37"/>
      <c r="AV19" s="56"/>
      <c r="AW19" s="56"/>
      <c r="AX19" s="56"/>
      <c r="AY19" s="56"/>
      <c r="BA19" s="56"/>
      <c r="BB19" s="56"/>
      <c r="BC19" s="56"/>
      <c r="BD19" s="56"/>
      <c r="BE19" s="56"/>
      <c r="BN19" s="54"/>
      <c r="BR19" s="57"/>
      <c r="BS19" s="57"/>
      <c r="BT19" s="57"/>
      <c r="BU19" s="57"/>
      <c r="BV19" s="57"/>
      <c r="BW19" s="57"/>
      <c r="BX19" s="58"/>
    </row>
    <row r="20" spans="2:76" ht="9" customHeight="1" thickBot="1">
      <c r="B20" s="34"/>
      <c r="C20" s="36"/>
      <c r="D20" s="36"/>
      <c r="E20" s="36"/>
      <c r="F20" s="41"/>
      <c r="G20" s="36"/>
      <c r="H20" s="36"/>
      <c r="I20" s="40"/>
      <c r="J20" s="41"/>
      <c r="K20" s="36"/>
      <c r="L20" s="36"/>
      <c r="M20" s="40"/>
      <c r="N20" s="41"/>
      <c r="O20" s="36"/>
      <c r="P20" s="36"/>
      <c r="Q20" s="40"/>
      <c r="R20" s="41"/>
      <c r="S20" s="36"/>
      <c r="T20" s="36"/>
      <c r="U20" s="40"/>
      <c r="V20" s="41"/>
      <c r="W20" s="36"/>
      <c r="X20" s="36"/>
      <c r="Y20" s="40"/>
      <c r="Z20" s="41"/>
      <c r="AA20" s="36"/>
      <c r="AB20" s="36"/>
      <c r="AC20" s="40"/>
      <c r="AD20" s="41"/>
      <c r="AE20" s="36"/>
      <c r="AF20" s="36"/>
      <c r="AG20" s="40"/>
      <c r="AH20" s="41"/>
      <c r="AI20" s="36"/>
      <c r="AJ20" s="36"/>
      <c r="AK20" s="40"/>
      <c r="AL20" s="41"/>
      <c r="AM20" s="36"/>
      <c r="AN20" s="36"/>
      <c r="AO20" s="37"/>
      <c r="AR20" s="101"/>
      <c r="AS20" s="101"/>
      <c r="AT20" s="101"/>
      <c r="AU20" s="101"/>
      <c r="AV20" s="56"/>
      <c r="AW20" s="101"/>
      <c r="AX20" s="101"/>
      <c r="AY20" s="101"/>
      <c r="BA20" s="100" t="s">
        <v>79</v>
      </c>
      <c r="BB20" s="100"/>
      <c r="BC20" s="100"/>
      <c r="BD20" s="100"/>
      <c r="BE20" s="100"/>
      <c r="BN20" s="54"/>
      <c r="BR20" s="57"/>
      <c r="BS20" s="57"/>
      <c r="BT20" s="57"/>
      <c r="BU20" s="57"/>
      <c r="BV20" s="57"/>
      <c r="BW20" s="57"/>
      <c r="BX20" s="58"/>
    </row>
    <row r="21" spans="2:76" ht="9" customHeight="1">
      <c r="B21" s="42"/>
      <c r="C21" s="43"/>
      <c r="D21" s="43"/>
      <c r="E21" s="43"/>
      <c r="F21" s="46"/>
      <c r="G21" s="43"/>
      <c r="H21" s="43"/>
      <c r="I21" s="45"/>
      <c r="J21" s="46"/>
      <c r="K21" s="43"/>
      <c r="L21" s="43"/>
      <c r="M21" s="45"/>
      <c r="N21" s="46"/>
      <c r="O21" s="43"/>
      <c r="P21" s="43"/>
      <c r="Q21" s="45"/>
      <c r="R21" s="46"/>
      <c r="S21" s="43"/>
      <c r="T21" s="43"/>
      <c r="U21" s="45"/>
      <c r="V21" s="46"/>
      <c r="W21" s="43"/>
      <c r="X21" s="43"/>
      <c r="Y21" s="45"/>
      <c r="Z21" s="46"/>
      <c r="AA21" s="43"/>
      <c r="AB21" s="43"/>
      <c r="AC21" s="45"/>
      <c r="AD21" s="46"/>
      <c r="AE21" s="43"/>
      <c r="AF21" s="43"/>
      <c r="AG21" s="45"/>
      <c r="AH21" s="46"/>
      <c r="AI21" s="43"/>
      <c r="AJ21" s="43"/>
      <c r="AK21" s="45"/>
      <c r="AL21" s="46"/>
      <c r="AM21" s="43"/>
      <c r="AN21" s="43"/>
      <c r="AO21" s="44"/>
      <c r="AW21" s="104">
        <f>1150*28</f>
        <v>32200</v>
      </c>
      <c r="AX21" s="105"/>
      <c r="AY21" s="105"/>
      <c r="AZ21" s="80" t="s">
        <v>73</v>
      </c>
      <c r="BA21" s="101" t="s">
        <v>80</v>
      </c>
      <c r="BB21" s="101"/>
      <c r="BC21" s="101"/>
      <c r="BD21" s="101"/>
      <c r="BE21" s="101"/>
      <c r="BN21" s="54"/>
      <c r="BR21" s="57"/>
      <c r="BS21" s="57"/>
      <c r="BT21" s="57"/>
      <c r="BU21" s="57"/>
      <c r="BV21" s="57"/>
      <c r="BW21" s="57"/>
      <c r="BX21" s="58"/>
    </row>
    <row r="22" spans="2:76" ht="9" customHeight="1">
      <c r="B22" s="47"/>
      <c r="C22" s="48"/>
      <c r="D22" s="48"/>
      <c r="E22" s="48"/>
      <c r="F22" s="51"/>
      <c r="G22" s="48"/>
      <c r="H22" s="48"/>
      <c r="I22" s="50"/>
      <c r="J22" s="51"/>
      <c r="K22" s="48"/>
      <c r="L22" s="48"/>
      <c r="M22" s="50"/>
      <c r="N22" s="51"/>
      <c r="O22" s="48"/>
      <c r="P22" s="48"/>
      <c r="Q22" s="50"/>
      <c r="R22" s="51"/>
      <c r="S22" s="48"/>
      <c r="T22" s="48"/>
      <c r="U22" s="50"/>
      <c r="V22" s="51"/>
      <c r="W22" s="48"/>
      <c r="X22" s="48"/>
      <c r="Y22" s="50"/>
      <c r="Z22" s="51"/>
      <c r="AA22" s="48"/>
      <c r="AB22" s="48"/>
      <c r="AC22" s="50"/>
      <c r="AD22" s="51"/>
      <c r="AE22" s="48"/>
      <c r="AF22" s="48"/>
      <c r="AG22" s="50"/>
      <c r="AH22" s="51"/>
      <c r="AI22" s="48"/>
      <c r="AJ22" s="48"/>
      <c r="AK22" s="50"/>
      <c r="AL22" s="51"/>
      <c r="AM22" s="48"/>
      <c r="AN22" s="48"/>
      <c r="AO22" s="49"/>
      <c r="AW22" s="106">
        <f>18*1530</f>
        <v>27540</v>
      </c>
      <c r="AX22" s="102"/>
      <c r="AY22" s="102"/>
      <c r="AZ22" s="82" t="s">
        <v>76</v>
      </c>
      <c r="BA22" s="101"/>
      <c r="BB22" s="101"/>
      <c r="BC22" s="101"/>
      <c r="BD22" s="101"/>
      <c r="BE22" s="101"/>
      <c r="BN22" s="54"/>
      <c r="BR22" s="57"/>
      <c r="BS22" s="57"/>
      <c r="BT22" s="57"/>
      <c r="BU22" s="57"/>
      <c r="BV22" s="57"/>
      <c r="BW22" s="57"/>
      <c r="BX22" s="58"/>
    </row>
    <row r="23" spans="2:76" ht="9" customHeight="1">
      <c r="B23" s="34"/>
      <c r="C23" s="36"/>
      <c r="D23" s="36"/>
      <c r="E23" s="36"/>
      <c r="F23" s="41"/>
      <c r="G23" s="36"/>
      <c r="H23" s="36"/>
      <c r="I23" s="40"/>
      <c r="J23" s="41"/>
      <c r="K23" s="36"/>
      <c r="L23" s="36"/>
      <c r="M23" s="40"/>
      <c r="N23" s="41"/>
      <c r="O23" s="36"/>
      <c r="P23" s="36"/>
      <c r="Q23" s="40"/>
      <c r="R23" s="41"/>
      <c r="S23" s="36"/>
      <c r="T23" s="36"/>
      <c r="U23" s="40"/>
      <c r="V23" s="41"/>
      <c r="W23" s="36"/>
      <c r="X23" s="36"/>
      <c r="Y23" s="40"/>
      <c r="Z23" s="41"/>
      <c r="AA23" s="36"/>
      <c r="AB23" s="36"/>
      <c r="AC23" s="40"/>
      <c r="AD23" s="41"/>
      <c r="AE23" s="36"/>
      <c r="AF23" s="36"/>
      <c r="AG23" s="40"/>
      <c r="AH23" s="41"/>
      <c r="AI23" s="36"/>
      <c r="AJ23" s="36"/>
      <c r="AK23" s="40"/>
      <c r="AL23" s="41"/>
      <c r="AM23" s="36"/>
      <c r="AN23" s="36"/>
      <c r="AO23" s="37"/>
      <c r="AW23" s="106">
        <v>1570</v>
      </c>
      <c r="AX23" s="102"/>
      <c r="AY23" s="102"/>
      <c r="AZ23" s="82" t="s">
        <v>77</v>
      </c>
      <c r="BA23" s="101"/>
      <c r="BB23" s="101"/>
      <c r="BC23" s="101"/>
      <c r="BD23" s="101"/>
      <c r="BE23" s="101"/>
      <c r="BN23" s="54"/>
    </row>
    <row r="24" spans="2:76" ht="9" customHeight="1">
      <c r="B24" s="34"/>
      <c r="C24" s="36"/>
      <c r="D24" s="36"/>
      <c r="E24" s="36"/>
      <c r="F24" s="41"/>
      <c r="G24" s="36"/>
      <c r="H24" s="36"/>
      <c r="I24" s="40"/>
      <c r="J24" s="41"/>
      <c r="K24" s="36"/>
      <c r="L24" s="36"/>
      <c r="M24" s="40"/>
      <c r="N24" s="41"/>
      <c r="O24" s="36"/>
      <c r="P24" s="36"/>
      <c r="Q24" s="40"/>
      <c r="R24" s="41"/>
      <c r="S24" s="36"/>
      <c r="T24" s="36"/>
      <c r="U24" s="40"/>
      <c r="V24" s="41"/>
      <c r="W24" s="36"/>
      <c r="X24" s="36"/>
      <c r="Y24" s="40"/>
      <c r="Z24" s="41"/>
      <c r="AA24" s="36"/>
      <c r="AB24" s="36"/>
      <c r="AC24" s="40"/>
      <c r="AD24" s="41"/>
      <c r="AE24" s="36"/>
      <c r="AF24" s="36"/>
      <c r="AG24" s="40"/>
      <c r="AH24" s="41"/>
      <c r="AI24" s="36"/>
      <c r="AJ24" s="36"/>
      <c r="AK24" s="40"/>
      <c r="AL24" s="41"/>
      <c r="AM24" s="36"/>
      <c r="AN24" s="36"/>
      <c r="AO24" s="37"/>
      <c r="AW24" s="106">
        <v>2040</v>
      </c>
      <c r="AX24" s="102"/>
      <c r="AY24" s="102"/>
      <c r="AZ24" s="82" t="s">
        <v>78</v>
      </c>
      <c r="BA24" s="56"/>
      <c r="BB24" s="56"/>
      <c r="BC24" s="56"/>
      <c r="BD24" s="56"/>
      <c r="BN24" s="54"/>
    </row>
    <row r="25" spans="2:76" ht="9" customHeight="1">
      <c r="B25" s="42"/>
      <c r="C25" s="43"/>
      <c r="D25" s="43"/>
      <c r="E25" s="43"/>
      <c r="F25" s="46"/>
      <c r="G25" s="43"/>
      <c r="H25" s="43"/>
      <c r="I25" s="45"/>
      <c r="J25" s="46"/>
      <c r="K25" s="43"/>
      <c r="L25" s="43"/>
      <c r="M25" s="45"/>
      <c r="N25" s="46"/>
      <c r="O25" s="43"/>
      <c r="P25" s="43"/>
      <c r="Q25" s="45"/>
      <c r="R25" s="46"/>
      <c r="S25" s="43"/>
      <c r="T25" s="43"/>
      <c r="U25" s="45"/>
      <c r="V25" s="46"/>
      <c r="W25" s="43"/>
      <c r="X25" s="43"/>
      <c r="Y25" s="45"/>
      <c r="Z25" s="46"/>
      <c r="AA25" s="43"/>
      <c r="AB25" s="43"/>
      <c r="AC25" s="45"/>
      <c r="AD25" s="46"/>
      <c r="AE25" s="43"/>
      <c r="AF25" s="43"/>
      <c r="AG25" s="45"/>
      <c r="AH25" s="46"/>
      <c r="AI25" s="43"/>
      <c r="AJ25" s="43"/>
      <c r="AK25" s="45"/>
      <c r="AL25" s="46"/>
      <c r="AM25" s="43"/>
      <c r="AN25" s="43"/>
      <c r="AO25" s="44"/>
      <c r="AW25" s="106">
        <v>1050</v>
      </c>
      <c r="AX25" s="102"/>
      <c r="AY25" s="102"/>
      <c r="AZ25" s="82" t="s">
        <v>72</v>
      </c>
      <c r="BN25" s="54"/>
    </row>
    <row r="26" spans="2:76" ht="9" customHeight="1" thickBot="1">
      <c r="B26" s="47"/>
      <c r="C26" s="48"/>
      <c r="D26" s="48"/>
      <c r="E26" s="48"/>
      <c r="F26" s="51"/>
      <c r="G26" s="48"/>
      <c r="H26" s="48"/>
      <c r="I26" s="50"/>
      <c r="J26" s="51"/>
      <c r="K26" s="48"/>
      <c r="L26" s="48"/>
      <c r="M26" s="50"/>
      <c r="N26" s="51"/>
      <c r="O26" s="48"/>
      <c r="P26" s="48"/>
      <c r="Q26" s="50"/>
      <c r="R26" s="51"/>
      <c r="S26" s="48"/>
      <c r="T26" s="48"/>
      <c r="U26" s="50"/>
      <c r="V26" s="51"/>
      <c r="W26" s="48"/>
      <c r="X26" s="48"/>
      <c r="Y26" s="50"/>
      <c r="Z26" s="51"/>
      <c r="AA26" s="48"/>
      <c r="AB26" s="48"/>
      <c r="AC26" s="50"/>
      <c r="AD26" s="51"/>
      <c r="AE26" s="48"/>
      <c r="AF26" s="48"/>
      <c r="AG26" s="50"/>
      <c r="AH26" s="51"/>
      <c r="AI26" s="48"/>
      <c r="AJ26" s="48"/>
      <c r="AK26" s="50"/>
      <c r="AL26" s="51"/>
      <c r="AM26" s="48"/>
      <c r="AN26" s="48"/>
      <c r="AO26" s="49"/>
      <c r="AW26" s="107">
        <f>SUM(AW22:AY25)</f>
        <v>32200</v>
      </c>
      <c r="AX26" s="108"/>
      <c r="AY26" s="108"/>
      <c r="AZ26" s="81"/>
      <c r="BN26" s="54"/>
    </row>
    <row r="27" spans="2:76" ht="9" customHeight="1">
      <c r="B27" s="34"/>
      <c r="C27" s="36"/>
      <c r="D27" s="36"/>
      <c r="E27" s="36"/>
      <c r="F27" s="41"/>
      <c r="G27" s="36"/>
      <c r="H27" s="36"/>
      <c r="I27" s="40"/>
      <c r="J27" s="41"/>
      <c r="K27" s="36"/>
      <c r="L27" s="36"/>
      <c r="M27" s="40"/>
      <c r="N27" s="41"/>
      <c r="O27" s="36"/>
      <c r="P27" s="36"/>
      <c r="Q27" s="40"/>
      <c r="R27" s="41"/>
      <c r="S27" s="36"/>
      <c r="T27" s="36"/>
      <c r="U27" s="40"/>
      <c r="V27" s="41"/>
      <c r="W27" s="36"/>
      <c r="X27" s="36"/>
      <c r="Y27" s="40"/>
      <c r="Z27" s="41"/>
      <c r="AA27" s="36"/>
      <c r="AB27" s="36"/>
      <c r="AC27" s="40"/>
      <c r="AD27" s="41"/>
      <c r="AE27" s="36"/>
      <c r="AF27" s="36"/>
      <c r="AG27" s="40"/>
      <c r="AH27" s="41"/>
      <c r="AI27" s="36"/>
      <c r="AJ27" s="36"/>
      <c r="AK27" s="40"/>
      <c r="AL27" s="41"/>
      <c r="AM27" s="36"/>
      <c r="AN27" s="36"/>
      <c r="AO27" s="37"/>
      <c r="AV27" s="102"/>
      <c r="AW27" s="102"/>
      <c r="AX27" s="102"/>
      <c r="AY27" s="102"/>
      <c r="AZ27" s="102"/>
      <c r="BA27" s="102"/>
      <c r="BB27" s="102"/>
      <c r="BC27" s="102"/>
      <c r="BD27" s="102"/>
      <c r="BE27" s="36"/>
      <c r="BF27" s="36"/>
      <c r="BN27" s="54"/>
    </row>
    <row r="28" spans="2:76" ht="9" customHeight="1">
      <c r="B28" s="34"/>
      <c r="C28" s="36"/>
      <c r="D28" s="36"/>
      <c r="E28" s="36"/>
      <c r="F28" s="41"/>
      <c r="G28" s="36"/>
      <c r="H28" s="36"/>
      <c r="I28" s="40"/>
      <c r="J28" s="41"/>
      <c r="K28" s="36"/>
      <c r="L28" s="36"/>
      <c r="M28" s="40"/>
      <c r="N28" s="41"/>
      <c r="O28" s="36"/>
      <c r="P28" s="36"/>
      <c r="Q28" s="40"/>
      <c r="R28" s="41"/>
      <c r="S28" s="36"/>
      <c r="T28" s="36"/>
      <c r="U28" s="40"/>
      <c r="V28" s="41"/>
      <c r="W28" s="36"/>
      <c r="X28" s="36"/>
      <c r="Y28" s="40"/>
      <c r="Z28" s="41"/>
      <c r="AA28" s="36"/>
      <c r="AB28" s="36"/>
      <c r="AC28" s="40"/>
      <c r="AD28" s="41"/>
      <c r="AE28" s="36"/>
      <c r="AF28" s="36"/>
      <c r="AG28" s="40"/>
      <c r="AH28" s="41"/>
      <c r="AI28" s="36"/>
      <c r="AJ28" s="36"/>
      <c r="AK28" s="40"/>
      <c r="AL28" s="41"/>
      <c r="AM28" s="36"/>
      <c r="AN28" s="36"/>
      <c r="AO28" s="37"/>
      <c r="AV28" s="102"/>
      <c r="AW28" s="102"/>
      <c r="AX28" s="102"/>
      <c r="AY28" s="102"/>
      <c r="AZ28" s="102"/>
      <c r="BA28" s="102"/>
      <c r="BB28" s="102"/>
      <c r="BC28" s="102"/>
      <c r="BD28" s="102"/>
      <c r="BE28" s="36"/>
      <c r="BF28" s="36"/>
      <c r="BN28" s="54"/>
    </row>
    <row r="29" spans="2:76" ht="9" customHeight="1" thickBot="1">
      <c r="B29" s="59"/>
      <c r="C29" s="60"/>
      <c r="D29" s="60"/>
      <c r="E29" s="60"/>
      <c r="F29" s="46"/>
      <c r="G29" s="43"/>
      <c r="H29" s="43"/>
      <c r="I29" s="45"/>
      <c r="J29" s="46"/>
      <c r="K29" s="43"/>
      <c r="L29" s="43"/>
      <c r="M29" s="45"/>
      <c r="N29" s="46"/>
      <c r="O29" s="43"/>
      <c r="P29" s="43"/>
      <c r="Q29" s="45"/>
      <c r="R29" s="46"/>
      <c r="S29" s="43"/>
      <c r="T29" s="43"/>
      <c r="U29" s="45"/>
      <c r="V29" s="46"/>
      <c r="W29" s="43"/>
      <c r="X29" s="43"/>
      <c r="Y29" s="45"/>
      <c r="Z29" s="46"/>
      <c r="AA29" s="43"/>
      <c r="AB29" s="43"/>
      <c r="AC29" s="45"/>
      <c r="AD29" s="46"/>
      <c r="AE29" s="43"/>
      <c r="AF29" s="43"/>
      <c r="AG29" s="45"/>
      <c r="AH29" s="46"/>
      <c r="AI29" s="43"/>
      <c r="AJ29" s="43"/>
      <c r="AK29" s="45"/>
      <c r="AL29" s="46"/>
      <c r="AM29" s="43"/>
      <c r="AN29" s="43"/>
      <c r="AO29" s="44"/>
      <c r="AR29" s="29">
        <v>19</v>
      </c>
      <c r="AV29" s="62"/>
      <c r="AW29" s="62"/>
      <c r="AX29" s="62"/>
      <c r="AY29" s="62"/>
      <c r="AZ29" s="76"/>
      <c r="BA29" s="62"/>
      <c r="BB29" s="62"/>
      <c r="BC29" s="62"/>
      <c r="BD29" s="62"/>
      <c r="BE29" s="36"/>
      <c r="BF29" s="36"/>
      <c r="BN29" s="54"/>
    </row>
    <row r="30" spans="2:76" ht="9" customHeight="1">
      <c r="B30" s="34"/>
      <c r="C30" s="36"/>
      <c r="D30" s="36"/>
      <c r="E30" s="36"/>
      <c r="F30" s="41"/>
      <c r="G30" s="36"/>
      <c r="H30" s="36"/>
      <c r="I30" s="40"/>
      <c r="J30" s="41"/>
      <c r="K30" s="36"/>
      <c r="L30" s="36"/>
      <c r="M30" s="40"/>
      <c r="N30" s="41"/>
      <c r="O30" s="36"/>
      <c r="P30" s="36"/>
      <c r="Q30" s="40"/>
      <c r="R30" s="41"/>
      <c r="S30" s="36"/>
      <c r="T30" s="36"/>
      <c r="U30" s="40"/>
      <c r="V30" s="41"/>
      <c r="W30" s="36"/>
      <c r="X30" s="36"/>
      <c r="Y30" s="40"/>
      <c r="Z30" s="41"/>
      <c r="AA30" s="36"/>
      <c r="AB30" s="36"/>
      <c r="AC30" s="40"/>
      <c r="AD30" s="41"/>
      <c r="AE30" s="36"/>
      <c r="AF30" s="36"/>
      <c r="AG30" s="40"/>
      <c r="AH30" s="41"/>
      <c r="AI30" s="36"/>
      <c r="AJ30" s="36"/>
      <c r="AK30" s="40"/>
      <c r="AL30" s="41"/>
      <c r="AM30" s="36"/>
      <c r="AN30" s="36"/>
      <c r="AO30" s="37"/>
      <c r="AR30" s="29" t="s">
        <v>81</v>
      </c>
      <c r="AV30" s="63"/>
      <c r="AW30" s="63"/>
      <c r="AX30" s="63"/>
      <c r="AY30" s="63"/>
      <c r="AZ30" s="77">
        <f>3*1530-4*437</f>
        <v>2842</v>
      </c>
      <c r="BA30" s="63"/>
      <c r="BB30" s="63"/>
      <c r="BC30" s="63"/>
      <c r="BD30" s="63"/>
      <c r="BE30" s="63">
        <v>26</v>
      </c>
      <c r="BF30" s="63"/>
      <c r="BN30" s="54"/>
    </row>
    <row r="31" spans="2:76" ht="9" customHeight="1">
      <c r="B31" s="34"/>
      <c r="C31" s="36"/>
      <c r="D31" s="36"/>
      <c r="E31" s="36"/>
      <c r="F31" s="41"/>
      <c r="G31" s="36"/>
      <c r="H31" s="36"/>
      <c r="I31" s="40"/>
      <c r="J31" s="41"/>
      <c r="K31" s="36"/>
      <c r="L31" s="36"/>
      <c r="M31" s="40"/>
      <c r="N31" s="41"/>
      <c r="O31" s="36"/>
      <c r="P31" s="36"/>
      <c r="Q31" s="40"/>
      <c r="R31" s="41"/>
      <c r="S31" s="36"/>
      <c r="T31" s="36"/>
      <c r="U31" s="40"/>
      <c r="V31" s="41"/>
      <c r="W31" s="36"/>
      <c r="X31" s="36"/>
      <c r="Y31" s="40"/>
      <c r="Z31" s="41"/>
      <c r="AA31" s="36"/>
      <c r="AB31" s="36"/>
      <c r="AC31" s="40"/>
      <c r="AD31" s="41"/>
      <c r="AE31" s="36"/>
      <c r="AF31" s="36"/>
      <c r="AG31" s="40"/>
      <c r="AH31" s="41"/>
      <c r="AI31" s="36"/>
      <c r="AJ31" s="36"/>
      <c r="AK31" s="40"/>
      <c r="AL31" s="41"/>
      <c r="AM31" s="36"/>
      <c r="AN31" s="36"/>
      <c r="AO31" s="37"/>
      <c r="AV31" s="63"/>
      <c r="AW31" s="63"/>
      <c r="AX31" s="63"/>
      <c r="AY31" s="63"/>
      <c r="AZ31" s="77"/>
      <c r="BA31" s="63"/>
      <c r="BB31" s="63"/>
      <c r="BC31" s="63"/>
      <c r="BD31" s="63"/>
      <c r="BE31" s="63"/>
      <c r="BF31" s="63"/>
      <c r="BN31" s="54"/>
    </row>
    <row r="32" spans="2:76" ht="9" customHeight="1">
      <c r="B32" s="34"/>
      <c r="C32" s="36"/>
      <c r="D32" s="36"/>
      <c r="E32" s="36"/>
      <c r="F32" s="41"/>
      <c r="G32" s="36"/>
      <c r="H32" s="36"/>
      <c r="I32" s="40"/>
      <c r="J32" s="41"/>
      <c r="K32" s="36"/>
      <c r="L32" s="36"/>
      <c r="M32" s="40"/>
      <c r="N32" s="41"/>
      <c r="O32" s="36"/>
      <c r="P32" s="36"/>
      <c r="Q32" s="40"/>
      <c r="R32" s="41"/>
      <c r="S32" s="36"/>
      <c r="T32" s="36"/>
      <c r="U32" s="40"/>
      <c r="V32" s="41"/>
      <c r="W32" s="36"/>
      <c r="X32" s="36"/>
      <c r="Y32" s="40"/>
      <c r="Z32" s="41"/>
      <c r="AA32" s="36"/>
      <c r="AB32" s="36"/>
      <c r="AC32" s="40"/>
      <c r="AD32" s="41"/>
      <c r="AE32" s="36"/>
      <c r="AF32" s="36"/>
      <c r="AG32" s="40"/>
      <c r="AH32" s="41"/>
      <c r="AI32" s="36"/>
      <c r="AJ32" s="36"/>
      <c r="AK32" s="40"/>
      <c r="AL32" s="41"/>
      <c r="AM32" s="36"/>
      <c r="AN32" s="36"/>
      <c r="AO32" s="37"/>
      <c r="BN32" s="54"/>
    </row>
    <row r="33" spans="2:66" ht="9" customHeight="1" thickBot="1">
      <c r="B33" s="59"/>
      <c r="C33" s="60"/>
      <c r="D33" s="60"/>
      <c r="E33" s="60"/>
      <c r="F33" s="46"/>
      <c r="G33" s="43"/>
      <c r="H33" s="43"/>
      <c r="I33" s="45"/>
      <c r="J33" s="46"/>
      <c r="K33" s="43"/>
      <c r="L33" s="43"/>
      <c r="M33" s="45"/>
      <c r="N33" s="46"/>
      <c r="O33" s="43"/>
      <c r="P33" s="43"/>
      <c r="Q33" s="45"/>
      <c r="R33" s="46"/>
      <c r="S33" s="43"/>
      <c r="T33" s="43"/>
      <c r="U33" s="45"/>
      <c r="V33" s="46"/>
      <c r="W33" s="43"/>
      <c r="X33" s="43"/>
      <c r="Y33" s="45"/>
      <c r="Z33" s="46"/>
      <c r="AA33" s="43"/>
      <c r="AB33" s="43"/>
      <c r="AC33" s="45"/>
      <c r="AD33" s="46"/>
      <c r="AE33" s="43"/>
      <c r="AF33" s="43"/>
      <c r="AG33" s="45"/>
      <c r="AH33" s="46"/>
      <c r="AI33" s="43"/>
      <c r="AJ33" s="43"/>
      <c r="AK33" s="45"/>
      <c r="AL33" s="46"/>
      <c r="AM33" s="43"/>
      <c r="AN33" s="43"/>
      <c r="AO33" s="44"/>
      <c r="AV33" s="56"/>
      <c r="AW33" s="56"/>
      <c r="AX33" s="56"/>
      <c r="AY33" s="56"/>
      <c r="BA33" s="56"/>
      <c r="BB33" s="56"/>
      <c r="BC33" s="56"/>
      <c r="BD33" s="56"/>
    </row>
    <row r="34" spans="2:66" ht="9" customHeight="1">
      <c r="B34" s="36"/>
      <c r="C34" s="36"/>
      <c r="D34" s="36"/>
      <c r="E34" s="36"/>
      <c r="F34" s="47"/>
      <c r="G34" s="48"/>
      <c r="H34" s="48"/>
      <c r="I34" s="50"/>
      <c r="J34" s="51"/>
      <c r="K34" s="48"/>
      <c r="L34" s="48"/>
      <c r="M34" s="50"/>
      <c r="N34" s="51"/>
      <c r="O34" s="48"/>
      <c r="P34" s="48"/>
      <c r="Q34" s="50"/>
      <c r="R34" s="51"/>
      <c r="S34" s="48"/>
      <c r="T34" s="48"/>
      <c r="U34" s="50"/>
      <c r="V34" s="51"/>
      <c r="W34" s="48"/>
      <c r="X34" s="48"/>
      <c r="Y34" s="50"/>
      <c r="Z34" s="51"/>
      <c r="AA34" s="48"/>
      <c r="AB34" s="48"/>
      <c r="AC34" s="50"/>
      <c r="AD34" s="51"/>
      <c r="AE34" s="48"/>
      <c r="AF34" s="48"/>
      <c r="AG34" s="50"/>
      <c r="AH34" s="51"/>
      <c r="AI34" s="48"/>
      <c r="AJ34" s="48"/>
      <c r="AK34" s="50"/>
      <c r="AL34" s="51"/>
      <c r="AM34" s="48"/>
      <c r="AN34" s="48"/>
      <c r="AO34" s="49"/>
      <c r="AV34" s="56"/>
      <c r="AW34" s="56"/>
      <c r="AX34" s="56"/>
      <c r="AY34" s="56"/>
      <c r="BA34" s="56"/>
      <c r="BB34" s="56"/>
      <c r="BC34" s="56"/>
      <c r="BD34" s="56"/>
    </row>
    <row r="35" spans="2:66" ht="9" customHeight="1">
      <c r="B35" s="36"/>
      <c r="C35" s="36"/>
      <c r="D35" s="36"/>
      <c r="E35" s="36"/>
      <c r="F35" s="34"/>
      <c r="G35" s="36"/>
      <c r="H35" s="36"/>
      <c r="I35" s="40"/>
      <c r="J35" s="41"/>
      <c r="K35" s="36"/>
      <c r="L35" s="36"/>
      <c r="M35" s="40"/>
      <c r="N35" s="41"/>
      <c r="O35" s="36"/>
      <c r="P35" s="36"/>
      <c r="Q35" s="40"/>
      <c r="R35" s="41"/>
      <c r="S35" s="36"/>
      <c r="T35" s="36"/>
      <c r="U35" s="40"/>
      <c r="V35" s="41"/>
      <c r="W35" s="36"/>
      <c r="X35" s="36"/>
      <c r="Y35" s="40"/>
      <c r="Z35" s="41"/>
      <c r="AA35" s="36"/>
      <c r="AB35" s="36"/>
      <c r="AC35" s="40"/>
      <c r="AD35" s="41"/>
      <c r="AE35" s="36"/>
      <c r="AF35" s="36"/>
      <c r="AG35" s="40"/>
      <c r="AH35" s="41"/>
      <c r="AI35" s="36"/>
      <c r="AJ35" s="36"/>
      <c r="AK35" s="40"/>
      <c r="AL35" s="41"/>
      <c r="AM35" s="36"/>
      <c r="AN35" s="36"/>
      <c r="AO35" s="37"/>
      <c r="AT35" s="64"/>
      <c r="AU35" s="64"/>
      <c r="AV35" s="64"/>
      <c r="AW35" s="64"/>
      <c r="AX35" s="64"/>
      <c r="AY35" s="64"/>
      <c r="AZ35" s="78"/>
      <c r="BA35" s="64"/>
      <c r="BB35" s="64"/>
      <c r="BC35" s="64"/>
      <c r="BD35" s="64"/>
      <c r="BE35" s="64"/>
      <c r="BF35" s="64"/>
      <c r="BG35" s="64"/>
      <c r="BH35" s="64"/>
      <c r="BI35" s="64"/>
      <c r="BJ35" s="64"/>
    </row>
    <row r="36" spans="2:66" ht="9" customHeight="1">
      <c r="B36" s="36"/>
      <c r="C36" s="36"/>
      <c r="D36" s="36"/>
      <c r="E36" s="36"/>
      <c r="F36" s="34"/>
      <c r="G36" s="36"/>
      <c r="H36" s="36"/>
      <c r="I36" s="40"/>
      <c r="J36" s="41"/>
      <c r="K36" s="36"/>
      <c r="L36" s="36"/>
      <c r="M36" s="40"/>
      <c r="N36" s="41"/>
      <c r="O36" s="36"/>
      <c r="P36" s="36"/>
      <c r="Q36" s="40"/>
      <c r="R36" s="41"/>
      <c r="S36" s="36"/>
      <c r="T36" s="36"/>
      <c r="U36" s="40"/>
      <c r="V36" s="41"/>
      <c r="W36" s="36"/>
      <c r="X36" s="36"/>
      <c r="Y36" s="40"/>
      <c r="Z36" s="41"/>
      <c r="AA36" s="36"/>
      <c r="AB36" s="36"/>
      <c r="AC36" s="40"/>
      <c r="AD36" s="41"/>
      <c r="AE36" s="36"/>
      <c r="AF36" s="36"/>
      <c r="AG36" s="40"/>
      <c r="AH36" s="41"/>
      <c r="AI36" s="36"/>
      <c r="AJ36" s="36"/>
      <c r="AK36" s="40"/>
      <c r="AL36" s="41"/>
      <c r="AM36" s="36"/>
      <c r="AN36" s="36"/>
      <c r="AO36" s="37"/>
      <c r="AT36" s="64"/>
      <c r="AU36" s="64"/>
      <c r="AV36" s="64"/>
      <c r="AW36" s="64" t="s">
        <v>53</v>
      </c>
      <c r="AX36" s="71"/>
      <c r="AY36" s="71"/>
      <c r="AZ36" s="79"/>
      <c r="BA36" s="71"/>
      <c r="BB36" s="71"/>
      <c r="BC36" s="71"/>
      <c r="BD36" s="103"/>
      <c r="BE36" s="103"/>
      <c r="BF36" s="103"/>
      <c r="BG36" s="103"/>
      <c r="BH36" s="103"/>
      <c r="BI36" s="103"/>
      <c r="BJ36" s="103"/>
    </row>
    <row r="37" spans="2:66" ht="9" customHeight="1" thickBot="1">
      <c r="B37" s="36"/>
      <c r="C37" s="36"/>
      <c r="D37" s="36"/>
      <c r="E37" s="36"/>
      <c r="F37" s="42"/>
      <c r="G37" s="43"/>
      <c r="H37" s="43"/>
      <c r="I37" s="45"/>
      <c r="J37" s="46"/>
      <c r="K37" s="43"/>
      <c r="L37" s="43"/>
      <c r="M37" s="45"/>
      <c r="N37" s="46"/>
      <c r="O37" s="43"/>
      <c r="P37" s="43"/>
      <c r="Q37" s="45"/>
      <c r="R37" s="46"/>
      <c r="S37" s="43"/>
      <c r="T37" s="43"/>
      <c r="U37" s="45"/>
      <c r="V37" s="46"/>
      <c r="W37" s="43"/>
      <c r="X37" s="43"/>
      <c r="Y37" s="45"/>
      <c r="Z37" s="46"/>
      <c r="AA37" s="43"/>
      <c r="AB37" s="43"/>
      <c r="AC37" s="45"/>
      <c r="AD37" s="41"/>
      <c r="AE37" s="36"/>
      <c r="AF37" s="36"/>
      <c r="AG37" s="40"/>
      <c r="AH37" s="66"/>
      <c r="AI37" s="60"/>
      <c r="AJ37" s="60"/>
      <c r="AK37" s="67"/>
      <c r="AL37" s="66"/>
      <c r="AM37" s="60"/>
      <c r="AN37" s="60"/>
      <c r="AO37" s="61"/>
      <c r="AT37" s="64"/>
      <c r="AU37" s="64"/>
      <c r="AV37" s="64"/>
      <c r="AW37" s="64" t="s">
        <v>74</v>
      </c>
      <c r="AX37" s="71"/>
      <c r="AY37" s="71"/>
      <c r="AZ37" s="79">
        <f>32200-2842</f>
        <v>29358</v>
      </c>
      <c r="BA37" s="71"/>
      <c r="BB37" s="71"/>
      <c r="BC37" s="71"/>
      <c r="BD37" s="103"/>
      <c r="BE37" s="103"/>
      <c r="BF37" s="103"/>
      <c r="BG37" s="103"/>
      <c r="BH37" s="103"/>
      <c r="BI37" s="103"/>
      <c r="BJ37" s="103"/>
    </row>
    <row r="38" spans="2:66" ht="9" customHeight="1">
      <c r="B38" s="36"/>
      <c r="C38" s="36"/>
      <c r="D38" s="36"/>
      <c r="E38" s="36"/>
      <c r="F38" s="47"/>
      <c r="G38" s="48"/>
      <c r="H38" s="48"/>
      <c r="I38" s="50"/>
      <c r="J38" s="51"/>
      <c r="K38" s="48"/>
      <c r="L38" s="48"/>
      <c r="M38" s="50"/>
      <c r="N38" s="51"/>
      <c r="O38" s="48"/>
      <c r="P38" s="48"/>
      <c r="Q38" s="50"/>
      <c r="R38" s="51"/>
      <c r="S38" s="48"/>
      <c r="T38" s="48"/>
      <c r="U38" s="50"/>
      <c r="V38" s="51"/>
      <c r="W38" s="48"/>
      <c r="X38" s="48"/>
      <c r="Y38" s="48"/>
      <c r="Z38" s="41"/>
      <c r="AA38" s="36"/>
      <c r="AB38" s="36"/>
      <c r="AC38" s="36"/>
      <c r="AD38" s="51"/>
      <c r="AE38" s="48"/>
      <c r="AF38" s="48"/>
      <c r="AG38" s="49"/>
      <c r="AT38" s="64"/>
      <c r="AU38" s="64"/>
      <c r="AV38" s="64"/>
      <c r="AW38" s="64">
        <f>19*1330</f>
        <v>25270</v>
      </c>
      <c r="AX38" s="71"/>
      <c r="AY38" s="73"/>
      <c r="AZ38" s="79"/>
      <c r="BA38" s="71"/>
      <c r="BB38" s="71"/>
      <c r="BC38" s="71"/>
      <c r="BD38" s="71"/>
      <c r="BE38" s="71"/>
      <c r="BF38" s="71"/>
      <c r="BG38" s="71"/>
      <c r="BH38" s="71"/>
      <c r="BI38" s="71"/>
      <c r="BJ38" s="71"/>
    </row>
    <row r="39" spans="2:66" ht="9" customHeight="1">
      <c r="B39" s="36"/>
      <c r="C39" s="36"/>
      <c r="D39" s="36"/>
      <c r="E39" s="36"/>
      <c r="F39" s="34"/>
      <c r="G39" s="36"/>
      <c r="H39" s="36"/>
      <c r="I39" s="40"/>
      <c r="J39" s="41"/>
      <c r="K39" s="36"/>
      <c r="L39" s="36"/>
      <c r="M39" s="40"/>
      <c r="N39" s="41"/>
      <c r="O39" s="36"/>
      <c r="P39" s="36"/>
      <c r="Q39" s="40"/>
      <c r="R39" s="41"/>
      <c r="S39" s="36"/>
      <c r="T39" s="36"/>
      <c r="U39" s="40"/>
      <c r="V39" s="41"/>
      <c r="W39" s="36"/>
      <c r="X39" s="36"/>
      <c r="Y39" s="36"/>
      <c r="Z39" s="41"/>
      <c r="AA39" s="36"/>
      <c r="AB39" s="36"/>
      <c r="AC39" s="36"/>
      <c r="AD39" s="41"/>
      <c r="AE39" s="36"/>
      <c r="AF39" s="36"/>
      <c r="AG39" s="37"/>
      <c r="AT39" s="64"/>
      <c r="AU39" s="64"/>
      <c r="AV39" s="64"/>
      <c r="AW39" s="64" t="s">
        <v>75</v>
      </c>
      <c r="AX39" s="71"/>
      <c r="AY39" s="71"/>
      <c r="AZ39" s="79"/>
      <c r="BA39" s="71"/>
      <c r="BB39" s="71"/>
      <c r="BC39" s="71"/>
      <c r="BD39" s="71"/>
      <c r="BE39" s="71"/>
      <c r="BF39" s="71"/>
      <c r="BG39" s="71"/>
      <c r="BH39" s="71"/>
      <c r="BI39" s="71"/>
      <c r="BJ39" s="71"/>
    </row>
    <row r="40" spans="2:66" ht="9" customHeight="1">
      <c r="B40" s="36"/>
      <c r="C40" s="36"/>
      <c r="D40" s="36"/>
      <c r="E40" s="36"/>
      <c r="F40" s="34"/>
      <c r="G40" s="36"/>
      <c r="H40" s="36"/>
      <c r="I40" s="40"/>
      <c r="J40" s="41"/>
      <c r="K40" s="36"/>
      <c r="L40" s="36"/>
      <c r="M40" s="40"/>
      <c r="N40" s="41"/>
      <c r="O40" s="36"/>
      <c r="P40" s="36"/>
      <c r="Q40" s="40"/>
      <c r="R40" s="41"/>
      <c r="S40" s="36"/>
      <c r="T40" s="36"/>
      <c r="U40" s="40"/>
      <c r="V40" s="41"/>
      <c r="W40" s="36"/>
      <c r="X40" s="36"/>
      <c r="Y40" s="36"/>
      <c r="Z40" s="41"/>
      <c r="AA40" s="36"/>
      <c r="AB40" s="36"/>
      <c r="AC40" s="36"/>
      <c r="AD40" s="41"/>
      <c r="AE40" s="36"/>
      <c r="AF40" s="36"/>
      <c r="AG40" s="37"/>
      <c r="AT40" s="64"/>
      <c r="AU40" s="64"/>
      <c r="AV40" s="64"/>
      <c r="AW40" s="64">
        <f>2*1087+2040+25270</f>
        <v>29484</v>
      </c>
      <c r="AX40" s="71"/>
      <c r="AY40" s="71"/>
      <c r="AZ40" s="79"/>
      <c r="BA40" s="71"/>
      <c r="BB40" s="71"/>
      <c r="BC40" s="71"/>
      <c r="BD40" s="71"/>
      <c r="BE40" s="71"/>
      <c r="BF40" s="71"/>
      <c r="BG40" s="71"/>
      <c r="BH40" s="71"/>
      <c r="BI40" s="71"/>
      <c r="BJ40" s="71"/>
    </row>
    <row r="41" spans="2:66" ht="9" customHeight="1" thickBot="1">
      <c r="B41" s="36"/>
      <c r="C41" s="36"/>
      <c r="D41" s="36"/>
      <c r="E41" s="36"/>
      <c r="F41" s="59"/>
      <c r="G41" s="60"/>
      <c r="H41" s="60"/>
      <c r="I41" s="67"/>
      <c r="J41" s="66"/>
      <c r="K41" s="60"/>
      <c r="L41" s="60"/>
      <c r="M41" s="67"/>
      <c r="N41" s="66"/>
      <c r="O41" s="60"/>
      <c r="P41" s="60"/>
      <c r="Q41" s="67"/>
      <c r="R41" s="66"/>
      <c r="S41" s="60"/>
      <c r="T41" s="60"/>
      <c r="U41" s="67"/>
      <c r="V41" s="66"/>
      <c r="W41" s="60"/>
      <c r="X41" s="60"/>
      <c r="Y41" s="60"/>
      <c r="Z41" s="66"/>
      <c r="AA41" s="60"/>
      <c r="AB41" s="60"/>
      <c r="AC41" s="60"/>
      <c r="AD41" s="66"/>
      <c r="AE41" s="60"/>
      <c r="AF41" s="60"/>
      <c r="AG41" s="61"/>
      <c r="AT41" s="64"/>
      <c r="AU41" s="64"/>
      <c r="AV41" s="64"/>
      <c r="AW41" s="64"/>
      <c r="AX41" s="71"/>
      <c r="AY41" s="71"/>
      <c r="AZ41" s="79"/>
      <c r="BA41" s="71"/>
      <c r="BB41" s="71"/>
      <c r="BC41" s="71"/>
      <c r="BD41" s="71"/>
      <c r="BE41" s="71"/>
      <c r="BF41" s="71"/>
      <c r="BG41" s="71"/>
      <c r="BH41" s="71"/>
      <c r="BI41" s="71"/>
      <c r="BJ41" s="71"/>
    </row>
    <row r="42" spans="2:66" ht="9" customHeight="1">
      <c r="Z42" s="36"/>
      <c r="AA42" s="36"/>
      <c r="AB42" s="36"/>
      <c r="AC42" s="36"/>
      <c r="AT42" s="64"/>
      <c r="AU42" s="64"/>
      <c r="AV42" s="64"/>
      <c r="AW42" s="64"/>
      <c r="AX42" s="71"/>
      <c r="AY42" s="71"/>
      <c r="AZ42" s="79"/>
      <c r="BA42" s="71"/>
      <c r="BB42" s="71"/>
      <c r="BC42" s="71"/>
      <c r="BD42" s="71"/>
      <c r="BE42" s="71"/>
      <c r="BF42" s="71"/>
      <c r="BG42" s="71"/>
      <c r="BH42" s="71"/>
      <c r="BI42" s="71"/>
      <c r="BJ42" s="71"/>
    </row>
    <row r="43" spans="2:66" ht="9" customHeight="1">
      <c r="AT43" s="64"/>
      <c r="AU43" s="64"/>
      <c r="AV43" s="64"/>
      <c r="AW43" s="64"/>
      <c r="AX43" s="71"/>
      <c r="AY43" s="71"/>
      <c r="AZ43" s="79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N43" s="68"/>
    </row>
    <row r="44" spans="2:66" ht="9" customHeight="1">
      <c r="AT44" s="64"/>
      <c r="AU44" s="64"/>
      <c r="AV44" s="64"/>
      <c r="AW44" s="64"/>
      <c r="AX44" s="64"/>
      <c r="AY44" s="64"/>
      <c r="AZ44" s="78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N44" s="68"/>
    </row>
    <row r="45" spans="2:66" ht="9" customHeight="1">
      <c r="BN45" s="68"/>
    </row>
    <row r="46" spans="2:66" ht="9" customHeight="1">
      <c r="BN46" s="68"/>
    </row>
    <row r="47" spans="2:66" ht="9" customHeight="1">
      <c r="BN47" s="68"/>
    </row>
    <row r="48" spans="2:66" ht="9" customHeight="1">
      <c r="BN48" s="68"/>
    </row>
  </sheetData>
  <mergeCells count="17">
    <mergeCell ref="AW23:AY23"/>
    <mergeCell ref="BA23:BE23"/>
    <mergeCell ref="AV27:BD28"/>
    <mergeCell ref="BD36:BJ37"/>
    <mergeCell ref="AW24:AY24"/>
    <mergeCell ref="AW25:AY25"/>
    <mergeCell ref="AW26:AY26"/>
    <mergeCell ref="AW21:AY21"/>
    <mergeCell ref="BA21:BE21"/>
    <mergeCell ref="AW22:AY22"/>
    <mergeCell ref="BA22:BE22"/>
    <mergeCell ref="AU4:BN8"/>
    <mergeCell ref="AV10:BD11"/>
    <mergeCell ref="AW17:BD18"/>
    <mergeCell ref="AR20:AU20"/>
    <mergeCell ref="AW20:AY20"/>
    <mergeCell ref="BA20:BE2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BF44"/>
  <sheetViews>
    <sheetView zoomScale="130" zoomScaleNormal="130" workbookViewId="0">
      <selection activeCell="AU31" sqref="AU31"/>
    </sheetView>
  </sheetViews>
  <sheetFormatPr defaultColWidth="1.85546875" defaultRowHeight="9" customHeight="1"/>
  <cols>
    <col min="1" max="13" width="1.85546875" style="29"/>
    <col min="14" max="14" width="2" style="29" bestFit="1" customWidth="1"/>
    <col min="15" max="44" width="1.85546875" style="29"/>
    <col min="45" max="45" width="1.42578125" style="85" customWidth="1"/>
    <col min="46" max="46" width="9" style="29" customWidth="1"/>
    <col min="47" max="47" width="11.5703125" style="29" customWidth="1"/>
    <col min="48" max="48" width="9" style="29" customWidth="1"/>
    <col min="49" max="49" width="4.140625" style="74" customWidth="1"/>
    <col min="50" max="51" width="5.7109375" style="29" customWidth="1"/>
    <col min="52" max="59" width="6.140625" style="29" customWidth="1"/>
    <col min="60" max="16384" width="1.85546875" style="29"/>
  </cols>
  <sheetData>
    <row r="1" spans="2:58" ht="7.5" customHeight="1" thickBot="1">
      <c r="AS1" s="83"/>
      <c r="AT1" s="28"/>
      <c r="AZ1" s="27"/>
      <c r="BA1" s="27"/>
      <c r="BB1" s="27"/>
      <c r="BC1" s="27"/>
      <c r="BD1" s="27"/>
      <c r="BE1" s="27"/>
      <c r="BF1" s="28"/>
    </row>
    <row r="2" spans="2:58" ht="9.75" customHeight="1">
      <c r="B2" s="30"/>
      <c r="C2" s="32"/>
      <c r="D2" s="32"/>
      <c r="E2" s="32"/>
      <c r="F2" s="39"/>
      <c r="G2" s="32"/>
      <c r="H2" s="32"/>
      <c r="I2" s="33"/>
      <c r="AS2" s="84"/>
      <c r="AT2" s="28"/>
      <c r="AZ2" s="27"/>
      <c r="BA2" s="27"/>
      <c r="BB2" s="27"/>
      <c r="BC2" s="27"/>
      <c r="BD2" s="27"/>
      <c r="BE2" s="27"/>
      <c r="BF2" s="28"/>
    </row>
    <row r="3" spans="2:58" ht="9.75" customHeight="1">
      <c r="B3" s="34"/>
      <c r="C3" s="36"/>
      <c r="D3" s="36"/>
      <c r="E3" s="36"/>
      <c r="F3" s="41"/>
      <c r="G3" s="36"/>
      <c r="H3" s="36"/>
      <c r="I3" s="37"/>
      <c r="AS3" s="84"/>
      <c r="AT3" s="28"/>
      <c r="AZ3" s="27"/>
      <c r="BA3" s="27"/>
      <c r="BB3" s="27"/>
      <c r="BC3" s="27"/>
      <c r="BD3" s="27"/>
      <c r="BE3" s="27"/>
      <c r="BF3" s="28"/>
    </row>
    <row r="4" spans="2:58" ht="9.75" customHeight="1">
      <c r="B4" s="34"/>
      <c r="C4" s="36"/>
      <c r="D4" s="36"/>
      <c r="E4" s="36"/>
      <c r="F4" s="41"/>
      <c r="G4" s="36"/>
      <c r="H4" s="36"/>
      <c r="I4" s="37"/>
      <c r="AQ4" s="56"/>
      <c r="AR4" s="56"/>
      <c r="AS4" s="84"/>
      <c r="AT4" s="28" t="s">
        <v>87</v>
      </c>
      <c r="AU4" s="29">
        <v>3200</v>
      </c>
      <c r="AV4" s="29">
        <v>18</v>
      </c>
      <c r="AW4" s="74">
        <f>AU4/AV4</f>
        <v>177.77777777777777</v>
      </c>
      <c r="AX4" s="29">
        <v>600</v>
      </c>
      <c r="AZ4" s="27"/>
      <c r="BA4" s="27"/>
      <c r="BB4" s="27"/>
      <c r="BC4" s="27"/>
      <c r="BD4" s="27"/>
      <c r="BE4" s="27"/>
      <c r="BF4" s="28"/>
    </row>
    <row r="5" spans="2:58" ht="9.75" customHeight="1" thickBot="1">
      <c r="B5" s="34"/>
      <c r="C5" s="36"/>
      <c r="D5" s="36"/>
      <c r="E5" s="36"/>
      <c r="F5" s="41"/>
      <c r="G5" s="36"/>
      <c r="H5" s="36"/>
      <c r="I5" s="37"/>
      <c r="AQ5" s="56"/>
      <c r="AR5" s="56"/>
      <c r="AT5" s="74" t="s">
        <v>88</v>
      </c>
      <c r="AU5" s="29">
        <v>6830</v>
      </c>
      <c r="AV5" s="29">
        <v>42</v>
      </c>
      <c r="AW5" s="74">
        <f>AU5/AV5</f>
        <v>162.61904761904762</v>
      </c>
      <c r="AX5" s="29">
        <v>1000</v>
      </c>
    </row>
    <row r="6" spans="2:58" ht="9" customHeight="1">
      <c r="B6" s="47"/>
      <c r="C6" s="48"/>
      <c r="D6" s="48"/>
      <c r="E6" s="48"/>
      <c r="F6" s="51"/>
      <c r="G6" s="48"/>
      <c r="H6" s="48"/>
      <c r="I6" s="50"/>
      <c r="J6" s="39"/>
      <c r="K6" s="32"/>
      <c r="L6" s="32"/>
      <c r="M6" s="38"/>
      <c r="N6" s="39"/>
      <c r="O6" s="32"/>
      <c r="P6" s="32"/>
      <c r="Q6" s="38"/>
      <c r="R6" s="39"/>
      <c r="S6" s="32"/>
      <c r="T6" s="32"/>
      <c r="U6" s="38"/>
      <c r="V6" s="39"/>
      <c r="W6" s="32"/>
      <c r="X6" s="32"/>
      <c r="Y6" s="38"/>
      <c r="Z6" s="39"/>
      <c r="AA6" s="32"/>
      <c r="AB6" s="32"/>
      <c r="AC6" s="38"/>
      <c r="AD6" s="39"/>
      <c r="AE6" s="32"/>
      <c r="AF6" s="32"/>
      <c r="AG6" s="38"/>
      <c r="AH6" s="39"/>
      <c r="AI6" s="32"/>
      <c r="AJ6" s="32"/>
      <c r="AK6" s="38"/>
      <c r="AL6" s="39"/>
      <c r="AM6" s="32"/>
      <c r="AN6" s="32"/>
      <c r="AO6" s="33"/>
      <c r="AP6" s="36"/>
      <c r="AQ6" s="56"/>
      <c r="AR6" s="56"/>
      <c r="AT6" s="29" t="s">
        <v>89</v>
      </c>
      <c r="AU6" s="29">
        <v>961</v>
      </c>
      <c r="AV6" s="29">
        <v>6.5</v>
      </c>
      <c r="AW6" s="74">
        <f>AU6/AV6</f>
        <v>147.84615384615384</v>
      </c>
      <c r="AY6" s="29">
        <v>1000</v>
      </c>
    </row>
    <row r="7" spans="2:58" ht="9" customHeight="1">
      <c r="B7" s="34"/>
      <c r="C7" s="36"/>
      <c r="D7" s="36"/>
      <c r="E7" s="36"/>
      <c r="F7" s="41"/>
      <c r="G7" s="36"/>
      <c r="H7" s="36"/>
      <c r="I7" s="40"/>
      <c r="J7" s="41"/>
      <c r="K7" s="36"/>
      <c r="L7" s="36"/>
      <c r="M7" s="40"/>
      <c r="N7" s="41"/>
      <c r="O7" s="36"/>
      <c r="P7" s="36"/>
      <c r="Q7" s="40"/>
      <c r="R7" s="41"/>
      <c r="S7" s="36"/>
      <c r="T7" s="36"/>
      <c r="U7" s="40"/>
      <c r="V7" s="41"/>
      <c r="W7" s="36"/>
      <c r="X7" s="36"/>
      <c r="Y7" s="40"/>
      <c r="Z7" s="41"/>
      <c r="AA7" s="36"/>
      <c r="AB7" s="36"/>
      <c r="AC7" s="40"/>
      <c r="AD7" s="41"/>
      <c r="AE7" s="36"/>
      <c r="AF7" s="36"/>
      <c r="AG7" s="40"/>
      <c r="AH7" s="41"/>
      <c r="AI7" s="36"/>
      <c r="AJ7" s="36"/>
      <c r="AK7" s="40"/>
      <c r="AL7" s="41"/>
      <c r="AM7" s="36"/>
      <c r="AN7" s="36"/>
      <c r="AO7" s="37"/>
      <c r="AP7" s="36"/>
      <c r="AQ7" s="56"/>
      <c r="AR7" s="56"/>
      <c r="AT7" s="29" t="s">
        <v>90</v>
      </c>
      <c r="AU7" s="29">
        <v>1000</v>
      </c>
      <c r="AV7" s="29">
        <v>8.5</v>
      </c>
      <c r="AW7" s="74">
        <f>AU7/AV7</f>
        <v>117.64705882352941</v>
      </c>
      <c r="AY7" s="29">
        <v>750</v>
      </c>
    </row>
    <row r="8" spans="2:58" ht="9" customHeight="1">
      <c r="B8" s="34"/>
      <c r="C8" s="36"/>
      <c r="D8" s="36"/>
      <c r="E8" s="36"/>
      <c r="F8" s="41"/>
      <c r="G8" s="36"/>
      <c r="H8" s="36"/>
      <c r="I8" s="40"/>
      <c r="J8" s="41"/>
      <c r="K8" s="36"/>
      <c r="L8" s="36"/>
      <c r="M8" s="40"/>
      <c r="N8" s="41"/>
      <c r="O8" s="36"/>
      <c r="P8" s="36"/>
      <c r="Q8" s="40"/>
      <c r="R8" s="41"/>
      <c r="S8" s="36"/>
      <c r="T8" s="36"/>
      <c r="U8" s="40"/>
      <c r="V8" s="41"/>
      <c r="W8" s="36"/>
      <c r="X8" s="36"/>
      <c r="Y8" s="40"/>
      <c r="Z8" s="41"/>
      <c r="AA8" s="36"/>
      <c r="AB8" s="36"/>
      <c r="AC8" s="40"/>
      <c r="AD8" s="41"/>
      <c r="AE8" s="36"/>
      <c r="AF8" s="36"/>
      <c r="AG8" s="40"/>
      <c r="AH8" s="41"/>
      <c r="AI8" s="36"/>
      <c r="AJ8" s="36"/>
      <c r="AK8" s="40"/>
      <c r="AL8" s="41"/>
      <c r="AM8" s="36"/>
      <c r="AN8" s="36"/>
      <c r="AO8" s="37"/>
      <c r="AP8" s="36"/>
      <c r="AQ8" s="56"/>
      <c r="AR8" s="56"/>
      <c r="AT8" s="29" t="s">
        <v>91</v>
      </c>
      <c r="AU8" s="29">
        <v>2150</v>
      </c>
      <c r="AV8" s="29">
        <v>24</v>
      </c>
      <c r="AW8" s="74">
        <f>AU8/AV8</f>
        <v>89.583333333333329</v>
      </c>
    </row>
    <row r="9" spans="2:58" ht="9" customHeight="1">
      <c r="B9" s="42"/>
      <c r="C9" s="43"/>
      <c r="D9" s="43"/>
      <c r="E9" s="43"/>
      <c r="F9" s="46"/>
      <c r="G9" s="43"/>
      <c r="H9" s="43"/>
      <c r="I9" s="45"/>
      <c r="J9" s="46"/>
      <c r="K9" s="43"/>
      <c r="L9" s="43"/>
      <c r="M9" s="45"/>
      <c r="N9" s="46"/>
      <c r="O9" s="43"/>
      <c r="P9" s="43"/>
      <c r="Q9" s="45"/>
      <c r="R9" s="46"/>
      <c r="S9" s="43"/>
      <c r="T9" s="43"/>
      <c r="U9" s="45"/>
      <c r="V9" s="46"/>
      <c r="W9" s="43"/>
      <c r="X9" s="43"/>
      <c r="Y9" s="45"/>
      <c r="Z9" s="46"/>
      <c r="AA9" s="43"/>
      <c r="AB9" s="43"/>
      <c r="AC9" s="45"/>
      <c r="AD9" s="46"/>
      <c r="AE9" s="43"/>
      <c r="AF9" s="43"/>
      <c r="AG9" s="45"/>
      <c r="AH9" s="46"/>
      <c r="AI9" s="43"/>
      <c r="AJ9" s="43"/>
      <c r="AK9" s="45"/>
      <c r="AL9" s="46"/>
      <c r="AM9" s="43"/>
      <c r="AN9" s="43"/>
      <c r="AO9" s="44"/>
      <c r="AP9" s="36"/>
      <c r="AQ9" s="36"/>
    </row>
    <row r="10" spans="2:58" ht="9" customHeight="1">
      <c r="B10" s="47"/>
      <c r="C10" s="48"/>
      <c r="D10" s="48"/>
      <c r="E10" s="48"/>
      <c r="F10" s="51"/>
      <c r="G10" s="48"/>
      <c r="H10" s="48"/>
      <c r="I10" s="50"/>
      <c r="J10" s="51"/>
      <c r="K10" s="48"/>
      <c r="L10" s="48"/>
      <c r="M10" s="50"/>
      <c r="N10" s="51"/>
      <c r="O10" s="48"/>
      <c r="P10" s="48"/>
      <c r="Q10" s="50"/>
      <c r="R10" s="51"/>
      <c r="S10" s="48"/>
      <c r="T10" s="48"/>
      <c r="U10" s="50"/>
      <c r="V10" s="51"/>
      <c r="W10" s="48"/>
      <c r="X10" s="48"/>
      <c r="Y10" s="50"/>
      <c r="Z10" s="51"/>
      <c r="AA10" s="48"/>
      <c r="AB10" s="48"/>
      <c r="AC10" s="50"/>
      <c r="AD10" s="51"/>
      <c r="AE10" s="48"/>
      <c r="AF10" s="48"/>
      <c r="AG10" s="50"/>
      <c r="AH10" s="51"/>
      <c r="AI10" s="48"/>
      <c r="AJ10" s="48"/>
      <c r="AK10" s="50"/>
      <c r="AL10" s="51"/>
      <c r="AM10" s="48"/>
      <c r="AN10" s="48"/>
      <c r="AO10" s="49"/>
      <c r="AP10" s="36"/>
      <c r="AQ10" s="36"/>
    </row>
    <row r="11" spans="2:58" ht="9" customHeight="1">
      <c r="B11" s="34"/>
      <c r="C11" s="36"/>
      <c r="D11" s="36"/>
      <c r="E11" s="36"/>
      <c r="F11" s="41"/>
      <c r="G11" s="36"/>
      <c r="H11" s="36"/>
      <c r="I11" s="40"/>
      <c r="J11" s="41"/>
      <c r="K11" s="36"/>
      <c r="L11" s="36"/>
      <c r="M11" s="40"/>
      <c r="N11" s="41"/>
      <c r="O11" s="36"/>
      <c r="P11" s="36"/>
      <c r="Q11" s="40"/>
      <c r="R11" s="41"/>
      <c r="S11" s="36"/>
      <c r="T11" s="36"/>
      <c r="U11" s="40"/>
      <c r="V11" s="41"/>
      <c r="W11" s="36"/>
      <c r="X11" s="36"/>
      <c r="Y11" s="40"/>
      <c r="Z11" s="41"/>
      <c r="AA11" s="36"/>
      <c r="AB11" s="36"/>
      <c r="AC11" s="40"/>
      <c r="AD11" s="41"/>
      <c r="AE11" s="36"/>
      <c r="AF11" s="36"/>
      <c r="AG11" s="40"/>
      <c r="AH11" s="41"/>
      <c r="AI11" s="36"/>
      <c r="AJ11" s="36"/>
      <c r="AK11" s="40"/>
      <c r="AL11" s="41"/>
      <c r="AM11" s="36"/>
      <c r="AN11" s="36"/>
      <c r="AO11" s="37"/>
      <c r="AP11" s="36"/>
      <c r="AQ11" s="36"/>
    </row>
    <row r="12" spans="2:58" ht="9" customHeight="1">
      <c r="B12" s="34"/>
      <c r="C12" s="36"/>
      <c r="D12" s="36"/>
      <c r="E12" s="36"/>
      <c r="F12" s="41"/>
      <c r="G12" s="36"/>
      <c r="H12" s="36"/>
      <c r="I12" s="40"/>
      <c r="J12" s="41"/>
      <c r="K12" s="36"/>
      <c r="L12" s="36"/>
      <c r="M12" s="40"/>
      <c r="N12" s="41"/>
      <c r="O12" s="36"/>
      <c r="P12" s="36"/>
      <c r="Q12" s="40"/>
      <c r="R12" s="41"/>
      <c r="S12" s="36"/>
      <c r="T12" s="36"/>
      <c r="U12" s="40"/>
      <c r="V12" s="41"/>
      <c r="W12" s="36"/>
      <c r="X12" s="36"/>
      <c r="Y12" s="40"/>
      <c r="Z12" s="41"/>
      <c r="AA12" s="36"/>
      <c r="AB12" s="36"/>
      <c r="AC12" s="40"/>
      <c r="AD12" s="41"/>
      <c r="AE12" s="36"/>
      <c r="AF12" s="36"/>
      <c r="AG12" s="40"/>
      <c r="AH12" s="41"/>
      <c r="AI12" s="36"/>
      <c r="AJ12" s="36"/>
      <c r="AK12" s="40"/>
      <c r="AL12" s="41"/>
      <c r="AM12" s="36"/>
      <c r="AN12" s="36"/>
      <c r="AO12" s="37"/>
      <c r="AP12" s="36"/>
      <c r="AQ12" s="36"/>
    </row>
    <row r="13" spans="2:58" ht="9" customHeight="1">
      <c r="B13" s="42"/>
      <c r="C13" s="43"/>
      <c r="D13" s="43"/>
      <c r="E13" s="43"/>
      <c r="F13" s="46"/>
      <c r="G13" s="43"/>
      <c r="H13" s="43"/>
      <c r="I13" s="45"/>
      <c r="J13" s="46"/>
      <c r="K13" s="43"/>
      <c r="L13" s="43"/>
      <c r="M13" s="45"/>
      <c r="N13" s="46"/>
      <c r="O13" s="43"/>
      <c r="P13" s="43"/>
      <c r="Q13" s="45"/>
      <c r="R13" s="46"/>
      <c r="S13" s="43"/>
      <c r="T13" s="43"/>
      <c r="U13" s="45"/>
      <c r="V13" s="46"/>
      <c r="W13" s="43"/>
      <c r="X13" s="43"/>
      <c r="Y13" s="45"/>
      <c r="Z13" s="46"/>
      <c r="AA13" s="43"/>
      <c r="AB13" s="43"/>
      <c r="AC13" s="45"/>
      <c r="AD13" s="46"/>
      <c r="AE13" s="43"/>
      <c r="AF13" s="43"/>
      <c r="AG13" s="45"/>
      <c r="AH13" s="46"/>
      <c r="AI13" s="43"/>
      <c r="AJ13" s="43"/>
      <c r="AK13" s="45"/>
      <c r="AL13" s="46"/>
      <c r="AM13" s="43"/>
      <c r="AN13" s="43"/>
      <c r="AO13" s="44"/>
      <c r="AP13" s="36"/>
      <c r="AQ13" s="36"/>
      <c r="AT13" s="109" t="s">
        <v>58</v>
      </c>
      <c r="AU13" s="109"/>
      <c r="AV13" s="74">
        <f>1.4*31291</f>
        <v>43807.399999999994</v>
      </c>
    </row>
    <row r="14" spans="2:58" ht="9" customHeight="1">
      <c r="B14" s="47"/>
      <c r="C14" s="48"/>
      <c r="D14" s="48"/>
      <c r="E14" s="48"/>
      <c r="F14" s="51"/>
      <c r="G14" s="48"/>
      <c r="H14" s="48"/>
      <c r="I14" s="50"/>
      <c r="J14" s="51"/>
      <c r="K14" s="48"/>
      <c r="L14" s="48"/>
      <c r="M14" s="50"/>
      <c r="N14" s="51"/>
      <c r="O14" s="48"/>
      <c r="P14" s="48"/>
      <c r="Q14" s="50"/>
      <c r="R14" s="51"/>
      <c r="S14" s="48"/>
      <c r="T14" s="48"/>
      <c r="U14" s="50"/>
      <c r="V14" s="51"/>
      <c r="W14" s="48"/>
      <c r="X14" s="48"/>
      <c r="Y14" s="50"/>
      <c r="Z14" s="51"/>
      <c r="AA14" s="48"/>
      <c r="AB14" s="48"/>
      <c r="AC14" s="50"/>
      <c r="AD14" s="51"/>
      <c r="AE14" s="48"/>
      <c r="AF14" s="48"/>
      <c r="AG14" s="50"/>
      <c r="AH14" s="51"/>
      <c r="AI14" s="48"/>
      <c r="AJ14" s="48"/>
      <c r="AK14" s="50"/>
      <c r="AL14" s="51"/>
      <c r="AM14" s="48"/>
      <c r="AN14" s="48"/>
      <c r="AO14" s="49"/>
      <c r="AP14" s="36"/>
      <c r="AQ14" s="36"/>
      <c r="AR14" s="55"/>
      <c r="AT14" s="109" t="s">
        <v>57</v>
      </c>
      <c r="AU14" s="109"/>
      <c r="AV14" s="74">
        <f>6460+6460+5460+5460+10400+8600+3820</f>
        <v>46660</v>
      </c>
    </row>
    <row r="15" spans="2:58" ht="9" customHeight="1" thickBot="1">
      <c r="B15" s="34"/>
      <c r="C15" s="36"/>
      <c r="D15" s="36"/>
      <c r="E15" s="36"/>
      <c r="F15" s="41"/>
      <c r="G15" s="36"/>
      <c r="H15" s="36"/>
      <c r="I15" s="40"/>
      <c r="J15" s="41"/>
      <c r="K15" s="36"/>
      <c r="L15" s="36"/>
      <c r="M15" s="40"/>
      <c r="N15" s="41"/>
      <c r="O15" s="36"/>
      <c r="P15" s="36"/>
      <c r="Q15" s="40"/>
      <c r="R15" s="41"/>
      <c r="S15" s="36"/>
      <c r="T15" s="36"/>
      <c r="U15" s="40"/>
      <c r="V15" s="41"/>
      <c r="W15" s="36"/>
      <c r="X15" s="36"/>
      <c r="Y15" s="40"/>
      <c r="Z15" s="41"/>
      <c r="AA15" s="36"/>
      <c r="AB15" s="36"/>
      <c r="AC15" s="40"/>
      <c r="AD15" s="41"/>
      <c r="AE15" s="36"/>
      <c r="AF15" s="36"/>
      <c r="AG15" s="40"/>
      <c r="AH15" s="41"/>
      <c r="AI15" s="36"/>
      <c r="AJ15" s="36"/>
      <c r="AK15" s="40"/>
      <c r="AL15" s="41"/>
      <c r="AM15" s="36"/>
      <c r="AN15" s="36"/>
      <c r="AO15" s="37"/>
      <c r="AP15" s="36"/>
      <c r="AQ15" s="36"/>
      <c r="AT15" s="36"/>
      <c r="AU15" s="36"/>
      <c r="AV15" s="36"/>
      <c r="AW15" s="62"/>
      <c r="AX15" s="36"/>
    </row>
    <row r="16" spans="2:58" ht="9" customHeight="1">
      <c r="B16" s="34"/>
      <c r="C16" s="36"/>
      <c r="D16" s="36"/>
      <c r="E16" s="36"/>
      <c r="F16" s="41"/>
      <c r="G16" s="36"/>
      <c r="H16" s="36"/>
      <c r="I16" s="40"/>
      <c r="J16" s="41"/>
      <c r="K16" s="36"/>
      <c r="L16" s="36"/>
      <c r="M16" s="40"/>
      <c r="N16" s="41"/>
      <c r="O16" s="36"/>
      <c r="P16" s="36"/>
      <c r="Q16" s="40"/>
      <c r="R16" s="41"/>
      <c r="S16" s="36"/>
      <c r="T16" s="36"/>
      <c r="U16" s="40"/>
      <c r="V16" s="41"/>
      <c r="W16" s="36"/>
      <c r="X16" s="36"/>
      <c r="Y16" s="40"/>
      <c r="Z16" s="41"/>
      <c r="AA16" s="36"/>
      <c r="AB16" s="36"/>
      <c r="AC16" s="40"/>
      <c r="AD16" s="41"/>
      <c r="AE16" s="36"/>
      <c r="AF16" s="36"/>
      <c r="AG16" s="40"/>
      <c r="AH16" s="41"/>
      <c r="AI16" s="36"/>
      <c r="AJ16" s="36"/>
      <c r="AK16" s="40"/>
      <c r="AL16" s="41"/>
      <c r="AM16" s="36"/>
      <c r="AN16" s="36"/>
      <c r="AO16" s="37"/>
      <c r="AP16" s="36"/>
      <c r="AT16" s="92">
        <f>19*1330 +3*1087+2*1380</f>
        <v>31291</v>
      </c>
      <c r="AU16" s="80" t="s">
        <v>84</v>
      </c>
      <c r="AV16" s="87"/>
      <c r="AW16" s="62"/>
      <c r="AX16" s="36"/>
    </row>
    <row r="17" spans="2:58" ht="9" customHeight="1">
      <c r="B17" s="42"/>
      <c r="C17" s="43"/>
      <c r="D17" s="43"/>
      <c r="E17" s="43"/>
      <c r="F17" s="46"/>
      <c r="G17" s="43"/>
      <c r="H17" s="43"/>
      <c r="I17" s="45"/>
      <c r="J17" s="46"/>
      <c r="K17" s="43"/>
      <c r="L17" s="43"/>
      <c r="M17" s="45"/>
      <c r="N17" s="46"/>
      <c r="O17" s="43"/>
      <c r="P17" s="43"/>
      <c r="Q17" s="45"/>
      <c r="R17" s="46"/>
      <c r="S17" s="43"/>
      <c r="T17" s="43"/>
      <c r="U17" s="45"/>
      <c r="V17" s="46"/>
      <c r="W17" s="43"/>
      <c r="X17" s="43"/>
      <c r="Y17" s="45"/>
      <c r="Z17" s="46"/>
      <c r="AA17" s="43"/>
      <c r="AB17" s="43"/>
      <c r="AC17" s="45"/>
      <c r="AD17" s="46"/>
      <c r="AE17" s="43"/>
      <c r="AF17" s="43"/>
      <c r="AG17" s="45"/>
      <c r="AH17" s="46"/>
      <c r="AI17" s="43"/>
      <c r="AJ17" s="43"/>
      <c r="AK17" s="45"/>
      <c r="AL17" s="46"/>
      <c r="AM17" s="43"/>
      <c r="AN17" s="43"/>
      <c r="AO17" s="44"/>
      <c r="AP17" s="36"/>
      <c r="AT17" s="90">
        <f>11*1530</f>
        <v>16830</v>
      </c>
      <c r="AU17" s="82" t="s">
        <v>85</v>
      </c>
      <c r="AV17" s="90"/>
      <c r="AW17" s="62"/>
      <c r="AX17" s="36"/>
    </row>
    <row r="18" spans="2:58" ht="9" customHeight="1">
      <c r="B18" s="47"/>
      <c r="C18" s="48"/>
      <c r="D18" s="48"/>
      <c r="E18" s="48"/>
      <c r="F18" s="51"/>
      <c r="G18" s="48"/>
      <c r="H18" s="48"/>
      <c r="I18" s="50"/>
      <c r="J18" s="51"/>
      <c r="K18" s="48"/>
      <c r="L18" s="48"/>
      <c r="M18" s="50"/>
      <c r="N18" s="51"/>
      <c r="O18" s="48"/>
      <c r="P18" s="48"/>
      <c r="Q18" s="50"/>
      <c r="R18" s="51"/>
      <c r="S18" s="48"/>
      <c r="T18" s="48"/>
      <c r="U18" s="50"/>
      <c r="V18" s="51"/>
      <c r="W18" s="48"/>
      <c r="X18" s="48"/>
      <c r="Y18" s="50"/>
      <c r="Z18" s="51"/>
      <c r="AA18" s="48"/>
      <c r="AB18" s="48"/>
      <c r="AC18" s="50"/>
      <c r="AD18" s="51"/>
      <c r="AE18" s="48"/>
      <c r="AF18" s="48"/>
      <c r="AG18" s="50"/>
      <c r="AH18" s="51"/>
      <c r="AI18" s="48"/>
      <c r="AJ18" s="48"/>
      <c r="AK18" s="50"/>
      <c r="AL18" s="51"/>
      <c r="AM18" s="48"/>
      <c r="AN18" s="48"/>
      <c r="AO18" s="49"/>
      <c r="AT18" s="90">
        <f>2160+2160+2160+1570+1570</f>
        <v>9620</v>
      </c>
      <c r="AU18" s="82" t="s">
        <v>86</v>
      </c>
      <c r="AV18" s="90"/>
      <c r="AW18" s="62"/>
      <c r="AX18" s="36"/>
    </row>
    <row r="19" spans="2:58" ht="9" customHeight="1">
      <c r="B19" s="34"/>
      <c r="C19" s="36"/>
      <c r="D19" s="36"/>
      <c r="E19" s="36"/>
      <c r="F19" s="41"/>
      <c r="G19" s="36"/>
      <c r="H19" s="36"/>
      <c r="I19" s="40"/>
      <c r="J19" s="41"/>
      <c r="K19" s="36"/>
      <c r="L19" s="36"/>
      <c r="M19" s="40"/>
      <c r="N19" s="41"/>
      <c r="O19" s="36"/>
      <c r="P19" s="36"/>
      <c r="Q19" s="40"/>
      <c r="R19" s="41"/>
      <c r="S19" s="36"/>
      <c r="T19" s="36"/>
      <c r="U19" s="40"/>
      <c r="V19" s="41"/>
      <c r="W19" s="36"/>
      <c r="X19" s="36"/>
      <c r="Y19" s="40"/>
      <c r="Z19" s="41"/>
      <c r="AA19" s="36"/>
      <c r="AB19" s="36"/>
      <c r="AC19" s="40"/>
      <c r="AD19" s="41"/>
      <c r="AE19" s="36"/>
      <c r="AF19" s="36"/>
      <c r="AG19" s="40"/>
      <c r="AH19" s="41"/>
      <c r="AI19" s="36"/>
      <c r="AJ19" s="36"/>
      <c r="AK19" s="40"/>
      <c r="AL19" s="41"/>
      <c r="AM19" s="36"/>
      <c r="AN19" s="36"/>
      <c r="AO19" s="37"/>
      <c r="AS19" s="86"/>
      <c r="AT19" s="90">
        <v>1020</v>
      </c>
      <c r="AU19" s="82" t="s">
        <v>82</v>
      </c>
      <c r="AV19" s="90"/>
      <c r="AW19" s="62"/>
      <c r="AX19" s="36"/>
      <c r="AZ19" s="57"/>
      <c r="BA19" s="57"/>
      <c r="BB19" s="57"/>
      <c r="BC19" s="57"/>
      <c r="BD19" s="57"/>
      <c r="BE19" s="57"/>
      <c r="BF19" s="58"/>
    </row>
    <row r="20" spans="2:58" ht="9" customHeight="1">
      <c r="B20" s="34"/>
      <c r="C20" s="36"/>
      <c r="D20" s="36"/>
      <c r="E20" s="36"/>
      <c r="F20" s="41"/>
      <c r="G20" s="36"/>
      <c r="H20" s="36"/>
      <c r="I20" s="40"/>
      <c r="J20" s="41"/>
      <c r="K20" s="36"/>
      <c r="L20" s="36"/>
      <c r="M20" s="40"/>
      <c r="N20" s="41"/>
      <c r="O20" s="36"/>
      <c r="P20" s="36"/>
      <c r="Q20" s="40"/>
      <c r="R20" s="41"/>
      <c r="S20" s="36"/>
      <c r="T20" s="36"/>
      <c r="U20" s="40"/>
      <c r="V20" s="41"/>
      <c r="W20" s="36"/>
      <c r="X20" s="36"/>
      <c r="Y20" s="40"/>
      <c r="Z20" s="41"/>
      <c r="AA20" s="36"/>
      <c r="AB20" s="36"/>
      <c r="AC20" s="40"/>
      <c r="AD20" s="41"/>
      <c r="AE20" s="36"/>
      <c r="AF20" s="36"/>
      <c r="AG20" s="40"/>
      <c r="AH20" s="41"/>
      <c r="AI20" s="36"/>
      <c r="AJ20" s="36"/>
      <c r="AK20" s="40"/>
      <c r="AL20" s="41"/>
      <c r="AM20" s="36"/>
      <c r="AN20" s="36"/>
      <c r="AO20" s="37"/>
      <c r="AS20" s="86"/>
      <c r="AT20" s="90">
        <f>1050+4*437</f>
        <v>2798</v>
      </c>
      <c r="AU20" s="82" t="s">
        <v>83</v>
      </c>
      <c r="AV20" s="90"/>
      <c r="AW20" s="62"/>
      <c r="AX20" s="36"/>
      <c r="AZ20" s="57"/>
      <c r="BA20" s="57"/>
      <c r="BB20" s="57"/>
      <c r="BC20" s="57"/>
      <c r="BD20" s="57"/>
      <c r="BE20" s="57"/>
      <c r="BF20" s="58"/>
    </row>
    <row r="21" spans="2:58" ht="9" customHeight="1" thickBot="1">
      <c r="B21" s="42"/>
      <c r="C21" s="43"/>
      <c r="D21" s="43"/>
      <c r="E21" s="43"/>
      <c r="F21" s="46"/>
      <c r="G21" s="43"/>
      <c r="H21" s="43"/>
      <c r="I21" s="45"/>
      <c r="J21" s="46"/>
      <c r="K21" s="43"/>
      <c r="L21" s="43"/>
      <c r="M21" s="45"/>
      <c r="N21" s="46"/>
      <c r="O21" s="43"/>
      <c r="P21" s="43"/>
      <c r="Q21" s="45"/>
      <c r="R21" s="46"/>
      <c r="S21" s="43"/>
      <c r="T21" s="43"/>
      <c r="U21" s="45"/>
      <c r="V21" s="46"/>
      <c r="W21" s="43"/>
      <c r="X21" s="43"/>
      <c r="Y21" s="45"/>
      <c r="Z21" s="46"/>
      <c r="AA21" s="43"/>
      <c r="AB21" s="43"/>
      <c r="AC21" s="45"/>
      <c r="AD21" s="46"/>
      <c r="AE21" s="43"/>
      <c r="AF21" s="43"/>
      <c r="AG21" s="45"/>
      <c r="AH21" s="46"/>
      <c r="AI21" s="43"/>
      <c r="AJ21" s="43"/>
      <c r="AK21" s="45"/>
      <c r="AL21" s="46"/>
      <c r="AM21" s="43"/>
      <c r="AN21" s="43"/>
      <c r="AO21" s="44"/>
      <c r="AS21" s="86"/>
      <c r="AT21" s="93">
        <f>SUM(AT17:AV20)</f>
        <v>30268</v>
      </c>
      <c r="AU21" s="89"/>
      <c r="AV21" s="87"/>
      <c r="AW21" s="76"/>
      <c r="AX21" s="36"/>
      <c r="AZ21" s="57"/>
      <c r="BA21" s="57"/>
      <c r="BB21" s="57"/>
      <c r="BC21" s="57"/>
      <c r="BD21" s="57"/>
      <c r="BE21" s="57"/>
      <c r="BF21" s="58"/>
    </row>
    <row r="22" spans="2:58" ht="9" customHeight="1">
      <c r="B22" s="47"/>
      <c r="C22" s="48"/>
      <c r="D22" s="48"/>
      <c r="E22" s="48"/>
      <c r="F22" s="51"/>
      <c r="G22" s="48"/>
      <c r="H22" s="48"/>
      <c r="I22" s="50"/>
      <c r="J22" s="51"/>
      <c r="K22" s="48"/>
      <c r="L22" s="48"/>
      <c r="M22" s="50"/>
      <c r="N22" s="51"/>
      <c r="O22" s="48"/>
      <c r="P22" s="48"/>
      <c r="Q22" s="50"/>
      <c r="R22" s="51"/>
      <c r="S22" s="48"/>
      <c r="T22" s="48"/>
      <c r="U22" s="50"/>
      <c r="V22" s="51"/>
      <c r="W22" s="48"/>
      <c r="X22" s="48"/>
      <c r="Y22" s="50"/>
      <c r="Z22" s="51"/>
      <c r="AA22" s="48"/>
      <c r="AB22" s="48"/>
      <c r="AC22" s="50"/>
      <c r="AD22" s="51"/>
      <c r="AE22" s="48"/>
      <c r="AF22" s="48"/>
      <c r="AG22" s="50"/>
      <c r="AH22" s="51"/>
      <c r="AI22" s="48"/>
      <c r="AJ22" s="48"/>
      <c r="AK22" s="50"/>
      <c r="AL22" s="51"/>
      <c r="AM22" s="48"/>
      <c r="AN22" s="48"/>
      <c r="AO22" s="49"/>
      <c r="AS22" s="86"/>
      <c r="AT22" s="88"/>
      <c r="AU22" s="36"/>
      <c r="AV22" s="36"/>
      <c r="AW22" s="62"/>
      <c r="AX22" s="36"/>
      <c r="AZ22" s="57"/>
      <c r="BA22" s="57"/>
      <c r="BB22" s="57"/>
      <c r="BC22" s="57"/>
      <c r="BD22" s="57"/>
      <c r="BE22" s="57"/>
      <c r="BF22" s="58"/>
    </row>
    <row r="23" spans="2:58" ht="9" customHeight="1">
      <c r="B23" s="34"/>
      <c r="C23" s="36"/>
      <c r="D23" s="36"/>
      <c r="E23" s="36"/>
      <c r="F23" s="41"/>
      <c r="G23" s="36"/>
      <c r="H23" s="36"/>
      <c r="I23" s="40"/>
      <c r="J23" s="41"/>
      <c r="K23" s="36"/>
      <c r="L23" s="36"/>
      <c r="M23" s="40"/>
      <c r="N23" s="41"/>
      <c r="O23" s="36"/>
      <c r="P23" s="36"/>
      <c r="Q23" s="40"/>
      <c r="R23" s="41"/>
      <c r="S23" s="36"/>
      <c r="T23" s="36"/>
      <c r="U23" s="40"/>
      <c r="V23" s="41"/>
      <c r="W23" s="36"/>
      <c r="X23" s="36"/>
      <c r="Y23" s="40"/>
      <c r="Z23" s="41"/>
      <c r="AA23" s="36"/>
      <c r="AB23" s="36"/>
      <c r="AC23" s="40"/>
      <c r="AD23" s="41"/>
      <c r="AE23" s="36"/>
      <c r="AF23" s="36"/>
      <c r="AG23" s="40"/>
      <c r="AH23" s="41"/>
      <c r="AI23" s="36"/>
      <c r="AJ23" s="36"/>
      <c r="AK23" s="40"/>
      <c r="AL23" s="41"/>
      <c r="AM23" s="36"/>
      <c r="AN23" s="36"/>
      <c r="AO23" s="37"/>
      <c r="AU23" s="101" t="s">
        <v>79</v>
      </c>
      <c r="AV23" s="101"/>
      <c r="AW23" s="101"/>
      <c r="AX23" s="101"/>
      <c r="AY23" s="101"/>
    </row>
    <row r="24" spans="2:58" ht="9" customHeight="1">
      <c r="B24" s="34"/>
      <c r="C24" s="36"/>
      <c r="D24" s="36"/>
      <c r="E24" s="36"/>
      <c r="F24" s="41"/>
      <c r="G24" s="36"/>
      <c r="H24" s="36"/>
      <c r="I24" s="40"/>
      <c r="J24" s="41"/>
      <c r="K24" s="36"/>
      <c r="L24" s="36"/>
      <c r="M24" s="40"/>
      <c r="N24" s="41"/>
      <c r="O24" s="36"/>
      <c r="P24" s="36"/>
      <c r="Q24" s="40"/>
      <c r="R24" s="41"/>
      <c r="S24" s="36"/>
      <c r="T24" s="36"/>
      <c r="U24" s="40"/>
      <c r="V24" s="41"/>
      <c r="W24" s="36"/>
      <c r="X24" s="36"/>
      <c r="Y24" s="40"/>
      <c r="Z24" s="41"/>
      <c r="AA24" s="36"/>
      <c r="AB24" s="36"/>
      <c r="AC24" s="40"/>
      <c r="AD24" s="41"/>
      <c r="AE24" s="36"/>
      <c r="AF24" s="36"/>
      <c r="AG24" s="40"/>
      <c r="AH24" s="41"/>
      <c r="AI24" s="36"/>
      <c r="AJ24" s="36"/>
      <c r="AK24" s="40"/>
      <c r="AL24" s="41"/>
      <c r="AM24" s="36"/>
      <c r="AN24" s="36"/>
      <c r="AO24" s="37"/>
      <c r="AU24" s="101" t="s">
        <v>80</v>
      </c>
      <c r="AV24" s="101"/>
      <c r="AW24" s="101"/>
      <c r="AX24" s="101"/>
      <c r="AY24" s="101"/>
    </row>
    <row r="25" spans="2:58" ht="9" customHeight="1">
      <c r="B25" s="42"/>
      <c r="C25" s="43"/>
      <c r="D25" s="43"/>
      <c r="E25" s="43"/>
      <c r="F25" s="46"/>
      <c r="G25" s="43"/>
      <c r="H25" s="43"/>
      <c r="I25" s="45"/>
      <c r="J25" s="46"/>
      <c r="K25" s="43"/>
      <c r="L25" s="43"/>
      <c r="M25" s="45"/>
      <c r="N25" s="46"/>
      <c r="O25" s="43"/>
      <c r="P25" s="43"/>
      <c r="Q25" s="45"/>
      <c r="R25" s="46"/>
      <c r="S25" s="43"/>
      <c r="T25" s="43"/>
      <c r="U25" s="45"/>
      <c r="V25" s="46"/>
      <c r="W25" s="43"/>
      <c r="X25" s="43"/>
      <c r="Y25" s="45"/>
      <c r="Z25" s="46"/>
      <c r="AA25" s="43"/>
      <c r="AB25" s="43"/>
      <c r="AC25" s="45"/>
      <c r="AD25" s="46"/>
      <c r="AE25" s="43"/>
      <c r="AF25" s="43"/>
      <c r="AG25" s="45"/>
      <c r="AH25" s="46"/>
      <c r="AI25" s="43"/>
      <c r="AJ25" s="43"/>
      <c r="AK25" s="45"/>
      <c r="AL25" s="46"/>
      <c r="AM25" s="43"/>
      <c r="AN25" s="43"/>
      <c r="AO25" s="44"/>
    </row>
    <row r="26" spans="2:58" ht="9" customHeight="1">
      <c r="B26" s="47"/>
      <c r="C26" s="48"/>
      <c r="D26" s="48"/>
      <c r="E26" s="48"/>
      <c r="F26" s="51"/>
      <c r="G26" s="48"/>
      <c r="H26" s="48"/>
      <c r="I26" s="50"/>
      <c r="J26" s="51"/>
      <c r="K26" s="48"/>
      <c r="L26" s="48"/>
      <c r="M26" s="50"/>
      <c r="N26" s="51"/>
      <c r="O26" s="48"/>
      <c r="P26" s="48"/>
      <c r="Q26" s="50"/>
      <c r="R26" s="51"/>
      <c r="S26" s="48"/>
      <c r="T26" s="48"/>
      <c r="U26" s="50"/>
      <c r="V26" s="51"/>
      <c r="W26" s="48"/>
      <c r="X26" s="48"/>
      <c r="Y26" s="50"/>
      <c r="Z26" s="51"/>
      <c r="AA26" s="48"/>
      <c r="AB26" s="48"/>
      <c r="AC26" s="50"/>
      <c r="AD26" s="51"/>
      <c r="AE26" s="48"/>
      <c r="AF26" s="48"/>
      <c r="AG26" s="50"/>
      <c r="AH26" s="51"/>
      <c r="AI26" s="48"/>
      <c r="AJ26" s="48"/>
      <c r="AK26" s="50"/>
      <c r="AL26" s="51"/>
      <c r="AM26" s="48"/>
      <c r="AN26" s="48"/>
      <c r="AO26" s="49"/>
    </row>
    <row r="27" spans="2:58" ht="9" customHeight="1">
      <c r="B27" s="34"/>
      <c r="C27" s="36"/>
      <c r="D27" s="36"/>
      <c r="E27" s="36"/>
      <c r="F27" s="41"/>
      <c r="G27" s="36"/>
      <c r="H27" s="36"/>
      <c r="I27" s="40"/>
      <c r="J27" s="41"/>
      <c r="K27" s="36"/>
      <c r="L27" s="36"/>
      <c r="M27" s="40"/>
      <c r="N27" s="41"/>
      <c r="O27" s="36"/>
      <c r="P27" s="36"/>
      <c r="Q27" s="40"/>
      <c r="R27" s="41"/>
      <c r="S27" s="36"/>
      <c r="T27" s="36"/>
      <c r="U27" s="40"/>
      <c r="V27" s="41"/>
      <c r="W27" s="36"/>
      <c r="X27" s="36"/>
      <c r="Y27" s="40"/>
      <c r="Z27" s="41"/>
      <c r="AA27" s="36"/>
      <c r="AB27" s="36"/>
      <c r="AC27" s="40"/>
      <c r="AD27" s="41"/>
      <c r="AE27" s="36"/>
      <c r="AF27" s="36"/>
      <c r="AG27" s="40"/>
      <c r="AH27" s="41"/>
      <c r="AI27" s="36"/>
      <c r="AJ27" s="36"/>
      <c r="AK27" s="40"/>
      <c r="AL27" s="41"/>
      <c r="AM27" s="36"/>
      <c r="AN27" s="36"/>
      <c r="AO27" s="37"/>
      <c r="AQ27" s="36"/>
    </row>
    <row r="28" spans="2:58" ht="9" customHeight="1">
      <c r="B28" s="34"/>
      <c r="C28" s="36"/>
      <c r="D28" s="36"/>
      <c r="E28" s="36"/>
      <c r="F28" s="41"/>
      <c r="G28" s="36"/>
      <c r="H28" s="36"/>
      <c r="I28" s="40"/>
      <c r="J28" s="41"/>
      <c r="K28" s="36"/>
      <c r="L28" s="36"/>
      <c r="M28" s="40"/>
      <c r="N28" s="41"/>
      <c r="O28" s="36"/>
      <c r="P28" s="36"/>
      <c r="Q28" s="40"/>
      <c r="R28" s="41"/>
      <c r="S28" s="36"/>
      <c r="T28" s="36"/>
      <c r="U28" s="40"/>
      <c r="V28" s="41"/>
      <c r="W28" s="36"/>
      <c r="X28" s="36"/>
      <c r="Y28" s="40"/>
      <c r="Z28" s="41"/>
      <c r="AA28" s="36"/>
      <c r="AB28" s="36"/>
      <c r="AC28" s="40"/>
      <c r="AD28" s="41"/>
      <c r="AE28" s="36"/>
      <c r="AF28" s="36"/>
      <c r="AG28" s="40"/>
      <c r="AH28" s="41"/>
      <c r="AI28" s="36"/>
      <c r="AJ28" s="36"/>
      <c r="AK28" s="40"/>
      <c r="AL28" s="41"/>
      <c r="AM28" s="36"/>
      <c r="AN28" s="36"/>
      <c r="AO28" s="37"/>
      <c r="AQ28" s="36"/>
    </row>
    <row r="29" spans="2:58" ht="9" customHeight="1" thickBot="1">
      <c r="B29" s="59"/>
      <c r="C29" s="60"/>
      <c r="D29" s="60"/>
      <c r="E29" s="60"/>
      <c r="F29" s="46"/>
      <c r="G29" s="43"/>
      <c r="H29" s="43"/>
      <c r="I29" s="45"/>
      <c r="J29" s="46"/>
      <c r="K29" s="43"/>
      <c r="L29" s="43"/>
      <c r="M29" s="45"/>
      <c r="N29" s="46"/>
      <c r="O29" s="43"/>
      <c r="P29" s="43"/>
      <c r="Q29" s="45"/>
      <c r="R29" s="46"/>
      <c r="S29" s="43"/>
      <c r="T29" s="43"/>
      <c r="U29" s="45"/>
      <c r="V29" s="46"/>
      <c r="W29" s="43"/>
      <c r="X29" s="43"/>
      <c r="Y29" s="45"/>
      <c r="Z29" s="46"/>
      <c r="AA29" s="43"/>
      <c r="AB29" s="43"/>
      <c r="AC29" s="45"/>
      <c r="AD29" s="46"/>
      <c r="AE29" s="43"/>
      <c r="AF29" s="43"/>
      <c r="AG29" s="45"/>
      <c r="AH29" s="46"/>
      <c r="AI29" s="43"/>
      <c r="AJ29" s="43"/>
      <c r="AK29" s="45"/>
      <c r="AL29" s="46"/>
      <c r="AM29" s="43"/>
      <c r="AN29" s="43"/>
      <c r="AO29" s="44"/>
      <c r="AQ29" s="36"/>
    </row>
    <row r="30" spans="2:58" ht="9" customHeight="1">
      <c r="B30" s="34"/>
      <c r="C30" s="36"/>
      <c r="D30" s="36"/>
      <c r="E30" s="36"/>
      <c r="F30" s="41"/>
      <c r="G30" s="36"/>
      <c r="H30" s="36"/>
      <c r="I30" s="40"/>
      <c r="J30" s="41"/>
      <c r="K30" s="36"/>
      <c r="L30" s="36"/>
      <c r="M30" s="40"/>
      <c r="N30" s="41"/>
      <c r="O30" s="36"/>
      <c r="P30" s="36"/>
      <c r="Q30" s="40"/>
      <c r="R30" s="41"/>
      <c r="S30" s="36"/>
      <c r="T30" s="36"/>
      <c r="U30" s="40"/>
      <c r="V30" s="41"/>
      <c r="W30" s="36"/>
      <c r="X30" s="36"/>
      <c r="Y30" s="40"/>
      <c r="Z30" s="41"/>
      <c r="AA30" s="36"/>
      <c r="AB30" s="36"/>
      <c r="AC30" s="40"/>
      <c r="AD30" s="41"/>
      <c r="AE30" s="36"/>
      <c r="AF30" s="36"/>
      <c r="AG30" s="40"/>
      <c r="AH30" s="41"/>
      <c r="AI30" s="36"/>
      <c r="AJ30" s="36"/>
      <c r="AK30" s="40"/>
      <c r="AL30" s="41"/>
      <c r="AM30" s="36"/>
      <c r="AN30" s="36"/>
      <c r="AO30" s="37"/>
      <c r="AQ30" s="63"/>
    </row>
    <row r="31" spans="2:58" ht="9" customHeight="1">
      <c r="B31" s="34"/>
      <c r="C31" s="36"/>
      <c r="D31" s="36"/>
      <c r="E31" s="36"/>
      <c r="F31" s="41"/>
      <c r="G31" s="36"/>
      <c r="H31" s="36"/>
      <c r="I31" s="40"/>
      <c r="J31" s="41"/>
      <c r="K31" s="36"/>
      <c r="L31" s="36"/>
      <c r="M31" s="40"/>
      <c r="N31" s="41"/>
      <c r="O31" s="36"/>
      <c r="P31" s="36"/>
      <c r="Q31" s="40"/>
      <c r="R31" s="41"/>
      <c r="S31" s="36"/>
      <c r="T31" s="36"/>
      <c r="U31" s="40"/>
      <c r="V31" s="41"/>
      <c r="W31" s="36"/>
      <c r="X31" s="36"/>
      <c r="Y31" s="40"/>
      <c r="Z31" s="41"/>
      <c r="AA31" s="36"/>
      <c r="AB31" s="36"/>
      <c r="AC31" s="40"/>
      <c r="AD31" s="41"/>
      <c r="AE31" s="36"/>
      <c r="AF31" s="36"/>
      <c r="AG31" s="40"/>
      <c r="AH31" s="41"/>
      <c r="AI31" s="36"/>
      <c r="AJ31" s="36"/>
      <c r="AK31" s="40"/>
      <c r="AL31" s="41"/>
      <c r="AM31" s="36"/>
      <c r="AN31" s="36"/>
      <c r="AO31" s="37"/>
      <c r="AQ31" s="63"/>
    </row>
    <row r="32" spans="2:58" ht="9" customHeight="1">
      <c r="B32" s="34"/>
      <c r="C32" s="36"/>
      <c r="D32" s="36"/>
      <c r="E32" s="36"/>
      <c r="F32" s="41"/>
      <c r="G32" s="36"/>
      <c r="H32" s="36"/>
      <c r="I32" s="40"/>
      <c r="J32" s="41"/>
      <c r="K32" s="36"/>
      <c r="L32" s="36"/>
      <c r="M32" s="40"/>
      <c r="N32" s="41"/>
      <c r="O32" s="36"/>
      <c r="P32" s="36"/>
      <c r="Q32" s="40"/>
      <c r="R32" s="41"/>
      <c r="S32" s="36"/>
      <c r="T32" s="36"/>
      <c r="U32" s="40"/>
      <c r="V32" s="41"/>
      <c r="W32" s="36"/>
      <c r="X32" s="36"/>
      <c r="Y32" s="40"/>
      <c r="Z32" s="41"/>
      <c r="AA32" s="36"/>
      <c r="AB32" s="36"/>
      <c r="AC32" s="40"/>
      <c r="AD32" s="41"/>
      <c r="AE32" s="36"/>
      <c r="AF32" s="36"/>
      <c r="AG32" s="40"/>
      <c r="AH32" s="41"/>
      <c r="AI32" s="36"/>
      <c r="AJ32" s="36"/>
      <c r="AK32" s="40"/>
      <c r="AL32" s="41"/>
      <c r="AM32" s="36"/>
      <c r="AN32" s="36"/>
      <c r="AO32" s="37"/>
    </row>
    <row r="33" spans="2:44" s="29" customFormat="1" ht="9" customHeight="1" thickBot="1">
      <c r="B33" s="59"/>
      <c r="C33" s="60"/>
      <c r="D33" s="60"/>
      <c r="E33" s="60"/>
      <c r="F33" s="46"/>
      <c r="G33" s="43"/>
      <c r="H33" s="43"/>
      <c r="I33" s="45"/>
      <c r="J33" s="46"/>
      <c r="K33" s="43"/>
      <c r="L33" s="43"/>
      <c r="M33" s="45"/>
      <c r="N33" s="46"/>
      <c r="O33" s="43"/>
      <c r="P33" s="43"/>
      <c r="Q33" s="45"/>
      <c r="R33" s="46"/>
      <c r="S33" s="43"/>
      <c r="T33" s="43"/>
      <c r="U33" s="45"/>
      <c r="V33" s="46"/>
      <c r="W33" s="43"/>
      <c r="X33" s="43"/>
      <c r="Y33" s="45"/>
      <c r="Z33" s="46"/>
      <c r="AA33" s="43"/>
      <c r="AB33" s="43"/>
      <c r="AC33" s="45"/>
      <c r="AD33" s="46"/>
      <c r="AE33" s="43"/>
      <c r="AF33" s="43"/>
      <c r="AG33" s="45"/>
      <c r="AH33" s="46"/>
      <c r="AI33" s="43"/>
      <c r="AJ33" s="43"/>
      <c r="AK33" s="45"/>
      <c r="AL33" s="46"/>
      <c r="AM33" s="43"/>
      <c r="AN33" s="43"/>
      <c r="AO33" s="44"/>
    </row>
    <row r="34" spans="2:44" s="29" customFormat="1" ht="9" customHeight="1">
      <c r="B34" s="36"/>
      <c r="C34" s="36"/>
      <c r="D34" s="36"/>
      <c r="E34" s="36"/>
      <c r="F34" s="47"/>
      <c r="G34" s="48"/>
      <c r="H34" s="48"/>
      <c r="I34" s="50"/>
      <c r="J34" s="51"/>
      <c r="K34" s="48"/>
      <c r="L34" s="48"/>
      <c r="M34" s="50"/>
      <c r="N34" s="51"/>
      <c r="O34" s="48"/>
      <c r="P34" s="48"/>
      <c r="Q34" s="50"/>
      <c r="R34" s="51"/>
      <c r="S34" s="48"/>
      <c r="T34" s="48"/>
      <c r="U34" s="50"/>
      <c r="V34" s="51"/>
      <c r="W34" s="48"/>
      <c r="X34" s="48"/>
      <c r="Y34" s="50"/>
      <c r="Z34" s="51"/>
      <c r="AA34" s="48"/>
      <c r="AB34" s="48"/>
      <c r="AC34" s="50"/>
      <c r="AD34" s="51"/>
      <c r="AE34" s="48"/>
      <c r="AF34" s="48"/>
      <c r="AG34" s="50"/>
      <c r="AH34" s="51"/>
      <c r="AI34" s="48"/>
      <c r="AJ34" s="48"/>
      <c r="AK34" s="50"/>
      <c r="AL34" s="51"/>
      <c r="AM34" s="48"/>
      <c r="AN34" s="48"/>
      <c r="AO34" s="49"/>
    </row>
    <row r="35" spans="2:44" s="29" customFormat="1" ht="9" customHeight="1">
      <c r="B35" s="36"/>
      <c r="C35" s="36"/>
      <c r="D35" s="36"/>
      <c r="E35" s="36"/>
      <c r="F35" s="34"/>
      <c r="G35" s="36"/>
      <c r="H35" s="36"/>
      <c r="I35" s="40"/>
      <c r="J35" s="41"/>
      <c r="K35" s="36"/>
      <c r="L35" s="36"/>
      <c r="M35" s="40"/>
      <c r="N35" s="41"/>
      <c r="O35" s="36"/>
      <c r="P35" s="36"/>
      <c r="Q35" s="40"/>
      <c r="R35" s="41"/>
      <c r="S35" s="36"/>
      <c r="T35" s="36"/>
      <c r="U35" s="40"/>
      <c r="V35" s="41"/>
      <c r="W35" s="36"/>
      <c r="X35" s="36"/>
      <c r="Y35" s="40"/>
      <c r="Z35" s="41"/>
      <c r="AA35" s="36"/>
      <c r="AB35" s="36"/>
      <c r="AC35" s="40"/>
      <c r="AD35" s="41"/>
      <c r="AE35" s="36"/>
      <c r="AF35" s="36"/>
      <c r="AG35" s="40"/>
      <c r="AH35" s="41"/>
      <c r="AI35" s="36"/>
      <c r="AJ35" s="36"/>
      <c r="AK35" s="40"/>
      <c r="AL35" s="41"/>
      <c r="AM35" s="36"/>
      <c r="AN35" s="36"/>
      <c r="AO35" s="37"/>
      <c r="AQ35" s="64"/>
      <c r="AR35" s="64"/>
    </row>
    <row r="36" spans="2:44" s="29" customFormat="1" ht="9" customHeight="1">
      <c r="B36" s="36"/>
      <c r="C36" s="36"/>
      <c r="D36" s="36"/>
      <c r="E36" s="36"/>
      <c r="F36" s="34"/>
      <c r="G36" s="36"/>
      <c r="H36" s="36"/>
      <c r="I36" s="40"/>
      <c r="J36" s="41"/>
      <c r="K36" s="36"/>
      <c r="L36" s="36"/>
      <c r="M36" s="40"/>
      <c r="N36" s="41"/>
      <c r="O36" s="36"/>
      <c r="P36" s="36"/>
      <c r="Q36" s="40"/>
      <c r="R36" s="41"/>
      <c r="S36" s="36"/>
      <c r="T36" s="36"/>
      <c r="U36" s="40"/>
      <c r="V36" s="41"/>
      <c r="W36" s="36"/>
      <c r="X36" s="36"/>
      <c r="Y36" s="40"/>
      <c r="Z36" s="41"/>
      <c r="AA36" s="36"/>
      <c r="AB36" s="36"/>
      <c r="AC36" s="40"/>
      <c r="AD36" s="41"/>
      <c r="AE36" s="36"/>
      <c r="AF36" s="36"/>
      <c r="AG36" s="40"/>
      <c r="AH36" s="41"/>
      <c r="AI36" s="36"/>
      <c r="AJ36" s="36"/>
      <c r="AK36" s="40"/>
      <c r="AL36" s="41"/>
      <c r="AM36" s="36"/>
      <c r="AN36" s="36"/>
      <c r="AO36" s="37"/>
      <c r="AQ36" s="103"/>
      <c r="AR36" s="103"/>
    </row>
    <row r="37" spans="2:44" s="29" customFormat="1" ht="9" customHeight="1" thickBot="1">
      <c r="B37" s="36"/>
      <c r="C37" s="36"/>
      <c r="D37" s="36"/>
      <c r="E37" s="36"/>
      <c r="F37" s="42"/>
      <c r="G37" s="43"/>
      <c r="H37" s="43"/>
      <c r="I37" s="45"/>
      <c r="J37" s="46"/>
      <c r="K37" s="43"/>
      <c r="L37" s="43"/>
      <c r="M37" s="45"/>
      <c r="N37" s="46"/>
      <c r="O37" s="43"/>
      <c r="P37" s="43"/>
      <c r="Q37" s="45"/>
      <c r="R37" s="46"/>
      <c r="S37" s="43"/>
      <c r="T37" s="43"/>
      <c r="U37" s="45"/>
      <c r="V37" s="46"/>
      <c r="W37" s="43"/>
      <c r="X37" s="43"/>
      <c r="Y37" s="45"/>
      <c r="Z37" s="46"/>
      <c r="AA37" s="43"/>
      <c r="AB37" s="43"/>
      <c r="AC37" s="45"/>
      <c r="AD37" s="66"/>
      <c r="AE37" s="60"/>
      <c r="AF37" s="60"/>
      <c r="AG37" s="67"/>
      <c r="AH37" s="66"/>
      <c r="AI37" s="60"/>
      <c r="AJ37" s="60"/>
      <c r="AK37" s="67"/>
      <c r="AL37" s="66"/>
      <c r="AM37" s="60"/>
      <c r="AN37" s="60"/>
      <c r="AO37" s="61"/>
      <c r="AQ37" s="103"/>
      <c r="AR37" s="103"/>
    </row>
    <row r="38" spans="2:44" s="29" customFormat="1" ht="9" customHeight="1">
      <c r="B38" s="36"/>
      <c r="C38" s="36"/>
      <c r="D38" s="36"/>
      <c r="E38" s="36"/>
      <c r="F38" s="47"/>
      <c r="G38" s="48"/>
      <c r="H38" s="48"/>
      <c r="I38" s="50"/>
      <c r="J38" s="51"/>
      <c r="K38" s="48"/>
      <c r="L38" s="48"/>
      <c r="M38" s="50"/>
      <c r="N38" s="51"/>
      <c r="O38" s="48"/>
      <c r="P38" s="48"/>
      <c r="Q38" s="50"/>
      <c r="R38" s="51"/>
      <c r="S38" s="48"/>
      <c r="T38" s="48"/>
      <c r="U38" s="50"/>
      <c r="V38" s="51"/>
      <c r="W38" s="48"/>
      <c r="X38" s="48"/>
      <c r="Y38" s="48"/>
      <c r="Z38" s="41"/>
      <c r="AA38" s="36"/>
      <c r="AB38" s="36"/>
      <c r="AC38" s="36"/>
      <c r="AD38" s="51"/>
      <c r="AE38" s="48"/>
      <c r="AF38" s="48"/>
      <c r="AG38" s="49"/>
      <c r="AH38" s="36"/>
      <c r="AQ38" s="91"/>
      <c r="AR38" s="91"/>
    </row>
    <row r="39" spans="2:44" s="29" customFormat="1" ht="9" customHeight="1">
      <c r="B39" s="36"/>
      <c r="C39" s="36"/>
      <c r="D39" s="36"/>
      <c r="E39" s="36"/>
      <c r="F39" s="34"/>
      <c r="G39" s="36"/>
      <c r="H39" s="36"/>
      <c r="I39" s="40"/>
      <c r="J39" s="41"/>
      <c r="K39" s="36"/>
      <c r="L39" s="36"/>
      <c r="M39" s="40"/>
      <c r="N39" s="41"/>
      <c r="O39" s="36"/>
      <c r="P39" s="36"/>
      <c r="Q39" s="40"/>
      <c r="R39" s="41"/>
      <c r="S39" s="36"/>
      <c r="T39" s="36"/>
      <c r="U39" s="40"/>
      <c r="V39" s="41"/>
      <c r="W39" s="36"/>
      <c r="X39" s="36"/>
      <c r="Y39" s="36"/>
      <c r="Z39" s="41"/>
      <c r="AA39" s="36"/>
      <c r="AB39" s="36"/>
      <c r="AC39" s="36"/>
      <c r="AD39" s="41"/>
      <c r="AE39" s="36"/>
      <c r="AF39" s="36"/>
      <c r="AG39" s="37"/>
      <c r="AH39" s="36"/>
      <c r="AQ39" s="91"/>
      <c r="AR39" s="91"/>
    </row>
    <row r="40" spans="2:44" s="29" customFormat="1" ht="9" customHeight="1">
      <c r="B40" s="36"/>
      <c r="C40" s="36"/>
      <c r="D40" s="36"/>
      <c r="E40" s="36"/>
      <c r="F40" s="34"/>
      <c r="G40" s="36"/>
      <c r="H40" s="36"/>
      <c r="I40" s="40"/>
      <c r="J40" s="41"/>
      <c r="K40" s="36"/>
      <c r="L40" s="36"/>
      <c r="M40" s="40"/>
      <c r="N40" s="41"/>
      <c r="O40" s="36"/>
      <c r="P40" s="36"/>
      <c r="Q40" s="40"/>
      <c r="R40" s="41"/>
      <c r="S40" s="36"/>
      <c r="T40" s="36"/>
      <c r="U40" s="40"/>
      <c r="V40" s="41"/>
      <c r="W40" s="36"/>
      <c r="X40" s="36"/>
      <c r="Y40" s="36"/>
      <c r="Z40" s="41"/>
      <c r="AA40" s="36"/>
      <c r="AB40" s="36"/>
      <c r="AC40" s="36"/>
      <c r="AD40" s="41"/>
      <c r="AE40" s="36"/>
      <c r="AF40" s="36"/>
      <c r="AG40" s="37"/>
      <c r="AH40" s="36"/>
      <c r="AQ40" s="91"/>
      <c r="AR40" s="91"/>
    </row>
    <row r="41" spans="2:44" s="29" customFormat="1" ht="9" customHeight="1" thickBot="1">
      <c r="B41" s="36"/>
      <c r="C41" s="36"/>
      <c r="D41" s="36"/>
      <c r="E41" s="36"/>
      <c r="F41" s="59"/>
      <c r="G41" s="60"/>
      <c r="H41" s="60"/>
      <c r="I41" s="67"/>
      <c r="J41" s="66"/>
      <c r="K41" s="60"/>
      <c r="L41" s="60"/>
      <c r="M41" s="67"/>
      <c r="N41" s="66"/>
      <c r="O41" s="60"/>
      <c r="P41" s="60"/>
      <c r="Q41" s="67"/>
      <c r="R41" s="66"/>
      <c r="S41" s="60"/>
      <c r="T41" s="60"/>
      <c r="U41" s="67"/>
      <c r="V41" s="66"/>
      <c r="W41" s="60"/>
      <c r="X41" s="60"/>
      <c r="Y41" s="60"/>
      <c r="Z41" s="66"/>
      <c r="AA41" s="60"/>
      <c r="AB41" s="60"/>
      <c r="AC41" s="60"/>
      <c r="AD41" s="66"/>
      <c r="AE41" s="60"/>
      <c r="AF41" s="60"/>
      <c r="AG41" s="61"/>
      <c r="AH41" s="36"/>
      <c r="AQ41" s="91"/>
      <c r="AR41" s="91"/>
    </row>
    <row r="42" spans="2:44" s="29" customFormat="1" ht="9" customHeight="1">
      <c r="Z42" s="36"/>
      <c r="AA42" s="36"/>
      <c r="AB42" s="36"/>
      <c r="AC42" s="36"/>
      <c r="AD42" s="36"/>
      <c r="AE42" s="36"/>
      <c r="AF42" s="36"/>
      <c r="AG42" s="36"/>
      <c r="AQ42" s="91"/>
      <c r="AR42" s="91"/>
    </row>
    <row r="43" spans="2:44" s="29" customFormat="1" ht="9" customHeight="1">
      <c r="AQ43" s="91"/>
      <c r="AR43" s="91"/>
    </row>
    <row r="44" spans="2:44" s="29" customFormat="1" ht="9" customHeight="1">
      <c r="AQ44" s="64"/>
      <c r="AR44" s="64"/>
    </row>
  </sheetData>
  <mergeCells count="5">
    <mergeCell ref="AU23:AY23"/>
    <mergeCell ref="AQ36:AR37"/>
    <mergeCell ref="AU24:AY24"/>
    <mergeCell ref="AT13:AU13"/>
    <mergeCell ref="AT14:AU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miss</vt:lpstr>
      <vt:lpstr>dom</vt:lpstr>
      <vt:lpstr>pat</vt:lpstr>
      <vt:lpstr>WAOU</vt:lpstr>
      <vt:lpstr>ALWAYS BETTER</vt:lpstr>
      <vt:lpstr>PM</vt:lpstr>
      <vt:lpstr>later</vt:lpstr>
      <vt:lpstr>SPACE</vt:lpstr>
      <vt:lpstr>S</vt:lpstr>
      <vt:lpstr>INFINITE</vt:lpstr>
      <vt:lpstr>steph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2014-02-10T17:19:18Z</dcterms:created>
  <dcterms:modified xsi:type="dcterms:W3CDTF">2014-08-29T01:11:52Z</dcterms:modified>
</cp:coreProperties>
</file>