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6835" windowHeight="131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J15" i="1"/>
  <c r="D15" i="1"/>
  <c r="D16" i="1"/>
  <c r="C5" i="1" l="1"/>
  <c r="C4" i="1"/>
  <c r="C3" i="1"/>
  <c r="C7" i="1"/>
  <c r="C8" i="1"/>
  <c r="C9" i="1"/>
  <c r="C10" i="1"/>
  <c r="C11" i="1"/>
  <c r="C12" i="1"/>
  <c r="C13" i="1"/>
  <c r="C14" i="1"/>
  <c r="C6" i="1"/>
  <c r="C15" i="1"/>
  <c r="I15" i="1"/>
  <c r="H15" i="1"/>
  <c r="B16" i="1"/>
  <c r="C16" i="1"/>
  <c r="H3" i="1"/>
  <c r="B15" i="1" s="1"/>
  <c r="D13" i="1" l="1"/>
  <c r="D12" i="1"/>
  <c r="D6" i="1"/>
  <c r="D9" i="1"/>
  <c r="D11" i="1"/>
  <c r="D7" i="1"/>
  <c r="D4" i="1"/>
  <c r="D8" i="1"/>
  <c r="D5" i="1"/>
  <c r="D14" i="1"/>
  <c r="D10" i="1"/>
  <c r="D3" i="1"/>
  <c r="B4" i="1" l="1"/>
  <c r="B5" i="1"/>
  <c r="B14" i="1"/>
  <c r="B13" i="1"/>
  <c r="B11" i="1"/>
  <c r="B12" i="1"/>
  <c r="B6" i="1"/>
  <c r="B9" i="1"/>
  <c r="B7" i="1"/>
  <c r="B8" i="1"/>
  <c r="B10" i="1"/>
  <c r="B3" i="1"/>
</calcChain>
</file>

<file path=xl/sharedStrings.xml><?xml version="1.0" encoding="utf-8"?>
<sst xmlns="http://schemas.openxmlformats.org/spreadsheetml/2006/main" count="39" uniqueCount="22">
  <si>
    <t>David</t>
  </si>
  <si>
    <t>Camille</t>
  </si>
  <si>
    <t>Ianis</t>
  </si>
  <si>
    <t>Bertille</t>
  </si>
  <si>
    <t>Amélina</t>
  </si>
  <si>
    <t>Justin</t>
  </si>
  <si>
    <t>Anaïs</t>
  </si>
  <si>
    <t>Manon</t>
  </si>
  <si>
    <t>Sélim</t>
  </si>
  <si>
    <t>A payer</t>
  </si>
  <si>
    <t>Louis ?</t>
  </si>
  <si>
    <t>libre</t>
  </si>
  <si>
    <t>Somme à abouler</t>
  </si>
  <si>
    <t>aboulage</t>
  </si>
  <si>
    <t>La dîme</t>
  </si>
  <si>
    <t>Total</t>
  </si>
  <si>
    <t>Campement</t>
  </si>
  <si>
    <t>Trolotax (hors tva)</t>
  </si>
  <si>
    <t>Villageois-e-s</t>
  </si>
  <si>
    <t>Quête</t>
  </si>
  <si>
    <t>Avancement</t>
  </si>
  <si>
    <t>Chasse, nature, pèche et tradition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</si>
</sst>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3" fillId="0" borderId="12" xfId="0" applyFont="1" applyBorder="1"/>
    <xf numFmtId="0" fontId="4" fillId="0" borderId="12" xfId="0" applyFont="1" applyBorder="1"/>
    <xf numFmtId="0" fontId="4" fillId="0" borderId="13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4" fillId="0" borderId="1" xfId="0" applyNumberFormat="1" applyFon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2" fontId="5" fillId="0" borderId="16" xfId="0" applyNumberFormat="1" applyFont="1" applyBorder="1"/>
    <xf numFmtId="2" fontId="5" fillId="0" borderId="17" xfId="0" applyNumberFormat="1" applyFont="1" applyBorder="1"/>
    <xf numFmtId="2" fontId="5" fillId="0" borderId="18" xfId="0" applyNumberFormat="1" applyFont="1" applyBorder="1"/>
    <xf numFmtId="0" fontId="0" fillId="0" borderId="0" xfId="0" applyBorder="1"/>
    <xf numFmtId="0" fontId="1" fillId="0" borderId="11" xfId="0" applyFont="1" applyBorder="1" applyAlignment="1">
      <alignment horizontal="center"/>
    </xf>
    <xf numFmtId="2" fontId="3" fillId="0" borderId="11" xfId="0" applyNumberFormat="1" applyFont="1" applyBorder="1"/>
    <xf numFmtId="2" fontId="4" fillId="0" borderId="11" xfId="0" applyNumberFormat="1" applyFont="1" applyBorder="1"/>
    <xf numFmtId="2" fontId="4" fillId="0" borderId="19" xfId="0" applyNumberFormat="1" applyFont="1" applyBorder="1"/>
    <xf numFmtId="0" fontId="1" fillId="0" borderId="10" xfId="0" applyFont="1" applyBorder="1" applyAlignment="1">
      <alignment horizontal="center"/>
    </xf>
    <xf numFmtId="2" fontId="3" fillId="0" borderId="20" xfId="0" applyNumberFormat="1" applyFont="1" applyBorder="1"/>
    <xf numFmtId="2" fontId="4" fillId="0" borderId="20" xfId="0" applyNumberFormat="1" applyFont="1" applyBorder="1"/>
    <xf numFmtId="2" fontId="4" fillId="0" borderId="21" xfId="0" applyNumberFormat="1" applyFont="1" applyBorder="1"/>
    <xf numFmtId="0" fontId="1" fillId="0" borderId="22" xfId="0" applyFont="1" applyBorder="1" applyAlignment="1">
      <alignment horizontal="center"/>
    </xf>
    <xf numFmtId="2" fontId="3" fillId="0" borderId="22" xfId="0" applyNumberFormat="1" applyFont="1" applyBorder="1"/>
    <xf numFmtId="1" fontId="3" fillId="0" borderId="22" xfId="0" applyNumberFormat="1" applyFont="1" applyBorder="1"/>
    <xf numFmtId="2" fontId="5" fillId="0" borderId="23" xfId="0" applyNumberFormat="1" applyFont="1" applyBorder="1"/>
    <xf numFmtId="2" fontId="5" fillId="0" borderId="25" xfId="0" applyNumberFormat="1" applyFont="1" applyBorder="1"/>
    <xf numFmtId="2" fontId="5" fillId="0" borderId="26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7" xfId="0" applyFont="1" applyBorder="1"/>
    <xf numFmtId="2" fontId="4" fillId="0" borderId="28" xfId="0" applyNumberFormat="1" applyFont="1" applyBorder="1"/>
    <xf numFmtId="2" fontId="4" fillId="0" borderId="29" xfId="0" applyNumberFormat="1" applyFont="1" applyBorder="1"/>
    <xf numFmtId="2" fontId="4" fillId="0" borderId="30" xfId="0" applyNumberFormat="1" applyFont="1" applyBorder="1"/>
    <xf numFmtId="1" fontId="3" fillId="0" borderId="31" xfId="0" applyNumberFormat="1" applyFont="1" applyBorder="1"/>
    <xf numFmtId="2" fontId="5" fillId="0" borderId="32" xfId="0" applyNumberFormat="1" applyFont="1" applyBorder="1"/>
    <xf numFmtId="2" fontId="5" fillId="0" borderId="33" xfId="0" applyNumberFormat="1" applyFont="1" applyBorder="1"/>
    <xf numFmtId="2" fontId="5" fillId="0" borderId="15" xfId="0" applyNumberFormat="1" applyFont="1" applyBorder="1"/>
    <xf numFmtId="0" fontId="5" fillId="0" borderId="34" xfId="0" applyFont="1" applyBorder="1" applyAlignment="1">
      <alignment horizontal="center"/>
    </xf>
  </cellXfs>
  <cellStyles count="1">
    <cellStyle name="Normal" xfId="0" builtinId="0"/>
  </cellStyles>
  <dxfs count="12">
    <dxf>
      <border outline="0">
        <left style="thick">
          <color auto="1"/>
        </left>
        <right style="thick">
          <color auto="1"/>
        </right>
        <bottom style="thick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top style="thin">
          <color auto="1"/>
        </top>
        <bottom style="medium">
          <color auto="1"/>
        </bottom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5" displayName="Table5" ref="A2:E16" totalsRowShown="0" headerRowDxfId="11" dataDxfId="9" headerRowBorderDxfId="10" tableBorderDxfId="8">
  <autoFilter ref="A2:E16"/>
  <tableColumns count="5">
    <tableColumn id="1" name="Villageois-e-s" dataDxfId="7"/>
    <tableColumn id="2" name="La dîme" dataDxfId="6"/>
    <tableColumn id="3" name="Campement" dataDxfId="5"/>
    <tableColumn id="4" name="Chasse, nature, pèche et tradition" dataDxfId="4"/>
    <tableColumn id="11" name="Trolotax (hors tva)" dataDxfId="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G2:J16" totalsRowShown="0" headerRowDxfId="2" headerRowBorderDxfId="1" tableBorderDxfId="0">
  <autoFilter ref="G2:J16"/>
  <tableColumns count="4">
    <tableColumn id="4" name="Villageois-e-s"/>
    <tableColumn id="1" name="La dîme"/>
    <tableColumn id="2" name="Campement"/>
    <tableColumn id="3" name="Chasse, nature, pèche et tradition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I10" sqref="I10"/>
    </sheetView>
  </sheetViews>
  <sheetFormatPr defaultRowHeight="15" x14ac:dyDescent="0.25"/>
  <cols>
    <col min="1" max="1" width="12.5703125" customWidth="1"/>
    <col min="2" max="2" width="15.7109375" customWidth="1"/>
    <col min="3" max="3" width="17.7109375" customWidth="1"/>
    <col min="4" max="4" width="39.5703125" customWidth="1"/>
    <col min="5" max="5" width="26.140625" customWidth="1"/>
    <col min="6" max="6" width="21.5703125" customWidth="1"/>
    <col min="7" max="7" width="22.140625" customWidth="1"/>
    <col min="8" max="8" width="19.28515625" customWidth="1"/>
    <col min="9" max="9" width="19.7109375" customWidth="1"/>
    <col min="10" max="10" width="36.85546875" customWidth="1"/>
    <col min="11" max="11" width="18.7109375" customWidth="1"/>
    <col min="12" max="12" width="37.28515625" customWidth="1"/>
  </cols>
  <sheetData>
    <row r="1" spans="1:14" ht="24" thickTop="1" x14ac:dyDescent="0.35">
      <c r="A1" s="46" t="s">
        <v>12</v>
      </c>
      <c r="B1" s="33"/>
      <c r="C1" s="33"/>
      <c r="D1" s="33"/>
      <c r="E1" s="34"/>
      <c r="G1" s="35" t="s">
        <v>13</v>
      </c>
      <c r="H1" s="36"/>
      <c r="I1" s="36"/>
      <c r="J1" s="37"/>
    </row>
    <row r="2" spans="1:14" x14ac:dyDescent="0.25">
      <c r="A2" s="2" t="s">
        <v>18</v>
      </c>
      <c r="B2" s="3" t="s">
        <v>14</v>
      </c>
      <c r="C2" s="3" t="s">
        <v>16</v>
      </c>
      <c r="D2" s="1" t="s">
        <v>21</v>
      </c>
      <c r="E2" s="27" t="s">
        <v>17</v>
      </c>
      <c r="G2" s="3" t="s">
        <v>18</v>
      </c>
      <c r="H2" s="19" t="s">
        <v>14</v>
      </c>
      <c r="I2" s="3" t="s">
        <v>16</v>
      </c>
      <c r="J2" s="23" t="s">
        <v>21</v>
      </c>
      <c r="K2" s="18"/>
      <c r="L2" s="18"/>
      <c r="M2" s="18"/>
      <c r="N2" s="18"/>
    </row>
    <row r="3" spans="1:14" ht="23.25" x14ac:dyDescent="0.35">
      <c r="A3" s="5" t="s">
        <v>0</v>
      </c>
      <c r="B3" s="8">
        <f>(B$16/12)-H3</f>
        <v>-142.33333333333334</v>
      </c>
      <c r="C3" s="12">
        <f>(I$16/12)-I3</f>
        <v>46.833333333333336</v>
      </c>
      <c r="D3" s="10">
        <f>(D$16/12)-J3</f>
        <v>0</v>
      </c>
      <c r="E3" s="28">
        <f>0-E4-E5-E6-E7-E8-E9-E10-E11-E13-E12-E14</f>
        <v>-892210</v>
      </c>
      <c r="G3" s="5" t="s">
        <v>0</v>
      </c>
      <c r="H3" s="20">
        <f>188-H4-H5-H6-H7-H8-H9-H10-H11-H12-H13-H14</f>
        <v>158</v>
      </c>
      <c r="I3" s="9">
        <v>0</v>
      </c>
      <c r="J3" s="24">
        <v>0</v>
      </c>
    </row>
    <row r="4" spans="1:14" ht="23.25" x14ac:dyDescent="0.35">
      <c r="A4" s="6" t="s">
        <v>1</v>
      </c>
      <c r="B4" s="11">
        <f>(B$16/12)-H4</f>
        <v>0.66666666666666607</v>
      </c>
      <c r="C4" s="12">
        <f>(I$16/12)-I4</f>
        <v>46.833333333333336</v>
      </c>
      <c r="D4" s="13">
        <f>(D$16/12)-J4</f>
        <v>0</v>
      </c>
      <c r="E4" s="29">
        <v>81110</v>
      </c>
      <c r="F4" s="4"/>
      <c r="G4" s="6" t="s">
        <v>1</v>
      </c>
      <c r="H4" s="21">
        <v>15</v>
      </c>
      <c r="I4" s="12">
        <v>0</v>
      </c>
      <c r="J4" s="25">
        <v>0</v>
      </c>
    </row>
    <row r="5" spans="1:14" ht="23.25" x14ac:dyDescent="0.35">
      <c r="A5" s="5" t="s">
        <v>2</v>
      </c>
      <c r="B5" s="8">
        <f>(B$16/12)-H5</f>
        <v>15.666666666666666</v>
      </c>
      <c r="C5" s="12">
        <f>(I$16/12)-I5</f>
        <v>46.833333333333336</v>
      </c>
      <c r="D5" s="10">
        <f>(D$16/12)-J5</f>
        <v>0</v>
      </c>
      <c r="E5" s="29">
        <v>81110</v>
      </c>
      <c r="G5" s="5" t="s">
        <v>2</v>
      </c>
      <c r="H5" s="20">
        <v>0</v>
      </c>
      <c r="I5" s="9">
        <v>0</v>
      </c>
      <c r="J5" s="24">
        <v>0</v>
      </c>
    </row>
    <row r="6" spans="1:14" s="4" customFormat="1" ht="23.25" x14ac:dyDescent="0.35">
      <c r="A6" s="6" t="s">
        <v>3</v>
      </c>
      <c r="B6" s="11">
        <f>(B$16/12)-H6</f>
        <v>15.666666666666666</v>
      </c>
      <c r="C6" s="12">
        <f>(I$16/12)-I6</f>
        <v>46.833333333333336</v>
      </c>
      <c r="D6" s="13">
        <f>(D$16/12)-J6</f>
        <v>0</v>
      </c>
      <c r="E6" s="29">
        <v>81110</v>
      </c>
      <c r="G6" s="6" t="s">
        <v>3</v>
      </c>
      <c r="H6" s="21">
        <v>0</v>
      </c>
      <c r="I6" s="12">
        <v>0</v>
      </c>
      <c r="J6" s="25">
        <v>0</v>
      </c>
    </row>
    <row r="7" spans="1:14" ht="23.25" x14ac:dyDescent="0.35">
      <c r="A7" s="5" t="s">
        <v>4</v>
      </c>
      <c r="B7" s="8">
        <f>(B$16/12)-H7</f>
        <v>15.666666666666666</v>
      </c>
      <c r="C7" s="12">
        <f>(I$16/12)-I7</f>
        <v>46.833333333333336</v>
      </c>
      <c r="D7" s="10">
        <f>(D$16/12)-J7</f>
        <v>0</v>
      </c>
      <c r="E7" s="29">
        <v>81110</v>
      </c>
      <c r="G7" s="5" t="s">
        <v>4</v>
      </c>
      <c r="H7" s="20">
        <v>0</v>
      </c>
      <c r="I7" s="9">
        <v>0</v>
      </c>
      <c r="J7" s="24">
        <v>0</v>
      </c>
    </row>
    <row r="8" spans="1:14" s="4" customFormat="1" ht="23.25" x14ac:dyDescent="0.35">
      <c r="A8" s="6" t="s">
        <v>5</v>
      </c>
      <c r="B8" s="11">
        <f>(B$16/12)-H8</f>
        <v>15.666666666666666</v>
      </c>
      <c r="C8" s="12">
        <f>(I$16/12)-I8</f>
        <v>46.833333333333336</v>
      </c>
      <c r="D8" s="13">
        <f>(D$16/12)-J8</f>
        <v>0</v>
      </c>
      <c r="E8" s="29">
        <v>81110</v>
      </c>
      <c r="G8" s="6" t="s">
        <v>5</v>
      </c>
      <c r="H8" s="21">
        <v>0</v>
      </c>
      <c r="I8" s="12">
        <v>0</v>
      </c>
      <c r="J8" s="25">
        <v>0</v>
      </c>
    </row>
    <row r="9" spans="1:14" ht="23.25" x14ac:dyDescent="0.35">
      <c r="A9" s="5" t="s">
        <v>6</v>
      </c>
      <c r="B9" s="8">
        <f>(B$16/12)-H9</f>
        <v>0.66666666666666607</v>
      </c>
      <c r="C9" s="12">
        <f>(I$16/12)-I9</f>
        <v>46.833333333333336</v>
      </c>
      <c r="D9" s="10">
        <f>(D$16/12)-J9</f>
        <v>0</v>
      </c>
      <c r="E9" s="29">
        <v>81110</v>
      </c>
      <c r="G9" s="5" t="s">
        <v>6</v>
      </c>
      <c r="H9" s="20">
        <v>15</v>
      </c>
      <c r="I9" s="9">
        <v>0</v>
      </c>
      <c r="J9" s="24">
        <v>0</v>
      </c>
    </row>
    <row r="10" spans="1:14" s="4" customFormat="1" ht="23.25" x14ac:dyDescent="0.35">
      <c r="A10" s="6" t="s">
        <v>7</v>
      </c>
      <c r="B10" s="11">
        <f>(B$16/12)-H10</f>
        <v>15.666666666666666</v>
      </c>
      <c r="C10" s="12">
        <f>(I$16/12)-I10</f>
        <v>46.833333333333336</v>
      </c>
      <c r="D10" s="13">
        <f>(D$16/12)-J10</f>
        <v>0</v>
      </c>
      <c r="E10" s="29">
        <v>81110</v>
      </c>
      <c r="G10" s="6" t="s">
        <v>7</v>
      </c>
      <c r="H10" s="21">
        <v>0</v>
      </c>
      <c r="I10" s="12">
        <v>0</v>
      </c>
      <c r="J10" s="25">
        <v>0</v>
      </c>
    </row>
    <row r="11" spans="1:14" ht="23.25" x14ac:dyDescent="0.35">
      <c r="A11" s="5" t="s">
        <v>8</v>
      </c>
      <c r="B11" s="8">
        <f>(B$16/12)-H11</f>
        <v>15.666666666666666</v>
      </c>
      <c r="C11" s="12">
        <f>(I$16/12)-I11</f>
        <v>46.833333333333336</v>
      </c>
      <c r="D11" s="10">
        <f>(D$16/12)-J11</f>
        <v>0</v>
      </c>
      <c r="E11" s="29">
        <v>81110</v>
      </c>
      <c r="G11" s="5" t="s">
        <v>8</v>
      </c>
      <c r="H11" s="20">
        <v>0</v>
      </c>
      <c r="I11" s="9">
        <v>0</v>
      </c>
      <c r="J11" s="24">
        <v>0</v>
      </c>
    </row>
    <row r="12" spans="1:14" s="4" customFormat="1" ht="23.25" x14ac:dyDescent="0.35">
      <c r="A12" s="6" t="s">
        <v>10</v>
      </c>
      <c r="B12" s="11">
        <f>(B$16/12)-H12</f>
        <v>15.666666666666666</v>
      </c>
      <c r="C12" s="12">
        <f>(I$16/12)-I12</f>
        <v>46.833333333333336</v>
      </c>
      <c r="D12" s="13">
        <f>(D$16/12)-J12</f>
        <v>0</v>
      </c>
      <c r="E12" s="29">
        <v>81110</v>
      </c>
      <c r="G12" s="6" t="s">
        <v>10</v>
      </c>
      <c r="H12" s="21">
        <v>0</v>
      </c>
      <c r="I12" s="12">
        <v>0</v>
      </c>
      <c r="J12" s="25">
        <v>0</v>
      </c>
    </row>
    <row r="13" spans="1:14" ht="23.25" x14ac:dyDescent="0.35">
      <c r="A13" s="5" t="s">
        <v>11</v>
      </c>
      <c r="B13" s="8">
        <f>(B$16/12)-H13</f>
        <v>15.666666666666666</v>
      </c>
      <c r="C13" s="12">
        <f>(I$16/12)-I13</f>
        <v>46.833333333333336</v>
      </c>
      <c r="D13" s="10">
        <f>(D$16/12)-J13</f>
        <v>0</v>
      </c>
      <c r="E13" s="29">
        <v>81110</v>
      </c>
      <c r="G13" s="5" t="s">
        <v>11</v>
      </c>
      <c r="H13" s="20">
        <v>0</v>
      </c>
      <c r="I13" s="9">
        <v>0</v>
      </c>
      <c r="J13" s="24">
        <v>0</v>
      </c>
    </row>
    <row r="14" spans="1:14" s="4" customFormat="1" ht="24" thickBot="1" x14ac:dyDescent="0.4">
      <c r="A14" s="38" t="s">
        <v>11</v>
      </c>
      <c r="B14" s="39">
        <f>(B$16/12)-H14</f>
        <v>15.666666666666666</v>
      </c>
      <c r="C14" s="40">
        <f>(I$16/12)-I14</f>
        <v>46.833333333333336</v>
      </c>
      <c r="D14" s="41">
        <f>(D$16/12)-J14</f>
        <v>0</v>
      </c>
      <c r="E14" s="42">
        <v>81110</v>
      </c>
      <c r="G14" s="7" t="s">
        <v>11</v>
      </c>
      <c r="H14" s="22">
        <v>0</v>
      </c>
      <c r="I14" s="14">
        <v>0</v>
      </c>
      <c r="J14" s="26">
        <v>0</v>
      </c>
    </row>
    <row r="15" spans="1:14" ht="24.75" thickTop="1" thickBot="1" x14ac:dyDescent="0.4">
      <c r="A15" s="43" t="s">
        <v>9</v>
      </c>
      <c r="B15" s="31">
        <f>188-(SUM(H3:H14))</f>
        <v>0</v>
      </c>
      <c r="C15" s="32">
        <f>562-SUM(I3:I14)</f>
        <v>562</v>
      </c>
      <c r="D15" s="32">
        <f>420-SUM(J3:J14)</f>
        <v>420</v>
      </c>
      <c r="E15" s="44"/>
      <c r="G15" s="31" t="s">
        <v>20</v>
      </c>
      <c r="H15" s="32">
        <f>SUM(H3:H14)</f>
        <v>188</v>
      </c>
      <c r="I15" s="32">
        <f>SUM(I3:I14)</f>
        <v>0</v>
      </c>
      <c r="J15" s="32">
        <f>SUM(J3:J14)</f>
        <v>0</v>
      </c>
    </row>
    <row r="16" spans="1:14" s="4" customFormat="1" ht="24" thickBot="1" x14ac:dyDescent="0.4">
      <c r="A16" s="45" t="s">
        <v>15</v>
      </c>
      <c r="B16" s="15">
        <f>SUM(H3:H14)</f>
        <v>188</v>
      </c>
      <c r="C16" s="16">
        <f>SUM(I3:I14)</f>
        <v>0</v>
      </c>
      <c r="D16" s="16">
        <f>SUM(J3:J14)</f>
        <v>0</v>
      </c>
      <c r="E16" s="30"/>
      <c r="F16"/>
      <c r="G16" s="15" t="s">
        <v>19</v>
      </c>
      <c r="H16" s="16">
        <v>188</v>
      </c>
      <c r="I16" s="16">
        <v>562</v>
      </c>
      <c r="J16" s="17">
        <v>420</v>
      </c>
    </row>
    <row r="17" ht="15.75" thickTop="1" x14ac:dyDescent="0.25"/>
  </sheetData>
  <mergeCells count="2">
    <mergeCell ref="A1:E1"/>
    <mergeCell ref="G1:J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2014-11-02T17:11:39Z</dcterms:created>
  <dcterms:modified xsi:type="dcterms:W3CDTF">2014-11-02T19:08:54Z</dcterms:modified>
</cp:coreProperties>
</file>