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40" windowWidth="8115" windowHeight="11445"/>
  </bookViews>
  <sheets>
    <sheet name="Stocks" sheetId="1" r:id="rId1"/>
    <sheet name="Guide d'utilisation du tableau" sheetId="2" r:id="rId2"/>
  </sheets>
  <definedNames>
    <definedName name="Mixture_f">Stocks!#REF!</definedName>
  </definedNames>
  <calcPr calcId="145621"/>
</workbook>
</file>

<file path=xl/calcChain.xml><?xml version="1.0" encoding="utf-8"?>
<calcChain xmlns="http://schemas.openxmlformats.org/spreadsheetml/2006/main">
  <c r="E32" i="1" l="1"/>
  <c r="F31" i="1" l="1"/>
  <c r="G31" i="1" s="1"/>
  <c r="H31" i="1" s="1"/>
  <c r="F30" i="1"/>
  <c r="G14" i="1"/>
  <c r="H14" i="1" s="1"/>
  <c r="G16" i="1"/>
  <c r="H16" i="1" s="1"/>
  <c r="G23" i="1"/>
  <c r="H23" i="1" s="1"/>
  <c r="G25" i="1"/>
  <c r="H25" i="1" s="1"/>
  <c r="F11" i="1"/>
  <c r="F21" i="1"/>
  <c r="F22" i="1"/>
  <c r="F23" i="1"/>
  <c r="F24" i="1"/>
  <c r="G24" i="1" s="1"/>
  <c r="H24" i="1" s="1"/>
  <c r="F25" i="1"/>
  <c r="F26" i="1"/>
  <c r="F20" i="1"/>
  <c r="F13" i="1"/>
  <c r="F14" i="1"/>
  <c r="F15" i="1"/>
  <c r="F16" i="1"/>
  <c r="F12" i="1"/>
  <c r="G6" i="1"/>
  <c r="H6" i="1" s="1"/>
  <c r="F32" i="1" l="1"/>
  <c r="B8" i="1"/>
  <c r="I6" i="1"/>
  <c r="G30" i="1"/>
  <c r="H30" i="1" s="1"/>
  <c r="J30" i="1" s="1"/>
  <c r="K30" i="1" s="1"/>
  <c r="J31" i="1"/>
  <c r="K31" i="1"/>
  <c r="G26" i="1"/>
  <c r="H26" i="1" s="1"/>
  <c r="J26" i="1" s="1"/>
  <c r="G13" i="1"/>
  <c r="H13" i="1" s="1"/>
  <c r="G20" i="1"/>
  <c r="H20" i="1" s="1"/>
  <c r="G15" i="1"/>
  <c r="H15" i="1" s="1"/>
  <c r="G21" i="1"/>
  <c r="H21" i="1" s="1"/>
  <c r="G12" i="1"/>
  <c r="H12" i="1" s="1"/>
  <c r="J12" i="1" s="1"/>
  <c r="K12" i="1" s="1"/>
  <c r="G22" i="1"/>
  <c r="J23" i="1"/>
  <c r="J24" i="1"/>
  <c r="K24" i="1" s="1"/>
  <c r="J25" i="1"/>
  <c r="J16" i="1"/>
  <c r="G11" i="1" l="1"/>
  <c r="H11" i="1" s="1"/>
  <c r="H22" i="1"/>
  <c r="K26" i="1"/>
  <c r="K25" i="1"/>
  <c r="K23" i="1"/>
  <c r="J13" i="1"/>
  <c r="K13" i="1" s="1"/>
  <c r="J15" i="1"/>
  <c r="K15" i="1" s="1"/>
  <c r="J14" i="1"/>
  <c r="K14" i="1" s="1"/>
  <c r="K16" i="1"/>
  <c r="J21" i="1"/>
  <c r="J20" i="1"/>
  <c r="K20" i="1" s="1"/>
  <c r="J11" i="1" l="1"/>
  <c r="K11" i="1" s="1"/>
  <c r="H32" i="1"/>
  <c r="J22" i="1"/>
  <c r="K22" i="1" s="1"/>
  <c r="K21" i="1"/>
  <c r="J32" i="1" l="1"/>
  <c r="K32" i="1"/>
</calcChain>
</file>

<file path=xl/comments1.xml><?xml version="1.0" encoding="utf-8"?>
<comments xmlns="http://schemas.openxmlformats.org/spreadsheetml/2006/main">
  <authors>
    <author>GUENERIE Erwan</author>
  </authors>
  <commentList>
    <comment ref="A1" authorId="0">
      <text>
        <r>
          <rPr>
            <sz val="9"/>
            <color indexed="81"/>
            <rFont val="Tahoma"/>
            <family val="2"/>
          </rPr>
          <t>Les calculs qui suivent permettront de calculer, pour un montant de ryos donné, combien vous pouvez pous acheter d'objets en fonction de vos besoins.</t>
        </r>
      </text>
    </comment>
    <comment ref="A3" authorId="0">
      <text>
        <r>
          <rPr>
            <sz val="9"/>
            <color indexed="81"/>
            <rFont val="Tahoma"/>
            <family val="2"/>
          </rPr>
          <t>Ryos disponibles actuels/voulus pour votre personnage.</t>
        </r>
      </text>
    </comment>
    <comment ref="I5" authorId="0">
      <text>
        <r>
          <rPr>
            <sz val="9"/>
            <color indexed="81"/>
            <rFont val="Tahoma"/>
            <family val="2"/>
          </rPr>
          <t>Le montant du nombre de PR que vous souhaitez peut être supérieur à votre budget, cette cellule montre la quantité maximale que vous pouvez acheter (peut varier de 1 selon l'arrondi).</t>
        </r>
      </text>
    </comment>
    <comment ref="E10" authorId="0">
      <text>
        <r>
          <rPr>
            <sz val="9"/>
            <color indexed="81"/>
            <rFont val="Tahoma"/>
            <family val="2"/>
          </rPr>
          <t>Pour 100 objets achetés, combien souhaitez-vous de chaque produit.
Si le total ne fait pas 100 le résultat final sera faussé.</t>
        </r>
      </text>
    </comment>
    <comment ref="F10" authorId="0">
      <text>
        <r>
          <rPr>
            <sz val="9"/>
            <color indexed="81"/>
            <rFont val="Tahoma"/>
            <family val="2"/>
          </rPr>
          <t>Ce n'est pas le PU X 100 mais bien le PU X le nombre de cet objet choisi pour 100 objets au total.</t>
        </r>
      </text>
    </comment>
    <comment ref="G10" authorId="0">
      <text>
        <r>
          <rPr>
            <sz val="9"/>
            <color indexed="81"/>
            <rFont val="Tahoma"/>
            <family val="2"/>
          </rPr>
          <t>Ne pas s'en occuper, sert juste pour le calcul.</t>
        </r>
      </text>
    </comment>
    <comment ref="I10" authorId="0">
      <text>
        <r>
          <rPr>
            <sz val="9"/>
            <color indexed="81"/>
            <rFont val="Tahoma"/>
            <family val="2"/>
          </rPr>
          <t>Indiquez le nombre qu'il vous reste dans votre inventaire pour cet objet.</t>
        </r>
      </text>
    </comment>
  </commentList>
</comments>
</file>

<file path=xl/sharedStrings.xml><?xml version="1.0" encoding="utf-8"?>
<sst xmlns="http://schemas.openxmlformats.org/spreadsheetml/2006/main" count="106" uniqueCount="71">
  <si>
    <t>Lieu</t>
  </si>
  <si>
    <t>Objet</t>
  </si>
  <si>
    <t>Minato</t>
  </si>
  <si>
    <t>Ukabu sud</t>
  </si>
  <si>
    <t>Ryos disponibles</t>
  </si>
  <si>
    <t>Effet</t>
  </si>
  <si>
    <t>Prix
unitaire</t>
  </si>
  <si>
    <t>Quantité
à acheter</t>
  </si>
  <si>
    <t>Stock restant</t>
  </si>
  <si>
    <t>PRIX TOTAL</t>
  </si>
  <si>
    <t>Potion de résurrection</t>
  </si>
  <si>
    <t>Ressuscite sans perdre d'xp</t>
  </si>
  <si>
    <t>Ryos restants après PR</t>
  </si>
  <si>
    <t>Répartition
pour 100</t>
  </si>
  <si>
    <t>Prix pour
100 produits</t>
  </si>
  <si>
    <t>Mixture fortifiante</t>
  </si>
  <si>
    <t>+35</t>
  </si>
  <si>
    <t>Mixture vitalisante</t>
  </si>
  <si>
    <t>+10</t>
  </si>
  <si>
    <t>Gélule vitalisante</t>
  </si>
  <si>
    <t>+1 à +5</t>
  </si>
  <si>
    <t>Vaporisateur de chakra</t>
  </si>
  <si>
    <t>+42%</t>
  </si>
  <si>
    <t>Hanjie</t>
  </si>
  <si>
    <t>+10%</t>
  </si>
  <si>
    <t>Liquide à base de plante</t>
  </si>
  <si>
    <t>+1% à 5%</t>
  </si>
  <si>
    <t>Calcul des stocks</t>
  </si>
  <si>
    <t>Légende</t>
  </si>
  <si>
    <t>VN</t>
  </si>
  <si>
    <t>Village natal</t>
  </si>
  <si>
    <t>PR</t>
  </si>
  <si>
    <t>VN, Minato, Torikae</t>
  </si>
  <si>
    <t>Objet - Chakra</t>
  </si>
  <si>
    <t>Objet - Vie</t>
  </si>
  <si>
    <t>Eau régénératrice</t>
  </si>
  <si>
    <t>VN, Torikae, MA</t>
  </si>
  <si>
    <t>MA</t>
  </si>
  <si>
    <t>Marchand ambulant</t>
  </si>
  <si>
    <t>Sudoku</t>
  </si>
  <si>
    <t>Kakuro</t>
  </si>
  <si>
    <t>Élixir de chakra</t>
  </si>
  <si>
    <t>+8%</t>
  </si>
  <si>
    <t>+6%</t>
  </si>
  <si>
    <t>+50%</t>
  </si>
  <si>
    <t>Élixir de vie</t>
  </si>
  <si>
    <t>+50</t>
  </si>
  <si>
    <t>Potion</t>
  </si>
  <si>
    <t>Torikae, MA</t>
  </si>
  <si>
    <t>+20</t>
  </si>
  <si>
    <t>Vaporisateur de vie</t>
  </si>
  <si>
    <t>+30</t>
  </si>
  <si>
    <t>Effet vie</t>
  </si>
  <si>
    <t>Effet chakra</t>
  </si>
  <si>
    <t>Quantité finale voulue</t>
  </si>
  <si>
    <t>Élixir hybride</t>
  </si>
  <si>
    <t>+ 25 en vie et
+ 25% en chakra</t>
  </si>
  <si>
    <t>+ 25 en vie et
+ 15% en chakra</t>
  </si>
  <si>
    <t>Coefficient (arrondi)</t>
  </si>
  <si>
    <t>Quantité
voulue</t>
  </si>
  <si>
    <t>Objet - Vie &amp; Chakra</t>
  </si>
  <si>
    <t>Stock
restant</t>
  </si>
  <si>
    <t>4- Indiquez le nombre de chaque objet qu'il vous reste dans votre inventaire</t>
  </si>
  <si>
    <t>5- Allez claquer vos ryos</t>
  </si>
  <si>
    <t>6- Have fun</t>
  </si>
  <si>
    <t>3- Indiquez pour les objets de vie et de chakra combien vous voulez de chaque pour 100 objets au total, si le résultat n'est pas égal à 100 le résultat final sera faussé</t>
  </si>
  <si>
    <t>Mélange du connaisseur</t>
  </si>
  <si>
    <t>1- Indiquez le nombre de ryos que vous possédez ou que vous pensez dépenser pour construire votre stock</t>
  </si>
  <si>
    <t>2- Indiquez le nombre de potions de résurrection que vous souhaitez et votre stock restant dans votre inventaire</t>
  </si>
  <si>
    <t>+35% chakra max</t>
  </si>
  <si>
    <t>Quantité d'achat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</si>
</sst>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¥-411]#,##0"/>
  </numFmts>
  <fonts count="7" x14ac:knownFonts="1"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0" borderId="0" xfId="0" applyNumberFormat="1"/>
    <xf numFmtId="3" fontId="1" fillId="3" borderId="4" xfId="0" applyNumberFormat="1" applyFont="1" applyFill="1" applyBorder="1" applyAlignment="1">
      <alignment horizontal="center" vertical="center"/>
    </xf>
    <xf numFmtId="3" fontId="0" fillId="0" borderId="0" xfId="0" applyNumberFormat="1" applyBorder="1"/>
    <xf numFmtId="0" fontId="0" fillId="0" borderId="0" xfId="0" applyBorder="1"/>
    <xf numFmtId="164" fontId="2" fillId="0" borderId="4" xfId="0" applyNumberFormat="1" applyFont="1" applyBorder="1" applyAlignment="1">
      <alignment horizontal="center" vertical="center"/>
    </xf>
    <xf numFmtId="0" fontId="0" fillId="0" borderId="0" xfId="0" applyFont="1"/>
    <xf numFmtId="49" fontId="0" fillId="0" borderId="0" xfId="0" applyNumberFormat="1" applyFont="1"/>
    <xf numFmtId="0" fontId="3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3" fontId="2" fillId="5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4" fillId="0" borderId="0" xfId="0" applyFont="1"/>
    <xf numFmtId="0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2" fontId="0" fillId="0" borderId="4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7"/>
  <sheetViews>
    <sheetView tabSelected="1" zoomScale="90" zoomScaleNormal="90" workbookViewId="0">
      <selection sqref="A1:K1"/>
    </sheetView>
  </sheetViews>
  <sheetFormatPr baseColWidth="10" defaultColWidth="11.5703125" defaultRowHeight="12.75" x14ac:dyDescent="0.2"/>
  <cols>
    <col min="1" max="1" width="25.42578125" style="1" bestFit="1" customWidth="1"/>
    <col min="2" max="2" width="20.42578125" style="1" bestFit="1" customWidth="1"/>
    <col min="3" max="3" width="16.7109375" style="1" bestFit="1" customWidth="1"/>
    <col min="4" max="4" width="9.28515625" style="1" customWidth="1"/>
    <col min="5" max="5" width="17.28515625" style="1" customWidth="1"/>
    <col min="6" max="6" width="14.85546875" style="1" customWidth="1"/>
    <col min="7" max="7" width="10.7109375" customWidth="1"/>
    <col min="8" max="8" width="12.42578125" bestFit="1" customWidth="1"/>
    <col min="9" max="9" width="15.5703125" customWidth="1"/>
    <col min="10" max="10" width="11.5703125" style="1" customWidth="1"/>
    <col min="11" max="11" width="13.7109375" style="1" customWidth="1"/>
    <col min="12" max="12" width="8.42578125" style="1" customWidth="1"/>
    <col min="13" max="13" width="14.7109375" style="1" bestFit="1" customWidth="1"/>
    <col min="14" max="16384" width="11.5703125" style="1"/>
  </cols>
  <sheetData>
    <row r="1" spans="1:11" ht="20.25" x14ac:dyDescent="0.3">
      <c r="A1" s="53" t="s">
        <v>27</v>
      </c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1" x14ac:dyDescent="0.2">
      <c r="A2" s="3"/>
      <c r="B2" s="3"/>
      <c r="C2" s="3"/>
      <c r="D2" s="3"/>
      <c r="E2" s="3"/>
      <c r="F2" s="4"/>
      <c r="G2" s="4"/>
      <c r="H2" s="4"/>
      <c r="I2" s="3"/>
    </row>
    <row r="3" spans="1:11" x14ac:dyDescent="0.2">
      <c r="A3" s="2" t="s">
        <v>4</v>
      </c>
      <c r="B3" s="5">
        <v>0</v>
      </c>
      <c r="C3" s="6"/>
      <c r="D3" s="6"/>
      <c r="E3" s="6"/>
      <c r="F3"/>
    </row>
    <row r="4" spans="1:11" x14ac:dyDescent="0.2">
      <c r="A4" s="6"/>
      <c r="B4" s="6"/>
      <c r="C4" s="7"/>
      <c r="D4" s="6"/>
      <c r="E4" s="6"/>
    </row>
    <row r="5" spans="1:11" ht="25.5" x14ac:dyDescent="0.2">
      <c r="A5" s="2" t="s">
        <v>1</v>
      </c>
      <c r="B5" s="8" t="s">
        <v>0</v>
      </c>
      <c r="C5" s="9" t="s">
        <v>5</v>
      </c>
      <c r="D5" s="10" t="s">
        <v>6</v>
      </c>
      <c r="E5" s="11" t="s">
        <v>59</v>
      </c>
      <c r="F5" s="10" t="s">
        <v>8</v>
      </c>
      <c r="G5" s="10" t="s">
        <v>7</v>
      </c>
      <c r="H5" s="8" t="s">
        <v>9</v>
      </c>
      <c r="I5" s="10" t="s">
        <v>70</v>
      </c>
      <c r="J5"/>
    </row>
    <row r="6" spans="1:11" ht="25.5" x14ac:dyDescent="0.2">
      <c r="A6" s="12" t="s">
        <v>10</v>
      </c>
      <c r="B6" s="13" t="s">
        <v>32</v>
      </c>
      <c r="C6" s="14" t="s">
        <v>11</v>
      </c>
      <c r="D6" s="15">
        <v>3999</v>
      </c>
      <c r="E6" s="16">
        <v>0</v>
      </c>
      <c r="F6" s="17">
        <v>0</v>
      </c>
      <c r="G6" s="17">
        <f>E6-F6</f>
        <v>0</v>
      </c>
      <c r="H6" s="18">
        <f>D6*G6</f>
        <v>0</v>
      </c>
      <c r="I6" s="50">
        <f>IF(B3&gt;=H6,G6,B3/D6)</f>
        <v>0</v>
      </c>
      <c r="J6"/>
    </row>
    <row r="7" spans="1:11" x14ac:dyDescent="0.2">
      <c r="A7" s="19"/>
      <c r="B7" s="20"/>
      <c r="C7" s="21"/>
      <c r="D7" s="22"/>
      <c r="E7" s="23"/>
      <c r="F7" s="22"/>
      <c r="J7"/>
    </row>
    <row r="8" spans="1:11" x14ac:dyDescent="0.2">
      <c r="A8" s="2" t="s">
        <v>12</v>
      </c>
      <c r="B8" s="5">
        <f>IF(B3-H6&gt;0,B3-H6,0)</f>
        <v>0</v>
      </c>
      <c r="C8" s="6"/>
      <c r="D8" s="6"/>
      <c r="E8" s="6"/>
      <c r="F8"/>
      <c r="J8"/>
    </row>
    <row r="9" spans="1:11" x14ac:dyDescent="0.2">
      <c r="A9" s="6"/>
      <c r="B9" s="6"/>
      <c r="C9" s="6"/>
      <c r="D9" s="6"/>
      <c r="E9" s="6"/>
      <c r="H9" s="1"/>
      <c r="I9" s="1"/>
      <c r="J9"/>
    </row>
    <row r="10" spans="1:11" ht="38.25" x14ac:dyDescent="0.2">
      <c r="A10" s="2" t="s">
        <v>34</v>
      </c>
      <c r="B10" s="8" t="s">
        <v>0</v>
      </c>
      <c r="C10" s="9" t="s">
        <v>52</v>
      </c>
      <c r="D10" s="10" t="s">
        <v>6</v>
      </c>
      <c r="E10" s="10" t="s">
        <v>13</v>
      </c>
      <c r="F10" s="10" t="s">
        <v>14</v>
      </c>
      <c r="G10" s="10" t="s">
        <v>58</v>
      </c>
      <c r="H10" s="10" t="s">
        <v>54</v>
      </c>
      <c r="I10" s="10" t="s">
        <v>61</v>
      </c>
      <c r="J10" s="10" t="s">
        <v>7</v>
      </c>
      <c r="K10" s="8" t="s">
        <v>9</v>
      </c>
    </row>
    <row r="11" spans="1:11" x14ac:dyDescent="0.2">
      <c r="A11" s="12" t="s">
        <v>45</v>
      </c>
      <c r="B11" s="24" t="s">
        <v>2</v>
      </c>
      <c r="C11" s="25" t="s">
        <v>46</v>
      </c>
      <c r="D11" s="15">
        <v>999</v>
      </c>
      <c r="E11" s="26">
        <v>0</v>
      </c>
      <c r="F11" s="27">
        <f>E11*D11</f>
        <v>0</v>
      </c>
      <c r="G11" s="45">
        <f t="shared" ref="G11:G16" si="0">IF(E11=0,0,$F$32/F11)</f>
        <v>0</v>
      </c>
      <c r="H11" s="28">
        <f>IF(G11=0,0,($B$8/G11/D11))</f>
        <v>0</v>
      </c>
      <c r="I11" s="29">
        <v>0</v>
      </c>
      <c r="J11" s="30">
        <f>IF(H11&gt;I11,H11-I11,0)</f>
        <v>0</v>
      </c>
      <c r="K11" s="31">
        <f t="shared" ref="K11:K16" si="1">IF(H11&gt;I11,J11*D11,0)</f>
        <v>0</v>
      </c>
    </row>
    <row r="12" spans="1:11" x14ac:dyDescent="0.2">
      <c r="A12" s="12" t="s">
        <v>15</v>
      </c>
      <c r="B12" s="24" t="s">
        <v>29</v>
      </c>
      <c r="C12" s="25" t="s">
        <v>16</v>
      </c>
      <c r="D12" s="15">
        <v>450</v>
      </c>
      <c r="E12" s="26">
        <v>0</v>
      </c>
      <c r="F12" s="27">
        <f>E12*D12</f>
        <v>0</v>
      </c>
      <c r="G12" s="45">
        <f t="shared" si="0"/>
        <v>0</v>
      </c>
      <c r="H12" s="28">
        <f t="shared" ref="H12:H16" si="2">IF(G12=0,0,($B$8/G12/D12))</f>
        <v>0</v>
      </c>
      <c r="I12" s="29">
        <v>0</v>
      </c>
      <c r="J12" s="30">
        <f>IF(H12&gt;I12,H12-I12,0)</f>
        <v>0</v>
      </c>
      <c r="K12" s="31">
        <f t="shared" si="1"/>
        <v>0</v>
      </c>
    </row>
    <row r="13" spans="1:11" x14ac:dyDescent="0.2">
      <c r="A13" s="12" t="s">
        <v>17</v>
      </c>
      <c r="B13" s="24" t="s">
        <v>29</v>
      </c>
      <c r="C13" s="25" t="s">
        <v>18</v>
      </c>
      <c r="D13" s="15">
        <v>160</v>
      </c>
      <c r="E13" s="26">
        <v>0</v>
      </c>
      <c r="F13" s="27">
        <f t="shared" ref="F13:F15" si="3">E13*D13</f>
        <v>0</v>
      </c>
      <c r="G13" s="45">
        <f t="shared" si="0"/>
        <v>0</v>
      </c>
      <c r="H13" s="28">
        <f t="shared" si="2"/>
        <v>0</v>
      </c>
      <c r="I13" s="29">
        <v>0</v>
      </c>
      <c r="J13" s="30">
        <f t="shared" ref="J13:J15" si="4">IF(H13&gt;I13,H13-I13,0)</f>
        <v>0</v>
      </c>
      <c r="K13" s="31">
        <f t="shared" si="1"/>
        <v>0</v>
      </c>
    </row>
    <row r="14" spans="1:11" x14ac:dyDescent="0.2">
      <c r="A14" s="12" t="s">
        <v>50</v>
      </c>
      <c r="B14" s="24" t="s">
        <v>2</v>
      </c>
      <c r="C14" s="25" t="s">
        <v>51</v>
      </c>
      <c r="D14" s="15">
        <v>600</v>
      </c>
      <c r="E14" s="26">
        <v>0</v>
      </c>
      <c r="F14" s="27">
        <f t="shared" si="3"/>
        <v>0</v>
      </c>
      <c r="G14" s="45">
        <f t="shared" si="0"/>
        <v>0</v>
      </c>
      <c r="H14" s="28">
        <f t="shared" si="2"/>
        <v>0</v>
      </c>
      <c r="I14" s="29">
        <v>0</v>
      </c>
      <c r="J14" s="30">
        <f t="shared" si="4"/>
        <v>0</v>
      </c>
      <c r="K14" s="31">
        <f t="shared" si="1"/>
        <v>0</v>
      </c>
    </row>
    <row r="15" spans="1:11" x14ac:dyDescent="0.2">
      <c r="A15" s="12" t="s">
        <v>47</v>
      </c>
      <c r="B15" s="24" t="s">
        <v>48</v>
      </c>
      <c r="C15" s="25" t="s">
        <v>49</v>
      </c>
      <c r="D15" s="15">
        <v>400</v>
      </c>
      <c r="E15" s="26">
        <v>0</v>
      </c>
      <c r="F15" s="27">
        <f t="shared" si="3"/>
        <v>0</v>
      </c>
      <c r="G15" s="45">
        <f t="shared" si="0"/>
        <v>0</v>
      </c>
      <c r="H15" s="28">
        <f t="shared" si="2"/>
        <v>0</v>
      </c>
      <c r="I15" s="29">
        <v>0</v>
      </c>
      <c r="J15" s="30">
        <f t="shared" si="4"/>
        <v>0</v>
      </c>
      <c r="K15" s="31">
        <f t="shared" si="1"/>
        <v>0</v>
      </c>
    </row>
    <row r="16" spans="1:11" x14ac:dyDescent="0.2">
      <c r="A16" s="12" t="s">
        <v>19</v>
      </c>
      <c r="B16" s="24" t="s">
        <v>3</v>
      </c>
      <c r="C16" s="25" t="s">
        <v>20</v>
      </c>
      <c r="D16" s="15">
        <v>25</v>
      </c>
      <c r="E16" s="26">
        <v>0</v>
      </c>
      <c r="F16" s="27">
        <f>E16*D16</f>
        <v>0</v>
      </c>
      <c r="G16" s="45">
        <f t="shared" si="0"/>
        <v>0</v>
      </c>
      <c r="H16" s="28">
        <f t="shared" si="2"/>
        <v>0</v>
      </c>
      <c r="I16" s="29">
        <v>0</v>
      </c>
      <c r="J16" s="30">
        <f>IF(H16&gt;I16,H16-I16,0)</f>
        <v>0</v>
      </c>
      <c r="K16" s="31">
        <f t="shared" si="1"/>
        <v>0</v>
      </c>
    </row>
    <row r="17" spans="1:11" x14ac:dyDescent="0.2">
      <c r="A17" s="38"/>
      <c r="B17" s="39"/>
      <c r="C17" s="40"/>
      <c r="D17" s="22"/>
      <c r="E17" s="41"/>
      <c r="F17" s="42"/>
      <c r="H17" s="1"/>
      <c r="I17" s="1"/>
    </row>
    <row r="18" spans="1:11" x14ac:dyDescent="0.2">
      <c r="A18" s="32"/>
      <c r="B18" s="32"/>
      <c r="C18" s="33"/>
      <c r="D18" s="32"/>
      <c r="E18" s="32"/>
      <c r="F18"/>
      <c r="K18"/>
    </row>
    <row r="19" spans="1:11" ht="38.25" x14ac:dyDescent="0.2">
      <c r="A19" s="2" t="s">
        <v>33</v>
      </c>
      <c r="B19" s="8" t="s">
        <v>0</v>
      </c>
      <c r="C19" s="9" t="s">
        <v>53</v>
      </c>
      <c r="D19" s="10" t="s">
        <v>6</v>
      </c>
      <c r="E19" s="10" t="s">
        <v>13</v>
      </c>
      <c r="F19" s="10" t="s">
        <v>14</v>
      </c>
      <c r="G19" s="10" t="s">
        <v>58</v>
      </c>
      <c r="H19" s="10" t="s">
        <v>54</v>
      </c>
      <c r="I19" s="10" t="s">
        <v>61</v>
      </c>
      <c r="J19" s="10" t="s">
        <v>7</v>
      </c>
      <c r="K19" s="8" t="s">
        <v>9</v>
      </c>
    </row>
    <row r="20" spans="1:11" x14ac:dyDescent="0.2">
      <c r="A20" s="12" t="s">
        <v>41</v>
      </c>
      <c r="B20" s="24" t="s">
        <v>29</v>
      </c>
      <c r="C20" s="25" t="s">
        <v>44</v>
      </c>
      <c r="D20" s="15">
        <v>999</v>
      </c>
      <c r="E20" s="26">
        <v>0</v>
      </c>
      <c r="F20" s="27">
        <f t="shared" ref="F20:F26" si="5">E20*D20</f>
        <v>0</v>
      </c>
      <c r="G20" s="46">
        <f t="shared" ref="G20:G22" si="6">IF(E20=0,0,$F$32/F20)</f>
        <v>0</v>
      </c>
      <c r="H20" s="28">
        <f t="shared" ref="H20:H26" si="7">IF(G20=0,0,($B$8/G20/D20))</f>
        <v>0</v>
      </c>
      <c r="I20" s="29">
        <v>0</v>
      </c>
      <c r="J20" s="30">
        <f>IF(H20&gt;I20,H20-I20,0)</f>
        <v>0</v>
      </c>
      <c r="K20" s="31">
        <f t="shared" ref="K20:K26" si="8">IF(H20&gt;I20,J20*D20,0)</f>
        <v>0</v>
      </c>
    </row>
    <row r="21" spans="1:11" x14ac:dyDescent="0.2">
      <c r="A21" s="12" t="s">
        <v>21</v>
      </c>
      <c r="B21" s="24" t="s">
        <v>2</v>
      </c>
      <c r="C21" s="25" t="s">
        <v>22</v>
      </c>
      <c r="D21" s="15">
        <v>750</v>
      </c>
      <c r="E21" s="26">
        <v>0</v>
      </c>
      <c r="F21" s="27">
        <f t="shared" si="5"/>
        <v>0</v>
      </c>
      <c r="G21" s="46">
        <f t="shared" si="6"/>
        <v>0</v>
      </c>
      <c r="H21" s="28">
        <f t="shared" si="7"/>
        <v>0</v>
      </c>
      <c r="I21" s="29">
        <v>0</v>
      </c>
      <c r="J21" s="30">
        <f>IF(H21&gt;I21,H21-I21,0)</f>
        <v>0</v>
      </c>
      <c r="K21" s="31">
        <f t="shared" si="8"/>
        <v>0</v>
      </c>
    </row>
    <row r="22" spans="1:11" x14ac:dyDescent="0.2">
      <c r="A22" s="12" t="s">
        <v>35</v>
      </c>
      <c r="B22" s="24" t="s">
        <v>36</v>
      </c>
      <c r="C22" s="25" t="s">
        <v>69</v>
      </c>
      <c r="D22" s="15">
        <v>650</v>
      </c>
      <c r="E22" s="26">
        <v>0</v>
      </c>
      <c r="F22" s="27">
        <f t="shared" si="5"/>
        <v>0</v>
      </c>
      <c r="G22" s="46">
        <f t="shared" si="6"/>
        <v>0</v>
      </c>
      <c r="H22" s="28">
        <f t="shared" si="7"/>
        <v>0</v>
      </c>
      <c r="I22" s="29">
        <v>0</v>
      </c>
      <c r="J22" s="30">
        <f t="shared" ref="J22:J26" si="9">IF(H22&gt;I22,H22-I22,0)</f>
        <v>0</v>
      </c>
      <c r="K22" s="31">
        <f t="shared" si="8"/>
        <v>0</v>
      </c>
    </row>
    <row r="23" spans="1:11" x14ac:dyDescent="0.2">
      <c r="A23" s="12" t="s">
        <v>23</v>
      </c>
      <c r="B23" s="24" t="s">
        <v>3</v>
      </c>
      <c r="C23" s="25" t="s">
        <v>24</v>
      </c>
      <c r="D23" s="15">
        <v>180</v>
      </c>
      <c r="E23" s="26">
        <v>0</v>
      </c>
      <c r="F23" s="27">
        <f t="shared" si="5"/>
        <v>0</v>
      </c>
      <c r="G23" s="46">
        <f>IF(E23=0,0,$F$32/F23)</f>
        <v>0</v>
      </c>
      <c r="H23" s="28">
        <f>IF(G23=0,0,($B$8/G23/D23))</f>
        <v>0</v>
      </c>
      <c r="I23" s="29">
        <v>0</v>
      </c>
      <c r="J23" s="30">
        <f t="shared" si="9"/>
        <v>0</v>
      </c>
      <c r="K23" s="31">
        <f t="shared" si="8"/>
        <v>0</v>
      </c>
    </row>
    <row r="24" spans="1:11" x14ac:dyDescent="0.2">
      <c r="A24" s="12" t="s">
        <v>39</v>
      </c>
      <c r="B24" s="24" t="s">
        <v>3</v>
      </c>
      <c r="C24" s="25" t="s">
        <v>42</v>
      </c>
      <c r="D24" s="15">
        <v>150</v>
      </c>
      <c r="E24" s="26">
        <v>0</v>
      </c>
      <c r="F24" s="27">
        <f t="shared" si="5"/>
        <v>0</v>
      </c>
      <c r="G24" s="46">
        <f>IF(E24=0,0,$F$32/F24)</f>
        <v>0</v>
      </c>
      <c r="H24" s="28">
        <f t="shared" si="7"/>
        <v>0</v>
      </c>
      <c r="I24" s="29">
        <v>0</v>
      </c>
      <c r="J24" s="30">
        <f t="shared" si="9"/>
        <v>0</v>
      </c>
      <c r="K24" s="31">
        <f t="shared" si="8"/>
        <v>0</v>
      </c>
    </row>
    <row r="25" spans="1:11" x14ac:dyDescent="0.2">
      <c r="A25" s="12" t="s">
        <v>40</v>
      </c>
      <c r="B25" s="24" t="s">
        <v>3</v>
      </c>
      <c r="C25" s="25" t="s">
        <v>43</v>
      </c>
      <c r="D25" s="15">
        <v>115</v>
      </c>
      <c r="E25" s="26">
        <v>0</v>
      </c>
      <c r="F25" s="27">
        <f t="shared" si="5"/>
        <v>0</v>
      </c>
      <c r="G25" s="46">
        <f>IF(E25=0,0,$F$32/F25)</f>
        <v>0</v>
      </c>
      <c r="H25" s="28">
        <f t="shared" si="7"/>
        <v>0</v>
      </c>
      <c r="I25" s="29">
        <v>0</v>
      </c>
      <c r="J25" s="30">
        <f t="shared" si="9"/>
        <v>0</v>
      </c>
      <c r="K25" s="31">
        <f t="shared" si="8"/>
        <v>0</v>
      </c>
    </row>
    <row r="26" spans="1:11" x14ac:dyDescent="0.2">
      <c r="A26" s="12" t="s">
        <v>25</v>
      </c>
      <c r="B26" s="24" t="s">
        <v>3</v>
      </c>
      <c r="C26" s="25" t="s">
        <v>26</v>
      </c>
      <c r="D26" s="15">
        <v>50</v>
      </c>
      <c r="E26" s="26">
        <v>0</v>
      </c>
      <c r="F26" s="27">
        <f t="shared" si="5"/>
        <v>0</v>
      </c>
      <c r="G26" s="46">
        <f>IF(E26=0,0,$F$32/F26)</f>
        <v>0</v>
      </c>
      <c r="H26" s="28">
        <f t="shared" si="7"/>
        <v>0</v>
      </c>
      <c r="I26" s="29">
        <v>0</v>
      </c>
      <c r="J26" s="30">
        <f t="shared" si="9"/>
        <v>0</v>
      </c>
      <c r="K26" s="31">
        <f t="shared" si="8"/>
        <v>0</v>
      </c>
    </row>
    <row r="27" spans="1:11" x14ac:dyDescent="0.2">
      <c r="A27" s="38"/>
      <c r="B27" s="39"/>
      <c r="C27" s="40"/>
      <c r="D27" s="40"/>
      <c r="E27" s="40"/>
      <c r="F27" s="40"/>
      <c r="G27" s="48"/>
      <c r="H27" s="40"/>
      <c r="I27" s="43"/>
      <c r="J27" s="40"/>
      <c r="K27" s="40"/>
    </row>
    <row r="28" spans="1:11" x14ac:dyDescent="0.2">
      <c r="A28" s="38"/>
      <c r="B28" s="39"/>
      <c r="C28" s="40"/>
      <c r="D28" s="40"/>
      <c r="E28" s="40"/>
      <c r="F28" s="40"/>
      <c r="G28" s="48"/>
      <c r="H28" s="40"/>
      <c r="I28" s="43"/>
      <c r="J28" s="40"/>
      <c r="K28" s="40"/>
    </row>
    <row r="29" spans="1:11" ht="38.25" x14ac:dyDescent="0.2">
      <c r="A29" s="2" t="s">
        <v>60</v>
      </c>
      <c r="B29" s="8" t="s">
        <v>0</v>
      </c>
      <c r="C29" s="9" t="s">
        <v>5</v>
      </c>
      <c r="D29" s="10" t="s">
        <v>6</v>
      </c>
      <c r="E29" s="10" t="s">
        <v>13</v>
      </c>
      <c r="F29" s="10" t="s">
        <v>14</v>
      </c>
      <c r="G29" s="10" t="s">
        <v>58</v>
      </c>
      <c r="H29" s="10" t="s">
        <v>54</v>
      </c>
      <c r="I29" s="10" t="s">
        <v>61</v>
      </c>
      <c r="J29" s="10" t="s">
        <v>7</v>
      </c>
      <c r="K29" s="8" t="s">
        <v>9</v>
      </c>
    </row>
    <row r="30" spans="1:11" ht="25.5" x14ac:dyDescent="0.2">
      <c r="A30" s="12" t="s">
        <v>55</v>
      </c>
      <c r="B30" s="24" t="s">
        <v>2</v>
      </c>
      <c r="C30" s="14" t="s">
        <v>56</v>
      </c>
      <c r="D30" s="15">
        <v>999</v>
      </c>
      <c r="E30" s="49">
        <v>0</v>
      </c>
      <c r="F30" s="27">
        <f t="shared" ref="F30:F31" si="10">E30*D30</f>
        <v>0</v>
      </c>
      <c r="G30" s="46">
        <f t="shared" ref="G30:G31" si="11">IF(E30=0,0,$F$32/F30)</f>
        <v>0</v>
      </c>
      <c r="H30" s="28">
        <f t="shared" ref="H30:H31" si="12">IF(G30=0,0,($B$8/G30/D30))</f>
        <v>0</v>
      </c>
      <c r="I30" s="29">
        <v>0</v>
      </c>
      <c r="J30" s="30">
        <f>IF(H30&gt;I30,H30-I30,0)</f>
        <v>0</v>
      </c>
      <c r="K30" s="31">
        <f>IF(H30&gt;I30,J30*D30,0)</f>
        <v>0</v>
      </c>
    </row>
    <row r="31" spans="1:11" ht="25.5" x14ac:dyDescent="0.2">
      <c r="A31" s="12" t="s">
        <v>66</v>
      </c>
      <c r="B31" s="24" t="s">
        <v>29</v>
      </c>
      <c r="C31" s="14" t="s">
        <v>57</v>
      </c>
      <c r="D31" s="15">
        <v>600</v>
      </c>
      <c r="E31" s="49">
        <v>0</v>
      </c>
      <c r="F31" s="27">
        <f t="shared" si="10"/>
        <v>0</v>
      </c>
      <c r="G31" s="46">
        <f t="shared" si="11"/>
        <v>0</v>
      </c>
      <c r="H31" s="28">
        <f t="shared" si="12"/>
        <v>0</v>
      </c>
      <c r="I31" s="29">
        <v>0</v>
      </c>
      <c r="J31" s="30">
        <f>IF(H31&gt;I31,H31-I31,0)</f>
        <v>0</v>
      </c>
      <c r="K31" s="31">
        <f>IF(H31&gt;I31,J31*D31,0)</f>
        <v>0</v>
      </c>
    </row>
    <row r="32" spans="1:11" x14ac:dyDescent="0.2">
      <c r="A32" s="32"/>
      <c r="B32" s="32"/>
      <c r="C32" s="33"/>
      <c r="D32" s="34"/>
      <c r="E32" s="44" t="str">
        <f>IF((E11+E12+E13+E14+E15+E16+E20+E21+E22+E23+E24+E25+E26+E30+E31)=100,(E11+E12+E13+E14+E15+E16+E20+E21+E22+E23+E24+E25+E26),"ERREUR : LE TOTAL N'EST PAS ÉGAL A 100 LE RÉSULTAT FINAL SERA FAUSSÉ")</f>
        <v>ERREUR : LE TOTAL N'EST PAS ÉGAL A 100 LE RÉSULTAT FINAL SERA FAUSSÉ</v>
      </c>
      <c r="F32" s="35">
        <f>F11+F12+F13+F14+F15+F16+F20+F21+F22+F23+F24+F25+F26+F30+F31</f>
        <v>0</v>
      </c>
      <c r="H32" s="47">
        <f>H11+H12+H13+H14+H15+H16+H20+H21+H22+H23+H24+H25+H26+H30+H31</f>
        <v>0</v>
      </c>
      <c r="J32" s="47">
        <f>J11+J12+J13+J14+J15+J16+J20+J21+J22+J23+J24+J25+J26+J30+J31</f>
        <v>0</v>
      </c>
      <c r="K32" s="35">
        <f>K11+K12+K13+K14+K15+K16+K20+K21+K22+K23+K24+K25+K26+K30+K31</f>
        <v>0</v>
      </c>
    </row>
    <row r="33" spans="1:6" x14ac:dyDescent="0.2">
      <c r="A33" s="6"/>
      <c r="B33" s="6"/>
      <c r="C33" s="7"/>
      <c r="D33" s="6"/>
      <c r="E33" s="6"/>
      <c r="F33" s="36"/>
    </row>
    <row r="34" spans="1:6" x14ac:dyDescent="0.2">
      <c r="A34" s="6"/>
      <c r="B34" s="6"/>
      <c r="C34" s="7"/>
      <c r="D34" s="6"/>
      <c r="E34" s="6"/>
      <c r="F34" s="36"/>
    </row>
    <row r="35" spans="1:6" x14ac:dyDescent="0.2">
      <c r="D35" s="37"/>
    </row>
    <row r="36" spans="1:6" x14ac:dyDescent="0.2">
      <c r="A36" s="51" t="s">
        <v>28</v>
      </c>
      <c r="B36" s="52"/>
      <c r="D36" s="37"/>
    </row>
    <row r="37" spans="1:6" x14ac:dyDescent="0.2">
      <c r="A37" s="17" t="s">
        <v>31</v>
      </c>
      <c r="B37" s="17" t="s">
        <v>10</v>
      </c>
      <c r="D37" s="37"/>
    </row>
    <row r="38" spans="1:6" x14ac:dyDescent="0.2">
      <c r="A38" s="17" t="s">
        <v>29</v>
      </c>
      <c r="B38" s="17" t="s">
        <v>30</v>
      </c>
      <c r="D38" s="37"/>
    </row>
    <row r="39" spans="1:6" x14ac:dyDescent="0.2">
      <c r="A39" s="17" t="s">
        <v>37</v>
      </c>
      <c r="B39" s="17" t="s">
        <v>38</v>
      </c>
      <c r="D39" s="37"/>
    </row>
    <row r="40" spans="1:6" x14ac:dyDescent="0.2">
      <c r="D40" s="37"/>
    </row>
    <row r="41" spans="1:6" x14ac:dyDescent="0.2">
      <c r="D41" s="37"/>
    </row>
    <row r="42" spans="1:6" x14ac:dyDescent="0.2">
      <c r="D42" s="37"/>
    </row>
    <row r="43" spans="1:6" x14ac:dyDescent="0.2">
      <c r="D43" s="37"/>
    </row>
    <row r="44" spans="1:6" x14ac:dyDescent="0.2">
      <c r="D44" s="37"/>
    </row>
    <row r="45" spans="1:6" x14ac:dyDescent="0.2">
      <c r="D45" s="37"/>
    </row>
    <row r="46" spans="1:6" x14ac:dyDescent="0.2">
      <c r="D46" s="37"/>
    </row>
    <row r="47" spans="1:6" x14ac:dyDescent="0.2">
      <c r="D47" s="37"/>
    </row>
    <row r="48" spans="1:6" x14ac:dyDescent="0.2">
      <c r="D48" s="37"/>
    </row>
    <row r="49" spans="4:4" x14ac:dyDescent="0.2">
      <c r="D49" s="37"/>
    </row>
    <row r="50" spans="4:4" x14ac:dyDescent="0.2">
      <c r="D50" s="37"/>
    </row>
    <row r="51" spans="4:4" x14ac:dyDescent="0.2">
      <c r="D51" s="37"/>
    </row>
    <row r="52" spans="4:4" x14ac:dyDescent="0.2">
      <c r="D52" s="37"/>
    </row>
    <row r="53" spans="4:4" x14ac:dyDescent="0.2">
      <c r="D53" s="37"/>
    </row>
    <row r="54" spans="4:4" x14ac:dyDescent="0.2">
      <c r="D54" s="37"/>
    </row>
    <row r="55" spans="4:4" x14ac:dyDescent="0.2">
      <c r="D55" s="37"/>
    </row>
    <row r="56" spans="4:4" x14ac:dyDescent="0.2">
      <c r="D56" s="37"/>
    </row>
    <row r="57" spans="4:4" x14ac:dyDescent="0.2">
      <c r="D57" s="37"/>
    </row>
    <row r="58" spans="4:4" x14ac:dyDescent="0.2">
      <c r="D58" s="37"/>
    </row>
    <row r="59" spans="4:4" x14ac:dyDescent="0.2">
      <c r="D59" s="37"/>
    </row>
    <row r="60" spans="4:4" x14ac:dyDescent="0.2">
      <c r="D60" s="37"/>
    </row>
    <row r="61" spans="4:4" x14ac:dyDescent="0.2">
      <c r="D61" s="37"/>
    </row>
    <row r="62" spans="4:4" x14ac:dyDescent="0.2">
      <c r="D62" s="37"/>
    </row>
    <row r="63" spans="4:4" x14ac:dyDescent="0.2">
      <c r="D63" s="37"/>
    </row>
    <row r="64" spans="4:4" x14ac:dyDescent="0.2">
      <c r="D64" s="37"/>
    </row>
    <row r="65" spans="4:4" x14ac:dyDescent="0.2">
      <c r="D65" s="37"/>
    </row>
    <row r="66" spans="4:4" x14ac:dyDescent="0.2">
      <c r="D66" s="37"/>
    </row>
    <row r="67" spans="4:4" x14ac:dyDescent="0.2">
      <c r="D67" s="37"/>
    </row>
    <row r="68" spans="4:4" x14ac:dyDescent="0.2">
      <c r="D68" s="37"/>
    </row>
    <row r="69" spans="4:4" x14ac:dyDescent="0.2">
      <c r="D69" s="37"/>
    </row>
    <row r="70" spans="4:4" x14ac:dyDescent="0.2">
      <c r="D70" s="37"/>
    </row>
    <row r="71" spans="4:4" x14ac:dyDescent="0.2">
      <c r="D71" s="37"/>
    </row>
    <row r="72" spans="4:4" x14ac:dyDescent="0.2">
      <c r="D72" s="37"/>
    </row>
    <row r="73" spans="4:4" x14ac:dyDescent="0.2">
      <c r="D73" s="37"/>
    </row>
    <row r="74" spans="4:4" x14ac:dyDescent="0.2">
      <c r="D74" s="37"/>
    </row>
    <row r="75" spans="4:4" x14ac:dyDescent="0.2">
      <c r="D75" s="37"/>
    </row>
    <row r="76" spans="4:4" x14ac:dyDescent="0.2">
      <c r="D76" s="37"/>
    </row>
    <row r="77" spans="4:4" x14ac:dyDescent="0.2">
      <c r="D77" s="37"/>
    </row>
    <row r="78" spans="4:4" x14ac:dyDescent="0.2">
      <c r="D78" s="37"/>
    </row>
    <row r="79" spans="4:4" x14ac:dyDescent="0.2">
      <c r="D79" s="37"/>
    </row>
    <row r="80" spans="4:4" x14ac:dyDescent="0.2">
      <c r="D80" s="37"/>
    </row>
    <row r="81" spans="4:4" x14ac:dyDescent="0.2">
      <c r="D81" s="37"/>
    </row>
    <row r="82" spans="4:4" x14ac:dyDescent="0.2">
      <c r="D82" s="37"/>
    </row>
    <row r="83" spans="4:4" x14ac:dyDescent="0.2">
      <c r="D83" s="37"/>
    </row>
    <row r="84" spans="4:4" x14ac:dyDescent="0.2">
      <c r="D84" s="37"/>
    </row>
    <row r="85" spans="4:4" x14ac:dyDescent="0.2">
      <c r="D85" s="37"/>
    </row>
    <row r="86" spans="4:4" x14ac:dyDescent="0.2">
      <c r="D86" s="37"/>
    </row>
    <row r="87" spans="4:4" x14ac:dyDescent="0.2">
      <c r="D87" s="37"/>
    </row>
    <row r="88" spans="4:4" x14ac:dyDescent="0.2">
      <c r="D88" s="37"/>
    </row>
    <row r="89" spans="4:4" x14ac:dyDescent="0.2">
      <c r="D89" s="37"/>
    </row>
    <row r="90" spans="4:4" x14ac:dyDescent="0.2">
      <c r="D90" s="37"/>
    </row>
    <row r="91" spans="4:4" x14ac:dyDescent="0.2">
      <c r="D91" s="37"/>
    </row>
    <row r="92" spans="4:4" x14ac:dyDescent="0.2">
      <c r="D92" s="37"/>
    </row>
    <row r="93" spans="4:4" x14ac:dyDescent="0.2">
      <c r="D93" s="37"/>
    </row>
    <row r="94" spans="4:4" x14ac:dyDescent="0.2">
      <c r="D94" s="37"/>
    </row>
    <row r="95" spans="4:4" x14ac:dyDescent="0.2">
      <c r="D95" s="37"/>
    </row>
    <row r="96" spans="4:4" x14ac:dyDescent="0.2">
      <c r="D96" s="37"/>
    </row>
    <row r="97" spans="4:4" x14ac:dyDescent="0.2">
      <c r="D97" s="37"/>
    </row>
    <row r="98" spans="4:4" x14ac:dyDescent="0.2">
      <c r="D98" s="37"/>
    </row>
    <row r="99" spans="4:4" x14ac:dyDescent="0.2">
      <c r="D99" s="37"/>
    </row>
    <row r="100" spans="4:4" x14ac:dyDescent="0.2">
      <c r="D100" s="37"/>
    </row>
    <row r="101" spans="4:4" x14ac:dyDescent="0.2">
      <c r="D101" s="37"/>
    </row>
    <row r="102" spans="4:4" x14ac:dyDescent="0.2">
      <c r="D102" s="37"/>
    </row>
    <row r="103" spans="4:4" x14ac:dyDescent="0.2">
      <c r="D103" s="37"/>
    </row>
    <row r="104" spans="4:4" x14ac:dyDescent="0.2">
      <c r="D104" s="37"/>
    </row>
    <row r="105" spans="4:4" x14ac:dyDescent="0.2">
      <c r="D105" s="37"/>
    </row>
    <row r="106" spans="4:4" x14ac:dyDescent="0.2">
      <c r="D106" s="37"/>
    </row>
    <row r="107" spans="4:4" x14ac:dyDescent="0.2">
      <c r="D107" s="37"/>
    </row>
    <row r="108" spans="4:4" x14ac:dyDescent="0.2">
      <c r="D108" s="37"/>
    </row>
    <row r="109" spans="4:4" x14ac:dyDescent="0.2">
      <c r="D109" s="37"/>
    </row>
    <row r="110" spans="4:4" x14ac:dyDescent="0.2">
      <c r="D110" s="37"/>
    </row>
    <row r="111" spans="4:4" x14ac:dyDescent="0.2">
      <c r="D111" s="37"/>
    </row>
    <row r="112" spans="4:4" x14ac:dyDescent="0.2">
      <c r="D112" s="37"/>
    </row>
    <row r="113" spans="4:4" x14ac:dyDescent="0.2">
      <c r="D113" s="37"/>
    </row>
    <row r="114" spans="4:4" x14ac:dyDescent="0.2">
      <c r="D114" s="37"/>
    </row>
    <row r="115" spans="4:4" x14ac:dyDescent="0.2">
      <c r="D115" s="37"/>
    </row>
    <row r="116" spans="4:4" x14ac:dyDescent="0.2">
      <c r="D116" s="37"/>
    </row>
    <row r="117" spans="4:4" x14ac:dyDescent="0.2">
      <c r="D117" s="37"/>
    </row>
  </sheetData>
  <mergeCells count="2">
    <mergeCell ref="A36:B36"/>
    <mergeCell ref="A1:K1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&amp;CPage &amp;P</oddFooter>
  </headerFooter>
  <ignoredErrors>
    <ignoredError sqref="C11:C15 C20:C21 C23:C25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21" sqref="A21"/>
    </sheetView>
  </sheetViews>
  <sheetFormatPr baseColWidth="10" defaultRowHeight="12.75" x14ac:dyDescent="0.2"/>
  <sheetData>
    <row r="1" spans="1:1" x14ac:dyDescent="0.2">
      <c r="A1" t="s">
        <v>67</v>
      </c>
    </row>
    <row r="2" spans="1:1" x14ac:dyDescent="0.2">
      <c r="A2" t="s">
        <v>68</v>
      </c>
    </row>
    <row r="3" spans="1:1" x14ac:dyDescent="0.2">
      <c r="A3" t="s">
        <v>65</v>
      </c>
    </row>
    <row r="4" spans="1:1" x14ac:dyDescent="0.2">
      <c r="A4" t="s">
        <v>62</v>
      </c>
    </row>
    <row r="5" spans="1:1" x14ac:dyDescent="0.2">
      <c r="A5" t="s">
        <v>63</v>
      </c>
    </row>
    <row r="6" spans="1:1" x14ac:dyDescent="0.2">
      <c r="A6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Stocks</vt:lpstr>
      <vt:lpstr>Guide d'utilisation du tableau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Jojox</dc:creator>
  <cp:lastModifiedBy>GUENERIE Erwan</cp:lastModifiedBy>
  <dcterms:created xsi:type="dcterms:W3CDTF">2014-12-18T11:46:45Z</dcterms:created>
  <dcterms:modified xsi:type="dcterms:W3CDTF">2014-12-19T12:46:25Z</dcterms:modified>
</cp:coreProperties>
</file>