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 activeTab="6"/>
  </bookViews>
  <sheets>
    <sheet name="Boite 3" sheetId="9" r:id="rId1"/>
    <sheet name="Boite 4" sheetId="10" r:id="rId2"/>
    <sheet name="Boite 5" sheetId="11" r:id="rId3"/>
    <sheet name="Boite 6" sheetId="12" r:id="rId4"/>
    <sheet name="Boite 7" sheetId="13" r:id="rId5"/>
    <sheet name="Boite 8" sheetId="14" r:id="rId6"/>
    <sheet name="BRZ GTR-300" sheetId="15" r:id="rId7"/>
    <sheet name="Clio Trophy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5" l="1"/>
  <c r="L6" i="15"/>
  <c r="C7" i="15" s="1"/>
  <c r="C5" i="15"/>
  <c r="D6" i="15" s="1"/>
  <c r="E6" i="15" s="1"/>
  <c r="L6" i="14"/>
  <c r="C7" i="14" s="1"/>
  <c r="D8" i="14" s="1"/>
  <c r="E8" i="14" s="1"/>
  <c r="I2" i="14"/>
  <c r="L6" i="13"/>
  <c r="C7" i="13" s="1"/>
  <c r="D8" i="13" s="1"/>
  <c r="E8" i="13" s="1"/>
  <c r="I2" i="13"/>
  <c r="L6" i="12"/>
  <c r="C7" i="12" s="1"/>
  <c r="G5" i="12"/>
  <c r="C4" i="12"/>
  <c r="D5" i="12" s="1"/>
  <c r="E5" i="12" s="1"/>
  <c r="C3" i="12"/>
  <c r="D4" i="12" s="1"/>
  <c r="E4" i="12" s="1"/>
  <c r="I2" i="12"/>
  <c r="C2" i="12"/>
  <c r="D3" i="12" s="1"/>
  <c r="E3" i="12" s="1"/>
  <c r="L6" i="11"/>
  <c r="C6" i="11" s="1"/>
  <c r="C3" i="11"/>
  <c r="D4" i="11" s="1"/>
  <c r="E4" i="11" s="1"/>
  <c r="I2" i="11"/>
  <c r="C2" i="11"/>
  <c r="D3" i="11" s="1"/>
  <c r="E3" i="11" s="1"/>
  <c r="L6" i="10"/>
  <c r="C5" i="10" s="1"/>
  <c r="I2" i="10"/>
  <c r="L6" i="9"/>
  <c r="C4" i="9" s="1"/>
  <c r="I2" i="9"/>
  <c r="C5" i="14" l="1"/>
  <c r="D6" i="14" s="1"/>
  <c r="E6" i="14" s="1"/>
  <c r="C8" i="14"/>
  <c r="D9" i="14" s="1"/>
  <c r="E9" i="14" s="1"/>
  <c r="C2" i="14"/>
  <c r="D3" i="14" s="1"/>
  <c r="E3" i="14" s="1"/>
  <c r="C3" i="14"/>
  <c r="D4" i="14" s="1"/>
  <c r="E4" i="14" s="1"/>
  <c r="C6" i="14"/>
  <c r="D7" i="14" s="1"/>
  <c r="E7" i="14" s="1"/>
  <c r="C9" i="14"/>
  <c r="G5" i="14"/>
  <c r="C5" i="13"/>
  <c r="D6" i="13" s="1"/>
  <c r="E6" i="13" s="1"/>
  <c r="G5" i="13"/>
  <c r="C2" i="13"/>
  <c r="D3" i="13" s="1"/>
  <c r="E3" i="13" s="1"/>
  <c r="C3" i="13"/>
  <c r="D4" i="13" s="1"/>
  <c r="E4" i="13" s="1"/>
  <c r="C6" i="13"/>
  <c r="D7" i="13" s="1"/>
  <c r="E7" i="13" s="1"/>
  <c r="C8" i="13"/>
  <c r="C5" i="12"/>
  <c r="D6" i="12" s="1"/>
  <c r="E6" i="12" s="1"/>
  <c r="C6" i="12"/>
  <c r="D7" i="12" s="1"/>
  <c r="E7" i="12" s="1"/>
  <c r="G6" i="12"/>
  <c r="C5" i="11"/>
  <c r="D6" i="11" s="1"/>
  <c r="E6" i="11" s="1"/>
  <c r="C2" i="9"/>
  <c r="D3" i="9" s="1"/>
  <c r="E3" i="9" s="1"/>
  <c r="C3" i="9"/>
  <c r="D4" i="9" s="1"/>
  <c r="E4" i="9" s="1"/>
  <c r="C2" i="15"/>
  <c r="D3" i="15" s="1"/>
  <c r="E3" i="15" s="1"/>
  <c r="C3" i="15"/>
  <c r="D4" i="15" s="1"/>
  <c r="E4" i="15" s="1"/>
  <c r="C6" i="15"/>
  <c r="D7" i="15" s="1"/>
  <c r="E7" i="15" s="1"/>
  <c r="C4" i="15"/>
  <c r="D5" i="15" s="1"/>
  <c r="E5" i="15" s="1"/>
  <c r="G5" i="15"/>
  <c r="G6" i="15"/>
  <c r="C4" i="14"/>
  <c r="D5" i="14" s="1"/>
  <c r="E5" i="14" s="1"/>
  <c r="G6" i="14"/>
  <c r="C4" i="13"/>
  <c r="D5" i="13" s="1"/>
  <c r="E5" i="13" s="1"/>
  <c r="G6" i="13"/>
  <c r="C4" i="11"/>
  <c r="D5" i="11" s="1"/>
  <c r="E5" i="11" s="1"/>
  <c r="G5" i="11"/>
  <c r="G6" i="11"/>
  <c r="C2" i="10"/>
  <c r="D3" i="10" s="1"/>
  <c r="E3" i="10" s="1"/>
  <c r="C3" i="10"/>
  <c r="E5" i="10"/>
  <c r="C4" i="10"/>
  <c r="D5" i="10" s="1"/>
  <c r="G5" i="10"/>
  <c r="G6" i="10"/>
  <c r="G5" i="9"/>
  <c r="G6" i="9"/>
  <c r="L6" i="8"/>
  <c r="C7" i="8" s="1"/>
  <c r="I2" i="8"/>
  <c r="D4" i="10" l="1"/>
  <c r="E4" i="10" s="1"/>
  <c r="G5" i="8"/>
  <c r="C3" i="8"/>
  <c r="D4" i="8" s="1"/>
  <c r="E4" i="8" s="1"/>
  <c r="C4" i="8"/>
  <c r="D5" i="8" s="1"/>
  <c r="E5" i="8" s="1"/>
  <c r="G6" i="8"/>
  <c r="C2" i="8"/>
  <c r="D3" i="8" s="1"/>
  <c r="E3" i="8" s="1"/>
  <c r="C5" i="8"/>
  <c r="D6" i="8" s="1"/>
  <c r="E6" i="8" s="1"/>
  <c r="C6" i="8"/>
  <c r="D7" i="8" s="1"/>
  <c r="E7" i="8" s="1"/>
</calcChain>
</file>

<file path=xl/sharedStrings.xml><?xml version="1.0" encoding="utf-8"?>
<sst xmlns="http://schemas.openxmlformats.org/spreadsheetml/2006/main" count="237" uniqueCount="25">
  <si>
    <t>1ère</t>
  </si>
  <si>
    <t>2ème</t>
  </si>
  <si>
    <t>3ème</t>
  </si>
  <si>
    <t>4ème</t>
  </si>
  <si>
    <t>5ème</t>
  </si>
  <si>
    <t>6ème</t>
  </si>
  <si>
    <t>7ème</t>
  </si>
  <si>
    <t>8ème</t>
  </si>
  <si>
    <t>Final</t>
  </si>
  <si>
    <t>@</t>
  </si>
  <si>
    <t>km/h</t>
  </si>
  <si>
    <t>STOCK</t>
  </si>
  <si>
    <t>tours/minute</t>
  </si>
  <si>
    <t>Coef :</t>
  </si>
  <si>
    <t>Rupteur</t>
  </si>
  <si>
    <t>Vmax objectif</t>
  </si>
  <si>
    <t>km/h @</t>
  </si>
  <si>
    <t>V 1ère objectif</t>
  </si>
  <si>
    <t>Final conseillé</t>
  </si>
  <si>
    <t>1ère conseillée</t>
  </si>
  <si>
    <t>Passer rapport @</t>
  </si>
  <si>
    <t>Rapport</t>
  </si>
  <si>
    <t>Vmax rapport</t>
  </si>
  <si>
    <t xml:space="preserve">Perte de régime </t>
  </si>
  <si>
    <t>Régime de 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</si>
</sst>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70" formatCode="&quot;@ &quot;0&quot; km/h&quot;"/>
    <numFmt numFmtId="171" formatCode="0&quot; tours/minute&quot;"/>
    <numFmt numFmtId="172" formatCode="&quot;-&quot;0&quot; &gt;&gt;&gt;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2" xfId="0" applyBorder="1"/>
    <xf numFmtId="0" fontId="0" fillId="4" borderId="5" xfId="0" applyFill="1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15" xfId="0" applyBorder="1"/>
    <xf numFmtId="0" fontId="0" fillId="0" borderId="19" xfId="0" applyBorder="1"/>
    <xf numFmtId="0" fontId="0" fillId="0" borderId="3" xfId="0" applyBorder="1" applyAlignment="1">
      <alignment horizontal="center"/>
    </xf>
    <xf numFmtId="0" fontId="0" fillId="0" borderId="20" xfId="0" applyBorder="1"/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/>
    <xf numFmtId="0" fontId="0" fillId="5" borderId="18" xfId="0" applyFill="1" applyBorder="1"/>
    <xf numFmtId="164" fontId="0" fillId="5" borderId="11" xfId="0" applyNumberFormat="1" applyFill="1" applyBorder="1"/>
    <xf numFmtId="164" fontId="0" fillId="5" borderId="13" xfId="0" applyNumberFormat="1" applyFill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27" xfId="0" applyBorder="1"/>
    <xf numFmtId="0" fontId="0" fillId="0" borderId="0" xfId="0" applyBorder="1"/>
    <xf numFmtId="170" fontId="0" fillId="5" borderId="31" xfId="0" applyNumberFormat="1" applyFill="1" applyBorder="1" applyAlignment="1">
      <alignment horizontal="left"/>
    </xf>
    <xf numFmtId="170" fontId="0" fillId="5" borderId="32" xfId="0" applyNumberFormat="1" applyFill="1" applyBorder="1" applyAlignment="1">
      <alignment horizontal="left"/>
    </xf>
    <xf numFmtId="170" fontId="0" fillId="5" borderId="33" xfId="0" applyNumberFormat="1" applyFill="1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0" fillId="6" borderId="34" xfId="0" applyFill="1" applyBorder="1"/>
    <xf numFmtId="0" fontId="0" fillId="6" borderId="22" xfId="0" applyFill="1" applyBorder="1"/>
    <xf numFmtId="0" fontId="0" fillId="0" borderId="27" xfId="0" applyBorder="1" applyAlignment="1">
      <alignment horizontal="right"/>
    </xf>
    <xf numFmtId="0" fontId="0" fillId="0" borderId="39" xfId="0" applyBorder="1"/>
    <xf numFmtId="0" fontId="0" fillId="4" borderId="40" xfId="0" applyFill="1" applyBorder="1"/>
    <xf numFmtId="0" fontId="0" fillId="0" borderId="40" xfId="0" applyBorder="1"/>
    <xf numFmtId="0" fontId="0" fillId="4" borderId="0" xfId="0" applyFill="1" applyBorder="1"/>
    <xf numFmtId="0" fontId="0" fillId="5" borderId="0" xfId="0" applyFill="1" applyBorder="1"/>
    <xf numFmtId="0" fontId="1" fillId="2" borderId="41" xfId="0" applyFont="1" applyFill="1" applyBorder="1" applyAlignment="1">
      <alignment horizontal="center"/>
    </xf>
    <xf numFmtId="0" fontId="0" fillId="0" borderId="42" xfId="0" applyBorder="1"/>
    <xf numFmtId="0" fontId="0" fillId="0" borderId="23" xfId="0" applyBorder="1"/>
    <xf numFmtId="0" fontId="0" fillId="0" borderId="24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4" fontId="0" fillId="7" borderId="24" xfId="0" applyNumberFormat="1" applyFill="1" applyBorder="1" applyAlignment="1">
      <alignment horizontal="right"/>
    </xf>
    <xf numFmtId="164" fontId="0" fillId="7" borderId="26" xfId="0" applyNumberFormat="1" applyFill="1" applyBorder="1" applyAlignment="1">
      <alignment horizontal="right"/>
    </xf>
    <xf numFmtId="172" fontId="0" fillId="8" borderId="35" xfId="0" applyNumberFormat="1" applyFill="1" applyBorder="1" applyAlignment="1">
      <alignment horizontal="center"/>
    </xf>
    <xf numFmtId="172" fontId="0" fillId="8" borderId="36" xfId="0" applyNumberFormat="1" applyFill="1" applyBorder="1" applyAlignment="1">
      <alignment horizontal="center"/>
    </xf>
    <xf numFmtId="171" fontId="0" fillId="5" borderId="23" xfId="0" applyNumberFormat="1" applyFill="1" applyBorder="1" applyAlignment="1">
      <alignment horizontal="left"/>
    </xf>
    <xf numFmtId="171" fontId="0" fillId="5" borderId="35" xfId="0" applyNumberFormat="1" applyFill="1" applyBorder="1" applyAlignment="1">
      <alignment horizontal="left"/>
    </xf>
    <xf numFmtId="171" fontId="0" fillId="5" borderId="36" xfId="0" applyNumberFormat="1" applyFill="1" applyBorder="1" applyAlignment="1">
      <alignment horizontal="left"/>
    </xf>
    <xf numFmtId="0" fontId="1" fillId="9" borderId="25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10" borderId="29" xfId="0" applyFont="1" applyFill="1" applyBorder="1"/>
    <xf numFmtId="0" fontId="1" fillId="10" borderId="30" xfId="0" applyFont="1" applyFill="1" applyBorder="1"/>
    <xf numFmtId="170" fontId="0" fillId="0" borderId="0" xfId="0" applyNumberFormat="1" applyFill="1" applyBorder="1" applyAlignment="1">
      <alignment horizontal="left"/>
    </xf>
    <xf numFmtId="172" fontId="0" fillId="0" borderId="0" xfId="0" applyNumberFormat="1" applyFill="1" applyBorder="1" applyAlignment="1">
      <alignment horizontal="center"/>
    </xf>
    <xf numFmtId="171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47" xfId="0" applyBorder="1"/>
    <xf numFmtId="0" fontId="0" fillId="0" borderId="48" xfId="0" applyBorder="1"/>
    <xf numFmtId="170" fontId="0" fillId="5" borderId="49" xfId="0" applyNumberFormat="1" applyFill="1" applyBorder="1" applyAlignment="1">
      <alignment horizontal="left"/>
    </xf>
    <xf numFmtId="170" fontId="2" fillId="0" borderId="0" xfId="0" applyNumberFormat="1" applyFont="1" applyFill="1" applyBorder="1" applyAlignment="1">
      <alignment horizontal="left"/>
    </xf>
    <xf numFmtId="172" fontId="2" fillId="0" borderId="0" xfId="0" applyNumberFormat="1" applyFont="1" applyFill="1" applyBorder="1" applyAlignment="1">
      <alignment horizontal="center"/>
    </xf>
    <xf numFmtId="171" fontId="2" fillId="0" borderId="0" xfId="0" applyNumberFormat="1" applyFont="1" applyFill="1" applyBorder="1" applyAlignment="1">
      <alignment horizontal="left"/>
    </xf>
    <xf numFmtId="0" fontId="1" fillId="10" borderId="26" xfId="0" applyFont="1" applyFill="1" applyBorder="1"/>
    <xf numFmtId="171" fontId="0" fillId="5" borderId="50" xfId="0" applyNumberFormat="1" applyFill="1" applyBorder="1" applyAlignment="1">
      <alignment horizontal="left"/>
    </xf>
    <xf numFmtId="0" fontId="0" fillId="4" borderId="44" xfId="0" applyFill="1" applyBorder="1"/>
    <xf numFmtId="0" fontId="0" fillId="0" borderId="23" xfId="0" applyFill="1" applyBorder="1" applyAlignment="1">
      <alignment horizontal="center"/>
    </xf>
    <xf numFmtId="164" fontId="0" fillId="7" borderId="0" xfId="0" applyNumberFormat="1" applyFill="1" applyBorder="1" applyAlignment="1">
      <alignment horizontal="right"/>
    </xf>
    <xf numFmtId="0" fontId="1" fillId="9" borderId="30" xfId="0" applyFont="1" applyFill="1" applyBorder="1" applyAlignment="1">
      <alignment horizontal="center"/>
    </xf>
    <xf numFmtId="170" fontId="0" fillId="5" borderId="36" xfId="0" applyNumberFormat="1" applyFill="1" applyBorder="1" applyAlignment="1">
      <alignment horizontal="left"/>
    </xf>
    <xf numFmtId="170" fontId="0" fillId="5" borderId="35" xfId="0" applyNumberFormat="1" applyFill="1" applyBorder="1" applyAlignment="1">
      <alignment horizontal="left"/>
    </xf>
    <xf numFmtId="0" fontId="0" fillId="0" borderId="50" xfId="0" applyBorder="1"/>
    <xf numFmtId="0" fontId="0" fillId="0" borderId="28" xfId="0" applyBorder="1"/>
    <xf numFmtId="0" fontId="0" fillId="4" borderId="21" xfId="0" applyFill="1" applyBorder="1"/>
    <xf numFmtId="0" fontId="0" fillId="4" borderId="28" xfId="0" applyFill="1" applyBorder="1"/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L4" sqref="L4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61" t="s">
        <v>21</v>
      </c>
      <c r="B1" s="62"/>
      <c r="C1" s="63" t="s">
        <v>22</v>
      </c>
      <c r="D1" s="63" t="s">
        <v>23</v>
      </c>
      <c r="E1" s="63" t="s">
        <v>24</v>
      </c>
      <c r="F1" s="69" t="s">
        <v>15</v>
      </c>
      <c r="G1" s="42"/>
      <c r="H1" s="43" t="s">
        <v>16</v>
      </c>
      <c r="I1" s="42"/>
      <c r="J1" s="47" t="s">
        <v>12</v>
      </c>
      <c r="K1" s="46" t="s">
        <v>11</v>
      </c>
      <c r="L1" s="28"/>
      <c r="M1" s="28"/>
      <c r="N1" s="28"/>
      <c r="O1" s="29"/>
    </row>
    <row r="2" spans="1:15" x14ac:dyDescent="0.3">
      <c r="A2" s="22" t="s">
        <v>0</v>
      </c>
      <c r="B2" s="54"/>
      <c r="C2" s="33" t="e">
        <f>((1/($B$5*B2))*$N$2)/$L$6</f>
        <v>#DIV/0!</v>
      </c>
      <c r="D2" s="38"/>
      <c r="E2" s="38"/>
      <c r="F2" s="32" t="s">
        <v>17</v>
      </c>
      <c r="G2" s="44"/>
      <c r="H2" s="32" t="s">
        <v>16</v>
      </c>
      <c r="I2" s="45">
        <f>N2</f>
        <v>0</v>
      </c>
      <c r="J2" s="49" t="s">
        <v>12</v>
      </c>
      <c r="K2" s="40" t="s">
        <v>14</v>
      </c>
      <c r="L2" s="30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54"/>
      <c r="C3" s="34" t="e">
        <f>((1/($B$5*B3))*$N$2)/$L$6</f>
        <v>#DIV/0!</v>
      </c>
      <c r="D3" s="56" t="e">
        <f>$N$2-(C2*$L$6*B3*$B$5)</f>
        <v>#DIV/0!</v>
      </c>
      <c r="E3" s="59" t="e">
        <f>$G$3-D3</f>
        <v>#DIV/0!</v>
      </c>
      <c r="F3" s="70" t="s">
        <v>20</v>
      </c>
      <c r="G3" s="77"/>
      <c r="H3" s="52" t="s">
        <v>12</v>
      </c>
      <c r="I3" s="51"/>
      <c r="J3" s="53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54"/>
      <c r="C4" s="35" t="e">
        <f>((1/($B$5*B4))*$N$2)/$L$6</f>
        <v>#DIV/0!</v>
      </c>
      <c r="D4" s="57" t="e">
        <f>$N$2-(C3*$L$6*B4*$B$5)</f>
        <v>#DIV/0!</v>
      </c>
      <c r="E4" s="60" t="e">
        <f>$G$3-D4</f>
        <v>#DIV/0!</v>
      </c>
      <c r="H4" s="32"/>
      <c r="I4" s="31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3" t="s">
        <v>8</v>
      </c>
      <c r="B5" s="55"/>
      <c r="F5" s="10" t="s">
        <v>18</v>
      </c>
      <c r="G5" s="26" t="e">
        <f>I1/(B4*G1*$L$6)</f>
        <v>#DIV/0!</v>
      </c>
      <c r="H5" s="31"/>
      <c r="I5" s="3"/>
      <c r="J5" s="6"/>
      <c r="K5" s="20"/>
      <c r="L5" s="24"/>
      <c r="M5" s="3"/>
      <c r="N5" s="3"/>
      <c r="O5" s="13"/>
    </row>
    <row r="6" spans="1:15" ht="15" thickBot="1" x14ac:dyDescent="0.35">
      <c r="C6" s="65"/>
      <c r="D6" s="66"/>
      <c r="E6" s="67"/>
      <c r="F6" s="11" t="s">
        <v>19</v>
      </c>
      <c r="G6" s="27" t="e">
        <f>N2/(B5*G2*$L$6)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x14ac:dyDescent="0.3">
      <c r="C7" s="68"/>
      <c r="D7" s="68"/>
      <c r="E7" s="68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E15" sqref="E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61" t="s">
        <v>21</v>
      </c>
      <c r="B1" s="62"/>
      <c r="C1" s="63" t="s">
        <v>22</v>
      </c>
      <c r="D1" s="63" t="s">
        <v>23</v>
      </c>
      <c r="E1" s="75" t="s">
        <v>24</v>
      </c>
      <c r="F1" s="41" t="s">
        <v>15</v>
      </c>
      <c r="G1" s="42"/>
      <c r="H1" s="43" t="s">
        <v>16</v>
      </c>
      <c r="I1" s="42"/>
      <c r="J1" s="47" t="s">
        <v>12</v>
      </c>
      <c r="K1" s="46" t="s">
        <v>11</v>
      </c>
      <c r="L1" s="28"/>
      <c r="M1" s="28"/>
      <c r="N1" s="28"/>
      <c r="O1" s="29"/>
    </row>
    <row r="2" spans="1:15" x14ac:dyDescent="0.3">
      <c r="A2" s="22" t="s">
        <v>0</v>
      </c>
      <c r="B2" s="54"/>
      <c r="C2" s="33" t="e">
        <f>((1/($B$6*B2))*$N$2)/$L$6</f>
        <v>#DIV/0!</v>
      </c>
      <c r="D2" s="38"/>
      <c r="E2" s="38"/>
      <c r="F2" s="48" t="s">
        <v>17</v>
      </c>
      <c r="G2" s="44"/>
      <c r="H2" s="32" t="s">
        <v>16</v>
      </c>
      <c r="I2" s="45">
        <f>N2</f>
        <v>0</v>
      </c>
      <c r="J2" s="49" t="s">
        <v>12</v>
      </c>
      <c r="K2" s="40" t="s">
        <v>14</v>
      </c>
      <c r="L2" s="30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54"/>
      <c r="C3" s="34" t="e">
        <f>((1/($B$6*B3))*$N$2)/$L$6</f>
        <v>#DIV/0!</v>
      </c>
      <c r="D3" s="56" t="e">
        <f>$N$2-(C2*$L$6*B3*$B$6)</f>
        <v>#DIV/0!</v>
      </c>
      <c r="E3" s="59" t="e">
        <f>$G$3-D3</f>
        <v>#DIV/0!</v>
      </c>
      <c r="F3" s="50" t="s">
        <v>20</v>
      </c>
      <c r="G3" s="77"/>
      <c r="H3" s="52" t="s">
        <v>12</v>
      </c>
      <c r="I3" s="51"/>
      <c r="J3" s="53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54"/>
      <c r="C4" s="34" t="e">
        <f>((1/($B$6*B4))*$N$2)/$L$6</f>
        <v>#DIV/0!</v>
      </c>
      <c r="D4" s="56" t="e">
        <f t="shared" ref="D4:D5" si="0">$N$2-(C3*$L$6*B4*$B$6)</f>
        <v>#DIV/0!</v>
      </c>
      <c r="E4" s="59" t="e">
        <f t="shared" ref="E4:E7" si="1">$G$3-D4</f>
        <v>#DIV/0!</v>
      </c>
      <c r="H4" s="32"/>
      <c r="I4" s="31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54"/>
      <c r="C5" s="35" t="e">
        <f>((1/($B$6*B5))*$N$2)/$L$6</f>
        <v>#DIV/0!</v>
      </c>
      <c r="D5" s="57" t="e">
        <f t="shared" si="0"/>
        <v>#DIV/0!</v>
      </c>
      <c r="E5" s="76" t="e">
        <f>$G$3-D5</f>
        <v>#DIV/0!</v>
      </c>
      <c r="F5" s="10" t="s">
        <v>18</v>
      </c>
      <c r="G5" s="26" t="e">
        <f>I1/(B5*G1*$L$6)</f>
        <v>#DIV/0!</v>
      </c>
      <c r="H5" s="31"/>
      <c r="I5" s="3"/>
      <c r="J5" s="6"/>
      <c r="K5" s="20"/>
      <c r="L5" s="24"/>
      <c r="M5" s="3"/>
      <c r="N5" s="3"/>
      <c r="O5" s="13"/>
    </row>
    <row r="6" spans="1:15" ht="15" thickBot="1" x14ac:dyDescent="0.35">
      <c r="A6" s="23" t="s">
        <v>8</v>
      </c>
      <c r="B6" s="55"/>
      <c r="C6" s="72"/>
      <c r="D6" s="73"/>
      <c r="E6" s="74"/>
      <c r="F6" s="11" t="s">
        <v>19</v>
      </c>
      <c r="G6" s="27" t="e">
        <f>N2/(B6*G2*$L$6)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x14ac:dyDescent="0.3">
      <c r="A7" s="22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2" activeCellId="4" sqref="B2:B7 G1:G3 I1 L3:L4 N2:N3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61" t="s">
        <v>21</v>
      </c>
      <c r="B1" s="62"/>
      <c r="C1" s="63" t="s">
        <v>22</v>
      </c>
      <c r="D1" s="63" t="s">
        <v>23</v>
      </c>
      <c r="E1" s="64" t="s">
        <v>24</v>
      </c>
      <c r="F1" s="41" t="s">
        <v>15</v>
      </c>
      <c r="G1" s="42"/>
      <c r="H1" s="43" t="s">
        <v>16</v>
      </c>
      <c r="I1" s="42"/>
      <c r="J1" s="47" t="s">
        <v>12</v>
      </c>
      <c r="K1" s="46" t="s">
        <v>11</v>
      </c>
      <c r="L1" s="28"/>
      <c r="M1" s="28"/>
      <c r="N1" s="28"/>
      <c r="O1" s="29"/>
    </row>
    <row r="2" spans="1:15" x14ac:dyDescent="0.3">
      <c r="A2" s="22" t="s">
        <v>0</v>
      </c>
      <c r="B2" s="54"/>
      <c r="C2" s="33" t="e">
        <f>((1/($B$7*B2))*$N$2)/$L$6</f>
        <v>#DIV/0!</v>
      </c>
      <c r="D2" s="38"/>
      <c r="E2" s="39"/>
      <c r="F2" s="48" t="s">
        <v>17</v>
      </c>
      <c r="G2" s="44"/>
      <c r="H2" s="32" t="s">
        <v>16</v>
      </c>
      <c r="I2" s="45">
        <f>N2</f>
        <v>0</v>
      </c>
      <c r="J2" s="49" t="s">
        <v>12</v>
      </c>
      <c r="K2" s="40" t="s">
        <v>14</v>
      </c>
      <c r="L2" s="30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54"/>
      <c r="C3" s="34" t="e">
        <f>((1/($B$7*B3))*$N$2)/$L$6</f>
        <v>#DIV/0!</v>
      </c>
      <c r="D3" s="56" t="e">
        <f>$N$2-(C2*$L$6*B3*$B$7)</f>
        <v>#DIV/0!</v>
      </c>
      <c r="E3" s="58" t="e">
        <f>$G$3-D3</f>
        <v>#DIV/0!</v>
      </c>
      <c r="F3" s="50" t="s">
        <v>20</v>
      </c>
      <c r="G3" s="77"/>
      <c r="H3" s="52" t="s">
        <v>12</v>
      </c>
      <c r="I3" s="51"/>
      <c r="J3" s="53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54"/>
      <c r="C4" s="34" t="e">
        <f>((1/($B$7*B4))*$N$2)/$L$6</f>
        <v>#DIV/0!</v>
      </c>
      <c r="D4" s="56" t="e">
        <f>$N$2-(C3*$L$6*B4*$B$7)</f>
        <v>#DIV/0!</v>
      </c>
      <c r="E4" s="59" t="e">
        <f t="shared" ref="E4:E7" si="0">$G$3-D4</f>
        <v>#DIV/0!</v>
      </c>
      <c r="H4" s="32"/>
      <c r="I4" s="31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54"/>
      <c r="C5" s="34" t="e">
        <f>((1/($B$7*B5))*$N$2)/$L$6</f>
        <v>#DIV/0!</v>
      </c>
      <c r="D5" s="56" t="e">
        <f>$N$2-(C4*$L$6*B5*$B$7)</f>
        <v>#DIV/0!</v>
      </c>
      <c r="E5" s="59" t="e">
        <f t="shared" si="0"/>
        <v>#DIV/0!</v>
      </c>
      <c r="F5" s="36" t="s">
        <v>18</v>
      </c>
      <c r="G5" s="26" t="e">
        <f>I1/(B6*G1*$L$6)</f>
        <v>#DIV/0!</v>
      </c>
      <c r="H5" s="31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54"/>
      <c r="C6" s="35" t="e">
        <f>((1/($B$7*B6))*$N$2)/$L$6</f>
        <v>#DIV/0!</v>
      </c>
      <c r="D6" s="57" t="e">
        <f>$N$2-(C5*$L$6*B6*$B$7)</f>
        <v>#DIV/0!</v>
      </c>
      <c r="E6" s="60" t="e">
        <f>$G$3-D6</f>
        <v>#DIV/0!</v>
      </c>
      <c r="F6" s="37" t="s">
        <v>19</v>
      </c>
      <c r="G6" s="27" t="e">
        <f>N2/(B7*G2*$L$6)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ht="15" thickBot="1" x14ac:dyDescent="0.35">
      <c r="A7" s="23" t="s">
        <v>8</v>
      </c>
      <c r="B7" s="55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F18" sqref="F18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61" t="s">
        <v>21</v>
      </c>
      <c r="B1" s="62"/>
      <c r="C1" s="63" t="s">
        <v>22</v>
      </c>
      <c r="D1" s="63" t="s">
        <v>23</v>
      </c>
      <c r="E1" s="64" t="s">
        <v>24</v>
      </c>
      <c r="F1" s="41" t="s">
        <v>15</v>
      </c>
      <c r="G1" s="42"/>
      <c r="H1" s="43" t="s">
        <v>16</v>
      </c>
      <c r="I1" s="42"/>
      <c r="J1" s="47" t="s">
        <v>12</v>
      </c>
      <c r="K1" s="46" t="s">
        <v>11</v>
      </c>
      <c r="L1" s="28"/>
      <c r="M1" s="28"/>
      <c r="N1" s="28"/>
      <c r="O1" s="29"/>
    </row>
    <row r="2" spans="1:15" x14ac:dyDescent="0.3">
      <c r="A2" s="22" t="s">
        <v>0</v>
      </c>
      <c r="B2" s="54"/>
      <c r="C2" s="33" t="e">
        <f>((1/($B$8*B2))*$N$2)/$L$6</f>
        <v>#DIV/0!</v>
      </c>
      <c r="D2" s="38"/>
      <c r="E2" s="39"/>
      <c r="F2" s="48" t="s">
        <v>17</v>
      </c>
      <c r="G2" s="44"/>
      <c r="H2" s="32" t="s">
        <v>16</v>
      </c>
      <c r="I2" s="45">
        <f>N2</f>
        <v>0</v>
      </c>
      <c r="J2" s="49" t="s">
        <v>12</v>
      </c>
      <c r="K2" s="40" t="s">
        <v>14</v>
      </c>
      <c r="L2" s="30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54"/>
      <c r="C3" s="34" t="e">
        <f>((1/($B$8*B3))*$N$2)/$L$6</f>
        <v>#DIV/0!</v>
      </c>
      <c r="D3" s="56" t="e">
        <f>$N$2-(C2*$L$6*B3*$B$8)</f>
        <v>#DIV/0!</v>
      </c>
      <c r="E3" s="58" t="e">
        <f>$G$3-D3</f>
        <v>#DIV/0!</v>
      </c>
      <c r="F3" s="50" t="s">
        <v>20</v>
      </c>
      <c r="G3" s="77"/>
      <c r="H3" s="52" t="s">
        <v>12</v>
      </c>
      <c r="I3" s="51"/>
      <c r="J3" s="53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54"/>
      <c r="C4" s="34" t="e">
        <f>((1/($B$8*B4))*$N$2)/$L$6</f>
        <v>#DIV/0!</v>
      </c>
      <c r="D4" s="56" t="e">
        <f>$N$2-(C3*$L$6*B4*$B$8)</f>
        <v>#DIV/0!</v>
      </c>
      <c r="E4" s="59" t="e">
        <f t="shared" ref="E4:E7" si="0">$G$3-D4</f>
        <v>#DIV/0!</v>
      </c>
      <c r="H4" s="32"/>
      <c r="I4" s="31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54"/>
      <c r="C5" s="34" t="e">
        <f>((1/($B$8*B5))*$N$2)/$L$6</f>
        <v>#DIV/0!</v>
      </c>
      <c r="D5" s="56" t="e">
        <f>$N$2-(C4*$L$6*B5*$B$8)</f>
        <v>#DIV/0!</v>
      </c>
      <c r="E5" s="59" t="e">
        <f t="shared" si="0"/>
        <v>#DIV/0!</v>
      </c>
      <c r="F5" s="36" t="s">
        <v>18</v>
      </c>
      <c r="G5" s="26" t="e">
        <f>I1/(B7*G1*$L$6)</f>
        <v>#DIV/0!</v>
      </c>
      <c r="H5" s="31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54"/>
      <c r="C6" s="34" t="e">
        <f>((1/($B$8*B6))*$N$2)/$L$6</f>
        <v>#DIV/0!</v>
      </c>
      <c r="D6" s="56" t="e">
        <f>$N$2-(C5*$L$6*B6*$B$8)</f>
        <v>#DIV/0!</v>
      </c>
      <c r="E6" s="59" t="e">
        <f t="shared" si="0"/>
        <v>#DIV/0!</v>
      </c>
      <c r="F6" s="37" t="s">
        <v>19</v>
      </c>
      <c r="G6" s="27" t="e">
        <f>N2/(B8*G2*$L$6)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ht="15" thickBot="1" x14ac:dyDescent="0.35">
      <c r="A7" s="22" t="s">
        <v>5</v>
      </c>
      <c r="B7" s="54"/>
      <c r="C7" s="35" t="e">
        <f>((1/($B$8*B7))*$N$2)/$L$6</f>
        <v>#DIV/0!</v>
      </c>
      <c r="D7" s="57" t="e">
        <f>$N$2-(C6*$L$6*B7*$B$8)</f>
        <v>#DIV/0!</v>
      </c>
      <c r="E7" s="60" t="e">
        <f t="shared" si="0"/>
        <v>#DIV/0!</v>
      </c>
    </row>
    <row r="8" spans="1:15" ht="15" thickBot="1" x14ac:dyDescent="0.35">
      <c r="A8" s="23" t="s">
        <v>8</v>
      </c>
      <c r="B8" s="55"/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3" sqref="N3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61" t="s">
        <v>21</v>
      </c>
      <c r="B1" s="80"/>
      <c r="C1" s="63" t="s">
        <v>22</v>
      </c>
      <c r="D1" s="63" t="s">
        <v>23</v>
      </c>
      <c r="E1" s="63" t="s">
        <v>24</v>
      </c>
      <c r="F1" s="69" t="s">
        <v>15</v>
      </c>
      <c r="G1" s="42"/>
      <c r="H1" s="43" t="s">
        <v>16</v>
      </c>
      <c r="I1" s="42"/>
      <c r="J1" s="47" t="s">
        <v>12</v>
      </c>
      <c r="K1" s="46" t="s">
        <v>11</v>
      </c>
      <c r="L1" s="28"/>
      <c r="M1" s="28"/>
      <c r="N1" s="28"/>
      <c r="O1" s="29"/>
    </row>
    <row r="2" spans="1:15" x14ac:dyDescent="0.3">
      <c r="A2" s="22" t="s">
        <v>0</v>
      </c>
      <c r="B2" s="79"/>
      <c r="C2" s="33" t="e">
        <f>((1/($B$9*B2))*$N$2)/$L$6</f>
        <v>#DIV/0!</v>
      </c>
      <c r="D2" s="38"/>
      <c r="E2" s="38"/>
      <c r="F2" s="32" t="s">
        <v>17</v>
      </c>
      <c r="G2" s="44"/>
      <c r="H2" s="32" t="s">
        <v>16</v>
      </c>
      <c r="I2" s="45">
        <f>N2</f>
        <v>0</v>
      </c>
      <c r="J2" s="49" t="s">
        <v>12</v>
      </c>
      <c r="K2" s="40" t="s">
        <v>14</v>
      </c>
      <c r="L2" s="30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79"/>
      <c r="C3" s="34" t="e">
        <f>((1/($B$9*B3))*$N$2)/$L$6</f>
        <v>#DIV/0!</v>
      </c>
      <c r="D3" s="56" t="e">
        <f>$N$2-(C2*$L$6*B3*$B$9)</f>
        <v>#DIV/0!</v>
      </c>
      <c r="E3" s="59" t="e">
        <f>$G$3-D3</f>
        <v>#DIV/0!</v>
      </c>
      <c r="F3" s="70" t="s">
        <v>20</v>
      </c>
      <c r="G3" s="77"/>
      <c r="H3" s="52" t="s">
        <v>12</v>
      </c>
      <c r="I3" s="51"/>
      <c r="J3" s="53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79"/>
      <c r="C4" s="34" t="e">
        <f>((1/($B$9*B4))*$N$2)/$L$6</f>
        <v>#DIV/0!</v>
      </c>
      <c r="D4" s="56" t="e">
        <f>$N$2-(C3*$L$6*B4*$B$9)</f>
        <v>#DIV/0!</v>
      </c>
      <c r="E4" s="59" t="e">
        <f t="shared" ref="E4:E8" si="0">$G$3-D4</f>
        <v>#DIV/0!</v>
      </c>
      <c r="H4" s="32"/>
      <c r="I4" s="31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79"/>
      <c r="C5" s="34" t="e">
        <f>((1/($B$9*B5))*$N$2)/$L$6</f>
        <v>#DIV/0!</v>
      </c>
      <c r="D5" s="56" t="e">
        <f>$N$2-(C4*$L$6*B5*$B$9)</f>
        <v>#DIV/0!</v>
      </c>
      <c r="E5" s="59" t="e">
        <f t="shared" si="0"/>
        <v>#DIV/0!</v>
      </c>
      <c r="F5" s="36" t="s">
        <v>18</v>
      </c>
      <c r="G5" s="26" t="e">
        <f>I1/(B8*G1*$L$6)</f>
        <v>#DIV/0!</v>
      </c>
      <c r="H5" s="31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79"/>
      <c r="C6" s="34" t="e">
        <f>((1/($B$9*B6))*$N$2)/$L$6</f>
        <v>#DIV/0!</v>
      </c>
      <c r="D6" s="56" t="e">
        <f>$N$2-(C5*$L$6*B6*$B$9)</f>
        <v>#DIV/0!</v>
      </c>
      <c r="E6" s="59" t="e">
        <f t="shared" si="0"/>
        <v>#DIV/0!</v>
      </c>
      <c r="F6" s="37" t="s">
        <v>19</v>
      </c>
      <c r="G6" s="27" t="e">
        <f>N2/(B9*G2*$L$6)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x14ac:dyDescent="0.3">
      <c r="A7" s="22" t="s">
        <v>5</v>
      </c>
      <c r="B7" s="79"/>
      <c r="C7" s="71" t="e">
        <f>((1/($B$9*B7))*$N$2)/$L$6</f>
        <v>#DIV/0!</v>
      </c>
      <c r="D7" s="56" t="e">
        <f>$N$2-(C6*$L$6*B7*$B$9)</f>
        <v>#DIV/0!</v>
      </c>
      <c r="E7" s="59" t="e">
        <f t="shared" si="0"/>
        <v>#DIV/0!</v>
      </c>
    </row>
    <row r="8" spans="1:15" ht="15" thickBot="1" x14ac:dyDescent="0.35">
      <c r="A8" s="78" t="s">
        <v>6</v>
      </c>
      <c r="B8" s="79"/>
      <c r="C8" s="81" t="e">
        <f>((1/($B$9*B8))*$N$2)/$L$6</f>
        <v>#DIV/0!</v>
      </c>
      <c r="D8" s="57" t="e">
        <f>$N$2-(C7*$L$6*B8*$B$9)</f>
        <v>#DIV/0!</v>
      </c>
      <c r="E8" s="60" t="e">
        <f t="shared" si="0"/>
        <v>#DIV/0!</v>
      </c>
    </row>
    <row r="9" spans="1:15" ht="15" thickBot="1" x14ac:dyDescent="0.35">
      <c r="A9" s="23" t="s">
        <v>8</v>
      </c>
      <c r="B9" s="55"/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B2" sqref="B2:B10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61" t="s">
        <v>21</v>
      </c>
      <c r="B1" s="80"/>
      <c r="C1" s="63" t="s">
        <v>22</v>
      </c>
      <c r="D1" s="63" t="s">
        <v>23</v>
      </c>
      <c r="E1" s="63" t="s">
        <v>24</v>
      </c>
      <c r="F1" s="69" t="s">
        <v>15</v>
      </c>
      <c r="G1" s="42"/>
      <c r="H1" s="43" t="s">
        <v>16</v>
      </c>
      <c r="I1" s="42"/>
      <c r="J1" s="47" t="s">
        <v>12</v>
      </c>
      <c r="K1" s="46" t="s">
        <v>11</v>
      </c>
      <c r="L1" s="28"/>
      <c r="M1" s="28"/>
      <c r="N1" s="28"/>
      <c r="O1" s="29"/>
    </row>
    <row r="2" spans="1:15" x14ac:dyDescent="0.3">
      <c r="A2" s="22" t="s">
        <v>0</v>
      </c>
      <c r="B2" s="79"/>
      <c r="C2" s="33" t="e">
        <f>((1/($B$10*B2))*$N$2)/$L$6</f>
        <v>#DIV/0!</v>
      </c>
      <c r="D2" s="38"/>
      <c r="E2" s="38"/>
      <c r="F2" s="32" t="s">
        <v>17</v>
      </c>
      <c r="G2" s="44"/>
      <c r="H2" s="32" t="s">
        <v>16</v>
      </c>
      <c r="I2" s="45">
        <f>N2</f>
        <v>0</v>
      </c>
      <c r="J2" s="49" t="s">
        <v>12</v>
      </c>
      <c r="K2" s="40" t="s">
        <v>14</v>
      </c>
      <c r="L2" s="30"/>
      <c r="M2" s="15" t="s">
        <v>9</v>
      </c>
      <c r="N2" s="16"/>
      <c r="O2" s="17" t="s">
        <v>12</v>
      </c>
    </row>
    <row r="3" spans="1:15" ht="15" thickBot="1" x14ac:dyDescent="0.35">
      <c r="A3" s="22" t="s">
        <v>1</v>
      </c>
      <c r="B3" s="79"/>
      <c r="C3" s="34" t="e">
        <f>((1/($B$10*B3))*$N$2)/$L$6</f>
        <v>#DIV/0!</v>
      </c>
      <c r="D3" s="56" t="e">
        <f>$N$2-(C2*$L$6*B3*$B$10)</f>
        <v>#DIV/0!</v>
      </c>
      <c r="E3" s="59" t="e">
        <f>$G$3-D3</f>
        <v>#DIV/0!</v>
      </c>
      <c r="F3" s="70" t="s">
        <v>20</v>
      </c>
      <c r="G3" s="77"/>
      <c r="H3" s="52" t="s">
        <v>12</v>
      </c>
      <c r="I3" s="51"/>
      <c r="J3" s="53"/>
      <c r="K3" s="19" t="s">
        <v>0</v>
      </c>
      <c r="L3" s="5"/>
      <c r="M3" s="2" t="s">
        <v>9</v>
      </c>
      <c r="N3" s="4"/>
      <c r="O3" s="13" t="s">
        <v>10</v>
      </c>
    </row>
    <row r="4" spans="1:15" ht="15" thickBot="1" x14ac:dyDescent="0.35">
      <c r="A4" s="22" t="s">
        <v>2</v>
      </c>
      <c r="B4" s="79"/>
      <c r="C4" s="34" t="e">
        <f>((1/($B$10*B4))*$N$2)/$L$6</f>
        <v>#DIV/0!</v>
      </c>
      <c r="D4" s="56" t="e">
        <f>$N$2-(C3*$L$6*B4*$B$10)</f>
        <v>#DIV/0!</v>
      </c>
      <c r="E4" s="59" t="e">
        <f t="shared" ref="E4:E9" si="0">$G$3-D4</f>
        <v>#DIV/0!</v>
      </c>
      <c r="H4" s="32"/>
      <c r="I4" s="31"/>
      <c r="J4" s="12"/>
      <c r="K4" s="14" t="s">
        <v>8</v>
      </c>
      <c r="L4" s="5"/>
      <c r="M4" s="2"/>
      <c r="N4" s="3"/>
      <c r="O4" s="13"/>
    </row>
    <row r="5" spans="1:15" ht="15" thickBot="1" x14ac:dyDescent="0.35">
      <c r="A5" s="22" t="s">
        <v>3</v>
      </c>
      <c r="B5" s="79"/>
      <c r="C5" s="34" t="e">
        <f>((1/($B$10*B5))*$N$2)/$L$6</f>
        <v>#DIV/0!</v>
      </c>
      <c r="D5" s="56" t="e">
        <f>$N$2-(C4*$L$6*B5*$B$10)</f>
        <v>#DIV/0!</v>
      </c>
      <c r="E5" s="59" t="e">
        <f t="shared" si="0"/>
        <v>#DIV/0!</v>
      </c>
      <c r="F5" s="36" t="s">
        <v>18</v>
      </c>
      <c r="G5" s="26" t="e">
        <f>I1/(B9*G1*$L$6)</f>
        <v>#DIV/0!</v>
      </c>
      <c r="H5" s="31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79"/>
      <c r="C6" s="34" t="e">
        <f>((1/($B$10*B6))*$N$2)/$L$6</f>
        <v>#DIV/0!</v>
      </c>
      <c r="D6" s="56" t="e">
        <f>$N$2-(C5*$L$6*B6*$B$10)</f>
        <v>#DIV/0!</v>
      </c>
      <c r="E6" s="59" t="e">
        <f t="shared" si="0"/>
        <v>#DIV/0!</v>
      </c>
      <c r="F6" s="37" t="s">
        <v>19</v>
      </c>
      <c r="G6" s="27" t="e">
        <f>N2/(B10*G2*$L$6)</f>
        <v>#DIV/0!</v>
      </c>
      <c r="H6" s="3"/>
      <c r="I6" s="3"/>
      <c r="J6" s="6"/>
      <c r="K6" s="21" t="s">
        <v>13</v>
      </c>
      <c r="L6" s="25" t="e">
        <f>(N2*(1/(L3*L4)))/N3</f>
        <v>#DIV/0!</v>
      </c>
      <c r="M6" s="18"/>
      <c r="N6" s="8"/>
      <c r="O6" s="9"/>
    </row>
    <row r="7" spans="1:15" x14ac:dyDescent="0.3">
      <c r="A7" s="22" t="s">
        <v>5</v>
      </c>
      <c r="B7" s="79"/>
      <c r="C7" s="71" t="e">
        <f>((1/($B$10*B7))*$N$2)/$L$6</f>
        <v>#DIV/0!</v>
      </c>
      <c r="D7" s="56" t="e">
        <f>$N$2-(C6*$L$6*B7*$B$10)</f>
        <v>#DIV/0!</v>
      </c>
      <c r="E7" s="59" t="e">
        <f t="shared" si="0"/>
        <v>#DIV/0!</v>
      </c>
    </row>
    <row r="8" spans="1:15" x14ac:dyDescent="0.3">
      <c r="A8" s="78" t="s">
        <v>6</v>
      </c>
      <c r="B8" s="79"/>
      <c r="C8" s="82" t="e">
        <f t="shared" ref="C8:C9" si="1">((1/($B$10*B8))*$N$2)/$L$6</f>
        <v>#DIV/0!</v>
      </c>
      <c r="D8" s="56" t="e">
        <f t="shared" ref="D8:D9" si="2">$N$2-(C7*$L$6*B8*$B$10)</f>
        <v>#DIV/0!</v>
      </c>
      <c r="E8" s="59" t="e">
        <f t="shared" si="0"/>
        <v>#DIV/0!</v>
      </c>
    </row>
    <row r="9" spans="1:15" ht="15" thickBot="1" x14ac:dyDescent="0.35">
      <c r="A9" s="78" t="s">
        <v>7</v>
      </c>
      <c r="B9" s="79"/>
      <c r="C9" s="81" t="e">
        <f t="shared" si="1"/>
        <v>#DIV/0!</v>
      </c>
      <c r="D9" s="57" t="e">
        <f t="shared" si="2"/>
        <v>#DIV/0!</v>
      </c>
      <c r="E9" s="60" t="e">
        <f t="shared" si="0"/>
        <v>#DIV/0!</v>
      </c>
    </row>
    <row r="10" spans="1:15" ht="15" thickBot="1" x14ac:dyDescent="0.35">
      <c r="A10" s="23" t="s">
        <v>8</v>
      </c>
      <c r="B10" s="55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C14" sqref="C14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61" t="s">
        <v>21</v>
      </c>
      <c r="B1" s="62"/>
      <c r="C1" s="63" t="s">
        <v>22</v>
      </c>
      <c r="D1" s="63" t="s">
        <v>23</v>
      </c>
      <c r="E1" s="64" t="s">
        <v>24</v>
      </c>
      <c r="F1" s="41" t="s">
        <v>15</v>
      </c>
      <c r="G1" s="7">
        <v>210</v>
      </c>
      <c r="H1" s="43" t="s">
        <v>16</v>
      </c>
      <c r="I1" s="42">
        <v>6500</v>
      </c>
      <c r="J1" s="47" t="s">
        <v>12</v>
      </c>
      <c r="K1" s="46" t="s">
        <v>11</v>
      </c>
      <c r="L1" s="28"/>
      <c r="M1" s="28"/>
      <c r="N1" s="28"/>
      <c r="O1" s="29"/>
    </row>
    <row r="2" spans="1:15" x14ac:dyDescent="0.3">
      <c r="A2" s="22" t="s">
        <v>0</v>
      </c>
      <c r="B2" s="54">
        <v>3</v>
      </c>
      <c r="C2" s="33">
        <f>((1/($B$8*B2))*$N$2)/$L$6</f>
        <v>67.791991266375533</v>
      </c>
      <c r="D2" s="38"/>
      <c r="E2" s="39"/>
      <c r="F2" s="48" t="s">
        <v>17</v>
      </c>
      <c r="G2" s="85">
        <v>68</v>
      </c>
      <c r="H2" s="32" t="s">
        <v>16</v>
      </c>
      <c r="I2" s="45">
        <f>N2</f>
        <v>7000</v>
      </c>
      <c r="J2" s="49" t="s">
        <v>12</v>
      </c>
      <c r="K2" s="40" t="s">
        <v>14</v>
      </c>
      <c r="L2" s="30"/>
      <c r="M2" s="15" t="s">
        <v>9</v>
      </c>
      <c r="N2" s="16">
        <v>7000</v>
      </c>
      <c r="O2" s="17" t="s">
        <v>12</v>
      </c>
    </row>
    <row r="3" spans="1:15" ht="15" thickBot="1" x14ac:dyDescent="0.35">
      <c r="A3" s="22" t="s">
        <v>1</v>
      </c>
      <c r="B3" s="54">
        <v>2.1619999999999999</v>
      </c>
      <c r="C3" s="34">
        <f>((1/($B$8*B3))*$N$2)/$L$6</f>
        <v>94.068443015322217</v>
      </c>
      <c r="D3" s="56">
        <f>$N$2-(C2*$L$6*B3*$B$8)</f>
        <v>1955.3333333333348</v>
      </c>
      <c r="E3" s="58">
        <f>$G$3-D3</f>
        <v>4044.6666666666652</v>
      </c>
      <c r="F3" s="83" t="s">
        <v>20</v>
      </c>
      <c r="G3" s="86">
        <v>6000</v>
      </c>
      <c r="H3" s="84" t="s">
        <v>12</v>
      </c>
      <c r="I3" s="51"/>
      <c r="J3" s="53"/>
      <c r="K3" s="19" t="s">
        <v>0</v>
      </c>
      <c r="L3" s="5">
        <v>3.41</v>
      </c>
      <c r="M3" s="2" t="s">
        <v>9</v>
      </c>
      <c r="N3" s="4">
        <v>68</v>
      </c>
      <c r="O3" s="13" t="s">
        <v>10</v>
      </c>
    </row>
    <row r="4" spans="1:15" ht="15" thickBot="1" x14ac:dyDescent="0.35">
      <c r="A4" s="22" t="s">
        <v>2</v>
      </c>
      <c r="B4" s="54">
        <v>1.613</v>
      </c>
      <c r="C4" s="34">
        <f>((1/($B$8*B4))*$N$2)/$L$6</f>
        <v>126.08553862314112</v>
      </c>
      <c r="D4" s="56">
        <f>$N$2-(C3*$L$6*B4*$B$8)</f>
        <v>1777.5208140610548</v>
      </c>
      <c r="E4" s="59">
        <f t="shared" ref="E4:E7" si="0">$G$3-D4</f>
        <v>4222.4791859389452</v>
      </c>
      <c r="H4" s="32"/>
      <c r="I4" s="31"/>
      <c r="J4" s="12"/>
      <c r="K4" s="14" t="s">
        <v>8</v>
      </c>
      <c r="L4" s="5">
        <v>4.0170000000000003</v>
      </c>
      <c r="M4" s="2"/>
      <c r="N4" s="3"/>
      <c r="O4" s="13"/>
    </row>
    <row r="5" spans="1:15" ht="15" thickBot="1" x14ac:dyDescent="0.35">
      <c r="A5" s="22" t="s">
        <v>3</v>
      </c>
      <c r="B5" s="54">
        <v>1.3</v>
      </c>
      <c r="C5" s="34">
        <f>((1/($B$8*B5))*$N$2)/$L$6</f>
        <v>156.44305676855893</v>
      </c>
      <c r="D5" s="56">
        <f>$N$2-(C4*$L$6*B5*$B$8)</f>
        <v>1358.3384996900195</v>
      </c>
      <c r="E5" s="59">
        <f t="shared" si="0"/>
        <v>4641.6615003099805</v>
      </c>
      <c r="F5" s="36" t="s">
        <v>18</v>
      </c>
      <c r="G5" s="26">
        <f>I1/(B7*G1*$L$6)</f>
        <v>4.576343718820862</v>
      </c>
      <c r="H5" s="31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54">
        <v>1.095</v>
      </c>
      <c r="C6" s="34">
        <f>((1/($B$8*B6))*$N$2)/$L$6</f>
        <v>185.7314829215768</v>
      </c>
      <c r="D6" s="56">
        <f>$N$2-(C5*$L$6*B6*$B$8)</f>
        <v>1103.8461538461552</v>
      </c>
      <c r="E6" s="59">
        <f t="shared" si="0"/>
        <v>4896.1538461538448</v>
      </c>
      <c r="F6" s="37" t="s">
        <v>19</v>
      </c>
      <c r="G6" s="27">
        <f>N2/(B8*G2*$L$6)</f>
        <v>2.9908231441048034</v>
      </c>
      <c r="H6" s="3"/>
      <c r="I6" s="3"/>
      <c r="J6" s="6"/>
      <c r="K6" s="21" t="s">
        <v>13</v>
      </c>
      <c r="L6" s="25">
        <f>(N2*(1/(L3*L4)))/N3</f>
        <v>7.5150680334814748</v>
      </c>
      <c r="M6" s="18"/>
      <c r="N6" s="8"/>
      <c r="O6" s="9"/>
    </row>
    <row r="7" spans="1:15" ht="15" thickBot="1" x14ac:dyDescent="0.35">
      <c r="A7" s="22" t="s">
        <v>5</v>
      </c>
      <c r="B7" s="54">
        <v>0.9</v>
      </c>
      <c r="C7" s="35">
        <f>((1/($B$8*B7))*$N$2)/$L$6</f>
        <v>225.97330422125179</v>
      </c>
      <c r="D7" s="57">
        <f>$N$2-(C6*$L$6*B7*$B$8)</f>
        <v>1246.5753424657541</v>
      </c>
      <c r="E7" s="60">
        <f t="shared" si="0"/>
        <v>4753.4246575342459</v>
      </c>
    </row>
    <row r="8" spans="1:15" ht="15" thickBot="1" x14ac:dyDescent="0.35">
      <c r="A8" s="23" t="s">
        <v>8</v>
      </c>
      <c r="B8" s="55">
        <v>4.58</v>
      </c>
      <c r="C8" s="1"/>
    </row>
    <row r="9" spans="1:15" x14ac:dyDescent="0.3">
      <c r="C9" s="1"/>
    </row>
    <row r="12" spans="1:15" x14ac:dyDescent="0.3">
      <c r="A12" s="32"/>
      <c r="B12" s="87"/>
      <c r="C12" s="32"/>
    </row>
    <row r="13" spans="1:15" x14ac:dyDescent="0.3">
      <c r="A13" s="32"/>
      <c r="B13" s="87"/>
      <c r="C13" s="32"/>
    </row>
    <row r="14" spans="1:15" x14ac:dyDescent="0.3">
      <c r="A14" s="32"/>
      <c r="B14" s="87"/>
      <c r="C14" s="32"/>
    </row>
    <row r="15" spans="1:15" x14ac:dyDescent="0.3">
      <c r="A15" s="32"/>
      <c r="B15" s="87"/>
      <c r="C15" s="32"/>
    </row>
    <row r="16" spans="1:15" x14ac:dyDescent="0.3">
      <c r="A16" s="32"/>
      <c r="B16" s="87"/>
      <c r="C16" s="32"/>
    </row>
    <row r="17" spans="1:3" x14ac:dyDescent="0.3">
      <c r="A17" s="32"/>
      <c r="B17" s="87"/>
      <c r="C17" s="32"/>
    </row>
    <row r="18" spans="1:3" x14ac:dyDescent="0.3">
      <c r="A18" s="32"/>
      <c r="B18" s="87"/>
      <c r="C18" s="32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K9" sqref="K9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61" t="s">
        <v>21</v>
      </c>
      <c r="B1" s="62"/>
      <c r="C1" s="63" t="s">
        <v>22</v>
      </c>
      <c r="D1" s="63" t="s">
        <v>23</v>
      </c>
      <c r="E1" s="64" t="s">
        <v>24</v>
      </c>
      <c r="F1" s="41" t="s">
        <v>15</v>
      </c>
      <c r="G1" s="42">
        <v>210</v>
      </c>
      <c r="H1" s="43" t="s">
        <v>16</v>
      </c>
      <c r="I1" s="42">
        <v>7500</v>
      </c>
      <c r="J1" s="47" t="s">
        <v>12</v>
      </c>
      <c r="K1" s="46" t="s">
        <v>11</v>
      </c>
      <c r="L1" s="28"/>
      <c r="M1" s="28"/>
      <c r="N1" s="28"/>
      <c r="O1" s="29"/>
    </row>
    <row r="2" spans="1:15" x14ac:dyDescent="0.3">
      <c r="A2" s="22" t="s">
        <v>0</v>
      </c>
      <c r="B2" s="54">
        <v>2.6110000000000002</v>
      </c>
      <c r="C2" s="33">
        <f>((1/($B$8*B2))*$N$2)/$L$6</f>
        <v>82</v>
      </c>
      <c r="D2" s="38"/>
      <c r="E2" s="39"/>
      <c r="F2" s="48" t="s">
        <v>17</v>
      </c>
      <c r="G2" s="44">
        <v>82</v>
      </c>
      <c r="H2" s="32" t="s">
        <v>16</v>
      </c>
      <c r="I2" s="45">
        <f>N2</f>
        <v>8100</v>
      </c>
      <c r="J2" s="49" t="s">
        <v>12</v>
      </c>
      <c r="K2" s="40" t="s">
        <v>14</v>
      </c>
      <c r="L2" s="30"/>
      <c r="M2" s="15" t="s">
        <v>9</v>
      </c>
      <c r="N2" s="16">
        <v>8100</v>
      </c>
      <c r="O2" s="17" t="s">
        <v>12</v>
      </c>
    </row>
    <row r="3" spans="1:15" ht="15" thickBot="1" x14ac:dyDescent="0.35">
      <c r="A3" s="22" t="s">
        <v>1</v>
      </c>
      <c r="B3" s="54">
        <v>1.99</v>
      </c>
      <c r="C3" s="34">
        <f>((1/($B$8*B3))*$N$2)/$L$6</f>
        <v>107.58894472361808</v>
      </c>
      <c r="D3" s="56">
        <f>$N$2-(C2*$L$6*B3*$B$8)</f>
        <v>1926.5032554576792</v>
      </c>
      <c r="E3" s="58">
        <f>$G$3-D3</f>
        <v>6073.4967445423208</v>
      </c>
      <c r="F3" s="50" t="s">
        <v>20</v>
      </c>
      <c r="G3" s="77">
        <v>8000</v>
      </c>
      <c r="H3" s="52" t="s">
        <v>12</v>
      </c>
      <c r="I3" s="51"/>
      <c r="J3" s="53"/>
      <c r="K3" s="19" t="s">
        <v>0</v>
      </c>
      <c r="L3" s="5">
        <v>2.6110000000000002</v>
      </c>
      <c r="M3" s="2" t="s">
        <v>9</v>
      </c>
      <c r="N3" s="4">
        <v>82</v>
      </c>
      <c r="O3" s="13" t="s">
        <v>10</v>
      </c>
    </row>
    <row r="4" spans="1:15" ht="15" thickBot="1" x14ac:dyDescent="0.35">
      <c r="A4" s="22" t="s">
        <v>2</v>
      </c>
      <c r="B4" s="54">
        <v>1.5860000000000001</v>
      </c>
      <c r="C4" s="34">
        <f>((1/($B$8*B4))*$N$2)/$L$6</f>
        <v>134.99495586380831</v>
      </c>
      <c r="D4" s="56">
        <f>$N$2-(C3*$L$6*B4*$B$8)</f>
        <v>1644.422110552764</v>
      </c>
      <c r="E4" s="59">
        <f t="shared" ref="E4:E7" si="0">$G$3-D4</f>
        <v>6355.577889447236</v>
      </c>
      <c r="H4" s="32"/>
      <c r="I4" s="31"/>
      <c r="J4" s="12"/>
      <c r="K4" s="14" t="s">
        <v>8</v>
      </c>
      <c r="L4" s="5">
        <v>4.42</v>
      </c>
      <c r="M4" s="2"/>
      <c r="N4" s="3"/>
      <c r="O4" s="13"/>
    </row>
    <row r="5" spans="1:15" ht="15" thickBot="1" x14ac:dyDescent="0.35">
      <c r="A5" s="22" t="s">
        <v>3</v>
      </c>
      <c r="B5" s="54">
        <v>1.288</v>
      </c>
      <c r="C5" s="34">
        <f>((1/($B$8*B5))*$N$2)/$L$6</f>
        <v>166.22826086956522</v>
      </c>
      <c r="D5" s="56">
        <f>$N$2-(C4*$L$6*B5*$B$8)</f>
        <v>1521.9419924337953</v>
      </c>
      <c r="E5" s="59">
        <f t="shared" si="0"/>
        <v>6478.0580075662047</v>
      </c>
      <c r="F5" s="36" t="s">
        <v>18</v>
      </c>
      <c r="G5" s="26">
        <f>I1/(B7*G1*$L$6)</f>
        <v>4.5601470687445183</v>
      </c>
      <c r="H5" s="31"/>
      <c r="I5" s="3"/>
      <c r="J5" s="6"/>
      <c r="K5" s="20"/>
      <c r="L5" s="24"/>
      <c r="M5" s="3"/>
      <c r="N5" s="3"/>
      <c r="O5" s="13"/>
    </row>
    <row r="6" spans="1:15" ht="15" thickBot="1" x14ac:dyDescent="0.35">
      <c r="A6" s="22" t="s">
        <v>4</v>
      </c>
      <c r="B6" s="54">
        <v>1.0760000000000001</v>
      </c>
      <c r="C6" s="34">
        <f>((1/($B$8*B6))*$N$2)/$L$6</f>
        <v>198.9795539033457</v>
      </c>
      <c r="D6" s="56">
        <f>$N$2-(C5*$L$6*B6*$B$8)</f>
        <v>1333.2298136645959</v>
      </c>
      <c r="E6" s="59">
        <f t="shared" si="0"/>
        <v>6666.7701863354041</v>
      </c>
      <c r="F6" s="37" t="s">
        <v>19</v>
      </c>
      <c r="G6" s="27">
        <f>N2/(B8*G2*$L$6)</f>
        <v>2.6109999999999998</v>
      </c>
      <c r="H6" s="3"/>
      <c r="I6" s="3"/>
      <c r="J6" s="6"/>
      <c r="K6" s="21" t="s">
        <v>13</v>
      </c>
      <c r="L6" s="25">
        <f>(N2*(1/(L3*L4)))/N3</f>
        <v>8.5593744361115824</v>
      </c>
      <c r="M6" s="18"/>
      <c r="N6" s="8"/>
      <c r="O6" s="9"/>
    </row>
    <row r="7" spans="1:15" ht="15" thickBot="1" x14ac:dyDescent="0.35">
      <c r="A7" s="22" t="s">
        <v>5</v>
      </c>
      <c r="B7" s="54">
        <v>0.91500000000000004</v>
      </c>
      <c r="C7" s="35">
        <f>((1/($B$8*B7))*$N$2)/$L$6</f>
        <v>233.99125683060109</v>
      </c>
      <c r="D7" s="57">
        <f>$N$2-(C6*$L$6*B7*$B$8)</f>
        <v>1211.9888475836433</v>
      </c>
      <c r="E7" s="60">
        <f t="shared" si="0"/>
        <v>6788.0111524163567</v>
      </c>
    </row>
    <row r="8" spans="1:15" ht="15" thickBot="1" x14ac:dyDescent="0.35">
      <c r="A8" s="23" t="s">
        <v>8</v>
      </c>
      <c r="B8" s="55">
        <v>4.42</v>
      </c>
      <c r="C8" s="1"/>
    </row>
    <row r="9" spans="1:15" x14ac:dyDescent="0.3">
      <c r="C9" s="1"/>
    </row>
  </sheetData>
  <mergeCells count="3">
    <mergeCell ref="K1:O1"/>
    <mergeCell ref="K2:L2"/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Boite 3</vt:lpstr>
      <vt:lpstr>Boite 4</vt:lpstr>
      <vt:lpstr>Boite 5</vt:lpstr>
      <vt:lpstr>Boite 6</vt:lpstr>
      <vt:lpstr>Boite 7</vt:lpstr>
      <vt:lpstr>Boite 8</vt:lpstr>
      <vt:lpstr>BRZ GTR-300</vt:lpstr>
      <vt:lpstr>Clio Trophy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2015-02-18T01:23:25Z</dcterms:created>
  <dcterms:modified xsi:type="dcterms:W3CDTF">2015-02-19T11:50:12Z</dcterms:modified>
</cp:coreProperties>
</file>