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240" yWindow="240" windowWidth="25360" windowHeight="1440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2" i="1" l="1"/>
  <c r="L22" i="1"/>
  <c r="F22" i="1"/>
  <c r="E5" i="1"/>
  <c r="E6" i="1"/>
  <c r="E14" i="1"/>
  <c r="B67" i="1"/>
  <c r="F67" i="1"/>
  <c r="P67" i="1"/>
  <c r="R67" i="1"/>
  <c r="E13" i="1"/>
  <c r="B58" i="1"/>
  <c r="F58" i="1"/>
  <c r="P58" i="1"/>
  <c r="R58" i="1"/>
  <c r="E12" i="1"/>
  <c r="B49" i="1"/>
  <c r="F49" i="1"/>
  <c r="P49" i="1"/>
  <c r="R49" i="1"/>
  <c r="E8" i="1"/>
  <c r="E10" i="1"/>
  <c r="B40" i="1"/>
  <c r="F40" i="1"/>
  <c r="P40" i="1"/>
  <c r="R40" i="1"/>
  <c r="E9" i="1"/>
  <c r="B31" i="1"/>
  <c r="F31" i="1"/>
  <c r="P31" i="1"/>
  <c r="R31" i="1"/>
  <c r="B22" i="1"/>
  <c r="R22" i="1"/>
</calcChain>
</file>

<file path=xl/sharedStrings.xml><?xml version="1.0" encoding="utf-8"?>
<sst xmlns="http://schemas.openxmlformats.org/spreadsheetml/2006/main" count="69" uniqueCount="25">
  <si>
    <t>ANNUAL BUDGET</t>
  </si>
  <si>
    <t>Q1 OPEN TO BUY : APRIL/MAY/JUNE (IN STORE) - 15% OF ANNUAL BUDGET OF 20 054,10€</t>
  </si>
  <si>
    <t>OTB TOTAL €                OTB VALUE</t>
  </si>
  <si>
    <t>% MIX</t>
  </si>
  <si>
    <t>PER STORE OTB UNITS</t>
  </si>
  <si>
    <t>FPR ROS</t>
  </si>
  <si>
    <t>FPR SELL THRU</t>
  </si>
  <si>
    <t>UNITS DEPTH OF BUY</t>
  </si>
  <si>
    <t>TOTAL NB OF OPTIONS</t>
  </si>
  <si>
    <t>Q1 : DELIVERY 1 - 25TH OF MARCH - COLLECTION LAUNCH - 30% OF THE QUARTERLY PLAN</t>
  </si>
  <si>
    <t>Q1 : DELIVERY 2 - 1ST OF MAY - 70% OF THE QUARTERLY PLAN</t>
  </si>
  <si>
    <t>Q2 OPEN TO BUY : JULY/AUGUST/SEPTEMBER (IN STORE) - 30% OF ANNUAL BUDGET OF 20 054,10€</t>
  </si>
  <si>
    <t>Q3 OPEN TO BUY : OCTOBER/NOVEMBER/DECEMBER (IN STORE) - 45% OF ANNUAL BUDGET OF 20 054,10€</t>
  </si>
  <si>
    <t>Q4 OPEN TO BUY : JANUARY/FEBRUARY/MARCH (IN STORE) - 10% OF ANNUAL BUDGET OF 20 054,10€</t>
  </si>
  <si>
    <t>AV SP</t>
  </si>
  <si>
    <t>TOTAL BUDGET 1Y</t>
  </si>
  <si>
    <t>TOTAL OTB 1Y (15% OF TOTAL)</t>
  </si>
  <si>
    <t>Q1 BUDGET - 15% :</t>
  </si>
  <si>
    <t>ORDER 1 - 30% :</t>
  </si>
  <si>
    <t>ORDER 2 - 70% :</t>
  </si>
  <si>
    <t>Q2 - 30% :</t>
  </si>
  <si>
    <t>Q3 - 45% :</t>
  </si>
  <si>
    <t>Q4 - 10% :</t>
  </si>
  <si>
    <t>FPR LIFE CYCLE</t>
  </si>
  <si>
    <t>TOTAL FPR LIFE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</si>
</sst>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\ &quot;€&quot;;[Red]#,##0\ &quot;€&quot;"/>
    <numFmt numFmtId="165" formatCode="#,##0.00\ &quot;€&quot;;[Red]#,##0.00\ &quot;€&quot;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0"/>
      <name val="Garamond"/>
    </font>
    <font>
      <b/>
      <sz val="14"/>
      <name val="Garamond"/>
    </font>
    <font>
      <sz val="12"/>
      <color theme="1"/>
      <name val="Helvetica Light"/>
    </font>
    <font>
      <b/>
      <sz val="14"/>
      <color rgb="FFFFFFFF"/>
      <name val="Garamond"/>
    </font>
    <font>
      <sz val="12"/>
      <color rgb="FF000000"/>
      <name val="Helvetica Light"/>
    </font>
    <font>
      <sz val="14"/>
      <color theme="1"/>
      <name val="Calibri"/>
      <scheme val="minor"/>
    </font>
    <font>
      <b/>
      <sz val="14"/>
      <color theme="1"/>
      <name val="Garamond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80808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" fontId="8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5" fontId="6" fillId="0" borderId="2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</cellXfs>
  <cellStyles count="41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69"/>
  <sheetViews>
    <sheetView tabSelected="1" topLeftCell="A27" zoomScale="75" zoomScaleNormal="75" zoomScalePageLayoutView="75" workbookViewId="0">
      <selection activeCell="L67" sqref="L67:M68"/>
    </sheetView>
  </sheetViews>
  <sheetFormatPr baseColWidth="10" defaultRowHeight="15" x14ac:dyDescent="0"/>
  <cols>
    <col min="1" max="1" width="17.33203125" customWidth="1"/>
  </cols>
  <sheetData>
    <row r="2" spans="2:7">
      <c r="B2" s="4" t="s">
        <v>0</v>
      </c>
      <c r="C2" s="4"/>
      <c r="D2" s="4"/>
      <c r="E2" s="4"/>
      <c r="F2" s="4"/>
      <c r="G2" s="4"/>
    </row>
    <row r="3" spans="2:7">
      <c r="B3" s="4"/>
      <c r="C3" s="4"/>
      <c r="D3" s="4"/>
      <c r="E3" s="4"/>
      <c r="F3" s="4"/>
      <c r="G3" s="4"/>
    </row>
    <row r="4" spans="2:7" ht="10" customHeight="1">
      <c r="B4" s="4"/>
      <c r="C4" s="4"/>
      <c r="D4" s="4"/>
      <c r="E4" s="4"/>
      <c r="F4" s="4"/>
      <c r="G4" s="4"/>
    </row>
    <row r="5" spans="2:7" ht="20" customHeight="1">
      <c r="B5" s="6" t="s">
        <v>15</v>
      </c>
      <c r="C5" s="6"/>
      <c r="D5" s="6"/>
      <c r="E5" s="5">
        <f>((72924/1.2)*2)*(1+10/100)</f>
        <v>133694</v>
      </c>
      <c r="F5" s="5"/>
      <c r="G5" s="5"/>
    </row>
    <row r="6" spans="2:7" ht="37" customHeight="1">
      <c r="B6" s="10" t="s">
        <v>16</v>
      </c>
      <c r="C6" s="10"/>
      <c r="D6" s="10"/>
      <c r="E6" s="7">
        <f>E5*(15/100)</f>
        <v>20054.099999999999</v>
      </c>
      <c r="F6" s="8"/>
      <c r="G6" s="9"/>
    </row>
    <row r="7" spans="2:7" ht="18">
      <c r="B7" s="11"/>
      <c r="C7" s="11"/>
      <c r="D7" s="11"/>
      <c r="E7" s="12"/>
      <c r="F7" s="12"/>
      <c r="G7" s="12"/>
    </row>
    <row r="8" spans="2:7" ht="17">
      <c r="B8" s="6" t="s">
        <v>17</v>
      </c>
      <c r="C8" s="6"/>
      <c r="D8" s="6"/>
      <c r="E8" s="13">
        <f>E6*(15/100)</f>
        <v>3008.1149999999998</v>
      </c>
      <c r="F8" s="13"/>
      <c r="G8" s="13"/>
    </row>
    <row r="9" spans="2:7" ht="17">
      <c r="B9" s="6" t="s">
        <v>18</v>
      </c>
      <c r="C9" s="6"/>
      <c r="D9" s="6"/>
      <c r="E9" s="13">
        <f>E8*(30/100)</f>
        <v>902.43449999999996</v>
      </c>
      <c r="F9" s="13"/>
      <c r="G9" s="13"/>
    </row>
    <row r="10" spans="2:7" ht="17">
      <c r="B10" s="6" t="s">
        <v>19</v>
      </c>
      <c r="C10" s="6"/>
      <c r="D10" s="6"/>
      <c r="E10" s="13">
        <f>E8*(70/100)</f>
        <v>2105.6804999999999</v>
      </c>
      <c r="F10" s="13"/>
      <c r="G10" s="13"/>
    </row>
    <row r="11" spans="2:7" ht="18">
      <c r="B11" s="27"/>
      <c r="C11" s="28"/>
      <c r="D11" s="28"/>
      <c r="E11" s="28"/>
      <c r="F11" s="28"/>
      <c r="G11" s="29"/>
    </row>
    <row r="12" spans="2:7" ht="17">
      <c r="B12" s="6" t="s">
        <v>20</v>
      </c>
      <c r="C12" s="6"/>
      <c r="D12" s="6"/>
      <c r="E12" s="13">
        <f>E6*(30/100)</f>
        <v>6016.23</v>
      </c>
      <c r="F12" s="13"/>
      <c r="G12" s="13"/>
    </row>
    <row r="13" spans="2:7" ht="17">
      <c r="B13" s="6" t="s">
        <v>21</v>
      </c>
      <c r="C13" s="6"/>
      <c r="D13" s="6"/>
      <c r="E13" s="13">
        <f>E6*(45/100)</f>
        <v>9024.3449999999993</v>
      </c>
      <c r="F13" s="13"/>
      <c r="G13" s="13"/>
    </row>
    <row r="14" spans="2:7" ht="17">
      <c r="B14" s="6" t="s">
        <v>22</v>
      </c>
      <c r="C14" s="6"/>
      <c r="D14" s="6"/>
      <c r="E14" s="13">
        <f>E6*(10/100)</f>
        <v>2005.4099999999999</v>
      </c>
      <c r="F14" s="13"/>
      <c r="G14" s="13"/>
    </row>
    <row r="17" spans="2:19">
      <c r="B17" s="26" t="s">
        <v>1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2:19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2:19" ht="27" customHeight="1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2:19" ht="23" customHeight="1">
      <c r="B20" s="20" t="s">
        <v>2</v>
      </c>
      <c r="C20" s="20"/>
      <c r="D20" s="20" t="s">
        <v>3</v>
      </c>
      <c r="E20" s="20"/>
      <c r="F20" s="20" t="s">
        <v>4</v>
      </c>
      <c r="G20" s="20"/>
      <c r="H20" s="20" t="s">
        <v>14</v>
      </c>
      <c r="I20" s="20"/>
      <c r="J20" s="20" t="s">
        <v>5</v>
      </c>
      <c r="K20" s="20"/>
      <c r="L20" s="20" t="s">
        <v>24</v>
      </c>
      <c r="M20" s="20"/>
      <c r="N20" s="20" t="s">
        <v>6</v>
      </c>
      <c r="O20" s="20"/>
      <c r="P20" s="20" t="s">
        <v>7</v>
      </c>
      <c r="Q20" s="20"/>
      <c r="R20" s="20" t="s">
        <v>8</v>
      </c>
      <c r="S20" s="20"/>
    </row>
    <row r="21" spans="2:19" ht="23" customHeight="1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2:19">
      <c r="B22" s="25">
        <f>E8</f>
        <v>3008.1149999999998</v>
      </c>
      <c r="C22" s="25"/>
      <c r="D22" s="15">
        <v>1</v>
      </c>
      <c r="E22" s="15"/>
      <c r="F22" s="17">
        <f>B22/H22</f>
        <v>52.773947368421048</v>
      </c>
      <c r="G22" s="17"/>
      <c r="H22" s="18">
        <v>57</v>
      </c>
      <c r="I22" s="18"/>
      <c r="J22" s="19">
        <v>3.8</v>
      </c>
      <c r="K22" s="19"/>
      <c r="L22" s="19">
        <f>(L31+L40)/2</f>
        <v>9</v>
      </c>
      <c r="M22" s="19"/>
      <c r="N22" s="19">
        <v>70.92</v>
      </c>
      <c r="O22" s="19"/>
      <c r="P22" s="14">
        <f>(J22*L22)/0.7</f>
        <v>48.857142857142854</v>
      </c>
      <c r="Q22" s="14"/>
      <c r="R22" s="3">
        <f>F22/P22</f>
        <v>1.0801685133887349</v>
      </c>
      <c r="S22" s="3"/>
    </row>
    <row r="23" spans="2:19">
      <c r="B23" s="25"/>
      <c r="C23" s="25"/>
      <c r="D23" s="15"/>
      <c r="E23" s="15"/>
      <c r="F23" s="17"/>
      <c r="G23" s="17"/>
      <c r="H23" s="18"/>
      <c r="I23" s="18"/>
      <c r="J23" s="19"/>
      <c r="K23" s="19"/>
      <c r="L23" s="19"/>
      <c r="M23" s="19"/>
      <c r="N23" s="19"/>
      <c r="O23" s="19"/>
      <c r="P23" s="14"/>
      <c r="Q23" s="14"/>
      <c r="R23" s="3"/>
      <c r="S23" s="3"/>
    </row>
    <row r="26" spans="2:19">
      <c r="B26" s="26" t="s">
        <v>9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2:19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2:19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2:19">
      <c r="B29" s="20" t="s">
        <v>2</v>
      </c>
      <c r="C29" s="20"/>
      <c r="D29" s="20" t="s">
        <v>3</v>
      </c>
      <c r="E29" s="20"/>
      <c r="F29" s="20" t="s">
        <v>4</v>
      </c>
      <c r="G29" s="20"/>
      <c r="H29" s="20" t="s">
        <v>14</v>
      </c>
      <c r="I29" s="20"/>
      <c r="J29" s="20" t="s">
        <v>5</v>
      </c>
      <c r="K29" s="20"/>
      <c r="L29" s="20" t="s">
        <v>23</v>
      </c>
      <c r="M29" s="20"/>
      <c r="N29" s="20" t="s">
        <v>6</v>
      </c>
      <c r="O29" s="20"/>
      <c r="P29" s="20" t="s">
        <v>7</v>
      </c>
      <c r="Q29" s="20"/>
      <c r="R29" s="20" t="s">
        <v>8</v>
      </c>
      <c r="S29" s="20"/>
    </row>
    <row r="30" spans="2:19" ht="22" customHeight="1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2:19" ht="15" customHeight="1">
      <c r="B31" s="25">
        <f>E9</f>
        <v>902.43449999999996</v>
      </c>
      <c r="C31" s="25"/>
      <c r="D31" s="15">
        <v>1</v>
      </c>
      <c r="E31" s="15"/>
      <c r="F31" s="16">
        <f>B31/H31</f>
        <v>15.832184210526314</v>
      </c>
      <c r="G31" s="16"/>
      <c r="H31" s="18">
        <v>57</v>
      </c>
      <c r="I31" s="18"/>
      <c r="J31" s="19">
        <v>3.8</v>
      </c>
      <c r="K31" s="19"/>
      <c r="L31" s="19">
        <v>11</v>
      </c>
      <c r="M31" s="19"/>
      <c r="N31" s="19">
        <v>70.92</v>
      </c>
      <c r="O31" s="19"/>
      <c r="P31" s="14">
        <f>(J31*L31)*0.7</f>
        <v>29.259999999999994</v>
      </c>
      <c r="Q31" s="14"/>
      <c r="R31" s="3">
        <f>F31/P31</f>
        <v>0.54108626830233486</v>
      </c>
      <c r="S31" s="3"/>
    </row>
    <row r="32" spans="2:19">
      <c r="B32" s="25"/>
      <c r="C32" s="25"/>
      <c r="D32" s="15"/>
      <c r="E32" s="15"/>
      <c r="F32" s="16"/>
      <c r="G32" s="16"/>
      <c r="H32" s="18"/>
      <c r="I32" s="18"/>
      <c r="J32" s="19"/>
      <c r="K32" s="19"/>
      <c r="L32" s="19"/>
      <c r="M32" s="19"/>
      <c r="N32" s="19"/>
      <c r="O32" s="19"/>
      <c r="P32" s="14"/>
      <c r="Q32" s="14"/>
      <c r="R32" s="3"/>
      <c r="S32" s="3"/>
    </row>
    <row r="35" spans="2:19">
      <c r="B35" s="26" t="s">
        <v>10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</row>
    <row r="36" spans="2:19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</row>
    <row r="37" spans="2:19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</row>
    <row r="38" spans="2:19">
      <c r="B38" s="20" t="s">
        <v>2</v>
      </c>
      <c r="C38" s="20"/>
      <c r="D38" s="20" t="s">
        <v>3</v>
      </c>
      <c r="E38" s="20"/>
      <c r="F38" s="20" t="s">
        <v>4</v>
      </c>
      <c r="G38" s="20"/>
      <c r="H38" s="20" t="s">
        <v>14</v>
      </c>
      <c r="I38" s="20"/>
      <c r="J38" s="20" t="s">
        <v>5</v>
      </c>
      <c r="K38" s="20"/>
      <c r="L38" s="20" t="s">
        <v>23</v>
      </c>
      <c r="M38" s="20"/>
      <c r="N38" s="20" t="s">
        <v>6</v>
      </c>
      <c r="O38" s="20"/>
      <c r="P38" s="20" t="s">
        <v>7</v>
      </c>
      <c r="Q38" s="20"/>
      <c r="R38" s="20" t="s">
        <v>8</v>
      </c>
      <c r="S38" s="20"/>
    </row>
    <row r="39" spans="2:19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2:19">
      <c r="B40" s="25">
        <f>E10</f>
        <v>2105.6804999999999</v>
      </c>
      <c r="C40" s="25"/>
      <c r="D40" s="15">
        <v>1</v>
      </c>
      <c r="E40" s="15"/>
      <c r="F40" s="16">
        <f>B40/H40</f>
        <v>36.941763157894734</v>
      </c>
      <c r="G40" s="16"/>
      <c r="H40" s="18">
        <v>57</v>
      </c>
      <c r="I40" s="18"/>
      <c r="J40" s="19">
        <v>3.8</v>
      </c>
      <c r="K40" s="19"/>
      <c r="L40" s="19">
        <v>7</v>
      </c>
      <c r="M40" s="19"/>
      <c r="N40" s="19">
        <v>70.92</v>
      </c>
      <c r="O40" s="19"/>
      <c r="P40" s="19">
        <f>(J40*L40)/0.7</f>
        <v>38</v>
      </c>
      <c r="Q40" s="19"/>
      <c r="R40" s="3">
        <f>F40/P40</f>
        <v>0.97215166204986136</v>
      </c>
      <c r="S40" s="3"/>
    </row>
    <row r="41" spans="2:19">
      <c r="B41" s="25"/>
      <c r="C41" s="25"/>
      <c r="D41" s="15"/>
      <c r="E41" s="15"/>
      <c r="F41" s="16"/>
      <c r="G41" s="16"/>
      <c r="H41" s="18"/>
      <c r="I41" s="18"/>
      <c r="J41" s="19"/>
      <c r="K41" s="19"/>
      <c r="L41" s="19"/>
      <c r="M41" s="19"/>
      <c r="N41" s="19"/>
      <c r="O41" s="19"/>
      <c r="P41" s="19"/>
      <c r="Q41" s="19"/>
      <c r="R41" s="3"/>
      <c r="S41" s="3"/>
    </row>
    <row r="44" spans="2:19">
      <c r="B44" s="26" t="s">
        <v>11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</row>
    <row r="45" spans="2:19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</row>
    <row r="46" spans="2:19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</row>
    <row r="47" spans="2:19">
      <c r="B47" s="20" t="s">
        <v>2</v>
      </c>
      <c r="C47" s="20"/>
      <c r="D47" s="20" t="s">
        <v>3</v>
      </c>
      <c r="E47" s="20"/>
      <c r="F47" s="20" t="s">
        <v>4</v>
      </c>
      <c r="G47" s="20"/>
      <c r="H47" s="20" t="s">
        <v>14</v>
      </c>
      <c r="I47" s="20"/>
      <c r="J47" s="20" t="s">
        <v>5</v>
      </c>
      <c r="K47" s="20"/>
      <c r="L47" s="20" t="s">
        <v>24</v>
      </c>
      <c r="M47" s="20"/>
      <c r="N47" s="20" t="s">
        <v>6</v>
      </c>
      <c r="O47" s="20"/>
      <c r="P47" s="20" t="s">
        <v>7</v>
      </c>
      <c r="Q47" s="20"/>
      <c r="R47" s="20" t="s">
        <v>8</v>
      </c>
      <c r="S47" s="20"/>
    </row>
    <row r="48" spans="2:19" ht="16" customHeight="1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2:19">
      <c r="B49" s="25">
        <f>E12</f>
        <v>6016.23</v>
      </c>
      <c r="C49" s="25"/>
      <c r="D49" s="15">
        <v>1</v>
      </c>
      <c r="E49" s="15"/>
      <c r="F49" s="16">
        <f>B49/H49</f>
        <v>105.5478947368421</v>
      </c>
      <c r="G49" s="16"/>
      <c r="H49" s="18">
        <v>57</v>
      </c>
      <c r="I49" s="18"/>
      <c r="J49" s="19">
        <v>3.8</v>
      </c>
      <c r="K49" s="19"/>
      <c r="L49" s="19">
        <v>6</v>
      </c>
      <c r="M49" s="19"/>
      <c r="N49" s="19">
        <v>70.92</v>
      </c>
      <c r="O49" s="19"/>
      <c r="P49" s="14">
        <f>(J49*L49)/0.7</f>
        <v>32.571428571428569</v>
      </c>
      <c r="Q49" s="14"/>
      <c r="R49" s="3">
        <f>F49/P49</f>
        <v>3.2405055401662048</v>
      </c>
      <c r="S49" s="3"/>
    </row>
    <row r="50" spans="2:19">
      <c r="B50" s="25"/>
      <c r="C50" s="25"/>
      <c r="D50" s="15"/>
      <c r="E50" s="15"/>
      <c r="F50" s="16"/>
      <c r="G50" s="16"/>
      <c r="H50" s="18"/>
      <c r="I50" s="18"/>
      <c r="J50" s="19"/>
      <c r="K50" s="19"/>
      <c r="L50" s="19"/>
      <c r="M50" s="19"/>
      <c r="N50" s="19"/>
      <c r="O50" s="19"/>
      <c r="P50" s="14"/>
      <c r="Q50" s="14"/>
      <c r="R50" s="3"/>
      <c r="S50" s="3"/>
    </row>
    <row r="53" spans="2:19">
      <c r="B53" s="23" t="s">
        <v>12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2:19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2:19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2:19" ht="19" customHeight="1">
      <c r="B56" s="24" t="s">
        <v>2</v>
      </c>
      <c r="C56" s="24"/>
      <c r="D56" s="24" t="s">
        <v>3</v>
      </c>
      <c r="E56" s="24"/>
      <c r="F56" s="24" t="s">
        <v>4</v>
      </c>
      <c r="G56" s="24"/>
      <c r="H56" s="20" t="s">
        <v>14</v>
      </c>
      <c r="I56" s="20"/>
      <c r="J56" s="24" t="s">
        <v>5</v>
      </c>
      <c r="K56" s="24"/>
      <c r="L56" s="24" t="s">
        <v>24</v>
      </c>
      <c r="M56" s="24"/>
      <c r="N56" s="24" t="s">
        <v>6</v>
      </c>
      <c r="O56" s="24"/>
      <c r="P56" s="24" t="s">
        <v>7</v>
      </c>
      <c r="Q56" s="24"/>
      <c r="R56" s="24" t="s">
        <v>8</v>
      </c>
      <c r="S56" s="24"/>
    </row>
    <row r="57" spans="2:19">
      <c r="B57" s="24"/>
      <c r="C57" s="24"/>
      <c r="D57" s="24"/>
      <c r="E57" s="24"/>
      <c r="F57" s="24"/>
      <c r="G57" s="24"/>
      <c r="H57" s="20"/>
      <c r="I57" s="20"/>
      <c r="J57" s="24"/>
      <c r="K57" s="24"/>
      <c r="L57" s="24"/>
      <c r="M57" s="24"/>
      <c r="N57" s="24"/>
      <c r="O57" s="24"/>
      <c r="P57" s="24"/>
      <c r="Q57" s="24"/>
      <c r="R57" s="24"/>
      <c r="S57" s="24"/>
    </row>
    <row r="58" spans="2:19">
      <c r="B58" s="22">
        <f>E13</f>
        <v>9024.3449999999993</v>
      </c>
      <c r="C58" s="22"/>
      <c r="D58" s="15">
        <v>1</v>
      </c>
      <c r="E58" s="15"/>
      <c r="F58" s="16">
        <f>B58/H58</f>
        <v>158.32184210526316</v>
      </c>
      <c r="G58" s="16"/>
      <c r="H58" s="18">
        <v>57</v>
      </c>
      <c r="I58" s="18"/>
      <c r="J58" s="19">
        <v>3.8</v>
      </c>
      <c r="K58" s="19"/>
      <c r="L58" s="21">
        <v>12</v>
      </c>
      <c r="M58" s="21"/>
      <c r="N58" s="19">
        <v>70.92</v>
      </c>
      <c r="O58" s="19"/>
      <c r="P58" s="3">
        <f>(J58*L58)/0.7</f>
        <v>65.142857142857139</v>
      </c>
      <c r="Q58" s="3"/>
      <c r="R58" s="3">
        <f>F58/P58</f>
        <v>2.4303791551246539</v>
      </c>
      <c r="S58" s="3"/>
    </row>
    <row r="59" spans="2:19">
      <c r="B59" s="22"/>
      <c r="C59" s="22"/>
      <c r="D59" s="15"/>
      <c r="E59" s="15"/>
      <c r="F59" s="16"/>
      <c r="G59" s="16"/>
      <c r="H59" s="18"/>
      <c r="I59" s="18"/>
      <c r="J59" s="19"/>
      <c r="K59" s="19"/>
      <c r="L59" s="21"/>
      <c r="M59" s="21"/>
      <c r="N59" s="19"/>
      <c r="O59" s="19"/>
      <c r="P59" s="3"/>
      <c r="Q59" s="3"/>
      <c r="R59" s="3"/>
      <c r="S59" s="3"/>
    </row>
    <row r="60" spans="2:19">
      <c r="J60" s="1"/>
      <c r="K60" s="1"/>
    </row>
    <row r="62" spans="2:19">
      <c r="B62" s="23" t="s">
        <v>13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2:19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2:19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2:19" ht="19" customHeight="1">
      <c r="B65" s="24" t="s">
        <v>2</v>
      </c>
      <c r="C65" s="24"/>
      <c r="D65" s="24" t="s">
        <v>3</v>
      </c>
      <c r="E65" s="24"/>
      <c r="F65" s="24" t="s">
        <v>4</v>
      </c>
      <c r="G65" s="24"/>
      <c r="H65" s="20" t="s">
        <v>14</v>
      </c>
      <c r="I65" s="20"/>
      <c r="J65" s="24" t="s">
        <v>5</v>
      </c>
      <c r="K65" s="24"/>
      <c r="L65" s="24" t="s">
        <v>24</v>
      </c>
      <c r="M65" s="24"/>
      <c r="N65" s="24" t="s">
        <v>6</v>
      </c>
      <c r="O65" s="24"/>
      <c r="P65" s="24" t="s">
        <v>7</v>
      </c>
      <c r="Q65" s="24"/>
      <c r="R65" s="24" t="s">
        <v>8</v>
      </c>
      <c r="S65" s="24"/>
    </row>
    <row r="66" spans="2:19">
      <c r="B66" s="24"/>
      <c r="C66" s="24"/>
      <c r="D66" s="24"/>
      <c r="E66" s="24"/>
      <c r="F66" s="24"/>
      <c r="G66" s="24"/>
      <c r="H66" s="20"/>
      <c r="I66" s="20"/>
      <c r="J66" s="24"/>
      <c r="K66" s="24"/>
      <c r="L66" s="24"/>
      <c r="M66" s="24"/>
      <c r="N66" s="24"/>
      <c r="O66" s="24"/>
      <c r="P66" s="24"/>
      <c r="Q66" s="24"/>
      <c r="R66" s="24"/>
      <c r="S66" s="24"/>
    </row>
    <row r="67" spans="2:19">
      <c r="B67" s="22">
        <f>E14</f>
        <v>2005.4099999999999</v>
      </c>
      <c r="C67" s="22"/>
      <c r="D67" s="15">
        <v>1</v>
      </c>
      <c r="E67" s="15"/>
      <c r="F67" s="16">
        <f>B67/H67</f>
        <v>35.182631578947365</v>
      </c>
      <c r="G67" s="16"/>
      <c r="H67" s="18">
        <v>57</v>
      </c>
      <c r="I67" s="18"/>
      <c r="J67" s="21">
        <v>3.8</v>
      </c>
      <c r="K67" s="21"/>
      <c r="L67" s="21">
        <v>6</v>
      </c>
      <c r="M67" s="21"/>
      <c r="N67" s="19">
        <v>70.92</v>
      </c>
      <c r="O67" s="19"/>
      <c r="P67" s="14">
        <f>(J67*L67)/0.7</f>
        <v>32.571428571428569</v>
      </c>
      <c r="Q67" s="14"/>
      <c r="R67" s="3">
        <f>F67/P67</f>
        <v>1.0801685133887349</v>
      </c>
      <c r="S67" s="3"/>
    </row>
    <row r="68" spans="2:19">
      <c r="B68" s="22"/>
      <c r="C68" s="22"/>
      <c r="D68" s="15"/>
      <c r="E68" s="15"/>
      <c r="F68" s="16"/>
      <c r="G68" s="16"/>
      <c r="H68" s="18"/>
      <c r="I68" s="18"/>
      <c r="J68" s="21"/>
      <c r="K68" s="21"/>
      <c r="L68" s="21"/>
      <c r="M68" s="21"/>
      <c r="N68" s="19"/>
      <c r="O68" s="19"/>
      <c r="P68" s="14"/>
      <c r="Q68" s="14"/>
      <c r="R68" s="3"/>
      <c r="S68" s="3"/>
    </row>
    <row r="69" spans="2:19">
      <c r="F69" s="2"/>
    </row>
  </sheetData>
  <mergeCells count="133">
    <mergeCell ref="B11:G11"/>
    <mergeCell ref="N29:O30"/>
    <mergeCell ref="P29:Q30"/>
    <mergeCell ref="R29:S30"/>
    <mergeCell ref="N20:O21"/>
    <mergeCell ref="P20:Q21"/>
    <mergeCell ref="R20:S21"/>
    <mergeCell ref="B17:S19"/>
    <mergeCell ref="L58:M59"/>
    <mergeCell ref="B40:C41"/>
    <mergeCell ref="B58:C59"/>
    <mergeCell ref="P31:Q32"/>
    <mergeCell ref="P49:Q50"/>
    <mergeCell ref="D40:E41"/>
    <mergeCell ref="B20:C21"/>
    <mergeCell ref="D20:E21"/>
    <mergeCell ref="F20:G21"/>
    <mergeCell ref="J20:K21"/>
    <mergeCell ref="L20:M21"/>
    <mergeCell ref="B22:C23"/>
    <mergeCell ref="D22:E23"/>
    <mergeCell ref="R47:S48"/>
    <mergeCell ref="R38:S39"/>
    <mergeCell ref="H40:I41"/>
    <mergeCell ref="L40:M41"/>
    <mergeCell ref="N40:O41"/>
    <mergeCell ref="P40:Q41"/>
    <mergeCell ref="R40:S41"/>
    <mergeCell ref="F40:G41"/>
    <mergeCell ref="B35:S37"/>
    <mergeCell ref="B38:C39"/>
    <mergeCell ref="D38:E39"/>
    <mergeCell ref="F38:G39"/>
    <mergeCell ref="J38:K39"/>
    <mergeCell ref="L38:M39"/>
    <mergeCell ref="N38:O39"/>
    <mergeCell ref="P38:Q39"/>
    <mergeCell ref="R58:S59"/>
    <mergeCell ref="B13:D13"/>
    <mergeCell ref="B14:D14"/>
    <mergeCell ref="E13:G13"/>
    <mergeCell ref="E14:G14"/>
    <mergeCell ref="B53:S55"/>
    <mergeCell ref="B56:C57"/>
    <mergeCell ref="D56:E57"/>
    <mergeCell ref="F56:G57"/>
    <mergeCell ref="J56:K57"/>
    <mergeCell ref="L56:M57"/>
    <mergeCell ref="N56:O57"/>
    <mergeCell ref="P56:Q57"/>
    <mergeCell ref="R49:S50"/>
    <mergeCell ref="J49:K50"/>
    <mergeCell ref="H49:I50"/>
    <mergeCell ref="L49:M50"/>
    <mergeCell ref="B49:C50"/>
    <mergeCell ref="N49:O50"/>
    <mergeCell ref="F49:G50"/>
    <mergeCell ref="D49:E50"/>
    <mergeCell ref="B44:S46"/>
    <mergeCell ref="B47:C48"/>
    <mergeCell ref="D47:E48"/>
    <mergeCell ref="R67:S68"/>
    <mergeCell ref="J67:K68"/>
    <mergeCell ref="H67:I68"/>
    <mergeCell ref="B67:C68"/>
    <mergeCell ref="L67:M68"/>
    <mergeCell ref="N67:O68"/>
    <mergeCell ref="B9:D9"/>
    <mergeCell ref="E9:G9"/>
    <mergeCell ref="E10:G10"/>
    <mergeCell ref="B10:D10"/>
    <mergeCell ref="B12:D12"/>
    <mergeCell ref="B62:S64"/>
    <mergeCell ref="B65:C66"/>
    <mergeCell ref="D65:E66"/>
    <mergeCell ref="F65:G66"/>
    <mergeCell ref="J65:K66"/>
    <mergeCell ref="L65:M66"/>
    <mergeCell ref="N65:O66"/>
    <mergeCell ref="P65:Q66"/>
    <mergeCell ref="R65:S66"/>
    <mergeCell ref="R56:S57"/>
    <mergeCell ref="J58:K59"/>
    <mergeCell ref="H58:I59"/>
    <mergeCell ref="N58:O59"/>
    <mergeCell ref="P67:Q68"/>
    <mergeCell ref="P58:Q59"/>
    <mergeCell ref="D58:E59"/>
    <mergeCell ref="F58:G59"/>
    <mergeCell ref="D67:E68"/>
    <mergeCell ref="F67:G68"/>
    <mergeCell ref="F22:G23"/>
    <mergeCell ref="H22:I23"/>
    <mergeCell ref="J22:K23"/>
    <mergeCell ref="L22:M23"/>
    <mergeCell ref="N22:O23"/>
    <mergeCell ref="P22:Q23"/>
    <mergeCell ref="H29:I30"/>
    <mergeCell ref="H38:I39"/>
    <mergeCell ref="H47:I48"/>
    <mergeCell ref="H56:I57"/>
    <mergeCell ref="H65:I66"/>
    <mergeCell ref="J31:K32"/>
    <mergeCell ref="J40:K41"/>
    <mergeCell ref="F47:G48"/>
    <mergeCell ref="J47:K48"/>
    <mergeCell ref="L47:M48"/>
    <mergeCell ref="N47:O48"/>
    <mergeCell ref="P47:Q48"/>
    <mergeCell ref="R31:S32"/>
    <mergeCell ref="R22:S23"/>
    <mergeCell ref="B2:G4"/>
    <mergeCell ref="E5:G5"/>
    <mergeCell ref="B5:D5"/>
    <mergeCell ref="E6:G6"/>
    <mergeCell ref="B6:D6"/>
    <mergeCell ref="B7:G7"/>
    <mergeCell ref="B8:D8"/>
    <mergeCell ref="E8:G8"/>
    <mergeCell ref="H20:I21"/>
    <mergeCell ref="D31:E32"/>
    <mergeCell ref="H31:I32"/>
    <mergeCell ref="L31:M32"/>
    <mergeCell ref="B31:C32"/>
    <mergeCell ref="N31:O32"/>
    <mergeCell ref="F31:G32"/>
    <mergeCell ref="E12:G12"/>
    <mergeCell ref="B26:S28"/>
    <mergeCell ref="B29:C30"/>
    <mergeCell ref="D29:E30"/>
    <mergeCell ref="F29:G30"/>
    <mergeCell ref="J29:K30"/>
    <mergeCell ref="L29:M30"/>
  </mergeCells>
  <pageMargins left="0.75" right="0.75" top="1" bottom="1" header="0.5" footer="0.5"/>
  <pageSetup paperSize="2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Financière Mozart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Lachkar</dc:creator>
  <cp:lastModifiedBy>Charlotte Lachkar</cp:lastModifiedBy>
  <dcterms:created xsi:type="dcterms:W3CDTF">2015-02-28T09:52:30Z</dcterms:created>
  <dcterms:modified xsi:type="dcterms:W3CDTF">2015-03-01T14:22:34Z</dcterms:modified>
</cp:coreProperties>
</file>