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02"/>
  <workbookPr showInkAnnotation="0" autoCompressPictures="0"/>
  <bookViews>
    <workbookView xWindow="240" yWindow="120" windowWidth="25360" windowHeight="14600" tabRatio="500"/>
  </bookViews>
  <sheets>
    <sheet name="Merchandise plan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7" i="1" l="1"/>
  <c r="D7" i="1"/>
  <c r="E7" i="1"/>
  <c r="F7" i="1"/>
  <c r="G7" i="1"/>
  <c r="H7" i="1"/>
  <c r="I7" i="1"/>
  <c r="J8" i="1"/>
  <c r="D11" i="1"/>
  <c r="E11" i="1"/>
  <c r="F11" i="1"/>
  <c r="G11" i="1"/>
  <c r="H11" i="1"/>
  <c r="I11" i="1"/>
  <c r="J11" i="1"/>
  <c r="J12" i="1"/>
  <c r="J15" i="1"/>
  <c r="D15" i="1"/>
  <c r="E15" i="1"/>
  <c r="F15" i="1"/>
  <c r="G15" i="1"/>
  <c r="H15" i="1"/>
  <c r="I15" i="1"/>
  <c r="D19" i="1"/>
  <c r="E19" i="1"/>
  <c r="F19" i="1"/>
  <c r="G19" i="1"/>
  <c r="H19" i="1"/>
  <c r="I19" i="1"/>
  <c r="J19" i="1"/>
  <c r="J20" i="1"/>
  <c r="D31" i="1"/>
  <c r="D23" i="1"/>
  <c r="E31" i="1"/>
  <c r="E23" i="1"/>
  <c r="F31" i="1"/>
  <c r="F23" i="1"/>
  <c r="G31" i="1"/>
  <c r="G23" i="1"/>
  <c r="H31" i="1"/>
  <c r="H23" i="1"/>
  <c r="I31" i="1"/>
  <c r="I23" i="1"/>
  <c r="J23" i="1"/>
  <c r="D27" i="1"/>
  <c r="E27" i="1"/>
  <c r="F27" i="1"/>
  <c r="G27" i="1"/>
  <c r="H27" i="1"/>
  <c r="I27" i="1"/>
  <c r="J27" i="1"/>
  <c r="J31" i="1"/>
  <c r="F36" i="1"/>
  <c r="F37" i="1"/>
  <c r="F38" i="1"/>
  <c r="F39" i="1"/>
  <c r="F40" i="1"/>
</calcChain>
</file>

<file path=xl/sharedStrings.xml><?xml version="1.0" encoding="utf-8"?>
<sst xmlns="http://schemas.openxmlformats.org/spreadsheetml/2006/main" count="48" uniqueCount="26">
  <si>
    <t>MAINTAINED MARKUP %</t>
  </si>
  <si>
    <t>INITIAL MARKUP %</t>
  </si>
  <si>
    <t>MARKDOWN %</t>
  </si>
  <si>
    <t>SEASONAL STOCK TURNOVER</t>
  </si>
  <si>
    <t>AVERAGE STOCK</t>
  </si>
  <si>
    <t>Actual</t>
  </si>
  <si>
    <t>Revised</t>
  </si>
  <si>
    <t>Percent</t>
  </si>
  <si>
    <t>Plan</t>
  </si>
  <si>
    <t>PLANNED EOM</t>
  </si>
  <si>
    <t>IMU Percent</t>
  </si>
  <si>
    <t>PURCHASES AT COST</t>
  </si>
  <si>
    <t>PLANNED PURCHASES AT RETAIL</t>
  </si>
  <si>
    <t>PLANNED MARKUP</t>
  </si>
  <si>
    <t>PLANNED REDUCTIONS</t>
  </si>
  <si>
    <t>Stock to sales ratio</t>
  </si>
  <si>
    <t>PLANNED BOM INVENTORY</t>
  </si>
  <si>
    <t>PLANNED NET SALES</t>
  </si>
  <si>
    <t>TOTAL FOR THE SEASON</t>
  </si>
  <si>
    <t>SEPTEMBER</t>
  </si>
  <si>
    <t>AUGUST</t>
  </si>
  <si>
    <t>JULY</t>
  </si>
  <si>
    <t>JUNE</t>
  </si>
  <si>
    <t>MAY</t>
  </si>
  <si>
    <t>APRIL</t>
  </si>
  <si>
    <t>SPRING SUMMER 2015: MERCHANDISE PLAN 6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</si>
</sst>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.00\ &quot;€&quot;;[Red]#,##0.00\ &quot;€&quot;"/>
    <numFmt numFmtId="165" formatCode="#,##0\ &quot;€&quot;;[Red]#,##0\ &quot;€&quot;"/>
    <numFmt numFmtId="166" formatCode="_-* #,##0\ &quot;€&quot;_-;\-* #,##0\ &quot;€&quot;_-;_-* &quot;-&quot;??\ &quot;€&quot;_-;_-@_-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Helvetica Light"/>
    </font>
    <font>
      <sz val="12"/>
      <color theme="0"/>
      <name val="Garamond"/>
    </font>
    <font>
      <b/>
      <sz val="12"/>
      <color theme="1"/>
      <name val="Helvetica Light"/>
    </font>
    <font>
      <b/>
      <sz val="12"/>
      <color theme="1"/>
      <name val="Garamond"/>
    </font>
    <font>
      <b/>
      <sz val="12"/>
      <color theme="0"/>
      <name val="Garamond"/>
    </font>
    <font>
      <b/>
      <sz val="14"/>
      <color theme="0"/>
      <name val="Garamond"/>
    </font>
    <font>
      <sz val="12"/>
      <color theme="1"/>
      <name val="Garamond"/>
    </font>
    <font>
      <b/>
      <sz val="16"/>
      <color theme="1"/>
      <name val="Garamond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/>
    <xf numFmtId="0" fontId="2" fillId="0" borderId="3" xfId="0" applyFont="1" applyBorder="1"/>
    <xf numFmtId="164" fontId="2" fillId="0" borderId="3" xfId="0" applyNumberFormat="1" applyFont="1" applyBorder="1"/>
    <xf numFmtId="9" fontId="2" fillId="0" borderId="3" xfId="1" applyFont="1" applyBorder="1"/>
    <xf numFmtId="165" fontId="2" fillId="0" borderId="3" xfId="0" applyNumberFormat="1" applyFont="1" applyBorder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/>
    </xf>
    <xf numFmtId="44" fontId="2" fillId="0" borderId="3" xfId="0" applyNumberFormat="1" applyFont="1" applyBorder="1" applyAlignment="1">
      <alignment horizontal="center" vertical="center"/>
    </xf>
    <xf numFmtId="166" fontId="2" fillId="0" borderId="3" xfId="0" applyNumberFormat="1" applyFont="1" applyBorder="1" applyAlignment="1">
      <alignment horizontal="center" vertical="center"/>
    </xf>
    <xf numFmtId="9" fontId="2" fillId="0" borderId="3" xfId="1" applyFont="1" applyBorder="1" applyAlignment="1">
      <alignment horizontal="center" vertical="center"/>
    </xf>
    <xf numFmtId="165" fontId="0" fillId="0" borderId="0" xfId="0" applyNumberFormat="1"/>
    <xf numFmtId="165" fontId="2" fillId="0" borderId="3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9" fontId="4" fillId="0" borderId="3" xfId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9" fontId="4" fillId="0" borderId="3" xfId="0" applyNumberFormat="1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4" fillId="0" borderId="3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/>
    </xf>
    <xf numFmtId="164" fontId="2" fillId="0" borderId="2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9" fontId="2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4">
    <cellStyle name="Lien hypertexte" xfId="2" builtinId="8" hidden="1"/>
    <cellStyle name="Lien hypertexte visité" xfId="3" builtinId="9" hidden="1"/>
    <cellStyle name="Normal" xfId="0" builtinId="0"/>
    <cellStyle name="Pourcentage" xfId="1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L40"/>
  <sheetViews>
    <sheetView tabSelected="1" topLeftCell="A24" workbookViewId="0">
      <selection activeCell="J7" sqref="J7:K7"/>
    </sheetView>
  </sheetViews>
  <sheetFormatPr baseColWidth="10" defaultRowHeight="15" x14ac:dyDescent="0"/>
  <cols>
    <col min="2" max="2" width="15.5" customWidth="1"/>
    <col min="3" max="3" width="16" customWidth="1"/>
    <col min="4" max="4" width="11.83203125" bestFit="1" customWidth="1"/>
    <col min="5" max="8" width="13.1640625" bestFit="1" customWidth="1"/>
    <col min="9" max="9" width="15.83203125" customWidth="1"/>
    <col min="11" max="11" width="7.5" customWidth="1"/>
  </cols>
  <sheetData>
    <row r="2" spans="2:12" ht="15" customHeight="1">
      <c r="B2" s="20" t="s">
        <v>25</v>
      </c>
      <c r="C2" s="21"/>
      <c r="D2" s="21"/>
      <c r="E2" s="21"/>
      <c r="F2" s="21"/>
      <c r="G2" s="21"/>
      <c r="H2" s="21"/>
      <c r="I2" s="21"/>
      <c r="J2" s="21"/>
      <c r="K2" s="22"/>
    </row>
    <row r="3" spans="2:12" ht="15" customHeight="1">
      <c r="B3" s="23"/>
      <c r="C3" s="24"/>
      <c r="D3" s="24"/>
      <c r="E3" s="24"/>
      <c r="F3" s="24"/>
      <c r="G3" s="24"/>
      <c r="H3" s="24"/>
      <c r="I3" s="24"/>
      <c r="J3" s="24"/>
      <c r="K3" s="25"/>
    </row>
    <row r="4" spans="2:12" ht="15" customHeight="1">
      <c r="B4" s="26"/>
      <c r="C4" s="27"/>
      <c r="D4" s="27"/>
      <c r="E4" s="27"/>
      <c r="F4" s="27"/>
      <c r="G4" s="27"/>
      <c r="H4" s="27"/>
      <c r="I4" s="27"/>
      <c r="J4" s="27"/>
      <c r="K4" s="28"/>
    </row>
    <row r="5" spans="2:12">
      <c r="B5" s="34"/>
      <c r="C5" s="34"/>
      <c r="D5" s="29" t="s">
        <v>24</v>
      </c>
      <c r="E5" s="29" t="s">
        <v>23</v>
      </c>
      <c r="F5" s="29" t="s">
        <v>22</v>
      </c>
      <c r="G5" s="29" t="s">
        <v>21</v>
      </c>
      <c r="H5" s="29" t="s">
        <v>20</v>
      </c>
      <c r="I5" s="29" t="s">
        <v>19</v>
      </c>
      <c r="J5" s="30" t="s">
        <v>18</v>
      </c>
      <c r="K5" s="31"/>
    </row>
    <row r="6" spans="2:12" ht="19" customHeight="1">
      <c r="B6" s="34"/>
      <c r="C6" s="34"/>
      <c r="D6" s="29"/>
      <c r="E6" s="29"/>
      <c r="F6" s="29"/>
      <c r="G6" s="29"/>
      <c r="H6" s="29"/>
      <c r="I6" s="29"/>
      <c r="J6" s="32"/>
      <c r="K6" s="33"/>
    </row>
    <row r="7" spans="2:12" ht="15" customHeight="1">
      <c r="B7" s="14" t="s">
        <v>17</v>
      </c>
      <c r="C7" s="2" t="s">
        <v>8</v>
      </c>
      <c r="D7" s="13">
        <f t="shared" ref="D7:I7" si="0">$J$7*D8</f>
        <v>7292.4</v>
      </c>
      <c r="E7" s="13">
        <f t="shared" si="0"/>
        <v>9723.2000000000007</v>
      </c>
      <c r="F7" s="13">
        <f t="shared" si="0"/>
        <v>10330.900000000001</v>
      </c>
      <c r="G7" s="13">
        <f t="shared" si="0"/>
        <v>11546.3</v>
      </c>
      <c r="H7" s="13">
        <f t="shared" si="0"/>
        <v>9723.2000000000007</v>
      </c>
      <c r="I7" s="13">
        <f t="shared" si="0"/>
        <v>12154</v>
      </c>
      <c r="J7" s="15">
        <f>72924/1.2</f>
        <v>60770</v>
      </c>
      <c r="K7" s="15"/>
      <c r="L7" s="12"/>
    </row>
    <row r="8" spans="2:12" ht="15" customHeight="1">
      <c r="B8" s="14"/>
      <c r="C8" s="2" t="s">
        <v>7</v>
      </c>
      <c r="D8" s="11">
        <v>0.12</v>
      </c>
      <c r="E8" s="11">
        <v>0.16</v>
      </c>
      <c r="F8" s="11">
        <v>0.17</v>
      </c>
      <c r="G8" s="11">
        <v>0.19</v>
      </c>
      <c r="H8" s="11">
        <v>0.16</v>
      </c>
      <c r="I8" s="11">
        <v>0.2</v>
      </c>
      <c r="J8" s="19">
        <f>J7/J7</f>
        <v>1</v>
      </c>
      <c r="K8" s="19"/>
    </row>
    <row r="9" spans="2:12">
      <c r="B9" s="14"/>
      <c r="C9" s="2" t="s">
        <v>6</v>
      </c>
      <c r="D9" s="2"/>
      <c r="E9" s="2"/>
      <c r="F9" s="2"/>
      <c r="G9" s="2"/>
      <c r="H9" s="2"/>
      <c r="I9" s="2"/>
      <c r="J9" s="18"/>
      <c r="K9" s="18"/>
    </row>
    <row r="10" spans="2:12" ht="15" customHeight="1">
      <c r="B10" s="14"/>
      <c r="C10" s="2" t="s">
        <v>5</v>
      </c>
      <c r="D10" s="2"/>
      <c r="E10" s="2"/>
      <c r="F10" s="2"/>
      <c r="G10" s="2"/>
      <c r="H10" s="2"/>
      <c r="I10" s="2"/>
      <c r="J10" s="18"/>
      <c r="K10" s="18"/>
    </row>
    <row r="11" spans="2:12" ht="15" customHeight="1">
      <c r="B11" s="14" t="s">
        <v>16</v>
      </c>
      <c r="C11" s="2" t="s">
        <v>8</v>
      </c>
      <c r="D11" s="8">
        <f t="shared" ref="D11:I11" si="1">D12*D7</f>
        <v>18960.239999999998</v>
      </c>
      <c r="E11" s="10">
        <f t="shared" si="1"/>
        <v>24308</v>
      </c>
      <c r="F11" s="9">
        <f t="shared" si="1"/>
        <v>25827.250000000004</v>
      </c>
      <c r="G11" s="9">
        <f t="shared" si="1"/>
        <v>26556.489999999998</v>
      </c>
      <c r="H11" s="9">
        <f t="shared" si="1"/>
        <v>19446.400000000001</v>
      </c>
      <c r="I11" s="8">
        <f t="shared" si="1"/>
        <v>19446.400000000001</v>
      </c>
      <c r="J11" s="35">
        <f>SUM(D11:I11)</f>
        <v>134544.78</v>
      </c>
      <c r="K11" s="36"/>
    </row>
    <row r="12" spans="2:12" ht="26">
      <c r="B12" s="14"/>
      <c r="C12" s="7" t="s">
        <v>15</v>
      </c>
      <c r="D12" s="6">
        <v>2.6</v>
      </c>
      <c r="E12" s="6">
        <v>2.5</v>
      </c>
      <c r="F12" s="6">
        <v>2.5</v>
      </c>
      <c r="G12" s="6">
        <v>2.2999999999999998</v>
      </c>
      <c r="H12" s="6">
        <v>2</v>
      </c>
      <c r="I12" s="6">
        <v>1.6</v>
      </c>
      <c r="J12" s="40">
        <f>AVERAGE(D12:I12)</f>
        <v>2.2499999999999996</v>
      </c>
      <c r="K12" s="36"/>
    </row>
    <row r="13" spans="2:12">
      <c r="B13" s="14"/>
      <c r="C13" s="2" t="s">
        <v>6</v>
      </c>
      <c r="D13" s="2"/>
      <c r="E13" s="2"/>
      <c r="F13" s="2"/>
      <c r="G13" s="2"/>
      <c r="H13" s="2"/>
      <c r="I13" s="2"/>
      <c r="J13" s="37"/>
      <c r="K13" s="38"/>
    </row>
    <row r="14" spans="2:12">
      <c r="B14" s="14"/>
      <c r="C14" s="2" t="s">
        <v>5</v>
      </c>
      <c r="D14" s="2"/>
      <c r="E14" s="2"/>
      <c r="F14" s="2"/>
      <c r="G14" s="2"/>
      <c r="H14" s="2"/>
      <c r="I14" s="2"/>
      <c r="J14" s="37"/>
      <c r="K14" s="38"/>
    </row>
    <row r="15" spans="2:12">
      <c r="B15" s="14" t="s">
        <v>14</v>
      </c>
      <c r="C15" s="2" t="s">
        <v>8</v>
      </c>
      <c r="D15" s="5">
        <f t="shared" ref="D15:I15" si="2">$J$15*D16</f>
        <v>2430.8000000000002</v>
      </c>
      <c r="E15" s="5">
        <f t="shared" si="2"/>
        <v>2430.8000000000002</v>
      </c>
      <c r="F15" s="5">
        <f t="shared" si="2"/>
        <v>2430.8000000000002</v>
      </c>
      <c r="G15" s="5">
        <f t="shared" si="2"/>
        <v>3646.2</v>
      </c>
      <c r="H15" s="5">
        <f t="shared" si="2"/>
        <v>1215.4000000000001</v>
      </c>
      <c r="I15" s="5">
        <f t="shared" si="2"/>
        <v>1823.1</v>
      </c>
      <c r="J15" s="15">
        <f>J7*J16</f>
        <v>12154</v>
      </c>
      <c r="K15" s="16"/>
    </row>
    <row r="16" spans="2:12">
      <c r="B16" s="14"/>
      <c r="C16" s="2" t="s">
        <v>7</v>
      </c>
      <c r="D16" s="4">
        <v>0.2</v>
      </c>
      <c r="E16" s="4">
        <v>0.2</v>
      </c>
      <c r="F16" s="4">
        <v>0.2</v>
      </c>
      <c r="G16" s="4">
        <v>0.3</v>
      </c>
      <c r="H16" s="4">
        <v>0.1</v>
      </c>
      <c r="I16" s="4">
        <v>0.15</v>
      </c>
      <c r="J16" s="17">
        <v>0.2</v>
      </c>
      <c r="K16" s="17"/>
    </row>
    <row r="17" spans="2:11">
      <c r="B17" s="14"/>
      <c r="C17" s="2" t="s">
        <v>6</v>
      </c>
      <c r="D17" s="2"/>
      <c r="E17" s="2"/>
      <c r="F17" s="2"/>
      <c r="G17" s="2"/>
      <c r="H17" s="2"/>
      <c r="I17" s="2"/>
      <c r="J17" s="18"/>
      <c r="K17" s="18"/>
    </row>
    <row r="18" spans="2:11">
      <c r="B18" s="14"/>
      <c r="C18" s="2" t="s">
        <v>5</v>
      </c>
      <c r="D18" s="2"/>
      <c r="E18" s="2"/>
      <c r="F18" s="2"/>
      <c r="G18" s="2"/>
      <c r="H18" s="2"/>
      <c r="I18" s="2"/>
      <c r="J18" s="18"/>
      <c r="K18" s="18"/>
    </row>
    <row r="19" spans="2:11">
      <c r="B19" s="14" t="s">
        <v>13</v>
      </c>
      <c r="C19" s="2" t="s">
        <v>8</v>
      </c>
      <c r="D19" s="5">
        <f t="shared" ref="D19:I19" si="3">D7*D20</f>
        <v>4594.2119999999995</v>
      </c>
      <c r="E19" s="5">
        <f t="shared" si="3"/>
        <v>6125.6160000000009</v>
      </c>
      <c r="F19" s="5">
        <f t="shared" si="3"/>
        <v>6508.4670000000006</v>
      </c>
      <c r="G19" s="5">
        <f t="shared" si="3"/>
        <v>7274.1689999999999</v>
      </c>
      <c r="H19" s="5">
        <f t="shared" si="3"/>
        <v>6125.6160000000009</v>
      </c>
      <c r="I19" s="5">
        <f t="shared" si="3"/>
        <v>7657.02</v>
      </c>
      <c r="J19" s="15">
        <f>SUM(D19:I19)</f>
        <v>38285.100000000006</v>
      </c>
      <c r="K19" s="16"/>
    </row>
    <row r="20" spans="2:11">
      <c r="B20" s="14"/>
      <c r="C20" s="2" t="s">
        <v>7</v>
      </c>
      <c r="D20" s="4">
        <v>0.63</v>
      </c>
      <c r="E20" s="4">
        <v>0.63</v>
      </c>
      <c r="F20" s="4">
        <v>0.63</v>
      </c>
      <c r="G20" s="4">
        <v>0.63</v>
      </c>
      <c r="H20" s="4">
        <v>0.63</v>
      </c>
      <c r="I20" s="4">
        <v>0.63</v>
      </c>
      <c r="J20" s="19">
        <f>AVERAGE(D20:I20)</f>
        <v>0.63</v>
      </c>
      <c r="K20" s="16"/>
    </row>
    <row r="21" spans="2:11">
      <c r="B21" s="14"/>
      <c r="C21" s="2" t="s">
        <v>6</v>
      </c>
      <c r="D21" s="2"/>
      <c r="E21" s="2"/>
      <c r="F21" s="2"/>
      <c r="G21" s="2"/>
      <c r="H21" s="2"/>
      <c r="I21" s="2"/>
      <c r="J21" s="16"/>
      <c r="K21" s="16"/>
    </row>
    <row r="22" spans="2:11">
      <c r="B22" s="14"/>
      <c r="C22" s="2" t="s">
        <v>5</v>
      </c>
      <c r="D22" s="2"/>
      <c r="E22" s="2"/>
      <c r="F22" s="2"/>
      <c r="G22" s="2"/>
      <c r="H22" s="2"/>
      <c r="I22" s="2"/>
      <c r="J22" s="16"/>
      <c r="K22" s="16"/>
    </row>
    <row r="23" spans="2:11">
      <c r="B23" s="14" t="s">
        <v>12</v>
      </c>
      <c r="C23" s="2" t="s">
        <v>8</v>
      </c>
      <c r="D23" s="5">
        <f t="shared" ref="D23:I23" si="4">(D7+D15+D31)-D11</f>
        <v>15070.96</v>
      </c>
      <c r="E23" s="3">
        <f t="shared" si="4"/>
        <v>13673.25</v>
      </c>
      <c r="F23" s="3">
        <f t="shared" si="4"/>
        <v>13490.939999999999</v>
      </c>
      <c r="G23" s="3">
        <f t="shared" si="4"/>
        <v>8082.4100000000035</v>
      </c>
      <c r="H23" s="3">
        <f t="shared" si="4"/>
        <v>10938.599999999999</v>
      </c>
      <c r="I23" s="3">
        <f t="shared" si="4"/>
        <v>17647.607999999993</v>
      </c>
      <c r="J23" s="15">
        <f>SUM(D23:I23)</f>
        <v>78903.767999999982</v>
      </c>
      <c r="K23" s="16"/>
    </row>
    <row r="24" spans="2:11">
      <c r="B24" s="14"/>
      <c r="C24" s="2" t="s">
        <v>10</v>
      </c>
      <c r="D24" s="2"/>
      <c r="E24" s="2"/>
      <c r="F24" s="2"/>
      <c r="G24" s="2"/>
      <c r="H24" s="2"/>
      <c r="I24" s="2"/>
      <c r="J24" s="16"/>
      <c r="K24" s="16"/>
    </row>
    <row r="25" spans="2:11">
      <c r="B25" s="14"/>
      <c r="C25" s="2" t="s">
        <v>6</v>
      </c>
      <c r="D25" s="2"/>
      <c r="E25" s="2"/>
      <c r="F25" s="2"/>
      <c r="G25" s="2"/>
      <c r="H25" s="2"/>
      <c r="I25" s="2"/>
      <c r="J25" s="16"/>
      <c r="K25" s="16"/>
    </row>
    <row r="26" spans="2:11">
      <c r="B26" s="14"/>
      <c r="C26" s="2" t="s">
        <v>5</v>
      </c>
      <c r="D26" s="2"/>
      <c r="E26" s="2"/>
      <c r="F26" s="2"/>
      <c r="G26" s="2"/>
      <c r="H26" s="2"/>
      <c r="I26" s="2"/>
      <c r="J26" s="16"/>
      <c r="K26" s="16"/>
    </row>
    <row r="27" spans="2:11">
      <c r="B27" s="14" t="s">
        <v>11</v>
      </c>
      <c r="C27" s="2" t="s">
        <v>8</v>
      </c>
      <c r="D27" s="3">
        <f t="shared" ref="D27:I27" si="5">D23*(100%-D28)</f>
        <v>5576.2551999999996</v>
      </c>
      <c r="E27" s="3">
        <f t="shared" si="5"/>
        <v>5059.1025</v>
      </c>
      <c r="F27" s="3">
        <f t="shared" si="5"/>
        <v>4991.6477999999997</v>
      </c>
      <c r="G27" s="3">
        <f t="shared" si="5"/>
        <v>2990.4917000000014</v>
      </c>
      <c r="H27" s="3">
        <f t="shared" si="5"/>
        <v>4047.2819999999992</v>
      </c>
      <c r="I27" s="3">
        <f t="shared" si="5"/>
        <v>6529.6149599999972</v>
      </c>
      <c r="J27" s="39">
        <f>SUM(D27:I27)</f>
        <v>29194.394159999996</v>
      </c>
      <c r="K27" s="16"/>
    </row>
    <row r="28" spans="2:11">
      <c r="B28" s="14"/>
      <c r="C28" s="2" t="s">
        <v>10</v>
      </c>
      <c r="D28" s="4">
        <v>0.63</v>
      </c>
      <c r="E28" s="4">
        <v>0.63</v>
      </c>
      <c r="F28" s="4">
        <v>0.63</v>
      </c>
      <c r="G28" s="4">
        <v>0.63</v>
      </c>
      <c r="H28" s="4">
        <v>0.63</v>
      </c>
      <c r="I28" s="4">
        <v>0.63</v>
      </c>
      <c r="J28" s="16"/>
      <c r="K28" s="16"/>
    </row>
    <row r="29" spans="2:11">
      <c r="B29" s="14"/>
      <c r="C29" s="2" t="s">
        <v>6</v>
      </c>
      <c r="D29" s="2"/>
      <c r="E29" s="2"/>
      <c r="F29" s="2"/>
      <c r="G29" s="2"/>
      <c r="H29" s="2"/>
      <c r="I29" s="2"/>
      <c r="J29" s="16"/>
      <c r="K29" s="16"/>
    </row>
    <row r="30" spans="2:11">
      <c r="B30" s="14"/>
      <c r="C30" s="2" t="s">
        <v>5</v>
      </c>
      <c r="D30" s="2"/>
      <c r="E30" s="2"/>
      <c r="F30" s="2"/>
      <c r="G30" s="2"/>
      <c r="H30" s="2"/>
      <c r="I30" s="2"/>
      <c r="J30" s="16"/>
      <c r="K30" s="16"/>
    </row>
    <row r="31" spans="2:11">
      <c r="B31" s="14" t="s">
        <v>9</v>
      </c>
      <c r="C31" s="2" t="s">
        <v>8</v>
      </c>
      <c r="D31" s="3">
        <f>E11</f>
        <v>24308</v>
      </c>
      <c r="E31" s="3">
        <f>F11</f>
        <v>25827.250000000004</v>
      </c>
      <c r="F31" s="3">
        <f>G11</f>
        <v>26556.489999999998</v>
      </c>
      <c r="G31" s="3">
        <f>H11</f>
        <v>19446.400000000001</v>
      </c>
      <c r="H31" s="3">
        <f>I11</f>
        <v>19446.400000000001</v>
      </c>
      <c r="I31" s="3">
        <f>AVERAGE(D31:H31)</f>
        <v>23116.907999999996</v>
      </c>
      <c r="J31" s="39">
        <f>SUM(D31:I31)</f>
        <v>138701.44799999997</v>
      </c>
      <c r="K31" s="16"/>
    </row>
    <row r="32" spans="2:11">
      <c r="B32" s="14"/>
      <c r="C32" s="2" t="s">
        <v>7</v>
      </c>
      <c r="D32" s="2"/>
      <c r="E32" s="2"/>
      <c r="F32" s="2"/>
      <c r="G32" s="2"/>
      <c r="H32" s="2"/>
      <c r="I32" s="2"/>
      <c r="J32" s="16"/>
      <c r="K32" s="16"/>
    </row>
    <row r="33" spans="2:11">
      <c r="B33" s="14"/>
      <c r="C33" s="2" t="s">
        <v>6</v>
      </c>
      <c r="D33" s="2"/>
      <c r="E33" s="2"/>
      <c r="F33" s="2"/>
      <c r="G33" s="2"/>
      <c r="H33" s="2"/>
      <c r="I33" s="2"/>
      <c r="J33" s="16"/>
      <c r="K33" s="16"/>
    </row>
    <row r="34" spans="2:11">
      <c r="B34" s="14"/>
      <c r="C34" s="2" t="s">
        <v>5</v>
      </c>
      <c r="D34" s="2"/>
      <c r="E34" s="2"/>
      <c r="F34" s="2"/>
      <c r="G34" s="2"/>
      <c r="H34" s="2"/>
      <c r="I34" s="2"/>
      <c r="J34" s="16"/>
      <c r="K34" s="16"/>
    </row>
    <row r="36" spans="2:11">
      <c r="B36" s="41" t="s">
        <v>4</v>
      </c>
      <c r="C36" s="41"/>
      <c r="D36" s="41"/>
      <c r="E36" s="41"/>
      <c r="F36" s="42">
        <f>(J15+I31)/7</f>
        <v>5038.7011428571423</v>
      </c>
      <c r="G36" s="43"/>
      <c r="H36" s="1"/>
      <c r="I36" s="1"/>
      <c r="J36" s="1"/>
      <c r="K36" s="1"/>
    </row>
    <row r="37" spans="2:11">
      <c r="B37" s="41" t="s">
        <v>3</v>
      </c>
      <c r="C37" s="41"/>
      <c r="D37" s="41"/>
      <c r="E37" s="41"/>
      <c r="F37" s="44">
        <f>J7/F36</f>
        <v>12.060647829083392</v>
      </c>
      <c r="G37" s="45"/>
    </row>
    <row r="38" spans="2:11">
      <c r="B38" s="41" t="s">
        <v>2</v>
      </c>
      <c r="C38" s="41"/>
      <c r="D38" s="41"/>
      <c r="E38" s="41"/>
      <c r="F38" s="46">
        <f>J16</f>
        <v>0.2</v>
      </c>
      <c r="G38" s="47"/>
    </row>
    <row r="39" spans="2:11">
      <c r="B39" s="41" t="s">
        <v>1</v>
      </c>
      <c r="C39" s="41"/>
      <c r="D39" s="41"/>
      <c r="E39" s="41"/>
      <c r="F39" s="46">
        <f>F28</f>
        <v>0.63</v>
      </c>
      <c r="G39" s="47"/>
    </row>
    <row r="40" spans="2:11">
      <c r="B40" s="41" t="s">
        <v>0</v>
      </c>
      <c r="C40" s="41"/>
      <c r="D40" s="41"/>
      <c r="E40" s="41"/>
      <c r="F40" s="46">
        <f>F39-F38</f>
        <v>0.43</v>
      </c>
      <c r="G40" s="47"/>
    </row>
  </sheetData>
  <mergeCells count="54">
    <mergeCell ref="B37:E37"/>
    <mergeCell ref="B38:E38"/>
    <mergeCell ref="B39:E39"/>
    <mergeCell ref="B40:E40"/>
    <mergeCell ref="F36:G36"/>
    <mergeCell ref="F37:G37"/>
    <mergeCell ref="F38:G38"/>
    <mergeCell ref="F39:G39"/>
    <mergeCell ref="F40:G40"/>
    <mergeCell ref="B36:E36"/>
    <mergeCell ref="J23:K23"/>
    <mergeCell ref="J24:K24"/>
    <mergeCell ref="J25:K25"/>
    <mergeCell ref="J26:K26"/>
    <mergeCell ref="B23:B26"/>
    <mergeCell ref="B31:B34"/>
    <mergeCell ref="J31:K31"/>
    <mergeCell ref="J32:K32"/>
    <mergeCell ref="J33:K33"/>
    <mergeCell ref="J34:K34"/>
    <mergeCell ref="B7:B10"/>
    <mergeCell ref="J7:K7"/>
    <mergeCell ref="J8:K8"/>
    <mergeCell ref="B11:B14"/>
    <mergeCell ref="J12:K12"/>
    <mergeCell ref="B27:B30"/>
    <mergeCell ref="J27:K27"/>
    <mergeCell ref="J28:K28"/>
    <mergeCell ref="J29:K29"/>
    <mergeCell ref="J30:K30"/>
    <mergeCell ref="J11:K11"/>
    <mergeCell ref="J10:K10"/>
    <mergeCell ref="J9:K9"/>
    <mergeCell ref="J13:K13"/>
    <mergeCell ref="J14:K14"/>
    <mergeCell ref="B2:K4"/>
    <mergeCell ref="I5:I6"/>
    <mergeCell ref="J5:K6"/>
    <mergeCell ref="D5:D6"/>
    <mergeCell ref="E5:E6"/>
    <mergeCell ref="F5:F6"/>
    <mergeCell ref="G5:G6"/>
    <mergeCell ref="B5:C6"/>
    <mergeCell ref="H5:H6"/>
    <mergeCell ref="B19:B22"/>
    <mergeCell ref="J19:K19"/>
    <mergeCell ref="J20:K20"/>
    <mergeCell ref="J21:K21"/>
    <mergeCell ref="J22:K22"/>
    <mergeCell ref="B15:B18"/>
    <mergeCell ref="J15:K15"/>
    <mergeCell ref="J16:K16"/>
    <mergeCell ref="J17:K17"/>
    <mergeCell ref="J18:K18"/>
  </mergeCells>
  <phoneticPr fontId="10" type="noConversion"/>
  <pageMargins left="0.75000000000000011" right="0.75000000000000011" top="1" bottom="1" header="0.5" footer="0.5"/>
  <pageSetup paperSize="9" scale="57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Merchandise plan</vt:lpstr>
    </vt:vector>
  </TitlesOfParts>
  <Company>Financière Mozart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Lachkar</dc:creator>
  <cp:lastModifiedBy>Charlotte Lachkar</cp:lastModifiedBy>
  <cp:lastPrinted>2015-02-25T14:37:50Z</cp:lastPrinted>
  <dcterms:created xsi:type="dcterms:W3CDTF">2015-02-25T14:37:44Z</dcterms:created>
  <dcterms:modified xsi:type="dcterms:W3CDTF">2015-02-28T11:56:15Z</dcterms:modified>
</cp:coreProperties>
</file>