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0160" windowHeight="9048" activeTab="6"/>
  </bookViews>
  <sheets>
    <sheet name="BV3" sheetId="9" r:id="rId1"/>
    <sheet name="BV4" sheetId="10" r:id="rId2"/>
    <sheet name="BV5" sheetId="11" r:id="rId3"/>
    <sheet name="BV6" sheetId="12" r:id="rId4"/>
    <sheet name="BV7" sheetId="13" r:id="rId5"/>
    <sheet name="BV8" sheetId="14" r:id="rId6"/>
    <sheet name="BRZ GTR-300" sheetId="15" r:id="rId7"/>
    <sheet name="Clio Cup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5" l="1"/>
  <c r="L6" i="15"/>
  <c r="C7" i="15" s="1"/>
  <c r="C5" i="15"/>
  <c r="D6" i="15" s="1"/>
  <c r="E6" i="15" s="1"/>
  <c r="L6" i="14"/>
  <c r="C7" i="14" s="1"/>
  <c r="D8" i="14" s="1"/>
  <c r="E8" i="14" s="1"/>
  <c r="I2" i="14"/>
  <c r="L6" i="13"/>
  <c r="C7" i="13" s="1"/>
  <c r="D8" i="13" s="1"/>
  <c r="E8" i="13" s="1"/>
  <c r="I2" i="13"/>
  <c r="L6" i="12"/>
  <c r="C7" i="12" s="1"/>
  <c r="G5" i="12"/>
  <c r="C4" i="12"/>
  <c r="D5" i="12" s="1"/>
  <c r="E5" i="12" s="1"/>
  <c r="C3" i="12"/>
  <c r="D4" i="12" s="1"/>
  <c r="E4" i="12" s="1"/>
  <c r="I2" i="12"/>
  <c r="C2" i="12"/>
  <c r="D3" i="12" s="1"/>
  <c r="E3" i="12" s="1"/>
  <c r="L6" i="11"/>
  <c r="C6" i="11" s="1"/>
  <c r="I2" i="11"/>
  <c r="L6" i="10"/>
  <c r="C5" i="10" s="1"/>
  <c r="I2" i="10"/>
  <c r="L6" i="9"/>
  <c r="C4" i="9" s="1"/>
  <c r="I2" i="9"/>
  <c r="C2" i="11" l="1"/>
  <c r="D3" i="11" s="1"/>
  <c r="E3" i="11" s="1"/>
  <c r="C3" i="11"/>
  <c r="D4" i="11" s="1"/>
  <c r="E4" i="11" s="1"/>
  <c r="C5" i="14"/>
  <c r="D6" i="14" s="1"/>
  <c r="E6" i="14" s="1"/>
  <c r="C8" i="14"/>
  <c r="D9" i="14" s="1"/>
  <c r="E9" i="14" s="1"/>
  <c r="C2" i="14"/>
  <c r="D3" i="14" s="1"/>
  <c r="E3" i="14" s="1"/>
  <c r="C3" i="14"/>
  <c r="D4" i="14" s="1"/>
  <c r="E4" i="14" s="1"/>
  <c r="C6" i="14"/>
  <c r="D7" i="14" s="1"/>
  <c r="E7" i="14" s="1"/>
  <c r="C9" i="14"/>
  <c r="G5" i="14"/>
  <c r="C5" i="13"/>
  <c r="D6" i="13" s="1"/>
  <c r="E6" i="13" s="1"/>
  <c r="G5" i="13"/>
  <c r="C2" i="13"/>
  <c r="D3" i="13" s="1"/>
  <c r="E3" i="13" s="1"/>
  <c r="C3" i="13"/>
  <c r="D4" i="13" s="1"/>
  <c r="E4" i="13" s="1"/>
  <c r="C6" i="13"/>
  <c r="D7" i="13" s="1"/>
  <c r="E7" i="13" s="1"/>
  <c r="C8" i="13"/>
  <c r="C5" i="12"/>
  <c r="D6" i="12" s="1"/>
  <c r="E6" i="12" s="1"/>
  <c r="C6" i="12"/>
  <c r="D7" i="12" s="1"/>
  <c r="E7" i="12" s="1"/>
  <c r="G6" i="12"/>
  <c r="C5" i="11"/>
  <c r="D6" i="11" s="1"/>
  <c r="E6" i="11" s="1"/>
  <c r="C2" i="9"/>
  <c r="D3" i="9" s="1"/>
  <c r="E3" i="9" s="1"/>
  <c r="C3" i="9"/>
  <c r="D4" i="9" s="1"/>
  <c r="E4" i="9" s="1"/>
  <c r="C2" i="15"/>
  <c r="D3" i="15" s="1"/>
  <c r="E3" i="15" s="1"/>
  <c r="C3" i="15"/>
  <c r="D4" i="15" s="1"/>
  <c r="E4" i="15" s="1"/>
  <c r="C6" i="15"/>
  <c r="D7" i="15" s="1"/>
  <c r="E7" i="15" s="1"/>
  <c r="C4" i="15"/>
  <c r="D5" i="15" s="1"/>
  <c r="E5" i="15" s="1"/>
  <c r="G5" i="15"/>
  <c r="G6" i="15"/>
  <c r="C4" i="14"/>
  <c r="D5" i="14" s="1"/>
  <c r="E5" i="14" s="1"/>
  <c r="G6" i="14"/>
  <c r="C4" i="13"/>
  <c r="D5" i="13" s="1"/>
  <c r="E5" i="13" s="1"/>
  <c r="G6" i="13"/>
  <c r="C4" i="11"/>
  <c r="D5" i="11" s="1"/>
  <c r="E5" i="11" s="1"/>
  <c r="G5" i="11"/>
  <c r="G6" i="11"/>
  <c r="C2" i="10"/>
  <c r="D3" i="10" s="1"/>
  <c r="E3" i="10" s="1"/>
  <c r="C3" i="10"/>
  <c r="E5" i="10"/>
  <c r="C4" i="10"/>
  <c r="D5" i="10" s="1"/>
  <c r="G5" i="10"/>
  <c r="G6" i="10"/>
  <c r="G5" i="9"/>
  <c r="G6" i="9"/>
  <c r="L6" i="8"/>
  <c r="C7" i="8" s="1"/>
  <c r="I2" i="8"/>
  <c r="D4" i="10" l="1"/>
  <c r="E4" i="10" s="1"/>
  <c r="G5" i="8"/>
  <c r="C3" i="8"/>
  <c r="D4" i="8" s="1"/>
  <c r="E4" i="8" s="1"/>
  <c r="C4" i="8"/>
  <c r="D5" i="8" s="1"/>
  <c r="E5" i="8" s="1"/>
  <c r="G6" i="8"/>
  <c r="C2" i="8"/>
  <c r="D3" i="8" s="1"/>
  <c r="E3" i="8" s="1"/>
  <c r="C5" i="8"/>
  <c r="D6" i="8" s="1"/>
  <c r="E6" i="8" s="1"/>
  <c r="C6" i="8"/>
  <c r="D7" i="8" s="1"/>
  <c r="E7" i="8" s="1"/>
</calcChain>
</file>

<file path=xl/sharedStrings.xml><?xml version="1.0" encoding="utf-8"?>
<sst xmlns="http://schemas.openxmlformats.org/spreadsheetml/2006/main" count="265" uniqueCount="38">
  <si>
    <t>1ère</t>
  </si>
  <si>
    <t>2ème</t>
  </si>
  <si>
    <t>3ème</t>
  </si>
  <si>
    <t>4ème</t>
  </si>
  <si>
    <t>5ème</t>
  </si>
  <si>
    <t>6ème</t>
  </si>
  <si>
    <t>7ème</t>
  </si>
  <si>
    <t>8ème</t>
  </si>
  <si>
    <t>Final</t>
  </si>
  <si>
    <t>@</t>
  </si>
  <si>
    <t>km/h</t>
  </si>
  <si>
    <t>STOCK</t>
  </si>
  <si>
    <t>tours/minute</t>
  </si>
  <si>
    <t>Coef :</t>
  </si>
  <si>
    <t>Rupteur</t>
  </si>
  <si>
    <t>Vmax objectif</t>
  </si>
  <si>
    <t>km/h @</t>
  </si>
  <si>
    <t>V 1ère objectif</t>
  </si>
  <si>
    <t>Final conseillé</t>
  </si>
  <si>
    <t>1ère conseillée</t>
  </si>
  <si>
    <t>Passer rapport @</t>
  </si>
  <si>
    <t>Rapport</t>
  </si>
  <si>
    <t>Vmax rapport</t>
  </si>
  <si>
    <t xml:space="preserve">Perte de régime </t>
  </si>
  <si>
    <t>Régime de départ</t>
  </si>
  <si>
    <t>Pneus course dur</t>
  </si>
  <si>
    <t>Pneus course tendre</t>
  </si>
  <si>
    <t>Couple max @ 5600 tours/minute</t>
  </si>
  <si>
    <t>Puissance max @ 6600 - 7600 tours/minute</t>
  </si>
  <si>
    <t>Passer 3ème @</t>
  </si>
  <si>
    <t>Passer 4ème @</t>
  </si>
  <si>
    <t>Passer 5ème @</t>
  </si>
  <si>
    <t>Passer 6ème @</t>
  </si>
  <si>
    <t>Passer 2ème @</t>
  </si>
  <si>
    <t>Couple max @ 4000 tours/minute</t>
  </si>
  <si>
    <t>Puissance max @ 5400-6500 tours/minute</t>
  </si>
  <si>
    <t>Plage de puissance : 4900-6600</t>
  </si>
  <si>
    <t>Plage de puissance : 6000 - 7700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</si>
</sst>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&quot;@ &quot;0&quot; km/h&quot;"/>
    <numFmt numFmtId="166" formatCode="0&quot; tours/minute&quot;"/>
    <numFmt numFmtId="167" formatCode="&quot;-&quot;0&quot; &gt;&gt;&gt;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/>
      <top/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2" xfId="0" applyBorder="1"/>
    <xf numFmtId="0" fontId="0" fillId="4" borderId="5" xfId="0" applyFill="1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/>
    <xf numFmtId="0" fontId="0" fillId="0" borderId="15" xfId="0" applyBorder="1"/>
    <xf numFmtId="0" fontId="0" fillId="0" borderId="19" xfId="0" applyBorder="1"/>
    <xf numFmtId="0" fontId="0" fillId="0" borderId="3" xfId="0" applyBorder="1" applyAlignment="1">
      <alignment horizontal="center"/>
    </xf>
    <xf numFmtId="0" fontId="0" fillId="0" borderId="20" xfId="0" applyBorder="1"/>
    <xf numFmtId="0" fontId="0" fillId="0" borderId="1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1" xfId="0" applyBorder="1"/>
    <xf numFmtId="0" fontId="0" fillId="5" borderId="18" xfId="0" applyFill="1" applyBorder="1"/>
    <xf numFmtId="164" fontId="0" fillId="5" borderId="11" xfId="0" applyNumberFormat="1" applyFill="1" applyBorder="1"/>
    <xf numFmtId="164" fontId="0" fillId="5" borderId="13" xfId="0" applyNumberFormat="1" applyFill="1" applyBorder="1"/>
    <xf numFmtId="0" fontId="0" fillId="0" borderId="27" xfId="0" applyBorder="1"/>
    <xf numFmtId="0" fontId="0" fillId="0" borderId="0" xfId="0" applyBorder="1"/>
    <xf numFmtId="165" fontId="0" fillId="5" borderId="31" xfId="0" applyNumberFormat="1" applyFill="1" applyBorder="1" applyAlignment="1">
      <alignment horizontal="left"/>
    </xf>
    <xf numFmtId="165" fontId="0" fillId="5" borderId="32" xfId="0" applyNumberFormat="1" applyFill="1" applyBorder="1" applyAlignment="1">
      <alignment horizontal="left"/>
    </xf>
    <xf numFmtId="165" fontId="0" fillId="5" borderId="33" xfId="0" applyNumberFormat="1" applyFill="1" applyBorder="1" applyAlignment="1">
      <alignment horizontal="left"/>
    </xf>
    <xf numFmtId="0" fontId="0" fillId="0" borderId="37" xfId="0" applyBorder="1"/>
    <xf numFmtId="0" fontId="0" fillId="0" borderId="38" xfId="0" applyBorder="1"/>
    <xf numFmtId="0" fontId="0" fillId="6" borderId="34" xfId="0" applyFill="1" applyBorder="1"/>
    <xf numFmtId="0" fontId="0" fillId="6" borderId="22" xfId="0" applyFill="1" applyBorder="1"/>
    <xf numFmtId="0" fontId="0" fillId="0" borderId="39" xfId="0" applyBorder="1"/>
    <xf numFmtId="0" fontId="0" fillId="4" borderId="40" xfId="0" applyFill="1" applyBorder="1"/>
    <xf numFmtId="0" fontId="0" fillId="0" borderId="40" xfId="0" applyBorder="1"/>
    <xf numFmtId="0" fontId="0" fillId="4" borderId="0" xfId="0" applyFill="1" applyBorder="1"/>
    <xf numFmtId="0" fontId="0" fillId="5" borderId="0" xfId="0" applyFill="1" applyBorder="1"/>
    <xf numFmtId="0" fontId="0" fillId="0" borderId="42" xfId="0" applyBorder="1"/>
    <xf numFmtId="0" fontId="0" fillId="0" borderId="23" xfId="0" applyBorder="1"/>
    <xf numFmtId="0" fontId="0" fillId="0" borderId="24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164" fontId="0" fillId="7" borderId="24" xfId="0" applyNumberFormat="1" applyFill="1" applyBorder="1" applyAlignment="1">
      <alignment horizontal="right"/>
    </xf>
    <xf numFmtId="164" fontId="0" fillId="7" borderId="26" xfId="0" applyNumberFormat="1" applyFill="1" applyBorder="1" applyAlignment="1">
      <alignment horizontal="right"/>
    </xf>
    <xf numFmtId="167" fontId="0" fillId="8" borderId="35" xfId="0" applyNumberFormat="1" applyFill="1" applyBorder="1" applyAlignment="1">
      <alignment horizontal="center"/>
    </xf>
    <xf numFmtId="167" fontId="0" fillId="8" borderId="36" xfId="0" applyNumberFormat="1" applyFill="1" applyBorder="1" applyAlignment="1">
      <alignment horizontal="center"/>
    </xf>
    <xf numFmtId="166" fontId="0" fillId="5" borderId="23" xfId="0" applyNumberFormat="1" applyFill="1" applyBorder="1" applyAlignment="1">
      <alignment horizontal="left"/>
    </xf>
    <xf numFmtId="166" fontId="0" fillId="5" borderId="35" xfId="0" applyNumberFormat="1" applyFill="1" applyBorder="1" applyAlignment="1">
      <alignment horizontal="left"/>
    </xf>
    <xf numFmtId="166" fontId="0" fillId="5" borderId="36" xfId="0" applyNumberFormat="1" applyFill="1" applyBorder="1" applyAlignment="1">
      <alignment horizontal="left"/>
    </xf>
    <xf numFmtId="0" fontId="1" fillId="10" borderId="29" xfId="0" applyFont="1" applyFill="1" applyBorder="1"/>
    <xf numFmtId="0" fontId="1" fillId="10" borderId="30" xfId="0" applyFont="1" applyFill="1" applyBorder="1"/>
    <xf numFmtId="165" fontId="0" fillId="0" borderId="0" xfId="0" applyNumberForma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0" fillId="0" borderId="47" xfId="0" applyBorder="1"/>
    <xf numFmtId="0" fontId="0" fillId="0" borderId="48" xfId="0" applyBorder="1"/>
    <xf numFmtId="165" fontId="0" fillId="5" borderId="49" xfId="0" applyNumberForma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167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left"/>
    </xf>
    <xf numFmtId="0" fontId="1" fillId="10" borderId="26" xfId="0" applyFont="1" applyFill="1" applyBorder="1"/>
    <xf numFmtId="166" fontId="0" fillId="5" borderId="50" xfId="0" applyNumberFormat="1" applyFill="1" applyBorder="1" applyAlignment="1">
      <alignment horizontal="left"/>
    </xf>
    <xf numFmtId="0" fontId="0" fillId="4" borderId="44" xfId="0" applyFill="1" applyBorder="1"/>
    <xf numFmtId="0" fontId="0" fillId="0" borderId="23" xfId="0" applyFill="1" applyBorder="1" applyAlignment="1">
      <alignment horizontal="center"/>
    </xf>
    <xf numFmtId="164" fontId="0" fillId="7" borderId="0" xfId="0" applyNumberFormat="1" applyFill="1" applyBorder="1" applyAlignment="1">
      <alignment horizontal="right"/>
    </xf>
    <xf numFmtId="165" fontId="0" fillId="5" borderId="36" xfId="0" applyNumberFormat="1" applyFill="1" applyBorder="1" applyAlignment="1">
      <alignment horizontal="left"/>
    </xf>
    <xf numFmtId="165" fontId="0" fillId="5" borderId="35" xfId="0" applyNumberFormat="1" applyFill="1" applyBorder="1" applyAlignment="1">
      <alignment horizontal="left"/>
    </xf>
    <xf numFmtId="0" fontId="0" fillId="0" borderId="50" xfId="0" applyBorder="1"/>
    <xf numFmtId="0" fontId="0" fillId="0" borderId="28" xfId="0" applyBorder="1"/>
    <xf numFmtId="0" fontId="0" fillId="4" borderId="21" xfId="0" applyFill="1" applyBorder="1"/>
    <xf numFmtId="0" fontId="0" fillId="4" borderId="28" xfId="0" applyFill="1" applyBorder="1"/>
    <xf numFmtId="164" fontId="0" fillId="0" borderId="0" xfId="0" applyNumberFormat="1" applyFill="1" applyBorder="1" applyAlignment="1">
      <alignment horizontal="right"/>
    </xf>
    <xf numFmtId="0" fontId="1" fillId="9" borderId="25" xfId="0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0" borderId="27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9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L4" sqref="L4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80" t="s">
        <v>21</v>
      </c>
      <c r="B1" s="81"/>
      <c r="C1" s="56" t="s">
        <v>22</v>
      </c>
      <c r="D1" s="56" t="s">
        <v>23</v>
      </c>
      <c r="E1" s="56" t="s">
        <v>24</v>
      </c>
      <c r="F1" s="62" t="s">
        <v>15</v>
      </c>
      <c r="G1" s="38"/>
      <c r="H1" s="39" t="s">
        <v>16</v>
      </c>
      <c r="I1" s="38"/>
      <c r="J1" s="42" t="s">
        <v>12</v>
      </c>
      <c r="K1" s="82" t="s">
        <v>11</v>
      </c>
      <c r="L1" s="83"/>
      <c r="M1" s="83"/>
      <c r="N1" s="83"/>
      <c r="O1" s="84"/>
    </row>
    <row r="2" spans="1:15" x14ac:dyDescent="0.3">
      <c r="A2" s="22" t="s">
        <v>0</v>
      </c>
      <c r="B2" s="49"/>
      <c r="C2" s="30" t="e">
        <f>((1/($B$5*B2))*$N$2)/$L$6</f>
        <v>#DIV/0!</v>
      </c>
      <c r="D2" s="35"/>
      <c r="E2" s="35"/>
      <c r="F2" s="29" t="s">
        <v>17</v>
      </c>
      <c r="G2" s="40"/>
      <c r="H2" s="29" t="s">
        <v>16</v>
      </c>
      <c r="I2" s="41">
        <f>N2</f>
        <v>0</v>
      </c>
      <c r="J2" s="44" t="s">
        <v>12</v>
      </c>
      <c r="K2" s="85" t="s">
        <v>14</v>
      </c>
      <c r="L2" s="86"/>
      <c r="M2" s="15" t="s">
        <v>9</v>
      </c>
      <c r="N2" s="16"/>
      <c r="O2" s="17" t="s">
        <v>12</v>
      </c>
    </row>
    <row r="3" spans="1:15" ht="15" thickBot="1" x14ac:dyDescent="0.35">
      <c r="A3" s="22" t="s">
        <v>1</v>
      </c>
      <c r="B3" s="49"/>
      <c r="C3" s="31" t="e">
        <f>((1/($B$5*B3))*$N$2)/$L$6</f>
        <v>#DIV/0!</v>
      </c>
      <c r="D3" s="51" t="e">
        <f>$N$2-(C2*$L$6*B3*$B$5)</f>
        <v>#DIV/0!</v>
      </c>
      <c r="E3" s="54" t="e">
        <f>$G$3-D3</f>
        <v>#DIV/0!</v>
      </c>
      <c r="F3" s="63" t="s">
        <v>20</v>
      </c>
      <c r="G3" s="70"/>
      <c r="H3" s="47" t="s">
        <v>12</v>
      </c>
      <c r="I3" s="46"/>
      <c r="J3" s="48"/>
      <c r="K3" s="19" t="s">
        <v>0</v>
      </c>
      <c r="L3" s="5"/>
      <c r="M3" s="2" t="s">
        <v>9</v>
      </c>
      <c r="N3" s="4"/>
      <c r="O3" s="13" t="s">
        <v>10</v>
      </c>
    </row>
    <row r="4" spans="1:15" ht="15" thickBot="1" x14ac:dyDescent="0.35">
      <c r="A4" s="22" t="s">
        <v>2</v>
      </c>
      <c r="B4" s="49"/>
      <c r="C4" s="32" t="e">
        <f>((1/($B$5*B4))*$N$2)/$L$6</f>
        <v>#DIV/0!</v>
      </c>
      <c r="D4" s="52" t="e">
        <f>$N$2-(C3*$L$6*B4*$B$5)</f>
        <v>#DIV/0!</v>
      </c>
      <c r="E4" s="55" t="e">
        <f>$G$3-D4</f>
        <v>#DIV/0!</v>
      </c>
      <c r="H4" s="29"/>
      <c r="I4" s="28"/>
      <c r="J4" s="12"/>
      <c r="K4" s="14" t="s">
        <v>8</v>
      </c>
      <c r="L4" s="5"/>
      <c r="M4" s="2"/>
      <c r="N4" s="3"/>
      <c r="O4" s="13"/>
    </row>
    <row r="5" spans="1:15" ht="15" thickBot="1" x14ac:dyDescent="0.35">
      <c r="A5" s="23" t="s">
        <v>8</v>
      </c>
      <c r="B5" s="50"/>
      <c r="F5" s="10" t="s">
        <v>18</v>
      </c>
      <c r="G5" s="26" t="e">
        <f>I1/(B4*G1*$L$6)</f>
        <v>#DIV/0!</v>
      </c>
      <c r="H5" s="28"/>
      <c r="I5" s="3"/>
      <c r="J5" s="6"/>
      <c r="K5" s="20"/>
      <c r="L5" s="24"/>
      <c r="M5" s="3"/>
      <c r="N5" s="3"/>
      <c r="O5" s="13"/>
    </row>
    <row r="6" spans="1:15" ht="15" thickBot="1" x14ac:dyDescent="0.35">
      <c r="C6" s="58"/>
      <c r="D6" s="59"/>
      <c r="E6" s="60"/>
      <c r="F6" s="11" t="s">
        <v>19</v>
      </c>
      <c r="G6" s="27" t="e">
        <f>N2/(B5*G2*$L$6)</f>
        <v>#DIV/0!</v>
      </c>
      <c r="H6" s="3"/>
      <c r="I6" s="3"/>
      <c r="J6" s="6"/>
      <c r="K6" s="21" t="s">
        <v>13</v>
      </c>
      <c r="L6" s="25" t="e">
        <f>(N2*(1/(L3*L4)))/N3</f>
        <v>#DIV/0!</v>
      </c>
      <c r="M6" s="18"/>
      <c r="N6" s="8"/>
      <c r="O6" s="9"/>
    </row>
    <row r="7" spans="1:15" x14ac:dyDescent="0.3">
      <c r="C7" s="61"/>
      <c r="D7" s="61"/>
      <c r="E7" s="61"/>
    </row>
    <row r="8" spans="1:15" x14ac:dyDescent="0.3">
      <c r="C8" s="1"/>
    </row>
    <row r="9" spans="1:15" x14ac:dyDescent="0.3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E15" sqref="E15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80" t="s">
        <v>21</v>
      </c>
      <c r="B1" s="81"/>
      <c r="C1" s="56" t="s">
        <v>22</v>
      </c>
      <c r="D1" s="56" t="s">
        <v>23</v>
      </c>
      <c r="E1" s="68" t="s">
        <v>24</v>
      </c>
      <c r="F1" s="37" t="s">
        <v>15</v>
      </c>
      <c r="G1" s="38"/>
      <c r="H1" s="39" t="s">
        <v>16</v>
      </c>
      <c r="I1" s="38"/>
      <c r="J1" s="42" t="s">
        <v>12</v>
      </c>
      <c r="K1" s="82" t="s">
        <v>11</v>
      </c>
      <c r="L1" s="83"/>
      <c r="M1" s="83"/>
      <c r="N1" s="83"/>
      <c r="O1" s="84"/>
    </row>
    <row r="2" spans="1:15" x14ac:dyDescent="0.3">
      <c r="A2" s="22" t="s">
        <v>0</v>
      </c>
      <c r="B2" s="49"/>
      <c r="C2" s="30" t="e">
        <f>((1/($B$6*B2))*$N$2)/$L$6</f>
        <v>#DIV/0!</v>
      </c>
      <c r="D2" s="35"/>
      <c r="E2" s="35"/>
      <c r="F2" s="43" t="s">
        <v>17</v>
      </c>
      <c r="G2" s="40"/>
      <c r="H2" s="29" t="s">
        <v>16</v>
      </c>
      <c r="I2" s="41">
        <f>N2</f>
        <v>0</v>
      </c>
      <c r="J2" s="44" t="s">
        <v>12</v>
      </c>
      <c r="K2" s="85" t="s">
        <v>14</v>
      </c>
      <c r="L2" s="86"/>
      <c r="M2" s="15" t="s">
        <v>9</v>
      </c>
      <c r="N2" s="16"/>
      <c r="O2" s="17" t="s">
        <v>12</v>
      </c>
    </row>
    <row r="3" spans="1:15" ht="15" thickBot="1" x14ac:dyDescent="0.35">
      <c r="A3" s="22" t="s">
        <v>1</v>
      </c>
      <c r="B3" s="49"/>
      <c r="C3" s="31" t="e">
        <f>((1/($B$6*B3))*$N$2)/$L$6</f>
        <v>#DIV/0!</v>
      </c>
      <c r="D3" s="51" t="e">
        <f>$N$2-(C2*$L$6*B3*$B$6)</f>
        <v>#DIV/0!</v>
      </c>
      <c r="E3" s="54" t="e">
        <f>$G$3-D3</f>
        <v>#DIV/0!</v>
      </c>
      <c r="F3" s="45" t="s">
        <v>20</v>
      </c>
      <c r="G3" s="70"/>
      <c r="H3" s="47" t="s">
        <v>12</v>
      </c>
      <c r="I3" s="46"/>
      <c r="J3" s="48"/>
      <c r="K3" s="19" t="s">
        <v>0</v>
      </c>
      <c r="L3" s="5"/>
      <c r="M3" s="2" t="s">
        <v>9</v>
      </c>
      <c r="N3" s="4"/>
      <c r="O3" s="13" t="s">
        <v>10</v>
      </c>
    </row>
    <row r="4" spans="1:15" ht="15" thickBot="1" x14ac:dyDescent="0.35">
      <c r="A4" s="22" t="s">
        <v>2</v>
      </c>
      <c r="B4" s="49"/>
      <c r="C4" s="31" t="e">
        <f>((1/($B$6*B4))*$N$2)/$L$6</f>
        <v>#DIV/0!</v>
      </c>
      <c r="D4" s="51" t="e">
        <f t="shared" ref="D4:D5" si="0">$N$2-(C3*$L$6*B4*$B$6)</f>
        <v>#DIV/0!</v>
      </c>
      <c r="E4" s="54" t="e">
        <f t="shared" ref="E4" si="1">$G$3-D4</f>
        <v>#DIV/0!</v>
      </c>
      <c r="H4" s="29"/>
      <c r="I4" s="28"/>
      <c r="J4" s="12"/>
      <c r="K4" s="14" t="s">
        <v>8</v>
      </c>
      <c r="L4" s="5"/>
      <c r="M4" s="2"/>
      <c r="N4" s="3"/>
      <c r="O4" s="13"/>
    </row>
    <row r="5" spans="1:15" ht="15" thickBot="1" x14ac:dyDescent="0.35">
      <c r="A5" s="22" t="s">
        <v>3</v>
      </c>
      <c r="B5" s="49"/>
      <c r="C5" s="32" t="e">
        <f>((1/($B$6*B5))*$N$2)/$L$6</f>
        <v>#DIV/0!</v>
      </c>
      <c r="D5" s="52" t="e">
        <f t="shared" si="0"/>
        <v>#DIV/0!</v>
      </c>
      <c r="E5" s="69" t="e">
        <f>$G$3-D5</f>
        <v>#DIV/0!</v>
      </c>
      <c r="F5" s="10" t="s">
        <v>18</v>
      </c>
      <c r="G5" s="26" t="e">
        <f>I1/(B5*G1*$L$6)</f>
        <v>#DIV/0!</v>
      </c>
      <c r="H5" s="28"/>
      <c r="I5" s="3"/>
      <c r="J5" s="6"/>
      <c r="K5" s="20"/>
      <c r="L5" s="24"/>
      <c r="M5" s="3"/>
      <c r="N5" s="3"/>
      <c r="O5" s="13"/>
    </row>
    <row r="6" spans="1:15" ht="15" thickBot="1" x14ac:dyDescent="0.35">
      <c r="A6" s="23" t="s">
        <v>8</v>
      </c>
      <c r="B6" s="50"/>
      <c r="C6" s="65"/>
      <c r="D6" s="66"/>
      <c r="E6" s="67"/>
      <c r="F6" s="11" t="s">
        <v>19</v>
      </c>
      <c r="G6" s="27" t="e">
        <f>N2/(B6*G2*$L$6)</f>
        <v>#DIV/0!</v>
      </c>
      <c r="H6" s="3"/>
      <c r="I6" s="3"/>
      <c r="J6" s="6"/>
      <c r="K6" s="21" t="s">
        <v>13</v>
      </c>
      <c r="L6" s="25" t="e">
        <f>(N2*(1/(L3*L4)))/N3</f>
        <v>#DIV/0!</v>
      </c>
      <c r="M6" s="18"/>
      <c r="N6" s="8"/>
      <c r="O6" s="9"/>
    </row>
    <row r="7" spans="1:15" x14ac:dyDescent="0.3">
      <c r="A7" s="22"/>
    </row>
    <row r="8" spans="1:15" x14ac:dyDescent="0.3">
      <c r="C8" s="1"/>
    </row>
    <row r="9" spans="1:15" x14ac:dyDescent="0.3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N2" activeCellId="4" sqref="B2:B7 G1:G3 I1 L3:L4 N2:N3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80" t="s">
        <v>21</v>
      </c>
      <c r="B1" s="81"/>
      <c r="C1" s="56" t="s">
        <v>22</v>
      </c>
      <c r="D1" s="56" t="s">
        <v>23</v>
      </c>
      <c r="E1" s="57" t="s">
        <v>24</v>
      </c>
      <c r="F1" s="37" t="s">
        <v>15</v>
      </c>
      <c r="G1" s="38"/>
      <c r="H1" s="39" t="s">
        <v>16</v>
      </c>
      <c r="I1" s="38"/>
      <c r="J1" s="42" t="s">
        <v>12</v>
      </c>
      <c r="K1" s="82" t="s">
        <v>11</v>
      </c>
      <c r="L1" s="83"/>
      <c r="M1" s="83"/>
      <c r="N1" s="83"/>
      <c r="O1" s="84"/>
    </row>
    <row r="2" spans="1:15" x14ac:dyDescent="0.3">
      <c r="A2" s="22" t="s">
        <v>0</v>
      </c>
      <c r="B2" s="49"/>
      <c r="C2" s="30" t="e">
        <f>((1/($B$7*B2))*$N$2)/$L$6</f>
        <v>#DIV/0!</v>
      </c>
      <c r="D2" s="35"/>
      <c r="E2" s="36"/>
      <c r="F2" s="43" t="s">
        <v>17</v>
      </c>
      <c r="G2" s="40"/>
      <c r="H2" s="29" t="s">
        <v>16</v>
      </c>
      <c r="I2" s="41">
        <f>N2</f>
        <v>5</v>
      </c>
      <c r="J2" s="44" t="s">
        <v>12</v>
      </c>
      <c r="K2" s="85" t="s">
        <v>14</v>
      </c>
      <c r="L2" s="86"/>
      <c r="M2" s="15" t="s">
        <v>9</v>
      </c>
      <c r="N2" s="16">
        <v>5</v>
      </c>
      <c r="O2" s="17" t="s">
        <v>12</v>
      </c>
    </row>
    <row r="3" spans="1:15" ht="15" thickBot="1" x14ac:dyDescent="0.35">
      <c r="A3" s="22" t="s">
        <v>1</v>
      </c>
      <c r="B3" s="49"/>
      <c r="C3" s="31" t="e">
        <f>((1/($B$7*B3))*$N$2)/$L$6</f>
        <v>#DIV/0!</v>
      </c>
      <c r="D3" s="51" t="e">
        <f>$N$2-(C2*$L$6*B3*$B$7)</f>
        <v>#DIV/0!</v>
      </c>
      <c r="E3" s="53" t="e">
        <f>$G$3-D3</f>
        <v>#DIV/0!</v>
      </c>
      <c r="F3" s="45" t="s">
        <v>20</v>
      </c>
      <c r="G3" s="70"/>
      <c r="H3" s="47" t="s">
        <v>12</v>
      </c>
      <c r="I3" s="46"/>
      <c r="J3" s="48"/>
      <c r="K3" s="19" t="s">
        <v>0</v>
      </c>
      <c r="L3" s="5"/>
      <c r="M3" s="2" t="s">
        <v>9</v>
      </c>
      <c r="N3" s="4"/>
      <c r="O3" s="13" t="s">
        <v>10</v>
      </c>
    </row>
    <row r="4" spans="1:15" ht="15" thickBot="1" x14ac:dyDescent="0.35">
      <c r="A4" s="22" t="s">
        <v>2</v>
      </c>
      <c r="B4" s="49"/>
      <c r="C4" s="31" t="e">
        <f>((1/($B$7*B4))*$N$2)/$L$6</f>
        <v>#DIV/0!</v>
      </c>
      <c r="D4" s="51" t="e">
        <f>$N$2-(C3*$L$6*B4*$B$7)</f>
        <v>#DIV/0!</v>
      </c>
      <c r="E4" s="54" t="e">
        <f t="shared" ref="E4:E5" si="0">$G$3-D4</f>
        <v>#DIV/0!</v>
      </c>
      <c r="H4" s="29"/>
      <c r="I4" s="28"/>
      <c r="J4" s="12"/>
      <c r="K4" s="14" t="s">
        <v>8</v>
      </c>
      <c r="L4" s="5"/>
      <c r="M4" s="2"/>
      <c r="N4" s="3"/>
      <c r="O4" s="13"/>
    </row>
    <row r="5" spans="1:15" ht="15" thickBot="1" x14ac:dyDescent="0.35">
      <c r="A5" s="22" t="s">
        <v>3</v>
      </c>
      <c r="B5" s="49"/>
      <c r="C5" s="31" t="e">
        <f>((1/($B$7*B5))*$N$2)/$L$6</f>
        <v>#DIV/0!</v>
      </c>
      <c r="D5" s="51" t="e">
        <f>$N$2-(C4*$L$6*B5*$B$7)</f>
        <v>#DIV/0!</v>
      </c>
      <c r="E5" s="54" t="e">
        <f t="shared" si="0"/>
        <v>#DIV/0!</v>
      </c>
      <c r="F5" s="33" t="s">
        <v>18</v>
      </c>
      <c r="G5" s="26" t="e">
        <f>I1/(B6*G1*$L$6)</f>
        <v>#DIV/0!</v>
      </c>
      <c r="H5" s="28"/>
      <c r="I5" s="3"/>
      <c r="J5" s="6"/>
      <c r="K5" s="20"/>
      <c r="L5" s="24"/>
      <c r="M5" s="3"/>
      <c r="N5" s="3"/>
      <c r="O5" s="13"/>
    </row>
    <row r="6" spans="1:15" ht="15" thickBot="1" x14ac:dyDescent="0.35">
      <c r="A6" s="22" t="s">
        <v>4</v>
      </c>
      <c r="B6" s="49"/>
      <c r="C6" s="32" t="e">
        <f>((1/($B$7*B6))*$N$2)/$L$6</f>
        <v>#DIV/0!</v>
      </c>
      <c r="D6" s="52" t="e">
        <f>$N$2-(C5*$L$6*B6*$B$7)</f>
        <v>#DIV/0!</v>
      </c>
      <c r="E6" s="55" t="e">
        <f>$G$3-D6</f>
        <v>#DIV/0!</v>
      </c>
      <c r="F6" s="34" t="s">
        <v>19</v>
      </c>
      <c r="G6" s="27" t="e">
        <f>N2/(B7*G2*$L$6)</f>
        <v>#DIV/0!</v>
      </c>
      <c r="H6" s="3"/>
      <c r="I6" s="3"/>
      <c r="J6" s="6"/>
      <c r="K6" s="21" t="s">
        <v>13</v>
      </c>
      <c r="L6" s="25" t="e">
        <f>(N2*(1/(L3*L4)))/N3</f>
        <v>#DIV/0!</v>
      </c>
      <c r="M6" s="18"/>
      <c r="N6" s="8"/>
      <c r="O6" s="9"/>
    </row>
    <row r="7" spans="1:15" ht="15" thickBot="1" x14ac:dyDescent="0.35">
      <c r="A7" s="23" t="s">
        <v>8</v>
      </c>
      <c r="B7" s="50"/>
    </row>
    <row r="8" spans="1:15" x14ac:dyDescent="0.3">
      <c r="C8" s="1"/>
    </row>
    <row r="9" spans="1:15" x14ac:dyDescent="0.3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F18" sqref="F18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80" t="s">
        <v>21</v>
      </c>
      <c r="B1" s="81"/>
      <c r="C1" s="56" t="s">
        <v>22</v>
      </c>
      <c r="D1" s="56" t="s">
        <v>23</v>
      </c>
      <c r="E1" s="57" t="s">
        <v>24</v>
      </c>
      <c r="F1" s="37" t="s">
        <v>15</v>
      </c>
      <c r="G1" s="38"/>
      <c r="H1" s="39" t="s">
        <v>16</v>
      </c>
      <c r="I1" s="38"/>
      <c r="J1" s="42" t="s">
        <v>12</v>
      </c>
      <c r="K1" s="82" t="s">
        <v>11</v>
      </c>
      <c r="L1" s="83"/>
      <c r="M1" s="83"/>
      <c r="N1" s="83"/>
      <c r="O1" s="84"/>
    </row>
    <row r="2" spans="1:15" x14ac:dyDescent="0.3">
      <c r="A2" s="22" t="s">
        <v>0</v>
      </c>
      <c r="B2" s="49"/>
      <c r="C2" s="30" t="e">
        <f t="shared" ref="C2:C7" si="0">((1/($B$8*B2))*$N$2)/$L$6</f>
        <v>#DIV/0!</v>
      </c>
      <c r="D2" s="35"/>
      <c r="E2" s="36"/>
      <c r="F2" s="43" t="s">
        <v>17</v>
      </c>
      <c r="G2" s="40"/>
      <c r="H2" s="29" t="s">
        <v>16</v>
      </c>
      <c r="I2" s="41">
        <f>N2</f>
        <v>0</v>
      </c>
      <c r="J2" s="44" t="s">
        <v>12</v>
      </c>
      <c r="K2" s="85" t="s">
        <v>14</v>
      </c>
      <c r="L2" s="86"/>
      <c r="M2" s="15" t="s">
        <v>9</v>
      </c>
      <c r="N2" s="16"/>
      <c r="O2" s="17" t="s">
        <v>12</v>
      </c>
    </row>
    <row r="3" spans="1:15" ht="15" thickBot="1" x14ac:dyDescent="0.35">
      <c r="A3" s="22" t="s">
        <v>1</v>
      </c>
      <c r="B3" s="49"/>
      <c r="C3" s="31" t="e">
        <f t="shared" si="0"/>
        <v>#DIV/0!</v>
      </c>
      <c r="D3" s="51" t="e">
        <f>$N$2-(C2*$L$6*B3*$B$8)</f>
        <v>#DIV/0!</v>
      </c>
      <c r="E3" s="53" t="e">
        <f>$G$3-D3</f>
        <v>#DIV/0!</v>
      </c>
      <c r="F3" s="45" t="s">
        <v>20</v>
      </c>
      <c r="G3" s="70"/>
      <c r="H3" s="47" t="s">
        <v>12</v>
      </c>
      <c r="I3" s="46"/>
      <c r="J3" s="48"/>
      <c r="K3" s="19" t="s">
        <v>0</v>
      </c>
      <c r="L3" s="5"/>
      <c r="M3" s="2" t="s">
        <v>9</v>
      </c>
      <c r="N3" s="4"/>
      <c r="O3" s="13" t="s">
        <v>10</v>
      </c>
    </row>
    <row r="4" spans="1:15" ht="15" thickBot="1" x14ac:dyDescent="0.35">
      <c r="A4" s="22" t="s">
        <v>2</v>
      </c>
      <c r="B4" s="49"/>
      <c r="C4" s="31" t="e">
        <f t="shared" si="0"/>
        <v>#DIV/0!</v>
      </c>
      <c r="D4" s="51" t="e">
        <f>$N$2-(C3*$L$6*B4*$B$8)</f>
        <v>#DIV/0!</v>
      </c>
      <c r="E4" s="54" t="e">
        <f t="shared" ref="E4:E7" si="1">$G$3-D4</f>
        <v>#DIV/0!</v>
      </c>
      <c r="H4" s="29"/>
      <c r="I4" s="28"/>
      <c r="J4" s="12"/>
      <c r="K4" s="14" t="s">
        <v>8</v>
      </c>
      <c r="L4" s="5"/>
      <c r="M4" s="2"/>
      <c r="N4" s="3"/>
      <c r="O4" s="13"/>
    </row>
    <row r="5" spans="1:15" ht="15" thickBot="1" x14ac:dyDescent="0.35">
      <c r="A5" s="22" t="s">
        <v>3</v>
      </c>
      <c r="B5" s="49"/>
      <c r="C5" s="31" t="e">
        <f t="shared" si="0"/>
        <v>#DIV/0!</v>
      </c>
      <c r="D5" s="51" t="e">
        <f>$N$2-(C4*$L$6*B5*$B$8)</f>
        <v>#DIV/0!</v>
      </c>
      <c r="E5" s="54" t="e">
        <f t="shared" si="1"/>
        <v>#DIV/0!</v>
      </c>
      <c r="F5" s="33" t="s">
        <v>18</v>
      </c>
      <c r="G5" s="26" t="e">
        <f>I1/(B7*G1*$L$6)</f>
        <v>#DIV/0!</v>
      </c>
      <c r="H5" s="28"/>
      <c r="I5" s="3"/>
      <c r="J5" s="6"/>
      <c r="K5" s="20"/>
      <c r="L5" s="24"/>
      <c r="M5" s="3"/>
      <c r="N5" s="3"/>
      <c r="O5" s="13"/>
    </row>
    <row r="6" spans="1:15" ht="15" thickBot="1" x14ac:dyDescent="0.35">
      <c r="A6" s="22" t="s">
        <v>4</v>
      </c>
      <c r="B6" s="49"/>
      <c r="C6" s="31" t="e">
        <f t="shared" si="0"/>
        <v>#DIV/0!</v>
      </c>
      <c r="D6" s="51" t="e">
        <f>$N$2-(C5*$L$6*B6*$B$8)</f>
        <v>#DIV/0!</v>
      </c>
      <c r="E6" s="54" t="e">
        <f t="shared" si="1"/>
        <v>#DIV/0!</v>
      </c>
      <c r="F6" s="34" t="s">
        <v>19</v>
      </c>
      <c r="G6" s="27" t="e">
        <f>N2/(B8*G2*$L$6)</f>
        <v>#DIV/0!</v>
      </c>
      <c r="H6" s="3"/>
      <c r="I6" s="3"/>
      <c r="J6" s="6"/>
      <c r="K6" s="21" t="s">
        <v>13</v>
      </c>
      <c r="L6" s="25" t="e">
        <f>(N2*(1/(L3*L4)))/N3</f>
        <v>#DIV/0!</v>
      </c>
      <c r="M6" s="18"/>
      <c r="N6" s="8"/>
      <c r="O6" s="9"/>
    </row>
    <row r="7" spans="1:15" ht="15" thickBot="1" x14ac:dyDescent="0.35">
      <c r="A7" s="22" t="s">
        <v>5</v>
      </c>
      <c r="B7" s="49"/>
      <c r="C7" s="32" t="e">
        <f t="shared" si="0"/>
        <v>#DIV/0!</v>
      </c>
      <c r="D7" s="52" t="e">
        <f>$N$2-(C6*$L$6*B7*$B$8)</f>
        <v>#DIV/0!</v>
      </c>
      <c r="E7" s="55" t="e">
        <f t="shared" si="1"/>
        <v>#DIV/0!</v>
      </c>
    </row>
    <row r="8" spans="1:15" ht="15" thickBot="1" x14ac:dyDescent="0.35">
      <c r="A8" s="23" t="s">
        <v>8</v>
      </c>
      <c r="B8" s="50"/>
      <c r="C8" s="1"/>
    </row>
    <row r="9" spans="1:15" x14ac:dyDescent="0.3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N3" sqref="N3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80" t="s">
        <v>21</v>
      </c>
      <c r="B1" s="87"/>
      <c r="C1" s="56" t="s">
        <v>22</v>
      </c>
      <c r="D1" s="56" t="s">
        <v>23</v>
      </c>
      <c r="E1" s="56" t="s">
        <v>24</v>
      </c>
      <c r="F1" s="62" t="s">
        <v>15</v>
      </c>
      <c r="G1" s="38"/>
      <c r="H1" s="39" t="s">
        <v>16</v>
      </c>
      <c r="I1" s="38"/>
      <c r="J1" s="42" t="s">
        <v>12</v>
      </c>
      <c r="K1" s="82" t="s">
        <v>11</v>
      </c>
      <c r="L1" s="83"/>
      <c r="M1" s="83"/>
      <c r="N1" s="83"/>
      <c r="O1" s="84"/>
    </row>
    <row r="2" spans="1:15" x14ac:dyDescent="0.3">
      <c r="A2" s="22" t="s">
        <v>0</v>
      </c>
      <c r="B2" s="72"/>
      <c r="C2" s="30" t="e">
        <f t="shared" ref="C2:C8" si="0">((1/($B$9*B2))*$N$2)/$L$6</f>
        <v>#DIV/0!</v>
      </c>
      <c r="D2" s="35"/>
      <c r="E2" s="35"/>
      <c r="F2" s="29" t="s">
        <v>17</v>
      </c>
      <c r="G2" s="40"/>
      <c r="H2" s="29" t="s">
        <v>16</v>
      </c>
      <c r="I2" s="41">
        <f>N2</f>
        <v>0</v>
      </c>
      <c r="J2" s="44" t="s">
        <v>12</v>
      </c>
      <c r="K2" s="85" t="s">
        <v>14</v>
      </c>
      <c r="L2" s="86"/>
      <c r="M2" s="15" t="s">
        <v>9</v>
      </c>
      <c r="N2" s="16"/>
      <c r="O2" s="17" t="s">
        <v>12</v>
      </c>
    </row>
    <row r="3" spans="1:15" ht="15" thickBot="1" x14ac:dyDescent="0.35">
      <c r="A3" s="22" t="s">
        <v>1</v>
      </c>
      <c r="B3" s="72"/>
      <c r="C3" s="31" t="e">
        <f t="shared" si="0"/>
        <v>#DIV/0!</v>
      </c>
      <c r="D3" s="51" t="e">
        <f t="shared" ref="D3:D8" si="1">$N$2-(C2*$L$6*B3*$B$9)</f>
        <v>#DIV/0!</v>
      </c>
      <c r="E3" s="54" t="e">
        <f>$G$3-D3</f>
        <v>#DIV/0!</v>
      </c>
      <c r="F3" s="63" t="s">
        <v>20</v>
      </c>
      <c r="G3" s="70"/>
      <c r="H3" s="47" t="s">
        <v>12</v>
      </c>
      <c r="I3" s="46"/>
      <c r="J3" s="48"/>
      <c r="K3" s="19" t="s">
        <v>0</v>
      </c>
      <c r="L3" s="5"/>
      <c r="M3" s="2" t="s">
        <v>9</v>
      </c>
      <c r="N3" s="4"/>
      <c r="O3" s="13" t="s">
        <v>10</v>
      </c>
    </row>
    <row r="4" spans="1:15" ht="15" thickBot="1" x14ac:dyDescent="0.35">
      <c r="A4" s="22" t="s">
        <v>2</v>
      </c>
      <c r="B4" s="72"/>
      <c r="C4" s="31" t="e">
        <f t="shared" si="0"/>
        <v>#DIV/0!</v>
      </c>
      <c r="D4" s="51" t="e">
        <f t="shared" si="1"/>
        <v>#DIV/0!</v>
      </c>
      <c r="E4" s="54" t="e">
        <f t="shared" ref="E4:E8" si="2">$G$3-D4</f>
        <v>#DIV/0!</v>
      </c>
      <c r="H4" s="29"/>
      <c r="I4" s="28"/>
      <c r="J4" s="12"/>
      <c r="K4" s="14" t="s">
        <v>8</v>
      </c>
      <c r="L4" s="5"/>
      <c r="M4" s="2"/>
      <c r="N4" s="3"/>
      <c r="O4" s="13"/>
    </row>
    <row r="5" spans="1:15" ht="15" thickBot="1" x14ac:dyDescent="0.35">
      <c r="A5" s="22" t="s">
        <v>3</v>
      </c>
      <c r="B5" s="72"/>
      <c r="C5" s="31" t="e">
        <f t="shared" si="0"/>
        <v>#DIV/0!</v>
      </c>
      <c r="D5" s="51" t="e">
        <f t="shared" si="1"/>
        <v>#DIV/0!</v>
      </c>
      <c r="E5" s="54" t="e">
        <f t="shared" si="2"/>
        <v>#DIV/0!</v>
      </c>
      <c r="F5" s="33" t="s">
        <v>18</v>
      </c>
      <c r="G5" s="26" t="e">
        <f>I1/(B8*G1*$L$6)</f>
        <v>#DIV/0!</v>
      </c>
      <c r="H5" s="28"/>
      <c r="I5" s="3"/>
      <c r="J5" s="6"/>
      <c r="K5" s="20"/>
      <c r="L5" s="24"/>
      <c r="M5" s="3"/>
      <c r="N5" s="3"/>
      <c r="O5" s="13"/>
    </row>
    <row r="6" spans="1:15" ht="15" thickBot="1" x14ac:dyDescent="0.35">
      <c r="A6" s="22" t="s">
        <v>4</v>
      </c>
      <c r="B6" s="72"/>
      <c r="C6" s="31" t="e">
        <f t="shared" si="0"/>
        <v>#DIV/0!</v>
      </c>
      <c r="D6" s="51" t="e">
        <f t="shared" si="1"/>
        <v>#DIV/0!</v>
      </c>
      <c r="E6" s="54" t="e">
        <f t="shared" si="2"/>
        <v>#DIV/0!</v>
      </c>
      <c r="F6" s="34" t="s">
        <v>19</v>
      </c>
      <c r="G6" s="27" t="e">
        <f>N2/(B9*G2*$L$6)</f>
        <v>#DIV/0!</v>
      </c>
      <c r="H6" s="3"/>
      <c r="I6" s="3"/>
      <c r="J6" s="6"/>
      <c r="K6" s="21" t="s">
        <v>13</v>
      </c>
      <c r="L6" s="25" t="e">
        <f>(N2*(1/(L3*L4)))/N3</f>
        <v>#DIV/0!</v>
      </c>
      <c r="M6" s="18"/>
      <c r="N6" s="8"/>
      <c r="O6" s="9"/>
    </row>
    <row r="7" spans="1:15" x14ac:dyDescent="0.3">
      <c r="A7" s="22" t="s">
        <v>5</v>
      </c>
      <c r="B7" s="72"/>
      <c r="C7" s="64" t="e">
        <f t="shared" si="0"/>
        <v>#DIV/0!</v>
      </c>
      <c r="D7" s="51" t="e">
        <f t="shared" si="1"/>
        <v>#DIV/0!</v>
      </c>
      <c r="E7" s="54" t="e">
        <f t="shared" si="2"/>
        <v>#DIV/0!</v>
      </c>
    </row>
    <row r="8" spans="1:15" ht="15" thickBot="1" x14ac:dyDescent="0.35">
      <c r="A8" s="71" t="s">
        <v>6</v>
      </c>
      <c r="B8" s="72"/>
      <c r="C8" s="73" t="e">
        <f t="shared" si="0"/>
        <v>#DIV/0!</v>
      </c>
      <c r="D8" s="52" t="e">
        <f t="shared" si="1"/>
        <v>#DIV/0!</v>
      </c>
      <c r="E8" s="55" t="e">
        <f t="shared" si="2"/>
        <v>#DIV/0!</v>
      </c>
    </row>
    <row r="9" spans="1:15" ht="15" thickBot="1" x14ac:dyDescent="0.35">
      <c r="A9" s="23" t="s">
        <v>8</v>
      </c>
      <c r="B9" s="50"/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D21" sqref="D21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80" t="s">
        <v>21</v>
      </c>
      <c r="B1" s="87"/>
      <c r="C1" s="56" t="s">
        <v>22</v>
      </c>
      <c r="D1" s="56" t="s">
        <v>23</v>
      </c>
      <c r="E1" s="56" t="s">
        <v>24</v>
      </c>
      <c r="F1" s="62" t="s">
        <v>15</v>
      </c>
      <c r="G1" s="38"/>
      <c r="H1" s="39" t="s">
        <v>16</v>
      </c>
      <c r="I1" s="38"/>
      <c r="J1" s="42" t="s">
        <v>12</v>
      </c>
      <c r="K1" s="82" t="s">
        <v>11</v>
      </c>
      <c r="L1" s="83"/>
      <c r="M1" s="83"/>
      <c r="N1" s="83"/>
      <c r="O1" s="84"/>
    </row>
    <row r="2" spans="1:15" x14ac:dyDescent="0.3">
      <c r="A2" s="22" t="s">
        <v>0</v>
      </c>
      <c r="B2" s="72"/>
      <c r="C2" s="30" t="e">
        <f t="shared" ref="C2:C7" si="0">((1/($B$10*B2))*$N$2)/$L$6</f>
        <v>#DIV/0!</v>
      </c>
      <c r="D2" s="35"/>
      <c r="E2" s="35"/>
      <c r="F2" s="29" t="s">
        <v>17</v>
      </c>
      <c r="G2" s="40"/>
      <c r="H2" s="29" t="s">
        <v>16</v>
      </c>
      <c r="I2" s="41">
        <f>N2</f>
        <v>0</v>
      </c>
      <c r="J2" s="44" t="s">
        <v>12</v>
      </c>
      <c r="K2" s="85" t="s">
        <v>14</v>
      </c>
      <c r="L2" s="86"/>
      <c r="M2" s="15" t="s">
        <v>9</v>
      </c>
      <c r="N2" s="16"/>
      <c r="O2" s="17" t="s">
        <v>12</v>
      </c>
    </row>
    <row r="3" spans="1:15" ht="15" thickBot="1" x14ac:dyDescent="0.35">
      <c r="A3" s="22" t="s">
        <v>1</v>
      </c>
      <c r="B3" s="72"/>
      <c r="C3" s="31" t="e">
        <f t="shared" si="0"/>
        <v>#DIV/0!</v>
      </c>
      <c r="D3" s="51" t="e">
        <f>$N$2-(C2*$L$6*B3*$B$10)</f>
        <v>#DIV/0!</v>
      </c>
      <c r="E3" s="54" t="e">
        <f>$G$3-D3</f>
        <v>#DIV/0!</v>
      </c>
      <c r="F3" s="63" t="s">
        <v>20</v>
      </c>
      <c r="G3" s="70"/>
      <c r="H3" s="47" t="s">
        <v>12</v>
      </c>
      <c r="I3" s="46"/>
      <c r="J3" s="48"/>
      <c r="K3" s="19" t="s">
        <v>0</v>
      </c>
      <c r="L3" s="5"/>
      <c r="M3" s="2" t="s">
        <v>9</v>
      </c>
      <c r="N3" s="4"/>
      <c r="O3" s="13" t="s">
        <v>10</v>
      </c>
    </row>
    <row r="4" spans="1:15" ht="15" thickBot="1" x14ac:dyDescent="0.35">
      <c r="A4" s="22" t="s">
        <v>2</v>
      </c>
      <c r="B4" s="72"/>
      <c r="C4" s="31" t="e">
        <f t="shared" si="0"/>
        <v>#DIV/0!</v>
      </c>
      <c r="D4" s="51" t="e">
        <f>$N$2-(C3*$L$6*B4*$B$10)</f>
        <v>#DIV/0!</v>
      </c>
      <c r="E4" s="54" t="e">
        <f t="shared" ref="E4:E9" si="1">$G$3-D4</f>
        <v>#DIV/0!</v>
      </c>
      <c r="H4" s="29"/>
      <c r="I4" s="28"/>
      <c r="J4" s="12"/>
      <c r="K4" s="14" t="s">
        <v>8</v>
      </c>
      <c r="L4" s="5"/>
      <c r="M4" s="2"/>
      <c r="N4" s="3"/>
      <c r="O4" s="13"/>
    </row>
    <row r="5" spans="1:15" ht="15" thickBot="1" x14ac:dyDescent="0.35">
      <c r="A5" s="22" t="s">
        <v>3</v>
      </c>
      <c r="B5" s="72"/>
      <c r="C5" s="31" t="e">
        <f t="shared" si="0"/>
        <v>#DIV/0!</v>
      </c>
      <c r="D5" s="51" t="e">
        <f>$N$2-(C4*$L$6*B5*$B$10)</f>
        <v>#DIV/0!</v>
      </c>
      <c r="E5" s="54" t="e">
        <f t="shared" si="1"/>
        <v>#DIV/0!</v>
      </c>
      <c r="F5" s="33" t="s">
        <v>18</v>
      </c>
      <c r="G5" s="26" t="e">
        <f>I1/(B9*G1*$L$6)</f>
        <v>#DIV/0!</v>
      </c>
      <c r="H5" s="28"/>
      <c r="I5" s="3"/>
      <c r="J5" s="6"/>
      <c r="K5" s="20"/>
      <c r="L5" s="24"/>
      <c r="M5" s="3"/>
      <c r="N5" s="3"/>
      <c r="O5" s="13"/>
    </row>
    <row r="6" spans="1:15" ht="15" thickBot="1" x14ac:dyDescent="0.35">
      <c r="A6" s="22" t="s">
        <v>4</v>
      </c>
      <c r="B6" s="72"/>
      <c r="C6" s="31" t="e">
        <f t="shared" si="0"/>
        <v>#DIV/0!</v>
      </c>
      <c r="D6" s="51" t="e">
        <f>$N$2-(C5*$L$6*B6*$B$10)</f>
        <v>#DIV/0!</v>
      </c>
      <c r="E6" s="54" t="e">
        <f t="shared" si="1"/>
        <v>#DIV/0!</v>
      </c>
      <c r="F6" s="34" t="s">
        <v>19</v>
      </c>
      <c r="G6" s="27" t="e">
        <f>N2/(B10*G2*$L$6)</f>
        <v>#DIV/0!</v>
      </c>
      <c r="H6" s="3"/>
      <c r="I6" s="3"/>
      <c r="J6" s="6"/>
      <c r="K6" s="21" t="s">
        <v>13</v>
      </c>
      <c r="L6" s="25" t="e">
        <f>(N2*(1/(L3*L4)))/N3</f>
        <v>#DIV/0!</v>
      </c>
      <c r="M6" s="18"/>
      <c r="N6" s="8"/>
      <c r="O6" s="9"/>
    </row>
    <row r="7" spans="1:15" x14ac:dyDescent="0.3">
      <c r="A7" s="22" t="s">
        <v>5</v>
      </c>
      <c r="B7" s="72"/>
      <c r="C7" s="64" t="e">
        <f t="shared" si="0"/>
        <v>#DIV/0!</v>
      </c>
      <c r="D7" s="51" t="e">
        <f>$N$2-(C6*$L$6*B7*$B$10)</f>
        <v>#DIV/0!</v>
      </c>
      <c r="E7" s="54" t="e">
        <f t="shared" si="1"/>
        <v>#DIV/0!</v>
      </c>
    </row>
    <row r="8" spans="1:15" x14ac:dyDescent="0.3">
      <c r="A8" s="71" t="s">
        <v>6</v>
      </c>
      <c r="B8" s="72"/>
      <c r="C8" s="74" t="e">
        <f t="shared" ref="C8:C9" si="2">((1/($B$10*B8))*$N$2)/$L$6</f>
        <v>#DIV/0!</v>
      </c>
      <c r="D8" s="51" t="e">
        <f t="shared" ref="D8:D9" si="3">$N$2-(C7*$L$6*B8*$B$10)</f>
        <v>#DIV/0!</v>
      </c>
      <c r="E8" s="54" t="e">
        <f t="shared" si="1"/>
        <v>#DIV/0!</v>
      </c>
    </row>
    <row r="9" spans="1:15" ht="15" thickBot="1" x14ac:dyDescent="0.35">
      <c r="A9" s="71" t="s">
        <v>7</v>
      </c>
      <c r="B9" s="72"/>
      <c r="C9" s="73" t="e">
        <f t="shared" si="2"/>
        <v>#DIV/0!</v>
      </c>
      <c r="D9" s="52" t="e">
        <f t="shared" si="3"/>
        <v>#DIV/0!</v>
      </c>
      <c r="E9" s="55" t="e">
        <f t="shared" si="1"/>
        <v>#DIV/0!</v>
      </c>
    </row>
    <row r="10" spans="1:15" ht="15" thickBot="1" x14ac:dyDescent="0.35">
      <c r="A10" s="23" t="s">
        <v>8</v>
      </c>
      <c r="B10" s="50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B3" sqref="B3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80" t="s">
        <v>21</v>
      </c>
      <c r="B1" s="81"/>
      <c r="C1" s="56" t="s">
        <v>22</v>
      </c>
      <c r="D1" s="56" t="s">
        <v>23</v>
      </c>
      <c r="E1" s="57" t="s">
        <v>24</v>
      </c>
      <c r="F1" s="37" t="s">
        <v>15</v>
      </c>
      <c r="G1" s="7">
        <v>230</v>
      </c>
      <c r="H1" s="39" t="s">
        <v>16</v>
      </c>
      <c r="I1" s="38">
        <v>6500</v>
      </c>
      <c r="J1" s="42" t="s">
        <v>12</v>
      </c>
      <c r="K1" s="82" t="s">
        <v>11</v>
      </c>
      <c r="L1" s="83"/>
      <c r="M1" s="83"/>
      <c r="N1" s="83"/>
      <c r="O1" s="84"/>
    </row>
    <row r="2" spans="1:15" x14ac:dyDescent="0.3">
      <c r="A2" s="22" t="s">
        <v>0</v>
      </c>
      <c r="B2" s="49">
        <v>3.2770000000000001</v>
      </c>
      <c r="C2" s="30">
        <f t="shared" ref="C2:C7" si="0">((1/($B$8*B2))*$N$2)/$L$6</f>
        <v>68.000546070700096</v>
      </c>
      <c r="D2" s="35"/>
      <c r="E2" s="36"/>
      <c r="F2" s="43" t="s">
        <v>17</v>
      </c>
      <c r="G2" s="77">
        <v>68</v>
      </c>
      <c r="H2" s="29" t="s">
        <v>16</v>
      </c>
      <c r="I2" s="41">
        <f>N2</f>
        <v>7000</v>
      </c>
      <c r="J2" s="44" t="s">
        <v>12</v>
      </c>
      <c r="K2" s="85" t="s">
        <v>14</v>
      </c>
      <c r="L2" s="86"/>
      <c r="M2" s="15" t="s">
        <v>9</v>
      </c>
      <c r="N2" s="16">
        <v>7000</v>
      </c>
      <c r="O2" s="17" t="s">
        <v>12</v>
      </c>
    </row>
    <row r="3" spans="1:15" ht="15" thickBot="1" x14ac:dyDescent="0.35">
      <c r="A3" s="22" t="s">
        <v>1</v>
      </c>
      <c r="B3" s="49">
        <v>1.9</v>
      </c>
      <c r="C3" s="31">
        <f t="shared" si="0"/>
        <v>117.28304709141277</v>
      </c>
      <c r="D3" s="51">
        <f>$N$2-(C2*$L$6*B3*$B$8)</f>
        <v>2941.4098260604214</v>
      </c>
      <c r="E3" s="53">
        <f>$G$3-D3</f>
        <v>3558.5901739395786</v>
      </c>
      <c r="F3" s="75" t="s">
        <v>20</v>
      </c>
      <c r="G3" s="78">
        <v>6500</v>
      </c>
      <c r="H3" s="76" t="s">
        <v>12</v>
      </c>
      <c r="I3" s="46"/>
      <c r="J3" s="48"/>
      <c r="K3" s="19" t="s">
        <v>0</v>
      </c>
      <c r="L3" s="5">
        <v>3.41</v>
      </c>
      <c r="M3" s="2" t="s">
        <v>9</v>
      </c>
      <c r="N3" s="4">
        <v>68</v>
      </c>
      <c r="O3" s="13" t="s">
        <v>10</v>
      </c>
    </row>
    <row r="4" spans="1:15" ht="15" thickBot="1" x14ac:dyDescent="0.35">
      <c r="A4" s="22" t="s">
        <v>2</v>
      </c>
      <c r="B4" s="49">
        <v>1.55</v>
      </c>
      <c r="C4" s="31">
        <f t="shared" si="0"/>
        <v>143.76631578947371</v>
      </c>
      <c r="D4" s="51">
        <f>$N$2-(C3*$L$6*B4*$B$8)</f>
        <v>1289.4736842105249</v>
      </c>
      <c r="E4" s="54">
        <f t="shared" ref="E4:E7" si="1">$G$3-D4</f>
        <v>5210.5263157894751</v>
      </c>
      <c r="H4" s="29"/>
      <c r="I4" s="28"/>
      <c r="J4" s="12"/>
      <c r="K4" s="14" t="s">
        <v>8</v>
      </c>
      <c r="L4" s="5">
        <v>4.0170000000000003</v>
      </c>
      <c r="M4" s="2"/>
      <c r="N4" s="3"/>
      <c r="O4" s="13"/>
    </row>
    <row r="5" spans="1:15" ht="15" thickBot="1" x14ac:dyDescent="0.35">
      <c r="A5" s="22" t="s">
        <v>3</v>
      </c>
      <c r="B5" s="49">
        <v>1.2949999999999999</v>
      </c>
      <c r="C5" s="31">
        <f t="shared" si="0"/>
        <v>172.07551310709209</v>
      </c>
      <c r="D5" s="51">
        <f>$N$2-(C4*$L$6*B5*$B$8)</f>
        <v>1151.6129032258068</v>
      </c>
      <c r="E5" s="54">
        <f t="shared" si="1"/>
        <v>5348.3870967741932</v>
      </c>
      <c r="F5" s="33" t="s">
        <v>18</v>
      </c>
      <c r="G5" s="26">
        <f>I1/(B7*G1*$L$6)</f>
        <v>4.1784007867494823</v>
      </c>
      <c r="H5" s="28"/>
      <c r="I5" s="3"/>
      <c r="J5" s="6"/>
      <c r="K5" s="20"/>
      <c r="L5" s="24"/>
      <c r="M5" s="3"/>
      <c r="N5" s="3"/>
      <c r="O5" s="13"/>
    </row>
    <row r="6" spans="1:15" ht="15" thickBot="1" x14ac:dyDescent="0.35">
      <c r="A6" s="22" t="s">
        <v>4</v>
      </c>
      <c r="B6" s="49">
        <v>1.08</v>
      </c>
      <c r="C6" s="31">
        <f t="shared" si="0"/>
        <v>206.33128654970758</v>
      </c>
      <c r="D6" s="51">
        <f>$N$2-(C5*$L$6*B6*$B$8)</f>
        <v>1162.1621621621607</v>
      </c>
      <c r="E6" s="54">
        <f t="shared" si="1"/>
        <v>5337.8378378378393</v>
      </c>
      <c r="F6" s="34" t="s">
        <v>19</v>
      </c>
      <c r="G6" s="27">
        <f>N2/(B8*G2*$L$6)</f>
        <v>3.2770263157894735</v>
      </c>
      <c r="H6" s="3"/>
      <c r="I6" s="3"/>
      <c r="J6" s="6"/>
      <c r="K6" s="21" t="s">
        <v>13</v>
      </c>
      <c r="L6" s="25">
        <f>(N2*(1/(L3*L4)))/N3</f>
        <v>7.5150680334814748</v>
      </c>
      <c r="M6" s="18"/>
      <c r="N6" s="8"/>
      <c r="O6" s="9"/>
    </row>
    <row r="7" spans="1:15" ht="15" thickBot="1" x14ac:dyDescent="0.35">
      <c r="A7" s="22" t="s">
        <v>5</v>
      </c>
      <c r="B7" s="49">
        <v>0.9</v>
      </c>
      <c r="C7" s="32">
        <f t="shared" si="0"/>
        <v>247.59754385964914</v>
      </c>
      <c r="D7" s="52">
        <f>$N$2-(C6*$L$6*B7*$B$8)</f>
        <v>1166.666666666667</v>
      </c>
      <c r="E7" s="55">
        <f t="shared" si="1"/>
        <v>5333.333333333333</v>
      </c>
    </row>
    <row r="8" spans="1:15" ht="15" thickBot="1" x14ac:dyDescent="0.35">
      <c r="A8" s="23" t="s">
        <v>8</v>
      </c>
      <c r="B8" s="50">
        <v>4.18</v>
      </c>
      <c r="C8" s="1"/>
    </row>
    <row r="9" spans="1:15" x14ac:dyDescent="0.3">
      <c r="C9" s="1"/>
      <c r="F9" t="s">
        <v>26</v>
      </c>
    </row>
    <row r="10" spans="1:15" x14ac:dyDescent="0.3">
      <c r="F10" t="s">
        <v>36</v>
      </c>
    </row>
    <row r="11" spans="1:15" x14ac:dyDescent="0.3">
      <c r="F11" t="s">
        <v>35</v>
      </c>
    </row>
    <row r="12" spans="1:15" x14ac:dyDescent="0.3">
      <c r="A12" s="29"/>
      <c r="B12" s="79"/>
      <c r="C12" s="29"/>
      <c r="F12" t="s">
        <v>34</v>
      </c>
    </row>
    <row r="13" spans="1:15" x14ac:dyDescent="0.3">
      <c r="A13" s="29"/>
      <c r="B13" s="79"/>
      <c r="C13" s="29"/>
    </row>
    <row r="14" spans="1:15" x14ac:dyDescent="0.3">
      <c r="A14" s="29"/>
      <c r="B14" s="79"/>
      <c r="C14" s="29"/>
    </row>
    <row r="15" spans="1:15" x14ac:dyDescent="0.3">
      <c r="A15" s="29"/>
      <c r="B15" s="79"/>
      <c r="C15" s="29"/>
      <c r="F15" t="s">
        <v>33</v>
      </c>
      <c r="G15">
        <v>7000</v>
      </c>
      <c r="H15" t="s">
        <v>12</v>
      </c>
    </row>
    <row r="16" spans="1:15" x14ac:dyDescent="0.3">
      <c r="A16" s="29"/>
      <c r="B16" s="79"/>
      <c r="C16" s="29"/>
      <c r="F16" t="s">
        <v>29</v>
      </c>
      <c r="G16">
        <v>6600</v>
      </c>
      <c r="H16" t="s">
        <v>12</v>
      </c>
    </row>
    <row r="17" spans="1:8" x14ac:dyDescent="0.3">
      <c r="A17" s="29"/>
      <c r="B17" s="79"/>
      <c r="C17" s="29"/>
      <c r="F17" t="s">
        <v>30</v>
      </c>
      <c r="G17">
        <v>6500</v>
      </c>
      <c r="H17" t="s">
        <v>12</v>
      </c>
    </row>
    <row r="18" spans="1:8" x14ac:dyDescent="0.3">
      <c r="A18" s="29"/>
      <c r="B18" s="79"/>
      <c r="C18" s="29"/>
      <c r="F18" t="s">
        <v>31</v>
      </c>
      <c r="G18">
        <v>6500</v>
      </c>
      <c r="H18" t="s">
        <v>12</v>
      </c>
    </row>
    <row r="19" spans="1:8" x14ac:dyDescent="0.3">
      <c r="F19" t="s">
        <v>32</v>
      </c>
      <c r="G19">
        <v>6500</v>
      </c>
      <c r="H19" t="s">
        <v>12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C22" sqref="C22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80" t="s">
        <v>21</v>
      </c>
      <c r="B1" s="81"/>
      <c r="C1" s="56" t="s">
        <v>22</v>
      </c>
      <c r="D1" s="56" t="s">
        <v>23</v>
      </c>
      <c r="E1" s="57" t="s">
        <v>24</v>
      </c>
      <c r="F1" s="37" t="s">
        <v>15</v>
      </c>
      <c r="G1" s="38">
        <v>205</v>
      </c>
      <c r="H1" s="39" t="s">
        <v>16</v>
      </c>
      <c r="I1" s="38">
        <v>7600</v>
      </c>
      <c r="J1" s="42" t="s">
        <v>12</v>
      </c>
      <c r="K1" s="82" t="s">
        <v>11</v>
      </c>
      <c r="L1" s="83"/>
      <c r="M1" s="83"/>
      <c r="N1" s="83"/>
      <c r="O1" s="84"/>
    </row>
    <row r="2" spans="1:15" x14ac:dyDescent="0.3">
      <c r="A2" s="22" t="s">
        <v>0</v>
      </c>
      <c r="B2" s="49">
        <v>2.75</v>
      </c>
      <c r="C2" s="30">
        <f t="shared" ref="C2:C7" si="0">((1/($B$8*B2))*$N$2)/$L$6</f>
        <v>79.65747811447811</v>
      </c>
      <c r="D2" s="35"/>
      <c r="E2" s="36"/>
      <c r="F2" s="43" t="s">
        <v>17</v>
      </c>
      <c r="G2" s="40">
        <v>82</v>
      </c>
      <c r="H2" s="29" t="s">
        <v>16</v>
      </c>
      <c r="I2" s="41">
        <f>N2</f>
        <v>8100</v>
      </c>
      <c r="J2" s="44" t="s">
        <v>12</v>
      </c>
      <c r="K2" s="85" t="s">
        <v>14</v>
      </c>
      <c r="L2" s="86"/>
      <c r="M2" s="15" t="s">
        <v>9</v>
      </c>
      <c r="N2" s="16">
        <v>8100</v>
      </c>
      <c r="O2" s="17" t="s">
        <v>12</v>
      </c>
    </row>
    <row r="3" spans="1:15" ht="15" thickBot="1" x14ac:dyDescent="0.35">
      <c r="A3" s="22" t="s">
        <v>1</v>
      </c>
      <c r="B3" s="49">
        <v>2.0299999999999998</v>
      </c>
      <c r="C3" s="31">
        <f t="shared" si="0"/>
        <v>107.9103767560664</v>
      </c>
      <c r="D3" s="51">
        <f>$N$2-(C2*$L$6*B3*$B$8)</f>
        <v>2120.7272727272739</v>
      </c>
      <c r="E3" s="53">
        <f>$G$3-D3</f>
        <v>5579.2727272727261</v>
      </c>
      <c r="F3" s="45" t="s">
        <v>20</v>
      </c>
      <c r="G3" s="70">
        <v>7700</v>
      </c>
      <c r="H3" s="47" t="s">
        <v>12</v>
      </c>
      <c r="I3" s="46"/>
      <c r="J3" s="48"/>
      <c r="K3" s="19" t="s">
        <v>0</v>
      </c>
      <c r="L3" s="5">
        <v>2.6110000000000002</v>
      </c>
      <c r="M3" s="2" t="s">
        <v>9</v>
      </c>
      <c r="N3" s="4">
        <v>82</v>
      </c>
      <c r="O3" s="13" t="s">
        <v>10</v>
      </c>
    </row>
    <row r="4" spans="1:15" ht="15" thickBot="1" x14ac:dyDescent="0.35">
      <c r="A4" s="22" t="s">
        <v>2</v>
      </c>
      <c r="B4" s="49">
        <v>1.6</v>
      </c>
      <c r="C4" s="31">
        <f t="shared" si="0"/>
        <v>136.91129050925923</v>
      </c>
      <c r="D4" s="51">
        <f>$N$2-(C3*$L$6*B4*$B$8)</f>
        <v>1715.7635467980299</v>
      </c>
      <c r="E4" s="54">
        <f t="shared" ref="E4:E7" si="1">$G$3-D4</f>
        <v>5984.2364532019701</v>
      </c>
      <c r="H4" s="29"/>
      <c r="I4" s="28"/>
      <c r="J4" s="12"/>
      <c r="K4" s="14" t="s">
        <v>8</v>
      </c>
      <c r="L4" s="5">
        <v>4.42</v>
      </c>
      <c r="M4" s="2"/>
      <c r="N4" s="3"/>
      <c r="O4" s="13"/>
    </row>
    <row r="5" spans="1:15" ht="15" thickBot="1" x14ac:dyDescent="0.35">
      <c r="A5" s="22" t="s">
        <v>3</v>
      </c>
      <c r="B5" s="49">
        <v>1.37</v>
      </c>
      <c r="C5" s="31">
        <f t="shared" si="0"/>
        <v>159.89639767504727</v>
      </c>
      <c r="D5" s="51">
        <f>$N$2-(C4*$L$6*B5*$B$8)</f>
        <v>1164.3750000000009</v>
      </c>
      <c r="E5" s="54">
        <f t="shared" si="1"/>
        <v>6535.6249999999991</v>
      </c>
      <c r="F5" s="33" t="s">
        <v>18</v>
      </c>
      <c r="G5" s="26">
        <f>I1/(B7*G1*$L$6)</f>
        <v>4.3269674523007859</v>
      </c>
      <c r="H5" s="28"/>
      <c r="I5" s="3"/>
      <c r="J5" s="6"/>
      <c r="K5" s="20"/>
      <c r="L5" s="24"/>
      <c r="M5" s="3"/>
      <c r="N5" s="3"/>
      <c r="O5" s="13"/>
    </row>
    <row r="6" spans="1:15" ht="15" thickBot="1" x14ac:dyDescent="0.35">
      <c r="A6" s="22" t="s">
        <v>4</v>
      </c>
      <c r="B6" s="49">
        <v>1.1739999999999999</v>
      </c>
      <c r="C6" s="31">
        <f t="shared" si="0"/>
        <v>186.59119660546409</v>
      </c>
      <c r="D6" s="51">
        <f>$N$2-(C5*$L$6*B6*$B$8)</f>
        <v>1158.8321167883223</v>
      </c>
      <c r="E6" s="54">
        <f t="shared" si="1"/>
        <v>6541.1678832116777</v>
      </c>
      <c r="F6" s="34" t="s">
        <v>19</v>
      </c>
      <c r="G6" s="27">
        <f>N2/(B8*G2*$L$6)</f>
        <v>2.6714398148148146</v>
      </c>
      <c r="H6" s="3"/>
      <c r="I6" s="3"/>
      <c r="J6" s="6"/>
      <c r="K6" s="21" t="s">
        <v>13</v>
      </c>
      <c r="L6" s="25">
        <f>(N2*(1/(L3*L4)))/N3</f>
        <v>8.5593744361115824</v>
      </c>
      <c r="M6" s="18"/>
      <c r="N6" s="8"/>
      <c r="O6" s="9"/>
    </row>
    <row r="7" spans="1:15" ht="15" thickBot="1" x14ac:dyDescent="0.35">
      <c r="A7" s="22" t="s">
        <v>5</v>
      </c>
      <c r="B7" s="49">
        <v>1.0009999999999999</v>
      </c>
      <c r="C7" s="32">
        <f t="shared" si="0"/>
        <v>218.83922558922558</v>
      </c>
      <c r="D7" s="52">
        <f>$N$2-(C6*$L$6*B7*$B$8)</f>
        <v>1193.6115843270863</v>
      </c>
      <c r="E7" s="55">
        <f t="shared" si="1"/>
        <v>6506.3884156729137</v>
      </c>
    </row>
    <row r="8" spans="1:15" ht="15" thickBot="1" x14ac:dyDescent="0.35">
      <c r="A8" s="23" t="s">
        <v>8</v>
      </c>
      <c r="B8" s="50">
        <v>4.32</v>
      </c>
      <c r="C8" s="1"/>
    </row>
    <row r="9" spans="1:15" x14ac:dyDescent="0.3">
      <c r="C9" s="1"/>
      <c r="F9" t="s">
        <v>25</v>
      </c>
    </row>
    <row r="10" spans="1:15" x14ac:dyDescent="0.3">
      <c r="F10" t="s">
        <v>37</v>
      </c>
    </row>
    <row r="11" spans="1:15" x14ac:dyDescent="0.3">
      <c r="F11" t="s">
        <v>28</v>
      </c>
    </row>
    <row r="12" spans="1:15" x14ac:dyDescent="0.3">
      <c r="F12" t="s">
        <v>27</v>
      </c>
    </row>
    <row r="15" spans="1:15" x14ac:dyDescent="0.3">
      <c r="F15" t="s">
        <v>33</v>
      </c>
      <c r="G15">
        <v>7700</v>
      </c>
      <c r="H15" t="s">
        <v>12</v>
      </c>
    </row>
    <row r="16" spans="1:15" x14ac:dyDescent="0.3">
      <c r="F16" t="s">
        <v>29</v>
      </c>
      <c r="G16">
        <v>8100</v>
      </c>
      <c r="H16" t="s">
        <v>12</v>
      </c>
    </row>
    <row r="17" spans="6:8" x14ac:dyDescent="0.3">
      <c r="F17" t="s">
        <v>30</v>
      </c>
      <c r="G17">
        <v>7700</v>
      </c>
      <c r="H17" t="s">
        <v>12</v>
      </c>
    </row>
    <row r="18" spans="6:8" x14ac:dyDescent="0.3">
      <c r="F18" t="s">
        <v>31</v>
      </c>
      <c r="G18">
        <v>7700</v>
      </c>
      <c r="H18" t="s">
        <v>12</v>
      </c>
    </row>
    <row r="19" spans="6:8" x14ac:dyDescent="0.3">
      <c r="F19" t="s">
        <v>32</v>
      </c>
      <c r="G19">
        <v>7700</v>
      </c>
      <c r="H19" t="s">
        <v>12</v>
      </c>
    </row>
  </sheetData>
  <mergeCells count="3">
    <mergeCell ref="K1:O1"/>
    <mergeCell ref="K2:L2"/>
    <mergeCell ref="A1: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BV3</vt:lpstr>
      <vt:lpstr>BV4</vt:lpstr>
      <vt:lpstr>BV5</vt:lpstr>
      <vt:lpstr>BV6</vt:lpstr>
      <vt:lpstr>BV7</vt:lpstr>
      <vt:lpstr>BV8</vt:lpstr>
      <vt:lpstr>BRZ GTR-300</vt:lpstr>
      <vt:lpstr>Clio Cup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2015-02-18T01:23:25Z</dcterms:created>
  <dcterms:modified xsi:type="dcterms:W3CDTF">2015-02-25T20:38:01Z</dcterms:modified>
</cp:coreProperties>
</file>