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elsa\Desktop\"/>
    </mc:Choice>
  </mc:AlternateContent>
  <bookViews>
    <workbookView xWindow="0" yWindow="0" windowWidth="19200" windowHeight="7155"/>
  </bookViews>
  <sheets>
    <sheet name="Liste des achats pour Bébé ♥" sheetId="1" r:id="rId1"/>
    <sheet name="Calculs" sheetId="2" state="hidden" r:id="rId2"/>
  </sheets>
  <definedNames>
    <definedName name="AncreTableau">Liste[[#Headers],[ ]]</definedName>
    <definedName name="_xlnm.Print_Titles" localSheetId="0">'Liste des achats pour Bébé ♥'!$4:$4</definedName>
    <definedName name="TotalCourses">Calculs!$L$4</definedName>
  </definedNames>
  <calcPr calcId="152511"/>
</workbook>
</file>

<file path=xl/calcChain.xml><?xml version="1.0" encoding="utf-8"?>
<calcChain xmlns="http://schemas.openxmlformats.org/spreadsheetml/2006/main">
  <c r="E6" i="2" l="1" a="1"/>
  <c r="E6" i="2" s="1"/>
  <c r="E7" i="2" l="1" a="1"/>
  <c r="E7" i="2" s="1"/>
  <c r="E8" i="2" s="1" a="1"/>
  <c r="E8" i="2" s="1"/>
  <c r="F8" i="2" s="1"/>
  <c r="G8" i="2" s="1"/>
  <c r="F6" i="2"/>
  <c r="G6" i="2" s="1"/>
  <c r="L4" i="2"/>
  <c r="F7" i="2" l="1"/>
  <c r="G7" i="2" s="1"/>
  <c r="E9" i="2" a="1"/>
  <c r="E9" i="2" s="1"/>
  <c r="F9" i="2" s="1"/>
  <c r="G9" i="2" s="1"/>
  <c r="E10" i="2" l="1" a="1"/>
  <c r="E10" i="2" s="1"/>
  <c r="E11" i="2" s="1" a="1"/>
  <c r="E11" i="2" s="1"/>
  <c r="F11" i="2" s="1"/>
  <c r="G11" i="2" s="1"/>
  <c r="E12" i="2" l="1" a="1"/>
  <c r="E12" i="2" s="1"/>
  <c r="F12" i="2" s="1"/>
  <c r="G12" i="2" s="1"/>
  <c r="F10" i="2"/>
  <c r="G10" i="2" s="1"/>
  <c r="E13" i="2" l="1" a="1"/>
  <c r="E13" i="2" s="1"/>
  <c r="F13" i="2" s="1"/>
  <c r="G13" i="2" s="1"/>
  <c r="E14" i="2" l="1" a="1"/>
  <c r="E14" i="2" s="1"/>
  <c r="F14" i="2" s="1"/>
  <c r="G14" i="2" s="1"/>
  <c r="E15" i="2" l="1" a="1"/>
  <c r="E15" i="2" s="1"/>
  <c r="F15" i="2" s="1"/>
  <c r="G15" i="2" s="1"/>
  <c r="E16" i="2" l="1" a="1"/>
  <c r="E16" i="2" s="1"/>
  <c r="F16" i="2" s="1"/>
  <c r="G16" i="2" s="1"/>
  <c r="E17" i="2" l="1" a="1"/>
  <c r="E17" i="2" s="1"/>
  <c r="F17" i="2" s="1"/>
  <c r="G17" i="2" s="1"/>
  <c r="E18" i="2" l="1" a="1"/>
  <c r="E18" i="2" s="1"/>
  <c r="F18" i="2" s="1"/>
  <c r="G18" i="2" s="1"/>
  <c r="E19" i="2" l="1" a="1"/>
  <c r="E19" i="2" s="1"/>
  <c r="F19" i="2" s="1"/>
  <c r="G19" i="2" s="1"/>
  <c r="E20" i="2" l="1" a="1"/>
  <c r="E20" i="2" s="1"/>
  <c r="F20" i="2" s="1"/>
  <c r="G20" i="2" s="1"/>
  <c r="E21" i="2" l="1" a="1"/>
  <c r="E21" i="2" s="1"/>
  <c r="F21" i="2" s="1"/>
  <c r="G21" i="2" s="1"/>
  <c r="H9" i="2" s="1"/>
  <c r="I9" i="2" s="1"/>
  <c r="H7" i="2" l="1"/>
  <c r="I7" i="2" s="1"/>
  <c r="K7" i="2" s="1"/>
  <c r="L7" i="2" s="1"/>
  <c r="H8" i="2"/>
  <c r="I8" i="2" s="1"/>
  <c r="J8" i="2" s="1"/>
  <c r="M8" i="2" s="1"/>
  <c r="H6" i="2"/>
  <c r="I6" i="2" s="1"/>
  <c r="J6" i="2" s="1"/>
  <c r="M6" i="2" s="1"/>
  <c r="K9" i="2"/>
  <c r="L9" i="2" s="1"/>
  <c r="J9" i="2"/>
  <c r="M9" i="2" s="1"/>
  <c r="K6" i="2" l="1"/>
  <c r="L6" i="2" s="1"/>
  <c r="J7" i="2"/>
  <c r="M7" i="2" s="1"/>
  <c r="K8" i="2"/>
  <c r="L8" i="2" s="1"/>
  <c r="K3" i="2" l="1"/>
  <c r="L3" i="2" s="1"/>
</calcChain>
</file>

<file path=xl/sharedStrings.xml><?xml version="1.0" encoding="utf-8"?>
<sst xmlns="http://schemas.openxmlformats.org/spreadsheetml/2006/main" count="71" uniqueCount="71">
  <si>
    <t>*** Cette feuille doit rester masquée ***</t>
  </si>
  <si>
    <t>CATÉGORIE</t>
  </si>
  <si>
    <t>QTÉ</t>
  </si>
  <si>
    <t>TOTAL</t>
  </si>
  <si>
    <t>COMMENTAIRES</t>
  </si>
  <si>
    <t>MAGASIN</t>
  </si>
  <si>
    <t>AUTRE TOTAL</t>
  </si>
  <si>
    <t>TOTAL COURSES</t>
  </si>
  <si>
    <t xml:space="preserve"> </t>
  </si>
  <si>
    <t>ÉLÉMENT</t>
  </si>
  <si>
    <t>SOINS</t>
  </si>
  <si>
    <t>table à langer</t>
  </si>
  <si>
    <t>serviette</t>
  </si>
  <si>
    <t>baignoire</t>
  </si>
  <si>
    <t>trousse de soins</t>
  </si>
  <si>
    <t>REPAS</t>
  </si>
  <si>
    <t>lot de biberons</t>
  </si>
  <si>
    <t>goupillons</t>
  </si>
  <si>
    <t>stérilisateur</t>
  </si>
  <si>
    <t>égouttoir</t>
  </si>
  <si>
    <t>lot de bavoirs</t>
  </si>
  <si>
    <t>couverts</t>
  </si>
  <si>
    <t>verre bébé</t>
  </si>
  <si>
    <t>pots de conservation</t>
  </si>
  <si>
    <t>DODO</t>
  </si>
  <si>
    <t>matelas</t>
  </si>
  <si>
    <t xml:space="preserve">alèse </t>
  </si>
  <si>
    <t>gigoteuse</t>
  </si>
  <si>
    <t>tour de lit</t>
  </si>
  <si>
    <t>mobile</t>
  </si>
  <si>
    <t>veilleuse</t>
  </si>
  <si>
    <t>coffre à jouet</t>
  </si>
  <si>
    <t>sucettes</t>
  </si>
  <si>
    <t>SORTIES</t>
  </si>
  <si>
    <t>poussette</t>
  </si>
  <si>
    <t>sac à langer</t>
  </si>
  <si>
    <t>lit parapluie</t>
  </si>
  <si>
    <t>porte-bébé</t>
  </si>
  <si>
    <t>ÉVEIL</t>
  </si>
  <si>
    <t>transat</t>
  </si>
  <si>
    <t>tapis d'éveil</t>
  </si>
  <si>
    <t xml:space="preserve"> Liste des achats pour Bébé ♥</t>
  </si>
  <si>
    <t>PRIX</t>
  </si>
  <si>
    <t>Colonne1</t>
  </si>
  <si>
    <t>jouets pour le bain</t>
  </si>
  <si>
    <t>transat bain</t>
  </si>
  <si>
    <t>chaise haute</t>
  </si>
  <si>
    <t>matelas à langer</t>
  </si>
  <si>
    <t>arche (transat/pousette)</t>
  </si>
  <si>
    <t>jouet d'éveil</t>
  </si>
  <si>
    <t>berceau</t>
  </si>
  <si>
    <t>cadeau</t>
  </si>
  <si>
    <t>boîtes à lait empilables</t>
  </si>
  <si>
    <t>DIVERS</t>
  </si>
  <si>
    <t>séance photo</t>
  </si>
  <si>
    <t>coffret repas</t>
  </si>
  <si>
    <t>drap housse berceau</t>
  </si>
  <si>
    <t xml:space="preserve">siège auto </t>
  </si>
  <si>
    <t>brosse à dent bébé</t>
  </si>
  <si>
    <t>drap housse</t>
  </si>
  <si>
    <t>cale bébé</t>
  </si>
  <si>
    <t>lit</t>
  </si>
  <si>
    <t>armoire</t>
  </si>
  <si>
    <t>robot cuisine</t>
  </si>
  <si>
    <t>parc</t>
  </si>
  <si>
    <t>papa&amp;maman</t>
  </si>
  <si>
    <t>web</t>
  </si>
  <si>
    <t>prêt Mme Machin</t>
  </si>
  <si>
    <t>magasin X</t>
  </si>
  <si>
    <t>lien vers article</t>
  </si>
  <si>
    <t>magasin 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</si>
</sst>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&quot;$&quot;#,##0.00"/>
    <numFmt numFmtId="165" formatCode="#,##0.00\ &quot;€&quot;"/>
    <numFmt numFmtId="166" formatCode="#,##0\ &quot;€&quot;"/>
  </numFmts>
  <fonts count="18" x14ac:knownFonts="1">
    <font>
      <sz val="10"/>
      <color theme="3"/>
      <name val="Century Gothic"/>
      <family val="2"/>
      <scheme val="minor"/>
    </font>
    <font>
      <sz val="11"/>
      <color theme="1"/>
      <name val="Century Gothic"/>
      <family val="2"/>
      <scheme val="minor"/>
    </font>
    <font>
      <sz val="36"/>
      <color theme="8"/>
      <name val="Century Gothic"/>
      <family val="2"/>
      <scheme val="major"/>
    </font>
    <font>
      <sz val="10"/>
      <color theme="3"/>
      <name val="Century Gothic"/>
      <family val="2"/>
      <scheme val="major"/>
    </font>
    <font>
      <b/>
      <sz val="10"/>
      <color theme="3"/>
      <name val="Century Gothic"/>
      <family val="2"/>
      <scheme val="minor"/>
    </font>
    <font>
      <sz val="9"/>
      <color theme="8"/>
      <name val="Webdings"/>
      <family val="1"/>
      <charset val="2"/>
    </font>
    <font>
      <sz val="10"/>
      <color theme="3"/>
      <name val="Century Gothic"/>
      <family val="2"/>
      <scheme val="minor"/>
    </font>
    <font>
      <sz val="10"/>
      <color theme="8" tint="0.89996032593768116"/>
      <name val="Century Gothic"/>
      <family val="2"/>
      <scheme val="minor"/>
    </font>
    <font>
      <b/>
      <sz val="36"/>
      <color theme="8"/>
      <name val="Century Gothic"/>
      <family val="2"/>
      <scheme val="major"/>
    </font>
    <font>
      <b/>
      <sz val="12"/>
      <color theme="1"/>
      <name val="Century Gothic"/>
      <family val="2"/>
    </font>
    <font>
      <u/>
      <sz val="10"/>
      <color theme="10"/>
      <name val="Century Gothic"/>
      <family val="2"/>
      <scheme val="minor"/>
    </font>
    <font>
      <b/>
      <sz val="10"/>
      <color rgb="FF00B0F0"/>
      <name val="Century Gothic"/>
      <family val="2"/>
      <scheme val="minor"/>
    </font>
    <font>
      <b/>
      <sz val="12"/>
      <color theme="1"/>
      <name val="Century Gothic"/>
    </font>
    <font>
      <sz val="10"/>
      <color theme="3"/>
      <name val="Century Gothic"/>
      <scheme val="minor"/>
    </font>
    <font>
      <b/>
      <sz val="10"/>
      <color theme="1"/>
      <name val="Century Gothic"/>
      <family val="2"/>
    </font>
    <font>
      <b/>
      <sz val="12"/>
      <color rgb="FF00B0F0"/>
      <name val="Century Gothic"/>
      <family val="2"/>
    </font>
    <font>
      <b/>
      <u/>
      <sz val="10"/>
      <color rgb="FF00B0F0"/>
      <name val="Century Gothic"/>
      <family val="2"/>
      <scheme val="minor"/>
    </font>
    <font>
      <b/>
      <sz val="10"/>
      <name val="Century Gothic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1">
    <border>
      <left/>
      <right/>
      <top/>
      <bottom/>
      <diagonal/>
    </border>
  </borders>
  <cellStyleXfs count="10">
    <xf numFmtId="0" fontId="0" fillId="0" borderId="0" applyNumberFormat="0" applyFill="0" applyBorder="0" applyAlignment="0" applyProtection="0"/>
    <xf numFmtId="164" fontId="1" fillId="0" borderId="0" applyFont="0" applyFill="0" applyBorder="0" applyProtection="0">
      <alignment horizontal="right"/>
    </xf>
    <xf numFmtId="0" fontId="5" fillId="0" borderId="0" applyNumberFormat="0" applyFill="0" applyBorder="0" applyAlignment="0" applyProtection="0">
      <alignment horizontal="left"/>
    </xf>
    <xf numFmtId="0" fontId="2" fillId="0" borderId="0" applyNumberFormat="0" applyFill="0" applyBorder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Protection="0">
      <alignment horizontal="left"/>
    </xf>
    <xf numFmtId="0" fontId="6" fillId="3" borderId="0" applyNumberFormat="0" applyFont="0" applyBorder="0" applyAlignment="0" applyProtection="0"/>
    <xf numFmtId="0" fontId="7" fillId="2" borderId="0" applyNumberFormat="0" applyBorder="0" applyAlignment="0" applyProtection="0"/>
    <xf numFmtId="0" fontId="6" fillId="0" borderId="0" applyNumberFormat="0" applyFont="0" applyFill="0" applyBorder="0" applyProtection="0">
      <alignment horizontal="left" indent="1"/>
    </xf>
    <xf numFmtId="0" fontId="10" fillId="0" borderId="0" applyNumberFormat="0" applyFill="0" applyBorder="0" applyAlignment="0" applyProtection="0"/>
  </cellStyleXfs>
  <cellXfs count="42">
    <xf numFmtId="0" fontId="0" fillId="0" borderId="0" xfId="0"/>
    <xf numFmtId="164" fontId="0" fillId="0" borderId="0" xfId="1" applyFont="1">
      <alignment horizontal="right"/>
    </xf>
    <xf numFmtId="0" fontId="2" fillId="0" borderId="0" xfId="3"/>
    <xf numFmtId="0" fontId="4" fillId="3" borderId="0" xfId="5" applyFill="1">
      <alignment horizontal="left"/>
    </xf>
    <xf numFmtId="0" fontId="0" fillId="3" borderId="0" xfId="6" applyFont="1"/>
    <xf numFmtId="0" fontId="0" fillId="2" borderId="0" xfId="7" applyFont="1"/>
    <xf numFmtId="0" fontId="2" fillId="3" borderId="0" xfId="6" applyFont="1"/>
    <xf numFmtId="0" fontId="3" fillId="3" borderId="0" xfId="6" applyFont="1"/>
    <xf numFmtId="0" fontId="5" fillId="3" borderId="0" xfId="2" applyFill="1" applyAlignment="1">
      <alignment horizontal="left"/>
    </xf>
    <xf numFmtId="0" fontId="3" fillId="3" borderId="0" xfId="8" applyFont="1" applyFill="1">
      <alignment horizontal="left" indent="1"/>
    </xf>
    <xf numFmtId="0" fontId="0" fillId="3" borderId="0" xfId="8" applyFont="1" applyFill="1">
      <alignment horizontal="left" indent="1"/>
    </xf>
    <xf numFmtId="0" fontId="3" fillId="3" borderId="0" xfId="6" applyFont="1" applyAlignment="1">
      <alignment horizontal="left"/>
    </xf>
    <xf numFmtId="0" fontId="0" fillId="4" borderId="0" xfId="0" applyFill="1"/>
    <xf numFmtId="0" fontId="8" fillId="3" borderId="0" xfId="6" applyFont="1"/>
    <xf numFmtId="165" fontId="0" fillId="3" borderId="0" xfId="1" applyNumberFormat="1" applyFont="1" applyFill="1">
      <alignment horizontal="right"/>
    </xf>
    <xf numFmtId="165" fontId="0" fillId="0" borderId="0" xfId="0" applyNumberFormat="1"/>
    <xf numFmtId="165" fontId="0" fillId="0" borderId="0" xfId="1" applyNumberFormat="1" applyFont="1">
      <alignment horizontal="right"/>
    </xf>
    <xf numFmtId="166" fontId="0" fillId="0" borderId="0" xfId="0" applyNumberFormat="1"/>
    <xf numFmtId="165" fontId="3" fillId="3" borderId="0" xfId="1" applyNumberFormat="1" applyFont="1" applyFill="1">
      <alignment horizontal="right"/>
    </xf>
    <xf numFmtId="0" fontId="9" fillId="2" borderId="0" xfId="7" applyFont="1"/>
    <xf numFmtId="0" fontId="9" fillId="3" borderId="0" xfId="6" applyFont="1"/>
    <xf numFmtId="0" fontId="9" fillId="3" borderId="0" xfId="4" applyFont="1" applyFill="1"/>
    <xf numFmtId="0" fontId="9" fillId="3" borderId="0" xfId="2" applyFont="1" applyFill="1" applyAlignment="1">
      <alignment horizontal="left"/>
    </xf>
    <xf numFmtId="0" fontId="9" fillId="3" borderId="0" xfId="2" applyFont="1" applyFill="1" applyAlignment="1"/>
    <xf numFmtId="0" fontId="10" fillId="3" borderId="0" xfId="9" applyFill="1" applyAlignment="1">
      <alignment horizontal="left" indent="1"/>
    </xf>
    <xf numFmtId="0" fontId="11" fillId="3" borderId="0" xfId="5" applyFont="1" applyFill="1">
      <alignment horizontal="left"/>
    </xf>
    <xf numFmtId="165" fontId="11" fillId="3" borderId="0" xfId="1" applyNumberFormat="1" applyFont="1" applyFill="1">
      <alignment horizontal="right"/>
    </xf>
    <xf numFmtId="0" fontId="13" fillId="3" borderId="0" xfId="6" applyFont="1"/>
    <xf numFmtId="0" fontId="12" fillId="3" borderId="0" xfId="2" applyFont="1" applyFill="1" applyAlignment="1">
      <alignment horizontal="left"/>
    </xf>
    <xf numFmtId="0" fontId="15" fillId="3" borderId="0" xfId="2" applyFont="1" applyFill="1" applyAlignment="1">
      <alignment horizontal="left"/>
    </xf>
    <xf numFmtId="0" fontId="15" fillId="3" borderId="0" xfId="2" applyFont="1" applyFill="1" applyAlignment="1"/>
    <xf numFmtId="0" fontId="14" fillId="3" borderId="0" xfId="2" applyFont="1" applyFill="1" applyAlignment="1"/>
    <xf numFmtId="0" fontId="11" fillId="3" borderId="0" xfId="6" applyFont="1"/>
    <xf numFmtId="0" fontId="11" fillId="3" borderId="0" xfId="8" applyFont="1" applyFill="1">
      <alignment horizontal="left" indent="1"/>
    </xf>
    <xf numFmtId="0" fontId="11" fillId="0" borderId="0" xfId="0" applyFont="1"/>
    <xf numFmtId="0" fontId="4" fillId="3" borderId="0" xfId="6" applyFont="1"/>
    <xf numFmtId="0" fontId="16" fillId="3" borderId="0" xfId="9" applyFont="1" applyFill="1" applyAlignment="1">
      <alignment horizontal="left" indent="1"/>
    </xf>
    <xf numFmtId="0" fontId="4" fillId="0" borderId="0" xfId="0" applyFont="1"/>
    <xf numFmtId="0" fontId="11" fillId="3" borderId="0" xfId="6" quotePrefix="1" applyFont="1"/>
    <xf numFmtId="0" fontId="0" fillId="3" borderId="0" xfId="0" applyFill="1" applyAlignment="1">
      <alignment horizontal="left" indent="1"/>
    </xf>
    <xf numFmtId="0" fontId="13" fillId="3" borderId="0" xfId="8" applyFont="1" applyFill="1">
      <alignment horizontal="left" indent="1"/>
    </xf>
    <xf numFmtId="0" fontId="17" fillId="3" borderId="0" xfId="5" applyFont="1" applyFill="1">
      <alignment horizontal="left"/>
    </xf>
  </cellXfs>
  <cellStyles count="10">
    <cellStyle name="Checked" xfId="2"/>
    <cellStyle name="Currency Custom" xfId="1"/>
    <cellStyle name="Indent" xfId="8"/>
    <cellStyle name="Item" xfId="5"/>
    <cellStyle name="Lien hypertexte" xfId="9" builtinId="8"/>
    <cellStyle name="Normal" xfId="0" builtinId="0" customBuiltin="1"/>
    <cellStyle name="Purple Background" xfId="7"/>
    <cellStyle name="Table Headers" xfId="4"/>
    <cellStyle name="Titre 1" xfId="3" builtinId="16" customBuiltin="1"/>
    <cellStyle name="White Background" xfId="6"/>
  </cellStyles>
  <dxfs count="16"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/>
        <name val="Century Gothic"/>
        <scheme val="minor"/>
      </font>
      <fill>
        <patternFill patternType="solid">
          <fgColor indexed="64"/>
          <bgColor theme="0"/>
        </patternFill>
      </fill>
    </dxf>
    <dxf>
      <font>
        <sz val="10"/>
        <color theme="3"/>
      </font>
      <numFmt numFmtId="165" formatCode="#,##0.00\ &quot;€&quot;"/>
      <fill>
        <patternFill patternType="solid">
          <fgColor indexed="64"/>
          <bgColor theme="0"/>
        </patternFill>
      </fill>
    </dxf>
    <dxf>
      <font>
        <sz val="10"/>
        <color theme="3"/>
      </font>
      <numFmt numFmtId="165" formatCode="#,##0.00\ &quot;€&quot;"/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/>
        <name val="Century Gothic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/>
        <name val="Century Gothic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/>
        <name val="Century Gothic"/>
        <scheme val="minor"/>
      </font>
    </dxf>
    <dxf>
      <fill>
        <patternFill patternType="solid">
          <fgColor indexed="64"/>
          <bgColor theme="0"/>
        </patternFill>
      </fill>
    </dxf>
    <dxf>
      <font>
        <b/>
        <strike val="0"/>
        <outline val="0"/>
        <shadow val="0"/>
        <u val="none"/>
        <vertAlign val="baseline"/>
        <sz val="12"/>
        <color theme="1"/>
        <name val="Century Gothic"/>
        <scheme val="none"/>
      </font>
    </dxf>
    <dxf>
      <fill>
        <patternFill>
          <bgColor theme="2"/>
        </patternFill>
      </fill>
    </dxf>
    <dxf>
      <font>
        <color theme="8"/>
      </font>
      <border>
        <bottom style="medium">
          <color theme="8"/>
        </bottom>
      </border>
    </dxf>
    <dxf>
      <fill>
        <patternFill>
          <bgColor theme="0"/>
        </patternFill>
      </fill>
    </dxf>
  </dxfs>
  <tableStyles count="1" defaultTableStyle="Grocery List" defaultPivotStyle="PivotStyleLight8">
    <tableStyle name="Grocery List" pivot="0" count="3">
      <tableStyleElement type="wholeTable" dxfId="15"/>
      <tableStyleElement type="headerRow" dxfId="14"/>
      <tableStyleElement type="firstRowStripe" dxfId="1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9526</xdr:colOff>
      <xdr:row>1</xdr:row>
      <xdr:rowOff>238125</xdr:rowOff>
    </xdr:from>
    <xdr:to>
      <xdr:col>13</xdr:col>
      <xdr:colOff>495300</xdr:colOff>
      <xdr:row>3</xdr:row>
      <xdr:rowOff>95249</xdr:rowOff>
    </xdr:to>
    <xdr:grpSp>
      <xdr:nvGrpSpPr>
        <xdr:cNvPr id="6" name="Groupe 5" descr="Catégorie et montant dépensé pour la catégorie classée quatrième, par exemple Produits laitiers." title="Catégorie et montant classés quatrièmes"/>
        <xdr:cNvGrpSpPr/>
      </xdr:nvGrpSpPr>
      <xdr:grpSpPr>
        <a:xfrm>
          <a:off x="8277226" y="333375"/>
          <a:ext cx="1724024" cy="609599"/>
          <a:chOff x="8886824" y="2943225"/>
          <a:chExt cx="1362075" cy="609599"/>
        </a:xfrm>
      </xdr:grpSpPr>
      <xdr:sp macro="" textlink="Calculs!L9">
        <xdr:nvSpPr>
          <xdr:cNvPr id="4" name="Rectangle à coins arrondis du même côté 3"/>
          <xdr:cNvSpPr/>
        </xdr:nvSpPr>
        <xdr:spPr>
          <a:xfrm rot="5400000">
            <a:off x="9263062" y="2566987"/>
            <a:ext cx="609599" cy="1362075"/>
          </a:xfrm>
          <a:prstGeom prst="round2SameRect">
            <a:avLst>
              <a:gd name="adj1" fmla="val 12255"/>
              <a:gd name="adj2" fmla="val 0"/>
            </a:avLst>
          </a:prstGeom>
          <a:solidFill>
            <a:schemeClr val="accent1"/>
          </a:solidFill>
          <a:ln>
            <a:noFill/>
          </a:ln>
          <a:effectLst>
            <a:outerShdw blurRad="63500" sx="102000" sy="102000" algn="ctr" rotWithShape="0">
              <a:schemeClr val="tx2">
                <a:alpha val="40000"/>
              </a:scheme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vert270" lIns="0" tIns="0" rIns="0" bIns="91440" rtlCol="0" anchor="b"/>
          <a:lstStyle/>
          <a:p>
            <a:pPr algn="l"/>
            <a:fld id="{9F0A4A92-1DF7-4E13-BC49-A4C066B67B74}" type="TxLink">
              <a:rPr lang="en-US" sz="2400" b="0" i="0" u="none" strike="noStrike">
                <a:solidFill>
                  <a:schemeClr val="bg1"/>
                </a:solidFill>
                <a:latin typeface="+mj-lt"/>
              </a:rPr>
              <a:pPr algn="l"/>
              <a:t>0 €</a:t>
            </a:fld>
            <a:endParaRPr lang="en-US" sz="2400">
              <a:solidFill>
                <a:schemeClr val="bg1"/>
              </a:solidFill>
              <a:latin typeface="+mj-lt"/>
            </a:endParaRPr>
          </a:p>
        </xdr:txBody>
      </xdr:sp>
      <xdr:sp macro="" textlink="Calculs!M9">
        <xdr:nvSpPr>
          <xdr:cNvPr id="5" name="ZoneTexte 4"/>
          <xdr:cNvSpPr txBox="1"/>
        </xdr:nvSpPr>
        <xdr:spPr>
          <a:xfrm>
            <a:off x="8982075" y="2981324"/>
            <a:ext cx="1238250" cy="19050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lIns="0" tIns="0" rIns="0" bIns="0" rtlCol="0" anchor="b"/>
          <a:lstStyle/>
          <a:p>
            <a:fld id="{B45E0FCF-C8E7-46B0-B929-8395459FB68F}" type="TxLink">
              <a:rPr lang="en-US" sz="1050" b="0" i="0" u="none" strike="noStrike">
                <a:solidFill>
                  <a:schemeClr val="bg1"/>
                </a:solidFill>
                <a:latin typeface="+mj-lt"/>
              </a:rPr>
              <a:pPr/>
              <a:t> TOTAL</a:t>
            </a:fld>
            <a:endParaRPr lang="en-US" sz="1050">
              <a:solidFill>
                <a:schemeClr val="bg1"/>
              </a:solidFill>
              <a:latin typeface="+mj-lt"/>
            </a:endParaRPr>
          </a:p>
        </xdr:txBody>
      </xdr:sp>
    </xdr:grpSp>
    <xdr:clientData/>
  </xdr:twoCellAnchor>
  <xdr:twoCellAnchor editAs="oneCell">
    <xdr:from>
      <xdr:col>11</xdr:col>
      <xdr:colOff>9524</xdr:colOff>
      <xdr:row>4</xdr:row>
      <xdr:rowOff>1</xdr:rowOff>
    </xdr:from>
    <xdr:to>
      <xdr:col>13</xdr:col>
      <xdr:colOff>485775</xdr:colOff>
      <xdr:row>6</xdr:row>
      <xdr:rowOff>76200</xdr:rowOff>
    </xdr:to>
    <xdr:grpSp>
      <xdr:nvGrpSpPr>
        <xdr:cNvPr id="11" name="Groupe 10" descr="Catégorie et montant dépensé pour la catégorie classée troisième, par exemple Produits." title="Catégorie et montant classés troisièmes"/>
        <xdr:cNvGrpSpPr/>
      </xdr:nvGrpSpPr>
      <xdr:grpSpPr>
        <a:xfrm>
          <a:off x="8277224" y="1114426"/>
          <a:ext cx="1714501" cy="609599"/>
          <a:chOff x="8886823" y="2943226"/>
          <a:chExt cx="1362075" cy="609599"/>
        </a:xfrm>
      </xdr:grpSpPr>
      <xdr:sp macro="" textlink="Calculs!L8">
        <xdr:nvSpPr>
          <xdr:cNvPr id="12" name="Rectangle à coins arrondis du même côté 11"/>
          <xdr:cNvSpPr/>
        </xdr:nvSpPr>
        <xdr:spPr>
          <a:xfrm rot="5400000">
            <a:off x="9263061" y="2566988"/>
            <a:ext cx="609599" cy="1362075"/>
          </a:xfrm>
          <a:prstGeom prst="round2SameRect">
            <a:avLst>
              <a:gd name="adj1" fmla="val 12255"/>
              <a:gd name="adj2" fmla="val 0"/>
            </a:avLst>
          </a:prstGeom>
          <a:solidFill>
            <a:schemeClr val="accent2"/>
          </a:solidFill>
          <a:ln>
            <a:noFill/>
          </a:ln>
          <a:effectLst>
            <a:outerShdw blurRad="63500" sx="102000" sy="102000" algn="ctr" rotWithShape="0">
              <a:schemeClr val="tx2">
                <a:alpha val="40000"/>
              </a:scheme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vert270" lIns="0" tIns="0" rIns="0" bIns="91440" rtlCol="0" anchor="b"/>
          <a:lstStyle/>
          <a:p>
            <a:pPr algn="l"/>
            <a:fld id="{93E3754E-A921-406B-BAA6-78E79D229D11}" type="TxLink">
              <a:rPr lang="en-US" sz="2400" b="0" i="0" u="none" strike="noStrike">
                <a:solidFill>
                  <a:schemeClr val="bg1"/>
                </a:solidFill>
                <a:latin typeface="+mj-lt"/>
              </a:rPr>
              <a:pPr algn="l"/>
              <a:t>0 €</a:t>
            </a:fld>
            <a:endParaRPr lang="en-US" sz="2400">
              <a:solidFill>
                <a:schemeClr val="bg1"/>
              </a:solidFill>
              <a:latin typeface="+mj-lt"/>
            </a:endParaRPr>
          </a:p>
        </xdr:txBody>
      </xdr:sp>
      <xdr:sp macro="" textlink="Calculs!M8">
        <xdr:nvSpPr>
          <xdr:cNvPr id="13" name="ZoneTexte 12"/>
          <xdr:cNvSpPr txBox="1"/>
        </xdr:nvSpPr>
        <xdr:spPr>
          <a:xfrm>
            <a:off x="8982075" y="2981324"/>
            <a:ext cx="1238250" cy="19050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lIns="0" tIns="0" rIns="0" bIns="0" rtlCol="0" anchor="b"/>
          <a:lstStyle/>
          <a:p>
            <a:fld id="{22DB030F-3302-4301-BA84-014D0BC47E01}" type="TxLink">
              <a:rPr lang="en-US" sz="1050" b="0" i="0" u="none" strike="noStrike">
                <a:solidFill>
                  <a:schemeClr val="bg1"/>
                </a:solidFill>
                <a:latin typeface="+mj-lt"/>
              </a:rPr>
              <a:pPr/>
              <a:t> TOTAL</a:t>
            </a:fld>
            <a:endParaRPr lang="en-US" sz="1050">
              <a:solidFill>
                <a:schemeClr val="bg1"/>
              </a:solidFill>
              <a:latin typeface="+mj-lt"/>
            </a:endParaRPr>
          </a:p>
        </xdr:txBody>
      </xdr:sp>
    </xdr:grpSp>
    <xdr:clientData/>
  </xdr:twoCellAnchor>
  <xdr:twoCellAnchor editAs="oneCell">
    <xdr:from>
      <xdr:col>11</xdr:col>
      <xdr:colOff>9524</xdr:colOff>
      <xdr:row>7</xdr:row>
      <xdr:rowOff>247650</xdr:rowOff>
    </xdr:from>
    <xdr:to>
      <xdr:col>13</xdr:col>
      <xdr:colOff>476250</xdr:colOff>
      <xdr:row>10</xdr:row>
      <xdr:rowOff>57149</xdr:rowOff>
    </xdr:to>
    <xdr:grpSp>
      <xdr:nvGrpSpPr>
        <xdr:cNvPr id="14" name="Groupe 13" descr="Catégorie et montant dépensé pour la catégorie classée troisième, par exemple Viande." title="Catégorie et montant classés deuxièmes"/>
        <xdr:cNvGrpSpPr/>
      </xdr:nvGrpSpPr>
      <xdr:grpSpPr>
        <a:xfrm>
          <a:off x="8277224" y="2162175"/>
          <a:ext cx="1704976" cy="609599"/>
          <a:chOff x="8886823" y="2943226"/>
          <a:chExt cx="1362075" cy="609599"/>
        </a:xfrm>
      </xdr:grpSpPr>
      <xdr:sp macro="" textlink="Calculs!L7">
        <xdr:nvSpPr>
          <xdr:cNvPr id="15" name="Rectangle à coins arrondis du même côté 14"/>
          <xdr:cNvSpPr/>
        </xdr:nvSpPr>
        <xdr:spPr>
          <a:xfrm rot="5400000">
            <a:off x="9263061" y="2566988"/>
            <a:ext cx="609599" cy="1362075"/>
          </a:xfrm>
          <a:prstGeom prst="round2SameRect">
            <a:avLst>
              <a:gd name="adj1" fmla="val 12255"/>
              <a:gd name="adj2" fmla="val 0"/>
            </a:avLst>
          </a:prstGeom>
          <a:solidFill>
            <a:schemeClr val="accent3"/>
          </a:solidFill>
          <a:ln>
            <a:noFill/>
          </a:ln>
          <a:effectLst>
            <a:outerShdw blurRad="63500" sx="102000" sy="102000" algn="ctr" rotWithShape="0">
              <a:schemeClr val="tx2">
                <a:alpha val="40000"/>
              </a:scheme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vert270" lIns="0" tIns="0" rIns="0" bIns="91440" rtlCol="0" anchor="b"/>
          <a:lstStyle/>
          <a:p>
            <a:pPr algn="l"/>
            <a:fld id="{328CF805-E61F-4E35-991F-043E0E5543D7}" type="TxLink">
              <a:rPr lang="en-US" sz="2400" b="0" i="0" u="none" strike="noStrike">
                <a:solidFill>
                  <a:schemeClr val="bg1"/>
                </a:solidFill>
                <a:latin typeface="+mj-lt"/>
              </a:rPr>
              <a:pPr algn="l"/>
              <a:t>10 €</a:t>
            </a:fld>
            <a:endParaRPr lang="en-US" sz="2400">
              <a:solidFill>
                <a:schemeClr val="bg1"/>
              </a:solidFill>
              <a:latin typeface="+mj-lt"/>
            </a:endParaRPr>
          </a:p>
        </xdr:txBody>
      </xdr:sp>
      <xdr:sp macro="" textlink="Calculs!M7">
        <xdr:nvSpPr>
          <xdr:cNvPr id="16" name="ZoneTexte 15"/>
          <xdr:cNvSpPr txBox="1"/>
        </xdr:nvSpPr>
        <xdr:spPr>
          <a:xfrm>
            <a:off x="8982075" y="2981324"/>
            <a:ext cx="1238250" cy="19050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lIns="0" tIns="0" rIns="0" bIns="0" rtlCol="0" anchor="b"/>
          <a:lstStyle/>
          <a:p>
            <a:fld id="{95AEA9C9-2D15-4E50-A32F-6D63865ECC60}" type="TxLink">
              <a:rPr lang="en-US" sz="1050" b="0" i="0" u="none" strike="noStrike">
                <a:solidFill>
                  <a:schemeClr val="bg1"/>
                </a:solidFill>
                <a:latin typeface="+mj-lt"/>
              </a:rPr>
              <a:pPr/>
              <a:t>CADEAU TOTAL</a:t>
            </a:fld>
            <a:endParaRPr lang="en-US" sz="1050">
              <a:solidFill>
                <a:schemeClr val="bg1"/>
              </a:solidFill>
              <a:latin typeface="+mj-lt"/>
            </a:endParaRPr>
          </a:p>
        </xdr:txBody>
      </xdr:sp>
    </xdr:grpSp>
    <xdr:clientData/>
  </xdr:twoCellAnchor>
  <xdr:twoCellAnchor editAs="oneCell">
    <xdr:from>
      <xdr:col>11</xdr:col>
      <xdr:colOff>9525</xdr:colOff>
      <xdr:row>10</xdr:row>
      <xdr:rowOff>219075</xdr:rowOff>
    </xdr:from>
    <xdr:to>
      <xdr:col>13</xdr:col>
      <xdr:colOff>466725</xdr:colOff>
      <xdr:row>13</xdr:row>
      <xdr:rowOff>28574</xdr:rowOff>
    </xdr:to>
    <xdr:grpSp>
      <xdr:nvGrpSpPr>
        <xdr:cNvPr id="17" name="Groupe 16" descr="Catégorie et montant dépensé pour la catégorie classée troisième, par exemple Fruits de mer." title="Catégorie et Montant les plus élevés"/>
        <xdr:cNvGrpSpPr/>
      </xdr:nvGrpSpPr>
      <xdr:grpSpPr>
        <a:xfrm>
          <a:off x="8277225" y="2933700"/>
          <a:ext cx="1695450" cy="609599"/>
          <a:chOff x="8886823" y="2943226"/>
          <a:chExt cx="1362075" cy="609599"/>
        </a:xfrm>
      </xdr:grpSpPr>
      <xdr:sp macro="" textlink="Calculs!L6">
        <xdr:nvSpPr>
          <xdr:cNvPr id="18" name="Rectangle à coins arrondis du même côté 17"/>
          <xdr:cNvSpPr/>
        </xdr:nvSpPr>
        <xdr:spPr>
          <a:xfrm rot="5400000">
            <a:off x="9263061" y="2566988"/>
            <a:ext cx="609599" cy="1362075"/>
          </a:xfrm>
          <a:prstGeom prst="round2SameRect">
            <a:avLst>
              <a:gd name="adj1" fmla="val 12255"/>
              <a:gd name="adj2" fmla="val 0"/>
            </a:avLst>
          </a:prstGeom>
          <a:solidFill>
            <a:schemeClr val="accent4"/>
          </a:solidFill>
          <a:ln>
            <a:noFill/>
          </a:ln>
          <a:effectLst>
            <a:outerShdw blurRad="63500" sx="102000" sy="102000" algn="ctr" rotWithShape="0">
              <a:schemeClr val="tx2">
                <a:alpha val="40000"/>
              </a:scheme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vert270" lIns="0" tIns="0" rIns="0" bIns="91440" rtlCol="0" anchor="b"/>
          <a:lstStyle/>
          <a:p>
            <a:pPr algn="l"/>
            <a:fld id="{FB4445DB-7788-4F40-8816-135696710186}" type="TxLink">
              <a:rPr lang="en-US" sz="2400" b="0" i="0" u="none" strike="noStrike">
                <a:solidFill>
                  <a:schemeClr val="bg1"/>
                </a:solidFill>
                <a:latin typeface="+mj-lt"/>
              </a:rPr>
              <a:pPr algn="l"/>
              <a:t>15 €</a:t>
            </a:fld>
            <a:endParaRPr lang="en-US" sz="2400">
              <a:solidFill>
                <a:schemeClr val="bg1"/>
              </a:solidFill>
              <a:latin typeface="+mj-lt"/>
            </a:endParaRPr>
          </a:p>
        </xdr:txBody>
      </xdr:sp>
      <xdr:sp macro="" textlink="Calculs!M6">
        <xdr:nvSpPr>
          <xdr:cNvPr id="19" name="ZoneTexte 18"/>
          <xdr:cNvSpPr txBox="1"/>
        </xdr:nvSpPr>
        <xdr:spPr>
          <a:xfrm>
            <a:off x="8982075" y="2981324"/>
            <a:ext cx="1238250" cy="19050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lIns="0" tIns="0" rIns="0" bIns="0" rtlCol="0" anchor="b"/>
          <a:lstStyle/>
          <a:p>
            <a:fld id="{E0073663-6A31-458A-A71B-3FB4570E543D}" type="TxLink">
              <a:rPr lang="en-US" sz="1050" b="0" i="0" u="none" strike="noStrike">
                <a:solidFill>
                  <a:schemeClr val="bg1"/>
                </a:solidFill>
                <a:latin typeface="+mj-lt"/>
              </a:rPr>
              <a:pPr/>
              <a:t>PAPA&amp;MAMAN TOTAL</a:t>
            </a:fld>
            <a:endParaRPr lang="en-US" sz="1100">
              <a:solidFill>
                <a:schemeClr val="bg1"/>
              </a:solidFill>
              <a:latin typeface="+mj-lt"/>
            </a:endParaRPr>
          </a:p>
        </xdr:txBody>
      </xdr:sp>
    </xdr:grpSp>
    <xdr:clientData/>
  </xdr:twoCellAnchor>
  <xdr:twoCellAnchor editAs="oneCell">
    <xdr:from>
      <xdr:col>11</xdr:col>
      <xdr:colOff>9524</xdr:colOff>
      <xdr:row>13</xdr:row>
      <xdr:rowOff>190500</xdr:rowOff>
    </xdr:from>
    <xdr:to>
      <xdr:col>13</xdr:col>
      <xdr:colOff>504825</xdr:colOff>
      <xdr:row>15</xdr:row>
      <xdr:rowOff>266699</xdr:rowOff>
    </xdr:to>
    <xdr:grpSp>
      <xdr:nvGrpSpPr>
        <xdr:cNvPr id="20" name="Groupe 19" descr="Montant total pour toutes les autres catégories non répertoriées dans les cinq premiers totaux." title="Total Autre"/>
        <xdr:cNvGrpSpPr/>
      </xdr:nvGrpSpPr>
      <xdr:grpSpPr>
        <a:xfrm>
          <a:off x="8277224" y="3705225"/>
          <a:ext cx="1733551" cy="609599"/>
          <a:chOff x="8886823" y="2943226"/>
          <a:chExt cx="1362075" cy="609599"/>
        </a:xfrm>
      </xdr:grpSpPr>
      <xdr:sp macro="" textlink="Calculs!L3">
        <xdr:nvSpPr>
          <xdr:cNvPr id="21" name="Rectangle à coins arrondis du même côté 20"/>
          <xdr:cNvSpPr/>
        </xdr:nvSpPr>
        <xdr:spPr>
          <a:xfrm rot="5400000">
            <a:off x="9263061" y="2566988"/>
            <a:ext cx="609599" cy="1362075"/>
          </a:xfrm>
          <a:prstGeom prst="round2SameRect">
            <a:avLst>
              <a:gd name="adj1" fmla="val 12255"/>
              <a:gd name="adj2" fmla="val 0"/>
            </a:avLst>
          </a:prstGeom>
          <a:solidFill>
            <a:schemeClr val="accent4">
              <a:lumMod val="75000"/>
            </a:schemeClr>
          </a:solidFill>
          <a:ln>
            <a:noFill/>
          </a:ln>
          <a:effectLst>
            <a:outerShdw blurRad="63500" sx="102000" sy="102000" algn="ctr" rotWithShape="0">
              <a:schemeClr val="tx2">
                <a:alpha val="40000"/>
              </a:scheme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vert270" lIns="0" tIns="0" rIns="0" bIns="91440" rtlCol="0" anchor="b"/>
          <a:lstStyle/>
          <a:p>
            <a:pPr algn="l"/>
            <a:fld id="{44C25FBE-EF92-462C-A476-7BD186BCFC7F}" type="TxLink">
              <a:rPr lang="en-US" sz="2400" b="0" i="0" u="none" strike="noStrike">
                <a:solidFill>
                  <a:schemeClr val="bg1"/>
                </a:solidFill>
                <a:latin typeface="+mj-lt"/>
              </a:rPr>
              <a:pPr algn="l"/>
              <a:t>0 €</a:t>
            </a:fld>
            <a:endParaRPr lang="en-US" sz="2400">
              <a:solidFill>
                <a:schemeClr val="bg1"/>
              </a:solidFill>
              <a:latin typeface="+mj-lt"/>
            </a:endParaRPr>
          </a:p>
        </xdr:txBody>
      </xdr:sp>
      <xdr:sp macro="" textlink="">
        <xdr:nvSpPr>
          <xdr:cNvPr id="22" name="ZoneTexte 21"/>
          <xdr:cNvSpPr txBox="1"/>
        </xdr:nvSpPr>
        <xdr:spPr>
          <a:xfrm>
            <a:off x="8982075" y="2981324"/>
            <a:ext cx="1238250" cy="19050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lIns="0" tIns="0" rIns="0" bIns="0" rtlCol="0" anchor="b"/>
          <a:lstStyle/>
          <a:p>
            <a:pPr marL="0" indent="0"/>
            <a:r>
              <a:rPr lang="da-DK" altLang="zh-CN" sz="1050" smtClean="0">
                <a:solidFill>
                  <a:schemeClr val="bg1"/>
                </a:solidFill>
                <a:latin typeface="+mj-lt"/>
                <a:ea typeface="+mn-ea"/>
                <a:cs typeface="+mn-cs"/>
              </a:rPr>
              <a:t>TOTAL AUTRE</a:t>
            </a:r>
            <a:endParaRPr lang="en-US" sz="1050">
              <a:solidFill>
                <a:schemeClr val="bg1"/>
              </a:solidFill>
              <a:latin typeface="+mj-lt"/>
              <a:ea typeface="+mn-ea"/>
              <a:cs typeface="+mn-cs"/>
            </a:endParaRPr>
          </a:p>
        </xdr:txBody>
      </xdr:sp>
    </xdr:grpSp>
    <xdr:clientData/>
  </xdr:twoCellAnchor>
  <xdr:twoCellAnchor editAs="oneCell">
    <xdr:from>
      <xdr:col>11</xdr:col>
      <xdr:colOff>9524</xdr:colOff>
      <xdr:row>16</xdr:row>
      <xdr:rowOff>161925</xdr:rowOff>
    </xdr:from>
    <xdr:to>
      <xdr:col>13</xdr:col>
      <xdr:colOff>523875</xdr:colOff>
      <xdr:row>18</xdr:row>
      <xdr:rowOff>238124</xdr:rowOff>
    </xdr:to>
    <xdr:grpSp>
      <xdr:nvGrpSpPr>
        <xdr:cNvPr id="23" name="Groupe 22" descr="Total de tous les articles de courses." title="Total Courses"/>
        <xdr:cNvGrpSpPr/>
      </xdr:nvGrpSpPr>
      <xdr:grpSpPr>
        <a:xfrm>
          <a:off x="8277224" y="4476750"/>
          <a:ext cx="1752601" cy="609599"/>
          <a:chOff x="8886823" y="2943226"/>
          <a:chExt cx="1362075" cy="609599"/>
        </a:xfrm>
        <a:solidFill>
          <a:schemeClr val="accent5"/>
        </a:solidFill>
      </xdr:grpSpPr>
      <xdr:sp macro="" textlink="TotalCourses">
        <xdr:nvSpPr>
          <xdr:cNvPr id="24" name="Rectangle à coins arrondis du même côté 23"/>
          <xdr:cNvSpPr/>
        </xdr:nvSpPr>
        <xdr:spPr>
          <a:xfrm rot="5400000">
            <a:off x="9263061" y="2566988"/>
            <a:ext cx="609599" cy="1362075"/>
          </a:xfrm>
          <a:prstGeom prst="round2SameRect">
            <a:avLst>
              <a:gd name="adj1" fmla="val 12255"/>
              <a:gd name="adj2" fmla="val 0"/>
            </a:avLst>
          </a:prstGeom>
          <a:grpFill/>
          <a:ln>
            <a:noFill/>
          </a:ln>
          <a:effectLst>
            <a:outerShdw blurRad="63500" sx="102000" sy="102000" algn="ctr" rotWithShape="0">
              <a:schemeClr val="tx2">
                <a:alpha val="40000"/>
              </a:scheme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vert270" lIns="0" tIns="0" rIns="0" bIns="91440" rtlCol="0" anchor="b"/>
          <a:lstStyle/>
          <a:p>
            <a:pPr algn="l"/>
            <a:fld id="{8BC3E841-E95C-4916-9D19-C9808C6FE05F}" type="TxLink">
              <a:rPr lang="en-US" sz="2400" b="0" i="0" u="none" strike="noStrike">
                <a:solidFill>
                  <a:schemeClr val="bg1"/>
                </a:solidFill>
                <a:latin typeface="+mj-lt"/>
              </a:rPr>
              <a:pPr algn="l"/>
              <a:t>25 €</a:t>
            </a:fld>
            <a:endParaRPr lang="en-US" sz="2400">
              <a:solidFill>
                <a:schemeClr val="bg1"/>
              </a:solidFill>
              <a:latin typeface="+mj-lt"/>
            </a:endParaRPr>
          </a:p>
        </xdr:txBody>
      </xdr:sp>
      <xdr:sp macro="" textlink="">
        <xdr:nvSpPr>
          <xdr:cNvPr id="25" name="ZoneTexte 24"/>
          <xdr:cNvSpPr txBox="1"/>
        </xdr:nvSpPr>
        <xdr:spPr>
          <a:xfrm>
            <a:off x="8982075" y="2981324"/>
            <a:ext cx="1238250" cy="190501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lIns="0" tIns="0" rIns="0" bIns="0" rtlCol="0" anchor="b"/>
          <a:lstStyle/>
          <a:p>
            <a:pPr marL="0" indent="0"/>
            <a:r>
              <a:rPr lang="da-DK" altLang="zh-CN" sz="1050" smtClean="0">
                <a:solidFill>
                  <a:schemeClr val="bg1"/>
                </a:solidFill>
                <a:latin typeface="+mj-lt"/>
                <a:ea typeface="+mn-ea"/>
                <a:cs typeface="+mn-cs"/>
              </a:rPr>
              <a:t>TOTAL COURSES</a:t>
            </a:r>
            <a:endParaRPr lang="en-US" sz="1050">
              <a:solidFill>
                <a:schemeClr val="bg1"/>
              </a:solidFill>
              <a:latin typeface="+mj-lt"/>
              <a:ea typeface="+mn-ea"/>
              <a:cs typeface="+mn-cs"/>
            </a:endParaRPr>
          </a:p>
        </xdr:txBody>
      </xdr:sp>
    </xdr:grpSp>
    <xdr:clientData/>
  </xdr:twoCellAnchor>
</xdr:wsDr>
</file>

<file path=xl/tables/table1.xml><?xml version="1.0" encoding="utf-8"?>
<table xmlns="http://schemas.openxmlformats.org/spreadsheetml/2006/main" id="1" name="Liste" displayName="Liste" ref="C4:K77" totalsRowShown="0" headerRowCellStyle="White Background" dataCellStyle="White Background">
  <autoFilter ref="C4:K77"/>
  <tableColumns count="9">
    <tableColumn id="1" name=" " dataDxfId="12" dataCellStyle="Checked"/>
    <tableColumn id="2" name="ÉLÉMENT" dataDxfId="11" dataCellStyle="Item"/>
    <tableColumn id="9" name="MAGASIN" dataDxfId="10" dataCellStyle="White Background"/>
    <tableColumn id="3" name="CATÉGORIE" dataDxfId="9" dataCellStyle="White Background"/>
    <tableColumn id="4" name="QTÉ" dataDxfId="8" dataCellStyle="White Background"/>
    <tableColumn id="5" name="PRIX" dataDxfId="7" dataCellStyle="Currency Custom"/>
    <tableColumn id="6" name="TOTAL" dataDxfId="6" dataCellStyle="Currency Custom"/>
    <tableColumn id="7" name="COMMENTAIRES" dataDxfId="5" dataCellStyle="Indent"/>
    <tableColumn id="8" name="Colonne1" dataCellStyle="White Background"/>
  </tableColumns>
  <tableStyleInfo name="Grocery List" showFirstColumn="0" showLastColumn="0" showRowStripes="1" showColumnStripes="0"/>
  <extLst>
    <ext xmlns:x14="http://schemas.microsoft.com/office/spreadsheetml/2009/9/main" uri="{504A1905-F514-4f6f-8877-14C23A59335A}">
      <x14:table altText="Liste de courses" altTextSummary="Liste de courses et informations telles que Magasin, Catégorie, Qté, Unité, Total calculé et Commentaire."/>
    </ext>
  </extLst>
</table>
</file>

<file path=xl/theme/theme1.xml><?xml version="1.0" encoding="utf-8"?>
<a:theme xmlns:a="http://schemas.openxmlformats.org/drawingml/2006/main" name="Traînée de condensation">
  <a:themeElements>
    <a:clrScheme name="Traînée de condensation">
      <a:dk1>
        <a:sysClr val="windowText" lastClr="000000"/>
      </a:dk1>
      <a:lt1>
        <a:sysClr val="window" lastClr="FFFFFF"/>
      </a:lt1>
      <a:dk2>
        <a:srgbClr val="454545"/>
      </a:dk2>
      <a:lt2>
        <a:srgbClr val="DADADA"/>
      </a:lt2>
      <a:accent1>
        <a:srgbClr val="DF2E28"/>
      </a:accent1>
      <a:accent2>
        <a:srgbClr val="FE801A"/>
      </a:accent2>
      <a:accent3>
        <a:srgbClr val="E9BF35"/>
      </a:accent3>
      <a:accent4>
        <a:srgbClr val="81BB42"/>
      </a:accent4>
      <a:accent5>
        <a:srgbClr val="32C7A9"/>
      </a:accent5>
      <a:accent6>
        <a:srgbClr val="4A9BDC"/>
      </a:accent6>
      <a:hlink>
        <a:srgbClr val="F0532B"/>
      </a:hlink>
      <a:folHlink>
        <a:srgbClr val="F38B53"/>
      </a:folHlink>
    </a:clrScheme>
    <a:fontScheme name="Traînée de condensation">
      <a:majorFont>
        <a:latin typeface="Century Gothic" panose="020B050202020202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entury Gothic" panose="020B050202020202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Traînée de condensation">
      <a:fillStyleLst>
        <a:solidFill>
          <a:schemeClr val="phClr"/>
        </a:solidFill>
        <a:gradFill rotWithShape="1">
          <a:gsLst>
            <a:gs pos="0">
              <a:schemeClr val="phClr">
                <a:tint val="69000"/>
                <a:alpha val="100000"/>
                <a:satMod val="109000"/>
                <a:lumMod val="110000"/>
              </a:schemeClr>
            </a:gs>
            <a:gs pos="52000">
              <a:schemeClr val="phClr">
                <a:tint val="74000"/>
                <a:satMod val="100000"/>
                <a:lumMod val="104000"/>
              </a:schemeClr>
            </a:gs>
            <a:gs pos="100000">
              <a:schemeClr val="phClr">
                <a:tint val="78000"/>
                <a:satMod val="100000"/>
                <a:lumMod val="10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6000"/>
                <a:satMod val="100000"/>
                <a:lumMod val="104000"/>
              </a:schemeClr>
            </a:gs>
            <a:gs pos="78000">
              <a:schemeClr val="phClr">
                <a:shade val="100000"/>
                <a:satMod val="110000"/>
                <a:lumMod val="100000"/>
              </a:schemeClr>
            </a:gs>
          </a:gsLst>
          <a:lin ang="5400000" scaled="0"/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  <a:scene3d>
            <a:camera prst="orthographicFront">
              <a:rot lat="0" lon="0" rev="0"/>
            </a:camera>
            <a:lightRig rig="threePt" dir="t"/>
          </a:scene3d>
          <a:sp3d>
            <a:bevelT w="25400" h="12700"/>
          </a:sp3d>
        </a:effectStyle>
        <a:effectStyle>
          <a:effectLst>
            <a:outerShdw blurRad="57150" dist="19050" dir="5400000" algn="ctr" rotWithShape="0">
              <a:srgbClr val="000000">
                <a:alpha val="48000"/>
              </a:srgbClr>
            </a:outerShdw>
          </a:effectLst>
          <a:scene3d>
            <a:camera prst="orthographicFront">
              <a:rot lat="0" lon="0" rev="0"/>
            </a:camera>
            <a:lightRig rig="threePt" dir="t"/>
          </a:scene3d>
          <a:sp3d>
            <a:bevelT w="50800" h="25400"/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Vapor Trail" id="{4FDF2955-7D9C-493C-B9F9-C205151B46CD}" vid="{8F31A783-2159-4870-BC29-2BA7D038EA44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/>
    <pageSetUpPr fitToPage="1"/>
  </sheetPr>
  <dimension ref="B1:L77"/>
  <sheetViews>
    <sheetView showGridLines="0" tabSelected="1" topLeftCell="A2" zoomScaleNormal="100" workbookViewId="0">
      <selection activeCell="E9" sqref="E9"/>
    </sheetView>
  </sheetViews>
  <sheetFormatPr baseColWidth="10" defaultColWidth="9.28515625" defaultRowHeight="21" customHeight="1" x14ac:dyDescent="0.25"/>
  <cols>
    <col min="1" max="1" width="3.140625" customWidth="1"/>
    <col min="2" max="2" width="2.28515625" style="4" customWidth="1"/>
    <col min="3" max="3" width="11.28515625" style="20" customWidth="1"/>
    <col min="4" max="4" width="24" style="4" customWidth="1"/>
    <col min="5" max="5" width="20.28515625" style="4" customWidth="1"/>
    <col min="6" max="6" width="17.140625" style="4" customWidth="1"/>
    <col min="7" max="7" width="7.7109375" style="4" customWidth="1"/>
    <col min="8" max="8" width="9.28515625" style="4" customWidth="1"/>
    <col min="9" max="9" width="9.5703125" style="4" customWidth="1"/>
    <col min="10" max="10" width="19.28515625" style="4" customWidth="1"/>
    <col min="11" max="11" width="14" style="4" hidden="1" customWidth="1"/>
  </cols>
  <sheetData>
    <row r="1" spans="2:11" ht="7.5" customHeight="1" x14ac:dyDescent="0.25">
      <c r="B1" s="5"/>
      <c r="C1" s="19"/>
      <c r="D1" s="5"/>
      <c r="E1" s="5"/>
      <c r="F1" s="5"/>
      <c r="G1" s="5"/>
      <c r="H1" s="5"/>
      <c r="I1" s="5"/>
      <c r="J1" s="5"/>
      <c r="K1" s="5"/>
    </row>
    <row r="2" spans="2:11" s="2" customFormat="1" ht="53.25" customHeight="1" x14ac:dyDescent="0.6">
      <c r="B2" s="6" t="s">
        <v>41</v>
      </c>
      <c r="C2" s="20"/>
      <c r="D2" s="6"/>
      <c r="E2" s="6"/>
      <c r="F2" s="13"/>
      <c r="G2" s="6"/>
      <c r="H2" s="13"/>
      <c r="I2" s="6"/>
      <c r="J2" s="6"/>
      <c r="K2" s="6"/>
    </row>
    <row r="3" spans="2:11" ht="6" customHeight="1" x14ac:dyDescent="0.25"/>
    <row r="4" spans="2:11" ht="21" customHeight="1" x14ac:dyDescent="0.25">
      <c r="C4" s="21" t="s">
        <v>8</v>
      </c>
      <c r="D4" s="11" t="s">
        <v>9</v>
      </c>
      <c r="E4" s="7" t="s">
        <v>5</v>
      </c>
      <c r="F4" s="7" t="s">
        <v>1</v>
      </c>
      <c r="G4" s="7" t="s">
        <v>2</v>
      </c>
      <c r="H4" s="7" t="s">
        <v>42</v>
      </c>
      <c r="I4" s="7" t="s">
        <v>3</v>
      </c>
      <c r="J4" s="9" t="s">
        <v>4</v>
      </c>
      <c r="K4" s="4" t="s">
        <v>43</v>
      </c>
    </row>
    <row r="5" spans="2:11" ht="21" customHeight="1" x14ac:dyDescent="0.4">
      <c r="C5" s="22" t="s">
        <v>10</v>
      </c>
      <c r="D5" s="8"/>
      <c r="E5" s="7"/>
      <c r="F5" s="7"/>
      <c r="G5" s="7"/>
      <c r="H5" s="18"/>
      <c r="I5" s="18"/>
      <c r="J5" s="9"/>
    </row>
    <row r="6" spans="2:11" s="34" customFormat="1" ht="21" customHeight="1" x14ac:dyDescent="0.2">
      <c r="B6" s="32"/>
      <c r="C6" s="29"/>
      <c r="D6" s="41" t="s">
        <v>11</v>
      </c>
      <c r="E6" s="32" t="s">
        <v>68</v>
      </c>
      <c r="F6" s="32" t="s">
        <v>67</v>
      </c>
      <c r="G6" s="32">
        <v>1</v>
      </c>
      <c r="H6" s="26"/>
      <c r="I6" s="26"/>
      <c r="J6" s="33"/>
      <c r="K6" s="32"/>
    </row>
    <row r="7" spans="2:11" s="34" customFormat="1" ht="21" customHeight="1" x14ac:dyDescent="0.2">
      <c r="B7" s="32"/>
      <c r="C7" s="29"/>
      <c r="D7" s="41" t="s">
        <v>47</v>
      </c>
      <c r="E7" s="32" t="s">
        <v>66</v>
      </c>
      <c r="F7" s="32" t="s">
        <v>51</v>
      </c>
      <c r="G7" s="32">
        <v>1</v>
      </c>
      <c r="H7" s="26">
        <v>10</v>
      </c>
      <c r="I7" s="26">
        <v>10</v>
      </c>
      <c r="J7" s="33" t="s">
        <v>69</v>
      </c>
      <c r="K7" s="32"/>
    </row>
    <row r="8" spans="2:11" s="34" customFormat="1" ht="21" customHeight="1" x14ac:dyDescent="0.2">
      <c r="B8" s="32"/>
      <c r="C8" s="29"/>
      <c r="D8" s="41" t="s">
        <v>44</v>
      </c>
      <c r="E8" s="32" t="s">
        <v>70</v>
      </c>
      <c r="F8" s="32" t="s">
        <v>65</v>
      </c>
      <c r="G8" s="32">
        <v>3</v>
      </c>
      <c r="H8" s="26">
        <v>5</v>
      </c>
      <c r="I8" s="26">
        <v>15</v>
      </c>
      <c r="J8" s="33"/>
      <c r="K8" s="32"/>
    </row>
    <row r="9" spans="2:11" s="34" customFormat="1" ht="21" customHeight="1" x14ac:dyDescent="0.2">
      <c r="B9" s="32"/>
      <c r="C9" s="29"/>
      <c r="D9" s="41" t="s">
        <v>45</v>
      </c>
      <c r="E9" s="32"/>
      <c r="F9" s="32"/>
      <c r="G9" s="32"/>
      <c r="H9" s="26"/>
      <c r="I9" s="26"/>
      <c r="J9" s="33"/>
      <c r="K9" s="32"/>
    </row>
    <row r="10" spans="2:11" s="34" customFormat="1" ht="21" customHeight="1" x14ac:dyDescent="0.2">
      <c r="B10" s="32"/>
      <c r="C10" s="29"/>
      <c r="D10" s="41" t="s">
        <v>12</v>
      </c>
      <c r="E10" s="32"/>
      <c r="F10" s="32"/>
      <c r="G10" s="32"/>
      <c r="H10" s="26"/>
      <c r="I10" s="26"/>
      <c r="J10" s="33"/>
      <c r="K10" s="32"/>
    </row>
    <row r="11" spans="2:11" s="34" customFormat="1" ht="21" customHeight="1" x14ac:dyDescent="0.2">
      <c r="B11" s="32"/>
      <c r="C11" s="29"/>
      <c r="D11" s="41" t="s">
        <v>13</v>
      </c>
      <c r="E11" s="32"/>
      <c r="F11" s="32"/>
      <c r="G11" s="32"/>
      <c r="H11" s="26"/>
      <c r="I11" s="26"/>
      <c r="J11" s="33"/>
      <c r="K11" s="32"/>
    </row>
    <row r="12" spans="2:11" s="34" customFormat="1" ht="21" customHeight="1" x14ac:dyDescent="0.2">
      <c r="B12" s="32"/>
      <c r="C12" s="29"/>
      <c r="D12" s="41" t="s">
        <v>14</v>
      </c>
      <c r="E12" s="32"/>
      <c r="F12" s="32"/>
      <c r="G12" s="32"/>
      <c r="H12" s="26"/>
      <c r="I12" s="26"/>
      <c r="J12" s="33"/>
      <c r="K12" s="32"/>
    </row>
    <row r="13" spans="2:11" ht="21" customHeight="1" x14ac:dyDescent="0.25">
      <c r="C13" s="28"/>
      <c r="D13" s="41" t="s">
        <v>58</v>
      </c>
      <c r="E13" s="27"/>
      <c r="F13" s="27"/>
      <c r="G13" s="27"/>
      <c r="H13" s="14"/>
      <c r="I13" s="14"/>
      <c r="J13" s="40"/>
    </row>
    <row r="14" spans="2:11" ht="21" customHeight="1" x14ac:dyDescent="0.25">
      <c r="C14" s="22" t="s">
        <v>15</v>
      </c>
      <c r="D14" s="41"/>
      <c r="H14" s="14"/>
      <c r="I14" s="14"/>
      <c r="J14" s="10"/>
    </row>
    <row r="15" spans="2:11" s="34" customFormat="1" ht="21" customHeight="1" x14ac:dyDescent="0.2">
      <c r="B15" s="32"/>
      <c r="C15" s="29"/>
      <c r="D15" s="41" t="s">
        <v>16</v>
      </c>
      <c r="E15" s="32"/>
      <c r="F15" s="32"/>
      <c r="G15" s="32"/>
      <c r="H15" s="26"/>
      <c r="I15" s="26"/>
      <c r="J15" s="33"/>
      <c r="K15" s="32"/>
    </row>
    <row r="16" spans="2:11" s="34" customFormat="1" ht="21" customHeight="1" x14ac:dyDescent="0.2">
      <c r="B16" s="32"/>
      <c r="C16" s="29"/>
      <c r="D16" s="41" t="s">
        <v>52</v>
      </c>
      <c r="E16" s="32"/>
      <c r="F16" s="32"/>
      <c r="G16" s="32"/>
      <c r="H16" s="26"/>
      <c r="I16" s="26"/>
      <c r="J16" s="33"/>
      <c r="K16" s="32"/>
    </row>
    <row r="17" spans="2:11" s="25" customFormat="1" ht="21" customHeight="1" x14ac:dyDescent="0.2">
      <c r="C17" s="29"/>
      <c r="D17" s="41" t="s">
        <v>17</v>
      </c>
    </row>
    <row r="18" spans="2:11" s="34" customFormat="1" ht="21" customHeight="1" x14ac:dyDescent="0.2">
      <c r="B18" s="32"/>
      <c r="C18" s="29"/>
      <c r="D18" s="41" t="s">
        <v>18</v>
      </c>
      <c r="E18" s="32"/>
      <c r="F18" s="32"/>
      <c r="G18" s="32"/>
      <c r="H18" s="26"/>
      <c r="I18" s="26"/>
      <c r="J18" s="33"/>
      <c r="K18" s="32"/>
    </row>
    <row r="19" spans="2:11" s="34" customFormat="1" ht="21" customHeight="1" x14ac:dyDescent="0.2">
      <c r="B19" s="32"/>
      <c r="C19" s="29"/>
      <c r="D19" s="41" t="s">
        <v>19</v>
      </c>
      <c r="E19" s="32"/>
      <c r="F19" s="32"/>
      <c r="G19" s="38"/>
      <c r="H19" s="26"/>
      <c r="I19" s="26"/>
      <c r="J19" s="33"/>
      <c r="K19" s="32"/>
    </row>
    <row r="20" spans="2:11" s="34" customFormat="1" ht="21" customHeight="1" x14ac:dyDescent="0.2">
      <c r="B20" s="32"/>
      <c r="C20" s="29"/>
      <c r="D20" s="41" t="s">
        <v>20</v>
      </c>
      <c r="E20" s="32"/>
      <c r="F20" s="32"/>
      <c r="G20" s="38"/>
      <c r="H20" s="26"/>
      <c r="I20" s="26"/>
      <c r="J20" s="33"/>
      <c r="K20" s="32"/>
    </row>
    <row r="21" spans="2:11" s="34" customFormat="1" ht="21" customHeight="1" x14ac:dyDescent="0.2">
      <c r="B21" s="32"/>
      <c r="C21" s="29"/>
      <c r="D21" s="41" t="s">
        <v>21</v>
      </c>
      <c r="E21" s="32"/>
      <c r="F21" s="32"/>
      <c r="G21" s="38"/>
      <c r="H21" s="26"/>
      <c r="I21" s="26"/>
      <c r="J21" s="33"/>
      <c r="K21" s="32"/>
    </row>
    <row r="22" spans="2:11" s="34" customFormat="1" ht="21" customHeight="1" x14ac:dyDescent="0.2">
      <c r="B22" s="32"/>
      <c r="C22" s="29"/>
      <c r="D22" s="41" t="s">
        <v>55</v>
      </c>
      <c r="E22" s="32"/>
      <c r="F22" s="32"/>
      <c r="G22" s="38"/>
      <c r="H22" s="26"/>
      <c r="I22" s="26"/>
      <c r="J22" s="33"/>
      <c r="K22" s="32"/>
    </row>
    <row r="23" spans="2:11" s="34" customFormat="1" ht="21" customHeight="1" x14ac:dyDescent="0.2">
      <c r="B23" s="32"/>
      <c r="C23" s="29"/>
      <c r="D23" s="41" t="s">
        <v>22</v>
      </c>
      <c r="E23" s="32"/>
      <c r="F23" s="32"/>
      <c r="G23" s="38"/>
      <c r="H23" s="26"/>
      <c r="I23" s="26"/>
      <c r="J23" s="33"/>
      <c r="K23" s="32"/>
    </row>
    <row r="24" spans="2:11" s="37" customFormat="1" ht="21" customHeight="1" x14ac:dyDescent="0.2">
      <c r="B24" s="35"/>
      <c r="C24" s="30"/>
      <c r="D24" s="41" t="s">
        <v>63</v>
      </c>
      <c r="E24" s="32"/>
      <c r="F24" s="32"/>
      <c r="G24" s="32"/>
      <c r="H24" s="26"/>
      <c r="I24" s="26"/>
      <c r="J24" s="36"/>
      <c r="K24" s="32"/>
    </row>
    <row r="25" spans="2:11" s="37" customFormat="1" ht="21" customHeight="1" x14ac:dyDescent="0.2">
      <c r="B25" s="35"/>
      <c r="C25" s="30"/>
      <c r="D25" s="41" t="s">
        <v>46</v>
      </c>
      <c r="E25" s="32"/>
      <c r="F25" s="32"/>
      <c r="G25" s="32"/>
      <c r="H25" s="26"/>
      <c r="I25" s="26"/>
      <c r="J25" s="36"/>
      <c r="K25" s="32"/>
    </row>
    <row r="26" spans="2:11" s="37" customFormat="1" ht="21" customHeight="1" x14ac:dyDescent="0.2">
      <c r="B26" s="35"/>
      <c r="C26" s="30"/>
      <c r="D26" s="41" t="s">
        <v>23</v>
      </c>
      <c r="E26" s="32"/>
      <c r="F26" s="32"/>
      <c r="G26" s="32"/>
      <c r="H26" s="26"/>
      <c r="I26" s="26"/>
      <c r="J26" s="36"/>
      <c r="K26" s="32"/>
    </row>
    <row r="27" spans="2:11" ht="21" customHeight="1" x14ac:dyDescent="0.25">
      <c r="C27" s="22" t="s">
        <v>24</v>
      </c>
      <c r="D27" s="41"/>
      <c r="H27" s="14"/>
      <c r="I27" s="14"/>
      <c r="J27" s="10"/>
    </row>
    <row r="28" spans="2:11" ht="21" customHeight="1" x14ac:dyDescent="0.25">
      <c r="C28" s="22"/>
      <c r="D28" s="41" t="s">
        <v>61</v>
      </c>
      <c r="H28" s="14"/>
      <c r="I28" s="14"/>
      <c r="J28" s="10"/>
    </row>
    <row r="29" spans="2:11" s="37" customFormat="1" ht="21" customHeight="1" x14ac:dyDescent="0.2">
      <c r="B29" s="35"/>
      <c r="C29" s="30"/>
      <c r="D29" s="41" t="s">
        <v>62</v>
      </c>
      <c r="E29" s="32"/>
      <c r="F29" s="32"/>
      <c r="G29" s="32"/>
      <c r="H29" s="26"/>
      <c r="I29" s="26"/>
      <c r="J29" s="36"/>
      <c r="K29" s="32"/>
    </row>
    <row r="30" spans="2:11" ht="21" customHeight="1" x14ac:dyDescent="0.25">
      <c r="C30" s="23"/>
      <c r="D30" s="41" t="s">
        <v>25</v>
      </c>
      <c r="H30" s="14"/>
      <c r="I30" s="14"/>
      <c r="J30" s="24"/>
    </row>
    <row r="31" spans="2:11" s="37" customFormat="1" ht="21" customHeight="1" x14ac:dyDescent="0.2">
      <c r="B31" s="35"/>
      <c r="C31" s="30"/>
      <c r="D31" s="41" t="s">
        <v>60</v>
      </c>
      <c r="E31" s="32"/>
      <c r="F31" s="32"/>
      <c r="G31" s="32"/>
      <c r="H31" s="26"/>
      <c r="I31" s="26"/>
      <c r="J31" s="36"/>
      <c r="K31" s="32"/>
    </row>
    <row r="32" spans="2:11" s="37" customFormat="1" ht="21" customHeight="1" x14ac:dyDescent="0.2">
      <c r="B32" s="35"/>
      <c r="C32" s="30"/>
      <c r="D32" s="41" t="s">
        <v>50</v>
      </c>
      <c r="E32" s="32"/>
      <c r="F32" s="32"/>
      <c r="G32" s="32"/>
      <c r="H32" s="26"/>
      <c r="I32" s="26"/>
      <c r="J32" s="36"/>
      <c r="K32" s="32"/>
    </row>
    <row r="33" spans="2:11" ht="21" customHeight="1" x14ac:dyDescent="0.25">
      <c r="C33" s="23"/>
      <c r="D33" s="41" t="s">
        <v>26</v>
      </c>
      <c r="H33" s="14"/>
      <c r="I33" s="14"/>
      <c r="J33" s="24"/>
    </row>
    <row r="34" spans="2:11" ht="21" customHeight="1" x14ac:dyDescent="0.25">
      <c r="C34" s="23"/>
      <c r="D34" s="41" t="s">
        <v>59</v>
      </c>
      <c r="H34" s="14"/>
      <c r="I34" s="14"/>
      <c r="J34" s="24"/>
    </row>
    <row r="35" spans="2:11" s="34" customFormat="1" ht="21" customHeight="1" x14ac:dyDescent="0.2">
      <c r="B35" s="32"/>
      <c r="C35" s="30"/>
      <c r="D35" s="41" t="s">
        <v>56</v>
      </c>
      <c r="E35" s="32"/>
      <c r="F35" s="32"/>
      <c r="G35" s="32"/>
      <c r="H35" s="26"/>
      <c r="I35" s="26"/>
      <c r="J35" s="33"/>
      <c r="K35" s="32"/>
    </row>
    <row r="36" spans="2:11" s="34" customFormat="1" ht="21" customHeight="1" x14ac:dyDescent="0.2">
      <c r="B36" s="32"/>
      <c r="C36" s="30"/>
      <c r="D36" s="41" t="s">
        <v>27</v>
      </c>
      <c r="E36" s="32"/>
      <c r="F36" s="32"/>
      <c r="G36" s="32"/>
      <c r="H36" s="26"/>
      <c r="I36" s="26"/>
      <c r="J36" s="33"/>
      <c r="K36" s="32"/>
    </row>
    <row r="37" spans="2:11" s="34" customFormat="1" ht="21" customHeight="1" x14ac:dyDescent="0.25">
      <c r="B37" s="32"/>
      <c r="C37" s="30"/>
      <c r="D37" s="41" t="s">
        <v>28</v>
      </c>
      <c r="E37" s="32"/>
      <c r="F37" s="32"/>
      <c r="G37" s="32"/>
      <c r="H37" s="26"/>
      <c r="I37" s="26"/>
      <c r="J37" s="39"/>
      <c r="K37" s="32"/>
    </row>
    <row r="38" spans="2:11" s="34" customFormat="1" ht="21" customHeight="1" x14ac:dyDescent="0.2">
      <c r="B38" s="32"/>
      <c r="C38" s="30"/>
      <c r="D38" s="41" t="s">
        <v>29</v>
      </c>
      <c r="E38" s="32"/>
      <c r="F38" s="32"/>
      <c r="G38" s="32"/>
      <c r="H38" s="26"/>
      <c r="I38" s="26"/>
      <c r="J38" s="33"/>
      <c r="K38" s="32"/>
    </row>
    <row r="39" spans="2:11" s="34" customFormat="1" ht="21" customHeight="1" x14ac:dyDescent="0.2">
      <c r="B39" s="32"/>
      <c r="C39" s="30"/>
      <c r="D39" s="41" t="s">
        <v>30</v>
      </c>
      <c r="E39" s="32"/>
      <c r="F39" s="32"/>
      <c r="G39" s="32"/>
      <c r="H39" s="26"/>
      <c r="I39" s="26"/>
      <c r="J39" s="33"/>
      <c r="K39" s="32"/>
    </row>
    <row r="40" spans="2:11" s="34" customFormat="1" ht="21" customHeight="1" x14ac:dyDescent="0.2">
      <c r="B40" s="32"/>
      <c r="C40" s="30"/>
      <c r="D40" s="41" t="s">
        <v>31</v>
      </c>
      <c r="E40" s="32"/>
      <c r="F40" s="32"/>
      <c r="G40" s="32"/>
      <c r="H40" s="26"/>
      <c r="I40" s="26"/>
      <c r="J40" s="36"/>
      <c r="K40" s="32"/>
    </row>
    <row r="41" spans="2:11" s="34" customFormat="1" ht="21" customHeight="1" x14ac:dyDescent="0.2">
      <c r="B41" s="32"/>
      <c r="C41" s="30"/>
      <c r="D41" s="41" t="s">
        <v>32</v>
      </c>
      <c r="E41" s="32"/>
      <c r="F41" s="32"/>
      <c r="G41" s="32"/>
      <c r="H41" s="26"/>
      <c r="I41" s="26"/>
      <c r="J41" s="36"/>
      <c r="K41" s="32"/>
    </row>
    <row r="42" spans="2:11" ht="21" customHeight="1" x14ac:dyDescent="0.25">
      <c r="C42" s="23" t="s">
        <v>33</v>
      </c>
      <c r="D42" s="41"/>
      <c r="H42" s="14"/>
      <c r="I42" s="14"/>
      <c r="J42" s="10"/>
    </row>
    <row r="43" spans="2:11" s="37" customFormat="1" ht="21" customHeight="1" x14ac:dyDescent="0.2">
      <c r="B43" s="35"/>
      <c r="C43" s="30"/>
      <c r="D43" s="41" t="s">
        <v>34</v>
      </c>
      <c r="E43" s="32"/>
      <c r="F43" s="32"/>
      <c r="G43" s="32"/>
      <c r="H43" s="26"/>
      <c r="I43" s="26"/>
      <c r="J43" s="36"/>
      <c r="K43" s="32"/>
    </row>
    <row r="44" spans="2:11" s="37" customFormat="1" ht="21" customHeight="1" x14ac:dyDescent="0.2">
      <c r="B44" s="35"/>
      <c r="C44" s="30"/>
      <c r="D44" s="41" t="s">
        <v>57</v>
      </c>
      <c r="E44" s="32"/>
      <c r="F44" s="32"/>
      <c r="G44" s="32"/>
      <c r="H44" s="26"/>
      <c r="I44" s="26"/>
      <c r="J44" s="36"/>
      <c r="K44" s="32"/>
    </row>
    <row r="45" spans="2:11" s="37" customFormat="1" ht="21" customHeight="1" x14ac:dyDescent="0.2">
      <c r="B45" s="35"/>
      <c r="C45" s="30"/>
      <c r="D45" s="41" t="s">
        <v>35</v>
      </c>
      <c r="E45" s="32"/>
      <c r="F45" s="32"/>
      <c r="G45" s="32"/>
      <c r="H45" s="26"/>
      <c r="I45" s="26"/>
      <c r="J45" s="36"/>
      <c r="K45" s="32"/>
    </row>
    <row r="46" spans="2:11" s="37" customFormat="1" ht="21" customHeight="1" x14ac:dyDescent="0.2">
      <c r="B46" s="35"/>
      <c r="C46" s="30"/>
      <c r="D46" s="41" t="s">
        <v>36</v>
      </c>
      <c r="E46" s="32"/>
      <c r="F46" s="32"/>
      <c r="G46" s="32"/>
      <c r="H46" s="26"/>
      <c r="I46" s="26"/>
      <c r="J46" s="36"/>
      <c r="K46" s="32"/>
    </row>
    <row r="47" spans="2:11" s="37" customFormat="1" ht="21" customHeight="1" x14ac:dyDescent="0.2">
      <c r="B47" s="35"/>
      <c r="C47" s="30"/>
      <c r="D47" s="41" t="s">
        <v>37</v>
      </c>
      <c r="E47" s="32"/>
      <c r="F47" s="32"/>
      <c r="G47" s="32"/>
      <c r="H47" s="26"/>
      <c r="I47" s="26"/>
      <c r="J47" s="36"/>
      <c r="K47" s="32"/>
    </row>
    <row r="48" spans="2:11" ht="21" customHeight="1" x14ac:dyDescent="0.25">
      <c r="C48" s="23" t="s">
        <v>38</v>
      </c>
      <c r="D48" s="41"/>
      <c r="H48" s="14"/>
      <c r="I48" s="14"/>
      <c r="J48" s="10"/>
    </row>
    <row r="49" spans="2:11" s="37" customFormat="1" ht="21" customHeight="1" x14ac:dyDescent="0.25">
      <c r="B49" s="35"/>
      <c r="C49" s="23"/>
      <c r="D49" s="41" t="s">
        <v>64</v>
      </c>
      <c r="E49" s="4"/>
      <c r="F49" s="4"/>
      <c r="G49" s="4"/>
      <c r="H49" s="14"/>
      <c r="I49" s="14"/>
      <c r="J49" s="10"/>
      <c r="K49" s="4"/>
    </row>
    <row r="50" spans="2:11" s="34" customFormat="1" ht="21" customHeight="1" x14ac:dyDescent="0.2">
      <c r="B50" s="32"/>
      <c r="C50" s="30"/>
      <c r="D50" s="41" t="s">
        <v>39</v>
      </c>
      <c r="E50" s="32"/>
      <c r="F50" s="32"/>
      <c r="G50" s="32"/>
      <c r="H50" s="26"/>
      <c r="I50" s="26"/>
      <c r="J50" s="36"/>
      <c r="K50" s="32"/>
    </row>
    <row r="51" spans="2:11" s="34" customFormat="1" ht="21" customHeight="1" x14ac:dyDescent="0.2">
      <c r="B51" s="32"/>
      <c r="C51" s="30"/>
      <c r="D51" s="41" t="s">
        <v>40</v>
      </c>
      <c r="E51" s="32"/>
      <c r="F51" s="32"/>
      <c r="G51" s="32"/>
      <c r="H51" s="26"/>
      <c r="I51" s="26"/>
      <c r="J51" s="36"/>
      <c r="K51" s="32"/>
    </row>
    <row r="52" spans="2:11" ht="21" customHeight="1" x14ac:dyDescent="0.25">
      <c r="C52" s="30"/>
      <c r="D52" s="41" t="s">
        <v>48</v>
      </c>
      <c r="E52" s="32"/>
      <c r="F52" s="32"/>
      <c r="G52" s="32"/>
      <c r="H52" s="26"/>
      <c r="I52" s="26"/>
      <c r="J52" s="36"/>
      <c r="K52" s="32"/>
    </row>
    <row r="53" spans="2:11" ht="21" customHeight="1" x14ac:dyDescent="0.25">
      <c r="C53" s="30"/>
      <c r="D53" s="41" t="s">
        <v>49</v>
      </c>
      <c r="E53" s="32"/>
      <c r="F53" s="32"/>
      <c r="G53" s="32"/>
      <c r="H53" s="26"/>
      <c r="I53" s="26"/>
      <c r="J53" s="36"/>
      <c r="K53" s="32"/>
    </row>
    <row r="54" spans="2:11" ht="21" customHeight="1" x14ac:dyDescent="0.25">
      <c r="C54" s="23" t="s">
        <v>53</v>
      </c>
      <c r="D54" s="3"/>
      <c r="H54" s="14"/>
      <c r="I54" s="14"/>
      <c r="J54" s="10"/>
    </row>
    <row r="55" spans="2:11" ht="21" customHeight="1" x14ac:dyDescent="0.25">
      <c r="C55" s="23"/>
      <c r="D55" s="41" t="s">
        <v>54</v>
      </c>
      <c r="I55" s="14"/>
      <c r="J55" s="10"/>
    </row>
    <row r="56" spans="2:11" ht="21" customHeight="1" x14ac:dyDescent="0.25">
      <c r="C56" s="23"/>
      <c r="D56" s="3"/>
      <c r="H56" s="14"/>
      <c r="I56" s="14"/>
      <c r="J56" s="10"/>
    </row>
    <row r="57" spans="2:11" ht="21" customHeight="1" x14ac:dyDescent="0.25">
      <c r="C57" s="23"/>
      <c r="D57" s="3"/>
      <c r="H57" s="14"/>
      <c r="I57" s="14"/>
      <c r="J57" s="10"/>
    </row>
    <row r="58" spans="2:11" ht="21" customHeight="1" x14ac:dyDescent="0.25">
      <c r="C58" s="31"/>
      <c r="D58" s="3"/>
      <c r="H58" s="14"/>
      <c r="I58" s="14"/>
      <c r="J58" s="10"/>
    </row>
    <row r="59" spans="2:11" ht="21" customHeight="1" x14ac:dyDescent="0.25">
      <c r="C59" s="23"/>
      <c r="D59" s="3"/>
      <c r="H59" s="14"/>
      <c r="I59" s="14"/>
      <c r="J59" s="10"/>
    </row>
    <row r="60" spans="2:11" ht="21" customHeight="1" x14ac:dyDescent="0.25">
      <c r="C60" s="23"/>
      <c r="D60" s="3"/>
      <c r="H60" s="14"/>
      <c r="I60" s="14"/>
      <c r="J60" s="10"/>
    </row>
    <row r="61" spans="2:11" ht="21" customHeight="1" x14ac:dyDescent="0.25">
      <c r="C61" s="23"/>
      <c r="D61" s="3"/>
      <c r="H61" s="14"/>
      <c r="I61" s="14"/>
      <c r="J61" s="10"/>
    </row>
    <row r="62" spans="2:11" ht="21" customHeight="1" x14ac:dyDescent="0.25">
      <c r="C62" s="31"/>
      <c r="D62" s="3"/>
      <c r="H62" s="14"/>
      <c r="I62" s="14"/>
      <c r="J62" s="10"/>
    </row>
    <row r="63" spans="2:11" ht="21" customHeight="1" x14ac:dyDescent="0.25">
      <c r="C63" s="23"/>
      <c r="D63" s="3"/>
      <c r="H63" s="14"/>
      <c r="I63" s="14"/>
      <c r="J63" s="10"/>
    </row>
    <row r="64" spans="2:11" ht="21" customHeight="1" x14ac:dyDescent="0.25">
      <c r="C64" s="23"/>
      <c r="D64" s="3"/>
      <c r="H64" s="14"/>
      <c r="I64" s="14"/>
      <c r="J64" s="10"/>
    </row>
    <row r="65" spans="3:10" ht="21" customHeight="1" x14ac:dyDescent="0.25">
      <c r="C65" s="31"/>
      <c r="D65" s="3"/>
      <c r="H65" s="14"/>
      <c r="I65" s="14"/>
      <c r="J65" s="10"/>
    </row>
    <row r="66" spans="3:10" ht="21" customHeight="1" x14ac:dyDescent="0.25">
      <c r="C66" s="23"/>
      <c r="D66" s="3"/>
      <c r="H66" s="14"/>
      <c r="I66" s="14"/>
      <c r="J66" s="10"/>
    </row>
    <row r="67" spans="3:10" ht="21" customHeight="1" x14ac:dyDescent="0.25">
      <c r="C67" s="23"/>
      <c r="D67" s="3"/>
      <c r="H67" s="14"/>
      <c r="I67" s="14"/>
      <c r="J67" s="10"/>
    </row>
    <row r="68" spans="3:10" ht="21" customHeight="1" x14ac:dyDescent="0.25">
      <c r="C68" s="23"/>
      <c r="D68" s="3"/>
      <c r="H68" s="14"/>
      <c r="I68" s="14"/>
      <c r="J68" s="10"/>
    </row>
    <row r="69" spans="3:10" ht="21" customHeight="1" x14ac:dyDescent="0.25">
      <c r="C69" s="31"/>
      <c r="D69" s="3"/>
      <c r="H69" s="14"/>
      <c r="I69" s="14"/>
      <c r="J69" s="10"/>
    </row>
    <row r="70" spans="3:10" ht="21" customHeight="1" x14ac:dyDescent="0.25">
      <c r="C70" s="23"/>
      <c r="D70" s="3"/>
      <c r="H70" s="14"/>
      <c r="I70" s="14"/>
      <c r="J70" s="10"/>
    </row>
    <row r="71" spans="3:10" ht="21" customHeight="1" x14ac:dyDescent="0.25">
      <c r="C71" s="23"/>
      <c r="D71" s="3"/>
      <c r="H71" s="14"/>
      <c r="I71" s="14"/>
      <c r="J71" s="10"/>
    </row>
    <row r="72" spans="3:10" ht="21" customHeight="1" x14ac:dyDescent="0.25">
      <c r="C72" s="31"/>
      <c r="D72" s="3"/>
      <c r="H72" s="14"/>
      <c r="I72" s="14"/>
      <c r="J72" s="10"/>
    </row>
    <row r="73" spans="3:10" ht="21" customHeight="1" x14ac:dyDescent="0.25">
      <c r="C73" s="23"/>
      <c r="D73" s="3"/>
      <c r="H73" s="14"/>
      <c r="I73" s="14"/>
      <c r="J73" s="10"/>
    </row>
    <row r="74" spans="3:10" ht="21" customHeight="1" x14ac:dyDescent="0.25">
      <c r="C74" s="23"/>
      <c r="D74" s="3"/>
      <c r="H74" s="14"/>
      <c r="I74" s="14"/>
      <c r="J74" s="10"/>
    </row>
    <row r="75" spans="3:10" ht="21" customHeight="1" x14ac:dyDescent="0.25">
      <c r="C75" s="31"/>
      <c r="D75" s="3"/>
      <c r="H75" s="14"/>
      <c r="I75" s="14"/>
      <c r="J75" s="10"/>
    </row>
    <row r="76" spans="3:10" ht="21" customHeight="1" x14ac:dyDescent="0.25">
      <c r="C76" s="31"/>
      <c r="D76" s="3"/>
      <c r="H76" s="14"/>
      <c r="I76" s="14"/>
      <c r="J76" s="10"/>
    </row>
    <row r="77" spans="3:10" ht="21" customHeight="1" x14ac:dyDescent="0.25">
      <c r="C77" s="23"/>
      <c r="D77" s="3"/>
      <c r="H77" s="14"/>
      <c r="I77" s="14"/>
      <c r="J77" s="10"/>
    </row>
  </sheetData>
  <conditionalFormatting sqref="C5:J14 C18:J77 D15:J16 D17:XFD17">
    <cfRule type="expression" dxfId="4" priority="38">
      <formula>ISODD(ROW(AncreTableau))&lt;&gt;ISODD(ROW(C5))</formula>
    </cfRule>
  </conditionalFormatting>
  <conditionalFormatting sqref="A17:B17">
    <cfRule type="expression" dxfId="3" priority="10">
      <formula>ISODD(ROW(AncreTableau))&lt;&gt;ISODD(ROW(A17))</formula>
    </cfRule>
  </conditionalFormatting>
  <conditionalFormatting sqref="C17">
    <cfRule type="expression" dxfId="2" priority="7">
      <formula>ISODD(ROW(AncreTableau))&lt;&gt;ISODD(ROW(C17))</formula>
    </cfRule>
  </conditionalFormatting>
  <conditionalFormatting sqref="C16">
    <cfRule type="expression" dxfId="1" priority="6">
      <formula>ISODD(ROW(AncreTableau))&lt;&gt;ISODD(ROW(C16))</formula>
    </cfRule>
  </conditionalFormatting>
  <conditionalFormatting sqref="C15">
    <cfRule type="expression" dxfId="0" priority="5">
      <formula>ISODD(ROW(AncreTableau))&lt;&gt;ISODD(ROW(C15))</formula>
    </cfRule>
  </conditionalFormatting>
  <printOptions horizontalCentered="1"/>
  <pageMargins left="0.3" right="0.3" top="0.5" bottom="0.5" header="0.3" footer="0.3"/>
  <pageSetup scale="66" fitToHeight="0" orientation="portrait" r:id="rId1"/>
  <headerFooter differentFirst="1">
    <oddFooter>Page &amp;P of &amp;N</oddFooter>
  </headerFooter>
  <drawing r:id="rId2"/>
  <picture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M21"/>
  <sheetViews>
    <sheetView workbookViewId="0"/>
  </sheetViews>
  <sheetFormatPr baseColWidth="10" defaultColWidth="9.28515625" defaultRowHeight="13.5" x14ac:dyDescent="0.25"/>
  <cols>
    <col min="5" max="5" width="18.85546875" customWidth="1"/>
    <col min="10" max="10" width="12.5703125" customWidth="1"/>
    <col min="11" max="12" width="12.28515625" customWidth="1"/>
    <col min="13" max="13" width="14.5703125" customWidth="1"/>
  </cols>
  <sheetData>
    <row r="1" spans="1:13" x14ac:dyDescent="0.25">
      <c r="A1" t="s">
        <v>0</v>
      </c>
    </row>
    <row r="3" spans="1:13" x14ac:dyDescent="0.25">
      <c r="K3" s="15">
        <f>SUM(Liste[TOTAL])-SUM(K6:K9)</f>
        <v>0</v>
      </c>
      <c r="L3" s="17">
        <f>ROUND(K3,0)</f>
        <v>0</v>
      </c>
      <c r="M3" t="s">
        <v>6</v>
      </c>
    </row>
    <row r="4" spans="1:13" x14ac:dyDescent="0.25">
      <c r="K4" s="15"/>
      <c r="L4" s="17">
        <f>ROUNDUP(SUM(Liste[TOTAL]),0)</f>
        <v>25</v>
      </c>
      <c r="M4" t="s">
        <v>7</v>
      </c>
    </row>
    <row r="5" spans="1:13" x14ac:dyDescent="0.25">
      <c r="K5" s="15"/>
      <c r="L5" s="17"/>
    </row>
    <row r="6" spans="1:13" x14ac:dyDescent="0.25">
      <c r="E6" s="12">
        <f t="array" ref="E6">IFERROR(INDEX(Liste[CATÉGORIE],MATCH(,COUNTIF($E$5:E5,Liste[CATÉGORIE]),)),"")</f>
        <v>0</v>
      </c>
      <c r="F6">
        <f>SUMIFS(Liste[TOTAL],Liste[CATÉGORIE],E6)</f>
        <v>0</v>
      </c>
      <c r="G6">
        <f>F6+ROW()/1000000</f>
        <v>6.0000000000000002E-6</v>
      </c>
      <c r="H6">
        <f>LARGE($G$6:$G$21,1)</f>
        <v>15.000009</v>
      </c>
      <c r="I6">
        <f>MATCH(H6,$G$6:$G$21,0)</f>
        <v>4</v>
      </c>
      <c r="J6" t="str">
        <f>INDEX($E$6:$E$21,$I6)</f>
        <v>papa&amp;maman</v>
      </c>
      <c r="K6" s="16">
        <f>INDEX($F$6:$F$21,$I6)</f>
        <v>15</v>
      </c>
      <c r="L6" s="17">
        <f>ROUND(K6,0)</f>
        <v>15</v>
      </c>
      <c r="M6" t="str">
        <f>UPPER(J6) &amp; " TOTAL"</f>
        <v>PAPA&amp;MAMAN TOTAL</v>
      </c>
    </row>
    <row r="7" spans="1:13" x14ac:dyDescent="0.25">
      <c r="E7" s="12" t="str">
        <f t="array" ref="E7">IFERROR(INDEX(Liste[CATÉGORIE],MATCH(,COUNTIF($E$5:E6,Liste[CATÉGORIE]),)),"")</f>
        <v>prêt Mme Machin</v>
      </c>
      <c r="F7">
        <f>SUMIFS(Liste[TOTAL],Liste[CATÉGORIE],E7)</f>
        <v>0</v>
      </c>
      <c r="G7">
        <f t="shared" ref="G7:G21" si="0">F7+ROW()/1000000</f>
        <v>6.9999999999999999E-6</v>
      </c>
      <c r="H7">
        <f>LARGE($G$6:$G$21,2)</f>
        <v>10.000007999999999</v>
      </c>
      <c r="I7">
        <f>MATCH(H7,$G$6:$G$21,0)</f>
        <v>3</v>
      </c>
      <c r="J7" t="str">
        <f>INDEX($E$6:$E$21,$I7)</f>
        <v>cadeau</v>
      </c>
      <c r="K7" s="16">
        <f>INDEX($F$6:$F$21,$I7)</f>
        <v>10</v>
      </c>
      <c r="L7" s="17">
        <f>ROUND(K7,0)</f>
        <v>10</v>
      </c>
      <c r="M7" t="str">
        <f>UPPER(J7) &amp; " TOTAL"</f>
        <v>CADEAU TOTAL</v>
      </c>
    </row>
    <row r="8" spans="1:13" x14ac:dyDescent="0.25">
      <c r="E8" s="12" t="str">
        <f t="array" ref="E8">IFERROR(INDEX(Liste[CATÉGORIE],MATCH(,COUNTIF($E$5:E7,Liste[CATÉGORIE]),)),"")</f>
        <v>cadeau</v>
      </c>
      <c r="F8">
        <f>SUMIFS(Liste[TOTAL],Liste[CATÉGORIE],E8)</f>
        <v>10</v>
      </c>
      <c r="G8">
        <f t="shared" si="0"/>
        <v>10.000007999999999</v>
      </c>
      <c r="H8">
        <f>LARGE($G$6:$G$21,3)</f>
        <v>2.0999999999999999E-5</v>
      </c>
      <c r="I8">
        <f>MATCH(H8,$G$6:$G$21,0)</f>
        <v>16</v>
      </c>
      <c r="J8" t="str">
        <f>INDEX($E$6:$E$21,$I8)</f>
        <v/>
      </c>
      <c r="K8" s="16">
        <f>INDEX($F$6:$F$21,$I8)</f>
        <v>0</v>
      </c>
      <c r="L8" s="17">
        <f>ROUND(K8,0)</f>
        <v>0</v>
      </c>
      <c r="M8" t="str">
        <f>UPPER(J8) &amp; " TOTAL"</f>
        <v xml:space="preserve"> TOTAL</v>
      </c>
    </row>
    <row r="9" spans="1:13" x14ac:dyDescent="0.25">
      <c r="E9" s="12" t="str">
        <f t="array" ref="E9">IFERROR(INDEX(Liste[CATÉGORIE],MATCH(,COUNTIF($E$5:E8,Liste[CATÉGORIE]),)),"")</f>
        <v>papa&amp;maman</v>
      </c>
      <c r="F9">
        <f>SUMIFS(Liste[TOTAL],Liste[CATÉGORIE],E9)</f>
        <v>15</v>
      </c>
      <c r="G9">
        <f t="shared" si="0"/>
        <v>15.000009</v>
      </c>
      <c r="H9">
        <f>LARGE($G$6:$G$21,4)</f>
        <v>2.0000000000000002E-5</v>
      </c>
      <c r="I9">
        <f>MATCH(H9,$G$6:$G$21,0)</f>
        <v>15</v>
      </c>
      <c r="J9" t="str">
        <f>INDEX($E$6:$E$21,$I9)</f>
        <v/>
      </c>
      <c r="K9" s="16">
        <f>INDEX($F$6:$F$21,$I9)</f>
        <v>0</v>
      </c>
      <c r="L9" s="17">
        <f>ROUND(K9,0)</f>
        <v>0</v>
      </c>
      <c r="M9" t="str">
        <f>UPPER(J9) &amp; " TOTAL"</f>
        <v xml:space="preserve"> TOTAL</v>
      </c>
    </row>
    <row r="10" spans="1:13" x14ac:dyDescent="0.25">
      <c r="E10" s="12" t="str">
        <f t="array" ref="E10">IFERROR(INDEX(Liste[CATÉGORIE],MATCH(,COUNTIF($E$5:E9,Liste[CATÉGORIE]),)),"")</f>
        <v/>
      </c>
      <c r="F10">
        <f>SUMIFS(Liste[TOTAL],Liste[CATÉGORIE],E10)</f>
        <v>0</v>
      </c>
      <c r="G10">
        <f t="shared" si="0"/>
        <v>1.0000000000000001E-5</v>
      </c>
      <c r="K10" s="1"/>
      <c r="L10" s="1"/>
    </row>
    <row r="11" spans="1:13" x14ac:dyDescent="0.25">
      <c r="E11" s="12" t="str">
        <f t="array" ref="E11">IFERROR(INDEX(Liste[CATÉGORIE],MATCH(,COUNTIF($E$5:E10,Liste[CATÉGORIE]),)),"")</f>
        <v/>
      </c>
      <c r="F11">
        <f>SUMIFS(Liste[TOTAL],Liste[CATÉGORIE],E11)</f>
        <v>0</v>
      </c>
      <c r="G11">
        <f t="shared" si="0"/>
        <v>1.1E-5</v>
      </c>
      <c r="K11" s="1"/>
      <c r="L11" s="1"/>
    </row>
    <row r="12" spans="1:13" x14ac:dyDescent="0.25">
      <c r="E12" s="12" t="str">
        <f t="array" ref="E12">IFERROR(INDEX(Liste[CATÉGORIE],MATCH(,COUNTIF($E$5:E11,Liste[CATÉGORIE]),)),"")</f>
        <v/>
      </c>
      <c r="F12">
        <f>SUMIFS(Liste[TOTAL],Liste[CATÉGORIE],E12)</f>
        <v>0</v>
      </c>
      <c r="G12">
        <f t="shared" si="0"/>
        <v>1.2E-5</v>
      </c>
      <c r="K12" s="1"/>
      <c r="L12" s="1"/>
    </row>
    <row r="13" spans="1:13" x14ac:dyDescent="0.25">
      <c r="E13" s="12" t="str">
        <f t="array" ref="E13">IFERROR(INDEX(Liste[CATÉGORIE],MATCH(,COUNTIF($E$5:E12,Liste[CATÉGORIE]),)),"")</f>
        <v/>
      </c>
      <c r="F13">
        <f>SUMIFS(Liste[TOTAL],Liste[CATÉGORIE],E13)</f>
        <v>0</v>
      </c>
      <c r="G13">
        <f t="shared" si="0"/>
        <v>1.2999999999999999E-5</v>
      </c>
      <c r="K13" s="1"/>
      <c r="L13" s="1"/>
    </row>
    <row r="14" spans="1:13" x14ac:dyDescent="0.25">
      <c r="E14" s="12" t="str">
        <f t="array" ref="E14">IFERROR(INDEX(Liste[CATÉGORIE],MATCH(,COUNTIF($E$5:E13,Liste[CATÉGORIE]),)),"")</f>
        <v/>
      </c>
      <c r="F14">
        <f>SUMIFS(Liste[TOTAL],Liste[CATÉGORIE],E14)</f>
        <v>0</v>
      </c>
      <c r="G14">
        <f t="shared" si="0"/>
        <v>1.4E-5</v>
      </c>
      <c r="K14" s="1"/>
      <c r="L14" s="1"/>
    </row>
    <row r="15" spans="1:13" x14ac:dyDescent="0.25">
      <c r="E15" s="12" t="str">
        <f t="array" ref="E15">IFERROR(INDEX(Liste[CATÉGORIE],MATCH(,COUNTIF($E$5:E14,Liste[CATÉGORIE]),)),"")</f>
        <v/>
      </c>
      <c r="F15">
        <f>SUMIFS(Liste[TOTAL],Liste[CATÉGORIE],E15)</f>
        <v>0</v>
      </c>
      <c r="G15">
        <f t="shared" si="0"/>
        <v>1.5E-5</v>
      </c>
      <c r="K15" s="1"/>
      <c r="L15" s="1"/>
    </row>
    <row r="16" spans="1:13" x14ac:dyDescent="0.25">
      <c r="E16" s="12" t="str">
        <f t="array" ref="E16">IFERROR(INDEX(Liste[CATÉGORIE],MATCH(,COUNTIF($E$5:E15,Liste[CATÉGORIE]),)),"")</f>
        <v/>
      </c>
      <c r="F16">
        <f>SUMIFS(Liste[TOTAL],Liste[CATÉGORIE],E16)</f>
        <v>0</v>
      </c>
      <c r="G16">
        <f t="shared" si="0"/>
        <v>1.5999999999999999E-5</v>
      </c>
      <c r="K16" s="1"/>
      <c r="L16" s="1"/>
    </row>
    <row r="17" spans="5:12" x14ac:dyDescent="0.25">
      <c r="E17" s="12" t="str">
        <f t="array" ref="E17">IFERROR(INDEX(Liste[CATÉGORIE],MATCH(,COUNTIF($E$5:E16,Liste[CATÉGORIE]),)),"")</f>
        <v/>
      </c>
      <c r="F17">
        <f>SUMIFS(Liste[TOTAL],Liste[CATÉGORIE],E17)</f>
        <v>0</v>
      </c>
      <c r="G17">
        <f t="shared" si="0"/>
        <v>1.7E-5</v>
      </c>
      <c r="K17" s="1"/>
      <c r="L17" s="1"/>
    </row>
    <row r="18" spans="5:12" x14ac:dyDescent="0.25">
      <c r="E18" s="12" t="str">
        <f t="array" ref="E18">IFERROR(INDEX(Liste[CATÉGORIE],MATCH(,COUNTIF($E$5:E17,Liste[CATÉGORIE]),)),"")</f>
        <v/>
      </c>
      <c r="F18">
        <f>SUMIFS(Liste[TOTAL],Liste[CATÉGORIE],E18)</f>
        <v>0</v>
      </c>
      <c r="G18">
        <f t="shared" si="0"/>
        <v>1.8E-5</v>
      </c>
      <c r="K18" s="1"/>
      <c r="L18" s="1"/>
    </row>
    <row r="19" spans="5:12" x14ac:dyDescent="0.25">
      <c r="E19" s="12" t="str">
        <f t="array" ref="E19">IFERROR(INDEX(Liste[CATÉGORIE],MATCH(,COUNTIF($E$5:E18,Liste[CATÉGORIE]),)),"")</f>
        <v/>
      </c>
      <c r="F19">
        <f>SUMIFS(Liste[TOTAL],Liste[CATÉGORIE],E19)</f>
        <v>0</v>
      </c>
      <c r="G19">
        <f t="shared" si="0"/>
        <v>1.9000000000000001E-5</v>
      </c>
      <c r="K19" s="1"/>
      <c r="L19" s="1"/>
    </row>
    <row r="20" spans="5:12" x14ac:dyDescent="0.25">
      <c r="E20" s="12" t="str">
        <f t="array" ref="E20">IFERROR(INDEX(Liste[CATÉGORIE],MATCH(,COUNTIF($E$5:E19,Liste[CATÉGORIE]),)),"")</f>
        <v/>
      </c>
      <c r="F20">
        <f>SUMIFS(Liste[TOTAL],Liste[CATÉGORIE],E20)</f>
        <v>0</v>
      </c>
      <c r="G20">
        <f t="shared" si="0"/>
        <v>2.0000000000000002E-5</v>
      </c>
      <c r="K20" s="1"/>
      <c r="L20" s="1"/>
    </row>
    <row r="21" spans="5:12" x14ac:dyDescent="0.25">
      <c r="E21" s="12" t="str">
        <f t="array" ref="E21">IFERROR(INDEX(Liste[CATÉGORIE],MATCH(,COUNTIF($E$5:E20,Liste[CATÉGORIE]),)),"")</f>
        <v/>
      </c>
      <c r="F21">
        <f>SUMIFS(Liste[TOTAL],Liste[CATÉGORIE],E21)</f>
        <v>0</v>
      </c>
      <c r="G21">
        <f t="shared" si="0"/>
        <v>2.0999999999999999E-5</v>
      </c>
      <c r="K21" s="1"/>
      <c r="L21" s="1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E6B562EF-102F-4119-A890-A086077D559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3</vt:i4>
      </vt:variant>
    </vt:vector>
  </HeadingPairs>
  <TitlesOfParts>
    <vt:vector size="5" baseType="lpstr">
      <vt:lpstr>Liste des achats pour Bébé ♥</vt:lpstr>
      <vt:lpstr>Calculs</vt:lpstr>
      <vt:lpstr>AncreTableau</vt:lpstr>
      <vt:lpstr>'Liste des achats pour Bébé ♥'!Impression_des_titres</vt:lpstr>
      <vt:lpstr>TotalCourses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elsa rey</dc:creator>
  <cp:keywords/>
  <cp:lastModifiedBy>elsa rey</cp:lastModifiedBy>
  <dcterms:created xsi:type="dcterms:W3CDTF">2014-07-02T20:43:56Z</dcterms:created>
  <dcterms:modified xsi:type="dcterms:W3CDTF">2015-03-31T09:30:15Z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TC034274779991</vt:lpwstr>
  </property>
</Properties>
</file>