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95" windowHeight="7170" firstSheet="3" activeTab="16"/>
  </bookViews>
  <sheets>
    <sheet name="start (1)" sheetId="14" r:id="rId1"/>
    <sheet name="(2)" sheetId="17" r:id="rId2"/>
    <sheet name="try" sheetId="15" r:id="rId3"/>
    <sheet name="SPACE" sheetId="16" r:id="rId4"/>
    <sheet name="atef" sheetId="5" r:id="rId5"/>
    <sheet name="lady" sheetId="13" r:id="rId6"/>
    <sheet name="jérhum" sheetId="8" r:id="rId7"/>
    <sheet name="kty" sheetId="10" r:id="rId8"/>
    <sheet name="dyonisos" sheetId="9" r:id="rId9"/>
    <sheet name="stevy" sheetId="7" r:id="rId10"/>
    <sheet name="quad" sheetId="11" r:id="rId11"/>
    <sheet name="juju" sheetId="6" r:id="rId12"/>
    <sheet name="riche" sheetId="12" r:id="rId13"/>
    <sheet name="dallas" sheetId="18" r:id="rId14"/>
    <sheet name="w." sheetId="19" r:id="rId15"/>
    <sheet name="jess" sheetId="20" r:id="rId16"/>
    <sheet name="jess (2)" sheetId="21" r:id="rId17"/>
  </sheets>
  <calcPr calcId="124519"/>
</workbook>
</file>

<file path=xl/calcChain.xml><?xml version="1.0" encoding="utf-8"?>
<calcChain xmlns="http://schemas.openxmlformats.org/spreadsheetml/2006/main">
  <c r="BC23" i="12"/>
  <c r="BG9" i="16"/>
  <c r="BI21" l="1"/>
  <c r="BG15"/>
  <c r="BG14"/>
  <c r="BG13"/>
  <c r="BG10"/>
  <c r="BG11" s="1"/>
  <c r="BI20" s="1"/>
  <c r="BK10" i="10"/>
  <c r="BK11"/>
  <c r="BK13"/>
  <c r="BK14" s="1"/>
  <c r="BK16"/>
  <c r="BK17"/>
  <c r="AY21"/>
  <c r="AY22"/>
  <c r="AY24"/>
  <c r="AY26" s="1"/>
  <c r="BB30"/>
  <c r="AY33"/>
  <c r="AY34"/>
  <c r="AY38" s="1"/>
  <c r="AU6" i="8"/>
  <c r="AU9"/>
  <c r="AU10"/>
  <c r="AU11"/>
  <c r="AU13"/>
  <c r="AU14"/>
  <c r="AU15"/>
  <c r="AU17"/>
  <c r="AU18"/>
  <c r="AW21"/>
  <c r="BE21" i="7"/>
  <c r="BE22"/>
  <c r="BE23"/>
  <c r="BE26" s="1"/>
  <c r="BE24"/>
  <c r="BE25"/>
  <c r="AY60"/>
  <c r="AY61"/>
  <c r="AY63"/>
  <c r="AY65" s="1"/>
  <c r="BF15" i="6"/>
  <c r="BI15"/>
  <c r="BF16"/>
  <c r="BI16"/>
  <c r="BF18"/>
  <c r="BC18" i="5"/>
  <c r="BA13"/>
  <c r="BA12"/>
  <c r="BA11"/>
  <c r="BA10"/>
  <c r="BA15" s="1"/>
  <c r="BA7"/>
  <c r="BA6"/>
  <c r="BA8" s="1"/>
  <c r="BC17" s="1"/>
  <c r="BG18" i="16" l="1"/>
</calcChain>
</file>

<file path=xl/sharedStrings.xml><?xml version="1.0" encoding="utf-8"?>
<sst xmlns="http://schemas.openxmlformats.org/spreadsheetml/2006/main" count="160" uniqueCount="130">
  <si>
    <t>population</t>
  </si>
  <si>
    <t>GAZ</t>
  </si>
  <si>
    <t>ROBOTS</t>
  </si>
  <si>
    <t>bionics</t>
  </si>
  <si>
    <t>progr</t>
  </si>
  <si>
    <t>march</t>
  </si>
  <si>
    <t>pop nécessaire</t>
  </si>
  <si>
    <t>il faut</t>
  </si>
  <si>
    <t>satisf</t>
  </si>
  <si>
    <t xml:space="preserve"> </t>
  </si>
  <si>
    <t>10x10</t>
  </si>
  <si>
    <t>waterfront</t>
  </si>
  <si>
    <t>BIONICS</t>
  </si>
  <si>
    <t>MAGNET</t>
  </si>
  <si>
    <t>casernes</t>
  </si>
  <si>
    <t>3.070.809</t>
  </si>
  <si>
    <t>3.095.541</t>
  </si>
  <si>
    <t>pav</t>
  </si>
  <si>
    <t>art nouv</t>
  </si>
  <si>
    <t>3640 x2 ou 3 ?</t>
  </si>
  <si>
    <t>1 caserne</t>
  </si>
  <si>
    <t>18 ateliers</t>
  </si>
  <si>
    <t>32 m</t>
  </si>
  <si>
    <t>stevy</t>
  </si>
  <si>
    <t>total</t>
  </si>
  <si>
    <t>3 serres</t>
  </si>
  <si>
    <t>6gaz 1plast'</t>
  </si>
  <si>
    <t>15 casernes</t>
  </si>
  <si>
    <t>4 explos</t>
  </si>
  <si>
    <t>16 maisons</t>
  </si>
  <si>
    <t>22 cases</t>
  </si>
  <si>
    <t>12 copro</t>
  </si>
  <si>
    <t>décharges</t>
  </si>
  <si>
    <t>essence</t>
  </si>
  <si>
    <t>atelier ROBOTS</t>
  </si>
  <si>
    <t>amiante</t>
  </si>
  <si>
    <t>atelier GAZ</t>
  </si>
  <si>
    <t>5 puits</t>
  </si>
  <si>
    <t>fer</t>
  </si>
  <si>
    <t>atelier MAGNET</t>
  </si>
  <si>
    <t>deux 4.3</t>
  </si>
  <si>
    <t>9 copros</t>
  </si>
  <si>
    <t>casernes 4x2</t>
  </si>
  <si>
    <t>commandos</t>
  </si>
  <si>
    <t>rapides</t>
  </si>
  <si>
    <t>10 puits</t>
  </si>
  <si>
    <t>chars</t>
  </si>
  <si>
    <t>10 panth</t>
  </si>
  <si>
    <t>12 rois</t>
  </si>
  <si>
    <t>maisons population</t>
  </si>
  <si>
    <t>http://prntscr.com/5djcs5</t>
  </si>
  <si>
    <t>capi = 56 ?</t>
  </si>
  <si>
    <t>ou 47</t>
  </si>
  <si>
    <t>ou 92</t>
  </si>
  <si>
    <t>ou 36</t>
  </si>
  <si>
    <t>!</t>
  </si>
  <si>
    <t>en tout  5200</t>
  </si>
  <si>
    <t>déch --&gt; embas 900</t>
  </si>
  <si>
    <t>deux pièces --&gt; aromes  320</t>
  </si>
  <si>
    <t>deux modernes 2700</t>
  </si>
  <si>
    <t>deux caoutch 2040</t>
  </si>
  <si>
    <t>moins deux fish 1300</t>
  </si>
  <si>
    <t>logi plat 600</t>
  </si>
  <si>
    <t>3 modernes</t>
  </si>
  <si>
    <t>11 tours</t>
  </si>
  <si>
    <t>23 post</t>
  </si>
  <si>
    <t>31 m</t>
  </si>
  <si>
    <t xml:space="preserve">              50 poudre a canon contre 100 verre </t>
  </si>
  <si>
    <t xml:space="preserve">              50 poudre a talqué contre 100 herbe séché </t>
  </si>
  <si>
    <t>3 march</t>
  </si>
  <si>
    <t xml:space="preserve">              40soie contre 80 sel </t>
  </si>
  <si>
    <t>2 indus</t>
  </si>
  <si>
    <t xml:space="preserve">             40laiton contre 80 corde </t>
  </si>
  <si>
    <t xml:space="preserve">60 balsate contre 120 brique </t>
  </si>
  <si>
    <t>autoroute=420</t>
  </si>
  <si>
    <t>33 m</t>
  </si>
  <si>
    <t>85chemin=3400satisf</t>
  </si>
  <si>
    <t>Papier, porcelaine, fil</t>
  </si>
  <si>
    <t>2baleine:2040</t>
  </si>
  <si>
    <t>15ateliers</t>
  </si>
  <si>
    <t>1casernes</t>
  </si>
  <si>
    <t>3march</t>
  </si>
  <si>
    <t>22maisons</t>
  </si>
  <si>
    <t>Caoutchouc, coke, engrais</t>
  </si>
  <si>
    <t>Amiante, pièce détachée, explosif</t>
  </si>
  <si>
    <t>Emballage, arôme, plat cuisiné</t>
  </si>
  <si>
    <t>Ressources renouvelables,  acier, semi conducteur</t>
  </si>
  <si>
    <t>Gaz, plastique, robot</t>
  </si>
  <si>
    <t>8 missiles 4 plastiq 8 ordis 5 bionics 1 copro</t>
  </si>
  <si>
    <t>29 voyoux</t>
  </si>
  <si>
    <t>festival</t>
  </si>
  <si>
    <t>villas</t>
  </si>
  <si>
    <t>4+1</t>
  </si>
  <si>
    <t>1 conf</t>
  </si>
  <si>
    <t>1 casino</t>
  </si>
  <si>
    <t>1 post</t>
  </si>
  <si>
    <t>2 misssile</t>
  </si>
  <si>
    <t>1 rob 1 plast</t>
  </si>
  <si>
    <t>2 frappe</t>
  </si>
  <si>
    <t>1 copro</t>
  </si>
  <si>
    <t>4 frappe</t>
  </si>
  <si>
    <t>2 v</t>
  </si>
  <si>
    <t>6 villas</t>
  </si>
  <si>
    <t>4 3.3</t>
  </si>
  <si>
    <t>10 2.2</t>
  </si>
  <si>
    <t>1poisson</t>
  </si>
  <si>
    <t>6 villa</t>
  </si>
  <si>
    <t>4festv</t>
  </si>
  <si>
    <t>11 frappe</t>
  </si>
  <si>
    <t>6 lofts</t>
  </si>
  <si>
    <t>6 serres</t>
  </si>
  <si>
    <t>3chars 1comm</t>
  </si>
  <si>
    <t>3char 1hel</t>
  </si>
  <si>
    <t>4p 2b 2g</t>
  </si>
  <si>
    <t>copropriétés</t>
  </si>
  <si>
    <t>acier</t>
  </si>
  <si>
    <t>sanctus</t>
  </si>
  <si>
    <t>15 voyoux 50 sanctus</t>
  </si>
  <si>
    <t>total 116 extensions</t>
  </si>
  <si>
    <t>richelieu 116</t>
  </si>
  <si>
    <t>reflux 116</t>
  </si>
  <si>
    <t>moi 104</t>
  </si>
  <si>
    <t>ressources</t>
  </si>
  <si>
    <t>mmm grande</t>
  </si>
  <si>
    <t>mm petite</t>
  </si>
  <si>
    <t>pf</t>
  </si>
  <si>
    <t>médailles</t>
  </si>
  <si>
    <t>plan</t>
  </si>
  <si>
    <t>32.000</t>
  </si>
  <si>
    <t>34.000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</si>
</sst>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F7DBA4"/>
      <name val="Calibri"/>
      <family val="2"/>
      <scheme val="minor"/>
    </font>
    <font>
      <sz val="8"/>
      <name val="Arial"/>
      <family val="2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4" xfId="0" applyFont="1" applyBorder="1" applyAlignme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6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/>
    <xf numFmtId="0" fontId="2" fillId="0" borderId="25" xfId="0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3" fillId="0" borderId="0" xfId="0" applyFont="1" applyBorder="1"/>
    <xf numFmtId="0" fontId="0" fillId="0" borderId="9" xfId="0" applyBorder="1"/>
    <xf numFmtId="0" fontId="0" fillId="0" borderId="5" xfId="0" applyBorder="1"/>
    <xf numFmtId="0" fontId="0" fillId="0" borderId="0" xfId="0" applyBorder="1"/>
    <xf numFmtId="0" fontId="0" fillId="0" borderId="16" xfId="0" applyBorder="1"/>
    <xf numFmtId="0" fontId="0" fillId="0" borderId="6" xfId="0" applyBorder="1"/>
    <xf numFmtId="0" fontId="0" fillId="0" borderId="2" xfId="0" applyFill="1" applyBorder="1"/>
    <xf numFmtId="0" fontId="0" fillId="0" borderId="15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0" xfId="0" applyFill="1" applyBorder="1"/>
    <xf numFmtId="0" fontId="0" fillId="0" borderId="16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7" xfId="0" applyBorder="1"/>
    <xf numFmtId="0" fontId="0" fillId="2" borderId="0" xfId="0" applyFill="1" applyBorder="1"/>
    <xf numFmtId="0" fontId="0" fillId="0" borderId="20" xfId="0" applyBorder="1"/>
    <xf numFmtId="0" fontId="0" fillId="0" borderId="21" xfId="0" applyBorder="1"/>
    <xf numFmtId="0" fontId="0" fillId="0" borderId="23" xfId="0" applyFill="1" applyBorder="1"/>
    <xf numFmtId="0" fontId="0" fillId="0" borderId="22" xfId="0" applyFill="1" applyBorder="1"/>
    <xf numFmtId="0" fontId="0" fillId="0" borderId="21" xfId="0" applyFill="1" applyBorder="1"/>
    <xf numFmtId="0" fontId="0" fillId="0" borderId="10" xfId="0" applyBorder="1"/>
    <xf numFmtId="0" fontId="1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4" xfId="0" applyFont="1" applyBorder="1" applyAlignment="1"/>
    <xf numFmtId="0" fontId="0" fillId="0" borderId="14" xfId="0" applyFill="1" applyBorder="1"/>
    <xf numFmtId="0" fontId="0" fillId="0" borderId="13" xfId="0" applyFill="1" applyBorder="1"/>
    <xf numFmtId="0" fontId="0" fillId="0" borderId="12" xfId="0" applyFill="1" applyBorder="1"/>
    <xf numFmtId="0" fontId="0" fillId="2" borderId="13" xfId="0" applyFill="1" applyBorder="1"/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5" xfId="0" applyFill="1" applyBorder="1"/>
    <xf numFmtId="0" fontId="6" fillId="0" borderId="7" xfId="0" applyFont="1" applyBorder="1" applyAlignment="1">
      <alignment horizontal="left"/>
    </xf>
    <xf numFmtId="0" fontId="0" fillId="0" borderId="5" xfId="0" applyFill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Fill="1" applyBorder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3" xfId="0" applyBorder="1"/>
    <xf numFmtId="0" fontId="6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2" borderId="7" xfId="0" applyFill="1" applyBorder="1"/>
    <xf numFmtId="0" fontId="6" fillId="0" borderId="0" xfId="0" applyFont="1" applyBorder="1" applyAlignment="1">
      <alignment horizontal="center"/>
    </xf>
    <xf numFmtId="0" fontId="0" fillId="2" borderId="24" xfId="0" applyFill="1" applyBorder="1"/>
    <xf numFmtId="0" fontId="0" fillId="0" borderId="8" xfId="0" applyBorder="1"/>
    <xf numFmtId="0" fontId="0" fillId="2" borderId="14" xfId="0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2" borderId="16" xfId="0" applyFill="1" applyBorder="1"/>
    <xf numFmtId="0" fontId="6" fillId="0" borderId="0" xfId="0" applyFont="1" applyBorder="1" applyAlignment="1"/>
    <xf numFmtId="0" fontId="0" fillId="2" borderId="21" xfId="0" applyFill="1" applyBorder="1"/>
    <xf numFmtId="0" fontId="0" fillId="2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0" xfId="0" applyFill="1" applyBorder="1"/>
    <xf numFmtId="0" fontId="0" fillId="0" borderId="11" xfId="0" applyFill="1" applyBorder="1"/>
    <xf numFmtId="0" fontId="7" fillId="0" borderId="0" xfId="0" applyFont="1"/>
    <xf numFmtId="0" fontId="6" fillId="0" borderId="0" xfId="0" applyFont="1" applyAlignment="1"/>
    <xf numFmtId="0" fontId="0" fillId="0" borderId="0" xfId="0" applyFill="1"/>
    <xf numFmtId="0" fontId="6" fillId="0" borderId="0" xfId="0" applyFont="1" applyBorder="1"/>
    <xf numFmtId="0" fontId="0" fillId="2" borderId="6" xfId="0" applyFill="1" applyBorder="1"/>
    <xf numFmtId="0" fontId="5" fillId="0" borderId="0" xfId="0" applyFont="1" applyBorder="1"/>
    <xf numFmtId="0" fontId="0" fillId="3" borderId="0" xfId="0" applyFill="1" applyBorder="1"/>
    <xf numFmtId="0" fontId="0" fillId="0" borderId="27" xfId="0" applyBorder="1"/>
    <xf numFmtId="0" fontId="0" fillId="0" borderId="26" xfId="0" applyBorder="1"/>
    <xf numFmtId="0" fontId="2" fillId="0" borderId="10" xfId="0" applyFont="1" applyFill="1" applyBorder="1"/>
    <xf numFmtId="0" fontId="2" fillId="0" borderId="9" xfId="0" applyFont="1" applyFill="1" applyBorder="1"/>
    <xf numFmtId="0" fontId="2" fillId="0" borderId="26" xfId="0" applyFont="1" applyFill="1" applyBorder="1"/>
    <xf numFmtId="0" fontId="2" fillId="0" borderId="8" xfId="0" applyFont="1" applyFill="1" applyBorder="1"/>
    <xf numFmtId="0" fontId="2" fillId="0" borderId="7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5" xfId="0" applyFont="1" applyFill="1" applyBorder="1"/>
    <xf numFmtId="0" fontId="0" fillId="4" borderId="0" xfId="0" applyFill="1" applyBorder="1"/>
    <xf numFmtId="0" fontId="0" fillId="4" borderId="5" xfId="0" applyFill="1" applyBorder="1"/>
    <xf numFmtId="0" fontId="2" fillId="4" borderId="25" xfId="0" applyFont="1" applyFill="1" applyBorder="1"/>
    <xf numFmtId="0" fontId="2" fillId="4" borderId="12" xfId="0" applyFont="1" applyFill="1" applyBorder="1"/>
    <xf numFmtId="0" fontId="2" fillId="4" borderId="13" xfId="0" applyFont="1" applyFill="1" applyBorder="1"/>
    <xf numFmtId="0" fontId="2" fillId="0" borderId="12" xfId="0" applyFont="1" applyFill="1" applyBorder="1"/>
    <xf numFmtId="0" fontId="2" fillId="0" borderId="13" xfId="0" applyFont="1" applyFill="1" applyBorder="1"/>
    <xf numFmtId="0" fontId="2" fillId="0" borderId="25" xfId="0" applyFont="1" applyFill="1" applyBorder="1"/>
    <xf numFmtId="0" fontId="2" fillId="0" borderId="11" xfId="0" applyFont="1" applyFill="1" applyBorder="1"/>
    <xf numFmtId="0" fontId="2" fillId="4" borderId="26" xfId="0" applyFont="1" applyFill="1" applyBorder="1"/>
    <xf numFmtId="0" fontId="2" fillId="4" borderId="10" xfId="0" applyFont="1" applyFill="1" applyBorder="1"/>
    <xf numFmtId="0" fontId="2" fillId="4" borderId="9" xfId="0" applyFont="1" applyFill="1" applyBorder="1"/>
    <xf numFmtId="0" fontId="2" fillId="4" borderId="8" xfId="0" applyFont="1" applyFill="1" applyBorder="1"/>
    <xf numFmtId="0" fontId="2" fillId="5" borderId="0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0" borderId="4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5" borderId="12" xfId="0" applyFont="1" applyFill="1" applyBorder="1"/>
    <xf numFmtId="0" fontId="2" fillId="5" borderId="9" xfId="0" applyFont="1" applyFill="1" applyBorder="1"/>
    <xf numFmtId="0" fontId="2" fillId="5" borderId="13" xfId="0" applyFont="1" applyFill="1" applyBorder="1"/>
    <xf numFmtId="0" fontId="2" fillId="5" borderId="25" xfId="0" applyFont="1" applyFill="1" applyBorder="1"/>
    <xf numFmtId="0" fontId="2" fillId="4" borderId="0" xfId="0" applyFont="1" applyFill="1" applyBorder="1"/>
    <xf numFmtId="0" fontId="2" fillId="5" borderId="10" xfId="0" applyFont="1" applyFill="1" applyBorder="1"/>
    <xf numFmtId="0" fontId="2" fillId="5" borderId="8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5" borderId="26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27" xfId="0" applyFont="1" applyFill="1" applyBorder="1"/>
    <xf numFmtId="0" fontId="2" fillId="0" borderId="23" xfId="0" applyFont="1" applyFill="1" applyBorder="1"/>
    <xf numFmtId="0" fontId="2" fillId="0" borderId="16" xfId="0" applyFont="1" applyFill="1" applyBorder="1"/>
    <xf numFmtId="0" fontId="3" fillId="0" borderId="10" xfId="0" applyFont="1" applyFill="1" applyBorder="1" applyAlignment="1">
      <alignment horizontal="left"/>
    </xf>
    <xf numFmtId="0" fontId="2" fillId="0" borderId="14" xfId="0" applyFont="1" applyFill="1" applyBorder="1"/>
    <xf numFmtId="0" fontId="2" fillId="0" borderId="7" xfId="0" applyFont="1" applyFill="1" applyBorder="1" applyAlignment="1">
      <alignment horizontal="left"/>
    </xf>
    <xf numFmtId="0" fontId="2" fillId="0" borderId="24" xfId="0" applyFont="1" applyFill="1" applyBorder="1"/>
    <xf numFmtId="0" fontId="2" fillId="0" borderId="21" xfId="0" applyFont="1" applyFill="1" applyBorder="1"/>
    <xf numFmtId="0" fontId="2" fillId="0" borderId="20" xfId="0" applyFont="1" applyFill="1" applyBorder="1"/>
    <xf numFmtId="0" fontId="2" fillId="0" borderId="22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16" xfId="0" applyFont="1" applyFill="1" applyBorder="1"/>
    <xf numFmtId="0" fontId="2" fillId="0" borderId="0" xfId="0" applyFont="1" applyFill="1" applyAlignment="1"/>
    <xf numFmtId="0" fontId="2" fillId="2" borderId="14" xfId="0" applyFont="1" applyFill="1" applyBorder="1"/>
    <xf numFmtId="0" fontId="2" fillId="2" borderId="12" xfId="0" applyFont="1" applyFill="1" applyBorder="1"/>
    <xf numFmtId="0" fontId="3" fillId="0" borderId="4" xfId="0" applyFont="1" applyFill="1" applyBorder="1" applyAlignment="1">
      <alignment horizontal="left"/>
    </xf>
    <xf numFmtId="0" fontId="2" fillId="2" borderId="23" xfId="0" applyFont="1" applyFill="1" applyBorder="1"/>
    <xf numFmtId="0" fontId="3" fillId="0" borderId="23" xfId="0" applyFont="1" applyFill="1" applyBorder="1"/>
    <xf numFmtId="0" fontId="2" fillId="2" borderId="21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2" borderId="5" xfId="0" applyFont="1" applyFill="1" applyBorder="1"/>
    <xf numFmtId="0" fontId="2" fillId="2" borderId="11" xfId="0" applyFont="1" applyFill="1" applyBorder="1"/>
    <xf numFmtId="0" fontId="2" fillId="2" borderId="20" xfId="0" applyFont="1" applyFill="1" applyBorder="1"/>
    <xf numFmtId="0" fontId="2" fillId="0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8" xfId="0" applyFont="1" applyFill="1" applyBorder="1"/>
    <xf numFmtId="0" fontId="2" fillId="0" borderId="7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2" borderId="13" xfId="0" applyFont="1" applyFill="1" applyBorder="1"/>
    <xf numFmtId="0" fontId="3" fillId="0" borderId="0" xfId="0" applyFont="1" applyFill="1" applyBorder="1" applyAlignment="1"/>
    <xf numFmtId="0" fontId="2" fillId="2" borderId="22" xfId="0" applyFont="1" applyFill="1" applyBorder="1"/>
    <xf numFmtId="0" fontId="2" fillId="0" borderId="15" xfId="0" applyFont="1" applyFill="1" applyBorder="1"/>
    <xf numFmtId="0" fontId="3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/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9" fillId="0" borderId="0" xfId="0" applyFont="1" applyFill="1"/>
    <xf numFmtId="0" fontId="3" fillId="0" borderId="7" xfId="0" applyFont="1" applyFill="1" applyBorder="1" applyAlignment="1">
      <alignment horizontal="right"/>
    </xf>
    <xf numFmtId="0" fontId="2" fillId="2" borderId="26" xfId="0" applyFont="1" applyFill="1" applyBorder="1"/>
    <xf numFmtId="0" fontId="2" fillId="2" borderId="25" xfId="0" applyFont="1" applyFill="1" applyBorder="1"/>
    <xf numFmtId="0" fontId="2" fillId="2" borderId="24" xfId="0" applyFont="1" applyFill="1" applyBorder="1"/>
    <xf numFmtId="0" fontId="2" fillId="2" borderId="7" xfId="0" applyFont="1" applyFill="1" applyBorder="1"/>
    <xf numFmtId="0" fontId="10" fillId="0" borderId="7" xfId="0" applyFont="1" applyFill="1" applyBorder="1" applyAlignment="1">
      <alignment horizontal="right" vertical="top" wrapText="1"/>
    </xf>
    <xf numFmtId="0" fontId="12" fillId="0" borderId="0" xfId="0" applyFont="1" applyFill="1"/>
    <xf numFmtId="0" fontId="2" fillId="0" borderId="4" xfId="0" applyFont="1" applyFill="1" applyBorder="1" applyAlignment="1">
      <alignment horizontal="right"/>
    </xf>
    <xf numFmtId="0" fontId="10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14" fillId="0" borderId="0" xfId="0" applyFont="1" applyFill="1"/>
    <xf numFmtId="0" fontId="2" fillId="0" borderId="0" xfId="0" applyFont="1" applyFill="1" applyAlignment="1">
      <alignment vertical="center" wrapText="1"/>
    </xf>
    <xf numFmtId="21" fontId="10" fillId="0" borderId="0" xfId="0" applyNumberFormat="1" applyFont="1" applyFill="1" applyAlignment="1">
      <alignment wrapText="1"/>
    </xf>
    <xf numFmtId="0" fontId="10" fillId="0" borderId="0" xfId="0" applyFont="1" applyFill="1" applyBorder="1" applyAlignment="1">
      <alignment wrapText="1"/>
    </xf>
    <xf numFmtId="21" fontId="13" fillId="0" borderId="0" xfId="0" applyNumberFormat="1" applyFont="1" applyFill="1" applyAlignment="1">
      <alignment wrapText="1"/>
    </xf>
    <xf numFmtId="0" fontId="13" fillId="0" borderId="0" xfId="0" applyFont="1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" fillId="0" borderId="28" xfId="0" applyFont="1" applyFill="1" applyBorder="1"/>
    <xf numFmtId="0" fontId="2" fillId="0" borderId="29" xfId="0" applyFont="1" applyFill="1" applyBorder="1"/>
    <xf numFmtId="0" fontId="2" fillId="0" borderId="30" xfId="0" applyFont="1" applyFill="1" applyBorder="1"/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9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65811</xdr:colOff>
      <xdr:row>7</xdr:row>
      <xdr:rowOff>95272</xdr:rowOff>
    </xdr:from>
    <xdr:to>
      <xdr:col>59</xdr:col>
      <xdr:colOff>52916</xdr:colOff>
      <xdr:row>13</xdr:row>
      <xdr:rowOff>38121</xdr:rowOff>
    </xdr:to>
    <xdr:sp macro="" textlink="">
      <xdr:nvSpPr>
        <xdr:cNvPr id="2" name="Rounded Rectangle 1"/>
        <xdr:cNvSpPr/>
      </xdr:nvSpPr>
      <xdr:spPr>
        <a:xfrm>
          <a:off x="6743894" y="910189"/>
          <a:ext cx="876105" cy="70484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HDV</a:t>
          </a:r>
        </a:p>
      </xdr:txBody>
    </xdr:sp>
    <xdr:clientData/>
  </xdr:twoCellAnchor>
  <xdr:twoCellAnchor>
    <xdr:from>
      <xdr:col>55</xdr:col>
      <xdr:colOff>114367</xdr:colOff>
      <xdr:row>5</xdr:row>
      <xdr:rowOff>63498</xdr:rowOff>
    </xdr:from>
    <xdr:to>
      <xdr:col>61</xdr:col>
      <xdr:colOff>72367</xdr:colOff>
      <xdr:row>5</xdr:row>
      <xdr:rowOff>63498</xdr:rowOff>
    </xdr:to>
    <xdr:cxnSp macro="">
      <xdr:nvCxnSpPr>
        <xdr:cNvPr id="3" name="Straight Connector 2"/>
        <xdr:cNvCxnSpPr/>
      </xdr:nvCxnSpPr>
      <xdr:spPr>
        <a:xfrm rot="10800000" flipV="1">
          <a:off x="7173450" y="624415"/>
          <a:ext cx="72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72162</xdr:colOff>
      <xdr:row>7</xdr:row>
      <xdr:rowOff>64660</xdr:rowOff>
    </xdr:from>
    <xdr:to>
      <xdr:col>50</xdr:col>
      <xdr:colOff>72162</xdr:colOff>
      <xdr:row>18</xdr:row>
      <xdr:rowOff>118244</xdr:rowOff>
    </xdr:to>
    <xdr:cxnSp macro="">
      <xdr:nvCxnSpPr>
        <xdr:cNvPr id="4" name="Straight Connector 3"/>
        <xdr:cNvCxnSpPr/>
      </xdr:nvCxnSpPr>
      <xdr:spPr>
        <a:xfrm rot="5400000">
          <a:off x="5776245" y="1599577"/>
          <a:ext cx="144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95250</xdr:colOff>
      <xdr:row>8</xdr:row>
      <xdr:rowOff>10583</xdr:rowOff>
    </xdr:from>
    <xdr:to>
      <xdr:col>62</xdr:col>
      <xdr:colOff>95250</xdr:colOff>
      <xdr:row>9</xdr:row>
      <xdr:rowOff>99583</xdr:rowOff>
    </xdr:to>
    <xdr:cxnSp macro="">
      <xdr:nvCxnSpPr>
        <xdr:cNvPr id="92" name="Straight Connector 18"/>
        <xdr:cNvCxnSpPr/>
      </xdr:nvCxnSpPr>
      <xdr:spPr>
        <a:xfrm rot="5400000">
          <a:off x="7935333" y="1060500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95250</xdr:colOff>
      <xdr:row>17</xdr:row>
      <xdr:rowOff>31752</xdr:rowOff>
    </xdr:from>
    <xdr:to>
      <xdr:col>56</xdr:col>
      <xdr:colOff>63500</xdr:colOff>
      <xdr:row>20</xdr:row>
      <xdr:rowOff>95251</xdr:rowOff>
    </xdr:to>
    <xdr:sp macro="" textlink="">
      <xdr:nvSpPr>
        <xdr:cNvPr id="93" name="Rounded Rectangle 92"/>
        <xdr:cNvSpPr/>
      </xdr:nvSpPr>
      <xdr:spPr>
        <a:xfrm>
          <a:off x="6773333" y="2106085"/>
          <a:ext cx="476250" cy="444499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59</xdr:col>
      <xdr:colOff>63500</xdr:colOff>
      <xdr:row>15</xdr:row>
      <xdr:rowOff>42334</xdr:rowOff>
    </xdr:from>
    <xdr:to>
      <xdr:col>62</xdr:col>
      <xdr:colOff>31751</xdr:colOff>
      <xdr:row>18</xdr:row>
      <xdr:rowOff>3286</xdr:rowOff>
    </xdr:to>
    <xdr:sp macro="" textlink="">
      <xdr:nvSpPr>
        <xdr:cNvPr id="97" name="Rounded Rectangle 111"/>
        <xdr:cNvSpPr/>
      </xdr:nvSpPr>
      <xdr:spPr>
        <a:xfrm>
          <a:off x="7630583" y="1862667"/>
          <a:ext cx="349251" cy="341952"/>
        </a:xfrm>
        <a:prstGeom prst="round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29083</xdr:colOff>
      <xdr:row>24</xdr:row>
      <xdr:rowOff>28783</xdr:rowOff>
    </xdr:from>
    <xdr:to>
      <xdr:col>41</xdr:col>
      <xdr:colOff>105283</xdr:colOff>
      <xdr:row>28</xdr:row>
      <xdr:rowOff>104984</xdr:rowOff>
    </xdr:to>
    <xdr:sp macro="" textlink="">
      <xdr:nvSpPr>
        <xdr:cNvPr id="2" name="Rounded Rectangle 2"/>
        <xdr:cNvSpPr/>
      </xdr:nvSpPr>
      <xdr:spPr>
        <a:xfrm>
          <a:off x="4610608" y="4600783"/>
          <a:ext cx="571500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46</xdr:col>
      <xdr:colOff>35821</xdr:colOff>
      <xdr:row>15</xdr:row>
      <xdr:rowOff>32892</xdr:rowOff>
    </xdr:from>
    <xdr:to>
      <xdr:col>48</xdr:col>
      <xdr:colOff>118371</xdr:colOff>
      <xdr:row>20</xdr:row>
      <xdr:rowOff>109390</xdr:rowOff>
    </xdr:to>
    <xdr:sp macro="" textlink="">
      <xdr:nvSpPr>
        <xdr:cNvPr id="3" name="Rounded Rectangle 3"/>
        <xdr:cNvSpPr/>
      </xdr:nvSpPr>
      <xdr:spPr>
        <a:xfrm>
          <a:off x="5731771" y="2890392"/>
          <a:ext cx="330200" cy="1028998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8</xdr:col>
      <xdr:colOff>45509</xdr:colOff>
      <xdr:row>7</xdr:row>
      <xdr:rowOff>21005</xdr:rowOff>
    </xdr:from>
    <xdr:to>
      <xdr:col>14</xdr:col>
      <xdr:colOff>115360</xdr:colOff>
      <xdr:row>12</xdr:row>
      <xdr:rowOff>90854</xdr:rowOff>
    </xdr:to>
    <xdr:sp macro="" textlink="">
      <xdr:nvSpPr>
        <xdr:cNvPr id="4" name="Rounded Rectangle 5"/>
        <xdr:cNvSpPr/>
      </xdr:nvSpPr>
      <xdr:spPr>
        <a:xfrm>
          <a:off x="1036109" y="1354505"/>
          <a:ext cx="812801" cy="10223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400" b="1"/>
            <a:t>HDV</a:t>
          </a:r>
        </a:p>
      </xdr:txBody>
    </xdr:sp>
    <xdr:clientData/>
  </xdr:twoCellAnchor>
  <xdr:twoCellAnchor>
    <xdr:from>
      <xdr:col>9</xdr:col>
      <xdr:colOff>45752</xdr:colOff>
      <xdr:row>1</xdr:row>
      <xdr:rowOff>34761</xdr:rowOff>
    </xdr:from>
    <xdr:to>
      <xdr:col>14</xdr:col>
      <xdr:colOff>102903</xdr:colOff>
      <xdr:row>6</xdr:row>
      <xdr:rowOff>115358</xdr:rowOff>
    </xdr:to>
    <xdr:sp macro="" textlink="">
      <xdr:nvSpPr>
        <xdr:cNvPr id="5" name="Rounded Rectangle 6"/>
        <xdr:cNvSpPr/>
      </xdr:nvSpPr>
      <xdr:spPr>
        <a:xfrm>
          <a:off x="1160177" y="225261"/>
          <a:ext cx="676276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39</xdr:col>
      <xdr:colOff>31750</xdr:colOff>
      <xdr:row>34</xdr:row>
      <xdr:rowOff>52999</xdr:rowOff>
    </xdr:from>
    <xdr:to>
      <xdr:col>48</xdr:col>
      <xdr:colOff>87921</xdr:colOff>
      <xdr:row>40</xdr:row>
      <xdr:rowOff>95494</xdr:rowOff>
    </xdr:to>
    <xdr:sp macro="" textlink="">
      <xdr:nvSpPr>
        <xdr:cNvPr id="6" name="Rounded Rectangle 7"/>
        <xdr:cNvSpPr/>
      </xdr:nvSpPr>
      <xdr:spPr>
        <a:xfrm>
          <a:off x="4860925" y="6529999"/>
          <a:ext cx="1170596" cy="118549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15881</xdr:colOff>
      <xdr:row>7</xdr:row>
      <xdr:rowOff>0</xdr:rowOff>
    </xdr:from>
    <xdr:to>
      <xdr:col>28</xdr:col>
      <xdr:colOff>95251</xdr:colOff>
      <xdr:row>7</xdr:row>
      <xdr:rowOff>4</xdr:rowOff>
    </xdr:to>
    <xdr:cxnSp macro="">
      <xdr:nvCxnSpPr>
        <xdr:cNvPr id="7" name="Straight Connector 12"/>
        <xdr:cNvCxnSpPr/>
      </xdr:nvCxnSpPr>
      <xdr:spPr>
        <a:xfrm rot="10800000" flipV="1">
          <a:off x="1873256" y="1333500"/>
          <a:ext cx="1689095" cy="4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40947</xdr:colOff>
      <xdr:row>37</xdr:row>
      <xdr:rowOff>30772</xdr:rowOff>
    </xdr:from>
    <xdr:to>
      <xdr:col>15</xdr:col>
      <xdr:colOff>115194</xdr:colOff>
      <xdr:row>40</xdr:row>
      <xdr:rowOff>96324</xdr:rowOff>
    </xdr:to>
    <xdr:sp macro="" textlink="">
      <xdr:nvSpPr>
        <xdr:cNvPr id="8" name="Rounded Rectangle 16"/>
        <xdr:cNvSpPr/>
      </xdr:nvSpPr>
      <xdr:spPr>
        <a:xfrm>
          <a:off x="1031547" y="7079272"/>
          <a:ext cx="941022" cy="63705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parc</a:t>
          </a:r>
        </a:p>
      </xdr:txBody>
    </xdr:sp>
    <xdr:clientData/>
  </xdr:twoCellAnchor>
  <xdr:twoCellAnchor>
    <xdr:from>
      <xdr:col>9</xdr:col>
      <xdr:colOff>31013</xdr:colOff>
      <xdr:row>27</xdr:row>
      <xdr:rowOff>40541</xdr:rowOff>
    </xdr:from>
    <xdr:to>
      <xdr:col>13</xdr:col>
      <xdr:colOff>97934</xdr:colOff>
      <xdr:row>31</xdr:row>
      <xdr:rowOff>124313</xdr:rowOff>
    </xdr:to>
    <xdr:sp macro="" textlink="">
      <xdr:nvSpPr>
        <xdr:cNvPr id="9" name="Rounded Rectangle 21"/>
        <xdr:cNvSpPr/>
      </xdr:nvSpPr>
      <xdr:spPr>
        <a:xfrm>
          <a:off x="1145438" y="5184041"/>
          <a:ext cx="562221" cy="84577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</a:t>
          </a:r>
        </a:p>
      </xdr:txBody>
    </xdr:sp>
    <xdr:clientData/>
  </xdr:twoCellAnchor>
  <xdr:twoCellAnchor>
    <xdr:from>
      <xdr:col>9</xdr:col>
      <xdr:colOff>40539</xdr:colOff>
      <xdr:row>32</xdr:row>
      <xdr:rowOff>27843</xdr:rowOff>
    </xdr:from>
    <xdr:to>
      <xdr:col>13</xdr:col>
      <xdr:colOff>107460</xdr:colOff>
      <xdr:row>36</xdr:row>
      <xdr:rowOff>111615</xdr:rowOff>
    </xdr:to>
    <xdr:sp macro="" textlink="">
      <xdr:nvSpPr>
        <xdr:cNvPr id="10" name="Rounded Rectangle 21"/>
        <xdr:cNvSpPr/>
      </xdr:nvSpPr>
      <xdr:spPr>
        <a:xfrm>
          <a:off x="1154964" y="6123843"/>
          <a:ext cx="562221" cy="84577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shopping</a:t>
          </a:r>
        </a:p>
      </xdr:txBody>
    </xdr:sp>
    <xdr:clientData/>
  </xdr:twoCellAnchor>
  <xdr:twoCellAnchor>
    <xdr:from>
      <xdr:col>1</xdr:col>
      <xdr:colOff>35656</xdr:colOff>
      <xdr:row>13</xdr:row>
      <xdr:rowOff>27599</xdr:rowOff>
    </xdr:from>
    <xdr:to>
      <xdr:col>4</xdr:col>
      <xdr:colOff>95251</xdr:colOff>
      <xdr:row>16</xdr:row>
      <xdr:rowOff>93151</xdr:rowOff>
    </xdr:to>
    <xdr:sp macro="" textlink="">
      <xdr:nvSpPr>
        <xdr:cNvPr id="11" name="Rounded Rectangle 16"/>
        <xdr:cNvSpPr/>
      </xdr:nvSpPr>
      <xdr:spPr>
        <a:xfrm>
          <a:off x="159481" y="2504099"/>
          <a:ext cx="431070" cy="63705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</a:t>
          </a:r>
        </a:p>
      </xdr:txBody>
    </xdr:sp>
    <xdr:clientData/>
  </xdr:twoCellAnchor>
  <xdr:twoCellAnchor>
    <xdr:from>
      <xdr:col>7</xdr:col>
      <xdr:colOff>125943</xdr:colOff>
      <xdr:row>13</xdr:row>
      <xdr:rowOff>5293</xdr:rowOff>
    </xdr:from>
    <xdr:to>
      <xdr:col>8</xdr:col>
      <xdr:colOff>0</xdr:colOff>
      <xdr:row>36</xdr:row>
      <xdr:rowOff>84667</xdr:rowOff>
    </xdr:to>
    <xdr:cxnSp macro="">
      <xdr:nvCxnSpPr>
        <xdr:cNvPr id="12" name="Straight Connector 12"/>
        <xdr:cNvCxnSpPr/>
      </xdr:nvCxnSpPr>
      <xdr:spPr>
        <a:xfrm rot="16200000" flipV="1">
          <a:off x="-1238778" y="4713289"/>
          <a:ext cx="4460874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24665</xdr:colOff>
      <xdr:row>22</xdr:row>
      <xdr:rowOff>44770</xdr:rowOff>
    </xdr:from>
    <xdr:to>
      <xdr:col>13</xdr:col>
      <xdr:colOff>91586</xdr:colOff>
      <xdr:row>27</xdr:row>
      <xdr:rowOff>1542</xdr:rowOff>
    </xdr:to>
    <xdr:sp macro="" textlink="">
      <xdr:nvSpPr>
        <xdr:cNvPr id="13" name="Rounded Rectangle 21"/>
        <xdr:cNvSpPr/>
      </xdr:nvSpPr>
      <xdr:spPr>
        <a:xfrm>
          <a:off x="1139090" y="4235770"/>
          <a:ext cx="562221" cy="90927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</a:t>
          </a:r>
        </a:p>
      </xdr:txBody>
    </xdr:sp>
    <xdr:clientData/>
  </xdr:twoCellAnchor>
  <xdr:twoCellAnchor>
    <xdr:from>
      <xdr:col>9</xdr:col>
      <xdr:colOff>37041</xdr:colOff>
      <xdr:row>13</xdr:row>
      <xdr:rowOff>25406</xdr:rowOff>
    </xdr:from>
    <xdr:to>
      <xdr:col>13</xdr:col>
      <xdr:colOff>95252</xdr:colOff>
      <xdr:row>22</xdr:row>
      <xdr:rowOff>10589</xdr:rowOff>
    </xdr:to>
    <xdr:grpSp>
      <xdr:nvGrpSpPr>
        <xdr:cNvPr id="14" name="Groupe 38"/>
        <xdr:cNvGrpSpPr/>
      </xdr:nvGrpSpPr>
      <xdr:grpSpPr>
        <a:xfrm>
          <a:off x="1180041" y="1676406"/>
          <a:ext cx="566211" cy="1128183"/>
          <a:chOff x="4743450" y="1158391"/>
          <a:chExt cx="803031" cy="1384784"/>
        </a:xfrm>
      </xdr:grpSpPr>
      <xdr:sp macro="" textlink="">
        <xdr:nvSpPr>
          <xdr:cNvPr id="15" name="Rounded Rectangle 97"/>
          <xdr:cNvSpPr/>
        </xdr:nvSpPr>
        <xdr:spPr>
          <a:xfrm>
            <a:off x="4743450" y="115839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  <xdr:sp macro="" textlink="">
        <xdr:nvSpPr>
          <xdr:cNvPr id="16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</xdr:col>
      <xdr:colOff>31914</xdr:colOff>
      <xdr:row>9</xdr:row>
      <xdr:rowOff>30209</xdr:rowOff>
    </xdr:from>
    <xdr:to>
      <xdr:col>48</xdr:col>
      <xdr:colOff>114300</xdr:colOff>
      <xdr:row>14</xdr:row>
      <xdr:rowOff>103718</xdr:rowOff>
    </xdr:to>
    <xdr:sp macro="" textlink="">
      <xdr:nvSpPr>
        <xdr:cNvPr id="18" name="Rounded Rectangle 97"/>
        <xdr:cNvSpPr/>
      </xdr:nvSpPr>
      <xdr:spPr>
        <a:xfrm>
          <a:off x="5604039" y="1744709"/>
          <a:ext cx="453861" cy="1026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1</xdr:col>
      <xdr:colOff>26452</xdr:colOff>
      <xdr:row>37</xdr:row>
      <xdr:rowOff>35984</xdr:rowOff>
    </xdr:from>
    <xdr:to>
      <xdr:col>7</xdr:col>
      <xdr:colOff>120645</xdr:colOff>
      <xdr:row>40</xdr:row>
      <xdr:rowOff>105058</xdr:rowOff>
    </xdr:to>
    <xdr:sp macro="" textlink="">
      <xdr:nvSpPr>
        <xdr:cNvPr id="19" name="Rounded Rectangle 97"/>
        <xdr:cNvSpPr/>
      </xdr:nvSpPr>
      <xdr:spPr>
        <a:xfrm>
          <a:off x="150277" y="7084484"/>
          <a:ext cx="837143" cy="64057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</a:t>
          </a:r>
        </a:p>
      </xdr:txBody>
    </xdr:sp>
    <xdr:clientData/>
  </xdr:twoCellAnchor>
  <xdr:twoCellAnchor>
    <xdr:from>
      <xdr:col>6</xdr:col>
      <xdr:colOff>31750</xdr:colOff>
      <xdr:row>1</xdr:row>
      <xdr:rowOff>36560</xdr:rowOff>
    </xdr:from>
    <xdr:to>
      <xdr:col>8</xdr:col>
      <xdr:colOff>110066</xdr:colOff>
      <xdr:row>6</xdr:row>
      <xdr:rowOff>110069</xdr:rowOff>
    </xdr:to>
    <xdr:sp macro="" textlink="">
      <xdr:nvSpPr>
        <xdr:cNvPr id="20" name="Rounded Rectangle 97"/>
        <xdr:cNvSpPr/>
      </xdr:nvSpPr>
      <xdr:spPr>
        <a:xfrm>
          <a:off x="793750" y="163560"/>
          <a:ext cx="332316" cy="708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</a:t>
          </a:r>
        </a:p>
      </xdr:txBody>
    </xdr:sp>
    <xdr:clientData/>
  </xdr:twoCellAnchor>
  <xdr:twoCellAnchor>
    <xdr:from>
      <xdr:col>23</xdr:col>
      <xdr:colOff>21330</xdr:colOff>
      <xdr:row>1</xdr:row>
      <xdr:rowOff>19626</xdr:rowOff>
    </xdr:from>
    <xdr:to>
      <xdr:col>32</xdr:col>
      <xdr:colOff>105834</xdr:colOff>
      <xdr:row>6</xdr:row>
      <xdr:rowOff>3173</xdr:rowOff>
    </xdr:to>
    <xdr:grpSp>
      <xdr:nvGrpSpPr>
        <xdr:cNvPr id="21" name="Group 20"/>
        <xdr:cNvGrpSpPr/>
      </xdr:nvGrpSpPr>
      <xdr:grpSpPr>
        <a:xfrm>
          <a:off x="2952913" y="146626"/>
          <a:ext cx="1227504" cy="618547"/>
          <a:chOff x="8868997" y="178378"/>
          <a:chExt cx="1227504" cy="615372"/>
        </a:xfrm>
      </xdr:grpSpPr>
      <xdr:sp macro="" textlink="">
        <xdr:nvSpPr>
          <xdr:cNvPr id="22" name="Rounded Rectangle 97"/>
          <xdr:cNvSpPr/>
        </xdr:nvSpPr>
        <xdr:spPr>
          <a:xfrm>
            <a:off x="8868997" y="178378"/>
            <a:ext cx="463386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explos</a:t>
            </a:r>
          </a:p>
        </xdr:txBody>
      </xdr:sp>
      <xdr:sp macro="" textlink="">
        <xdr:nvSpPr>
          <xdr:cNvPr id="23" name="Rounded Rectangle 97"/>
          <xdr:cNvSpPr/>
        </xdr:nvSpPr>
        <xdr:spPr>
          <a:xfrm>
            <a:off x="9381230" y="182611"/>
            <a:ext cx="715271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42</xdr:col>
      <xdr:colOff>21168</xdr:colOff>
      <xdr:row>28</xdr:row>
      <xdr:rowOff>49576</xdr:rowOff>
    </xdr:from>
    <xdr:to>
      <xdr:col>48</xdr:col>
      <xdr:colOff>96553</xdr:colOff>
      <xdr:row>34</xdr:row>
      <xdr:rowOff>3173</xdr:rowOff>
    </xdr:to>
    <xdr:sp macro="" textlink="">
      <xdr:nvSpPr>
        <xdr:cNvPr id="24" name="Rounded Rectangle 6"/>
        <xdr:cNvSpPr/>
      </xdr:nvSpPr>
      <xdr:spPr>
        <a:xfrm>
          <a:off x="5221818" y="5383576"/>
          <a:ext cx="818335" cy="10965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haggia</a:t>
          </a:r>
        </a:p>
      </xdr:txBody>
    </xdr:sp>
    <xdr:clientData/>
  </xdr:twoCellAnchor>
  <xdr:twoCellAnchor>
    <xdr:from>
      <xdr:col>32</xdr:col>
      <xdr:colOff>35983</xdr:colOff>
      <xdr:row>35</xdr:row>
      <xdr:rowOff>11480</xdr:rowOff>
    </xdr:from>
    <xdr:to>
      <xdr:col>38</xdr:col>
      <xdr:colOff>111368</xdr:colOff>
      <xdr:row>40</xdr:row>
      <xdr:rowOff>92077</xdr:rowOff>
    </xdr:to>
    <xdr:sp macro="" textlink="">
      <xdr:nvSpPr>
        <xdr:cNvPr id="25" name="Rounded Rectangle 6"/>
        <xdr:cNvSpPr/>
      </xdr:nvSpPr>
      <xdr:spPr>
        <a:xfrm>
          <a:off x="3998383" y="6678980"/>
          <a:ext cx="818335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39</xdr:col>
      <xdr:colOff>19046</xdr:colOff>
      <xdr:row>7</xdr:row>
      <xdr:rowOff>36882</xdr:rowOff>
    </xdr:from>
    <xdr:to>
      <xdr:col>44</xdr:col>
      <xdr:colOff>105833</xdr:colOff>
      <xdr:row>12</xdr:row>
      <xdr:rowOff>117479</xdr:rowOff>
    </xdr:to>
    <xdr:sp macro="" textlink="">
      <xdr:nvSpPr>
        <xdr:cNvPr id="26" name="Rounded Rectangle 6"/>
        <xdr:cNvSpPr/>
      </xdr:nvSpPr>
      <xdr:spPr>
        <a:xfrm>
          <a:off x="4848221" y="1370382"/>
          <a:ext cx="705912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inno</a:t>
          </a:r>
        </a:p>
      </xdr:txBody>
    </xdr:sp>
    <xdr:clientData/>
  </xdr:twoCellAnchor>
  <xdr:twoCellAnchor>
    <xdr:from>
      <xdr:col>25</xdr:col>
      <xdr:colOff>29633</xdr:colOff>
      <xdr:row>34</xdr:row>
      <xdr:rowOff>21168</xdr:rowOff>
    </xdr:from>
    <xdr:to>
      <xdr:col>31</xdr:col>
      <xdr:colOff>105018</xdr:colOff>
      <xdr:row>40</xdr:row>
      <xdr:rowOff>85728</xdr:rowOff>
    </xdr:to>
    <xdr:sp macro="" textlink="">
      <xdr:nvSpPr>
        <xdr:cNvPr id="27" name="Rounded Rectangle 6"/>
        <xdr:cNvSpPr/>
      </xdr:nvSpPr>
      <xdr:spPr>
        <a:xfrm>
          <a:off x="3125258" y="6498168"/>
          <a:ext cx="818335" cy="120756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deal</a:t>
          </a:r>
        </a:p>
      </xdr:txBody>
    </xdr:sp>
    <xdr:clientData/>
  </xdr:twoCellAnchor>
  <xdr:twoCellAnchor>
    <xdr:from>
      <xdr:col>37</xdr:col>
      <xdr:colOff>33314</xdr:colOff>
      <xdr:row>29</xdr:row>
      <xdr:rowOff>33017</xdr:rowOff>
    </xdr:from>
    <xdr:to>
      <xdr:col>41</xdr:col>
      <xdr:colOff>109514</xdr:colOff>
      <xdr:row>33</xdr:row>
      <xdr:rowOff>109218</xdr:rowOff>
    </xdr:to>
    <xdr:sp macro="" textlink="">
      <xdr:nvSpPr>
        <xdr:cNvPr id="28" name="Rounded Rectangle 2"/>
        <xdr:cNvSpPr/>
      </xdr:nvSpPr>
      <xdr:spPr>
        <a:xfrm>
          <a:off x="4614839" y="5557517"/>
          <a:ext cx="571500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33</xdr:col>
      <xdr:colOff>26963</xdr:colOff>
      <xdr:row>1</xdr:row>
      <xdr:rowOff>26665</xdr:rowOff>
    </xdr:from>
    <xdr:to>
      <xdr:col>37</xdr:col>
      <xdr:colOff>103163</xdr:colOff>
      <xdr:row>5</xdr:row>
      <xdr:rowOff>102866</xdr:rowOff>
    </xdr:to>
    <xdr:sp macro="" textlink="">
      <xdr:nvSpPr>
        <xdr:cNvPr id="29" name="Rounded Rectangle 2"/>
        <xdr:cNvSpPr/>
      </xdr:nvSpPr>
      <xdr:spPr>
        <a:xfrm>
          <a:off x="4113188" y="217165"/>
          <a:ext cx="571500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</a:t>
          </a:r>
        </a:p>
      </xdr:txBody>
    </xdr:sp>
    <xdr:clientData/>
  </xdr:twoCellAnchor>
  <xdr:twoCellAnchor>
    <xdr:from>
      <xdr:col>20</xdr:col>
      <xdr:colOff>42332</xdr:colOff>
      <xdr:row>35</xdr:row>
      <xdr:rowOff>23856</xdr:rowOff>
    </xdr:from>
    <xdr:to>
      <xdr:col>24</xdr:col>
      <xdr:colOff>86783</xdr:colOff>
      <xdr:row>40</xdr:row>
      <xdr:rowOff>97365</xdr:rowOff>
    </xdr:to>
    <xdr:sp macro="" textlink="">
      <xdr:nvSpPr>
        <xdr:cNvPr id="30" name="Rounded Rectangle 97"/>
        <xdr:cNvSpPr/>
      </xdr:nvSpPr>
      <xdr:spPr>
        <a:xfrm>
          <a:off x="2518832" y="6691356"/>
          <a:ext cx="539751" cy="1026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16</xdr:col>
      <xdr:colOff>46732</xdr:colOff>
      <xdr:row>36</xdr:row>
      <xdr:rowOff>10584</xdr:rowOff>
    </xdr:from>
    <xdr:to>
      <xdr:col>19</xdr:col>
      <xdr:colOff>118535</xdr:colOff>
      <xdr:row>40</xdr:row>
      <xdr:rowOff>107950</xdr:rowOff>
    </xdr:to>
    <xdr:sp macro="" textlink="">
      <xdr:nvSpPr>
        <xdr:cNvPr id="31" name="Rounded Rectangle 97"/>
        <xdr:cNvSpPr/>
      </xdr:nvSpPr>
      <xdr:spPr>
        <a:xfrm>
          <a:off x="2027932" y="6868584"/>
          <a:ext cx="443278" cy="85936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28</xdr:col>
      <xdr:colOff>46976</xdr:colOff>
      <xdr:row>14</xdr:row>
      <xdr:rowOff>54314</xdr:rowOff>
    </xdr:from>
    <xdr:to>
      <xdr:col>31</xdr:col>
      <xdr:colOff>112152</xdr:colOff>
      <xdr:row>16</xdr:row>
      <xdr:rowOff>7409</xdr:rowOff>
    </xdr:to>
    <xdr:grpSp>
      <xdr:nvGrpSpPr>
        <xdr:cNvPr id="32" name="Group 24"/>
        <xdr:cNvGrpSpPr/>
      </xdr:nvGrpSpPr>
      <xdr:grpSpPr>
        <a:xfrm>
          <a:off x="3613559" y="1832314"/>
          <a:ext cx="446176" cy="207095"/>
          <a:chOff x="3285152" y="1142256"/>
          <a:chExt cx="1005619" cy="774948"/>
        </a:xfrm>
      </xdr:grpSpPr>
      <xdr:sp macro="" textlink="">
        <xdr:nvSpPr>
          <xdr:cNvPr id="33" name="Rounded Rectangle 33"/>
          <xdr:cNvSpPr/>
        </xdr:nvSpPr>
        <xdr:spPr>
          <a:xfrm>
            <a:off x="3285152" y="1145817"/>
            <a:ext cx="449597" cy="77138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4" name="Rounded Rectangle 28"/>
          <xdr:cNvSpPr/>
        </xdr:nvSpPr>
        <xdr:spPr>
          <a:xfrm>
            <a:off x="3851135" y="1142256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23</xdr:col>
      <xdr:colOff>35223</xdr:colOff>
      <xdr:row>22</xdr:row>
      <xdr:rowOff>31663</xdr:rowOff>
    </xdr:from>
    <xdr:to>
      <xdr:col>26</xdr:col>
      <xdr:colOff>118862</xdr:colOff>
      <xdr:row>33</xdr:row>
      <xdr:rowOff>95256</xdr:rowOff>
    </xdr:to>
    <xdr:grpSp>
      <xdr:nvGrpSpPr>
        <xdr:cNvPr id="35" name="Group 24"/>
        <xdr:cNvGrpSpPr/>
      </xdr:nvGrpSpPr>
      <xdr:grpSpPr>
        <a:xfrm rot="5400000">
          <a:off x="2468829" y="3323640"/>
          <a:ext cx="1460593" cy="464639"/>
          <a:chOff x="3285153" y="1137025"/>
          <a:chExt cx="1444594" cy="780179"/>
        </a:xfrm>
      </xdr:grpSpPr>
      <xdr:sp macro="" textlink="">
        <xdr:nvSpPr>
          <xdr:cNvPr id="36" name="Rounded Rectangle 33"/>
          <xdr:cNvSpPr/>
        </xdr:nvSpPr>
        <xdr:spPr>
          <a:xfrm>
            <a:off x="3285153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37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38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9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41</xdr:col>
      <xdr:colOff>30854</xdr:colOff>
      <xdr:row>18</xdr:row>
      <xdr:rowOff>16937</xdr:rowOff>
    </xdr:from>
    <xdr:to>
      <xdr:col>44</xdr:col>
      <xdr:colOff>113240</xdr:colOff>
      <xdr:row>21</xdr:row>
      <xdr:rowOff>103720</xdr:rowOff>
    </xdr:to>
    <xdr:sp macro="" textlink="">
      <xdr:nvSpPr>
        <xdr:cNvPr id="40" name="Rounded Rectangle 97"/>
        <xdr:cNvSpPr/>
      </xdr:nvSpPr>
      <xdr:spPr>
        <a:xfrm>
          <a:off x="5107679" y="3445937"/>
          <a:ext cx="453861" cy="6582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38</xdr:col>
      <xdr:colOff>19050</xdr:colOff>
      <xdr:row>1</xdr:row>
      <xdr:rowOff>36881</xdr:rowOff>
    </xdr:from>
    <xdr:to>
      <xdr:col>44</xdr:col>
      <xdr:colOff>94435</xdr:colOff>
      <xdr:row>6</xdr:row>
      <xdr:rowOff>117478</xdr:rowOff>
    </xdr:to>
    <xdr:sp macro="" textlink="">
      <xdr:nvSpPr>
        <xdr:cNvPr id="41" name="Rounded Rectangle 6"/>
        <xdr:cNvSpPr/>
      </xdr:nvSpPr>
      <xdr:spPr>
        <a:xfrm>
          <a:off x="4724400" y="227381"/>
          <a:ext cx="818335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37</xdr:col>
      <xdr:colOff>40058</xdr:colOff>
      <xdr:row>15</xdr:row>
      <xdr:rowOff>18068</xdr:rowOff>
    </xdr:from>
    <xdr:to>
      <xdr:col>39</xdr:col>
      <xdr:colOff>122608</xdr:colOff>
      <xdr:row>20</xdr:row>
      <xdr:rowOff>94566</xdr:rowOff>
    </xdr:to>
    <xdr:sp macro="" textlink="">
      <xdr:nvSpPr>
        <xdr:cNvPr id="42" name="Rounded Rectangle 3"/>
        <xdr:cNvSpPr/>
      </xdr:nvSpPr>
      <xdr:spPr>
        <a:xfrm>
          <a:off x="4621583" y="2875568"/>
          <a:ext cx="330200" cy="1028998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37</xdr:col>
      <xdr:colOff>33167</xdr:colOff>
      <xdr:row>7</xdr:row>
      <xdr:rowOff>44845</xdr:rowOff>
    </xdr:from>
    <xdr:to>
      <xdr:col>38</xdr:col>
      <xdr:colOff>113262</xdr:colOff>
      <xdr:row>10</xdr:row>
      <xdr:rowOff>110021</xdr:rowOff>
    </xdr:to>
    <xdr:grpSp>
      <xdr:nvGrpSpPr>
        <xdr:cNvPr id="43" name="Group 24"/>
        <xdr:cNvGrpSpPr/>
      </xdr:nvGrpSpPr>
      <xdr:grpSpPr>
        <a:xfrm rot="5400000">
          <a:off x="4623210" y="1053385"/>
          <a:ext cx="446176" cy="207095"/>
          <a:chOff x="3285152" y="1142256"/>
          <a:chExt cx="1005619" cy="774948"/>
        </a:xfrm>
      </xdr:grpSpPr>
      <xdr:sp macro="" textlink="">
        <xdr:nvSpPr>
          <xdr:cNvPr id="44" name="Rounded Rectangle 33"/>
          <xdr:cNvSpPr/>
        </xdr:nvSpPr>
        <xdr:spPr>
          <a:xfrm>
            <a:off x="3285152" y="1145817"/>
            <a:ext cx="449597" cy="77138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5" name="Rounded Rectangle 28"/>
          <xdr:cNvSpPr/>
        </xdr:nvSpPr>
        <xdr:spPr>
          <a:xfrm>
            <a:off x="3851135" y="1142256"/>
            <a:ext cx="439636" cy="761279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37</xdr:col>
      <xdr:colOff>31750</xdr:colOff>
      <xdr:row>11</xdr:row>
      <xdr:rowOff>12701</xdr:rowOff>
    </xdr:from>
    <xdr:to>
      <xdr:col>38</xdr:col>
      <xdr:colOff>117040</xdr:colOff>
      <xdr:row>13</xdr:row>
      <xdr:rowOff>86950</xdr:rowOff>
    </xdr:to>
    <xdr:sp macro="" textlink="">
      <xdr:nvSpPr>
        <xdr:cNvPr id="46" name="Rounded Rectangle 29"/>
        <xdr:cNvSpPr/>
      </xdr:nvSpPr>
      <xdr:spPr>
        <a:xfrm>
          <a:off x="4613275" y="2108201"/>
          <a:ext cx="209115" cy="4552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5</xdr:col>
      <xdr:colOff>41050</xdr:colOff>
      <xdr:row>13</xdr:row>
      <xdr:rowOff>46200</xdr:rowOff>
    </xdr:from>
    <xdr:to>
      <xdr:col>6</xdr:col>
      <xdr:colOff>117492</xdr:colOff>
      <xdr:row>14</xdr:row>
      <xdr:rowOff>114259</xdr:rowOff>
    </xdr:to>
    <xdr:sp macro="" textlink="">
      <xdr:nvSpPr>
        <xdr:cNvPr id="47" name="Rounded Rectangle 28"/>
        <xdr:cNvSpPr/>
      </xdr:nvSpPr>
      <xdr:spPr>
        <a:xfrm rot="5400000">
          <a:off x="631029" y="2551846"/>
          <a:ext cx="258559" cy="20026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46</xdr:col>
      <xdr:colOff>30974</xdr:colOff>
      <xdr:row>25</xdr:row>
      <xdr:rowOff>47453</xdr:rowOff>
    </xdr:from>
    <xdr:to>
      <xdr:col>48</xdr:col>
      <xdr:colOff>105221</xdr:colOff>
      <xdr:row>27</xdr:row>
      <xdr:rowOff>119938</xdr:rowOff>
    </xdr:to>
    <xdr:sp macro="" textlink="">
      <xdr:nvSpPr>
        <xdr:cNvPr id="48" name="Rounded Rectangle 29"/>
        <xdr:cNvSpPr/>
      </xdr:nvSpPr>
      <xdr:spPr>
        <a:xfrm rot="5400000">
          <a:off x="5661130" y="4875747"/>
          <a:ext cx="453485" cy="32189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30975</xdr:colOff>
      <xdr:row>10</xdr:row>
      <xdr:rowOff>24163</xdr:rowOff>
    </xdr:from>
    <xdr:to>
      <xdr:col>35</xdr:col>
      <xdr:colOff>105224</xdr:colOff>
      <xdr:row>12</xdr:row>
      <xdr:rowOff>96648</xdr:rowOff>
    </xdr:to>
    <xdr:sp macro="" textlink="">
      <xdr:nvSpPr>
        <xdr:cNvPr id="49" name="Rounded Rectangle 29"/>
        <xdr:cNvSpPr/>
      </xdr:nvSpPr>
      <xdr:spPr>
        <a:xfrm rot="16200000">
          <a:off x="4051407" y="1994956"/>
          <a:ext cx="453485" cy="3218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42332</xdr:colOff>
      <xdr:row>9</xdr:row>
      <xdr:rowOff>42334</xdr:rowOff>
    </xdr:from>
    <xdr:to>
      <xdr:col>8</xdr:col>
      <xdr:colOff>9525</xdr:colOff>
      <xdr:row>12</xdr:row>
      <xdr:rowOff>111408</xdr:rowOff>
    </xdr:to>
    <xdr:sp macro="" textlink="">
      <xdr:nvSpPr>
        <xdr:cNvPr id="50" name="Rounded Rectangle 97"/>
        <xdr:cNvSpPr/>
      </xdr:nvSpPr>
      <xdr:spPr>
        <a:xfrm>
          <a:off x="166157" y="1756834"/>
          <a:ext cx="833968" cy="64057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</a:t>
          </a:r>
        </a:p>
      </xdr:txBody>
    </xdr:sp>
    <xdr:clientData/>
  </xdr:twoCellAnchor>
  <xdr:twoCellAnchor>
    <xdr:from>
      <xdr:col>15</xdr:col>
      <xdr:colOff>32482</xdr:colOff>
      <xdr:row>8</xdr:row>
      <xdr:rowOff>24422</xdr:rowOff>
    </xdr:from>
    <xdr:to>
      <xdr:col>18</xdr:col>
      <xdr:colOff>81494</xdr:colOff>
      <xdr:row>11</xdr:row>
      <xdr:rowOff>89974</xdr:rowOff>
    </xdr:to>
    <xdr:sp macro="" textlink="">
      <xdr:nvSpPr>
        <xdr:cNvPr id="51" name="Rounded Rectangle 16"/>
        <xdr:cNvSpPr/>
      </xdr:nvSpPr>
      <xdr:spPr>
        <a:xfrm>
          <a:off x="1889857" y="1548422"/>
          <a:ext cx="420487" cy="637052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</a:t>
          </a:r>
        </a:p>
      </xdr:txBody>
    </xdr:sp>
    <xdr:clientData/>
  </xdr:twoCellAnchor>
  <xdr:twoCellAnchor>
    <xdr:from>
      <xdr:col>1</xdr:col>
      <xdr:colOff>38423</xdr:colOff>
      <xdr:row>17</xdr:row>
      <xdr:rowOff>32078</xdr:rowOff>
    </xdr:from>
    <xdr:to>
      <xdr:col>7</xdr:col>
      <xdr:colOff>0</xdr:colOff>
      <xdr:row>26</xdr:row>
      <xdr:rowOff>99484</xdr:rowOff>
    </xdr:to>
    <xdr:grpSp>
      <xdr:nvGrpSpPr>
        <xdr:cNvPr id="52" name="Group 51"/>
        <xdr:cNvGrpSpPr/>
      </xdr:nvGrpSpPr>
      <xdr:grpSpPr>
        <a:xfrm>
          <a:off x="165423" y="2191078"/>
          <a:ext cx="723577" cy="1210406"/>
          <a:chOff x="154839" y="1683077"/>
          <a:chExt cx="723577" cy="1210406"/>
        </a:xfrm>
      </xdr:grpSpPr>
      <xdr:sp macro="" textlink="">
        <xdr:nvSpPr>
          <xdr:cNvPr id="53" name="Rounded Rectangle 21"/>
          <xdr:cNvSpPr/>
        </xdr:nvSpPr>
        <xdr:spPr>
          <a:xfrm>
            <a:off x="161189" y="1683077"/>
            <a:ext cx="717227" cy="58175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  <xdr:sp macro="" textlink="">
        <xdr:nvSpPr>
          <xdr:cNvPr id="54" name="Rounded Rectangle 21"/>
          <xdr:cNvSpPr/>
        </xdr:nvSpPr>
        <xdr:spPr>
          <a:xfrm>
            <a:off x="154839" y="2311727"/>
            <a:ext cx="717227" cy="58175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1</xdr:col>
      <xdr:colOff>32073</xdr:colOff>
      <xdr:row>27</xdr:row>
      <xdr:rowOff>36312</xdr:rowOff>
    </xdr:from>
    <xdr:to>
      <xdr:col>6</xdr:col>
      <xdr:colOff>120650</xdr:colOff>
      <xdr:row>36</xdr:row>
      <xdr:rowOff>103718</xdr:rowOff>
    </xdr:to>
    <xdr:grpSp>
      <xdr:nvGrpSpPr>
        <xdr:cNvPr id="55" name="Group 54"/>
        <xdr:cNvGrpSpPr/>
      </xdr:nvGrpSpPr>
      <xdr:grpSpPr>
        <a:xfrm>
          <a:off x="159073" y="3465312"/>
          <a:ext cx="723577" cy="1210406"/>
          <a:chOff x="154839" y="1683077"/>
          <a:chExt cx="723577" cy="1210406"/>
        </a:xfrm>
      </xdr:grpSpPr>
      <xdr:sp macro="" textlink="">
        <xdr:nvSpPr>
          <xdr:cNvPr id="56" name="Rounded Rectangle 21"/>
          <xdr:cNvSpPr/>
        </xdr:nvSpPr>
        <xdr:spPr>
          <a:xfrm>
            <a:off x="161189" y="1683077"/>
            <a:ext cx="717227" cy="58175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  <xdr:sp macro="" textlink="">
        <xdr:nvSpPr>
          <xdr:cNvPr id="57" name="Rounded Rectangle 21"/>
          <xdr:cNvSpPr/>
        </xdr:nvSpPr>
        <xdr:spPr>
          <a:xfrm>
            <a:off x="154839" y="2311727"/>
            <a:ext cx="717227" cy="58175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15</xdr:col>
      <xdr:colOff>25572</xdr:colOff>
      <xdr:row>1</xdr:row>
      <xdr:rowOff>23862</xdr:rowOff>
    </xdr:from>
    <xdr:to>
      <xdr:col>22</xdr:col>
      <xdr:colOff>101609</xdr:colOff>
      <xdr:row>6</xdr:row>
      <xdr:rowOff>4234</xdr:rowOff>
    </xdr:to>
    <xdr:grpSp>
      <xdr:nvGrpSpPr>
        <xdr:cNvPr id="58" name="Group 57"/>
        <xdr:cNvGrpSpPr/>
      </xdr:nvGrpSpPr>
      <xdr:grpSpPr>
        <a:xfrm>
          <a:off x="1930572" y="150862"/>
          <a:ext cx="975620" cy="615372"/>
          <a:chOff x="8868997" y="178378"/>
          <a:chExt cx="975620" cy="615372"/>
        </a:xfrm>
      </xdr:grpSpPr>
      <xdr:sp macro="" textlink="">
        <xdr:nvSpPr>
          <xdr:cNvPr id="59" name="Rounded Rectangle 97"/>
          <xdr:cNvSpPr/>
        </xdr:nvSpPr>
        <xdr:spPr>
          <a:xfrm>
            <a:off x="8868997" y="178378"/>
            <a:ext cx="463386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explos</a:t>
            </a:r>
          </a:p>
        </xdr:txBody>
      </xdr:sp>
      <xdr:sp macro="" textlink="">
        <xdr:nvSpPr>
          <xdr:cNvPr id="60" name="Rounded Rectangle 97"/>
          <xdr:cNvSpPr/>
        </xdr:nvSpPr>
        <xdr:spPr>
          <a:xfrm>
            <a:off x="9381231" y="182611"/>
            <a:ext cx="463386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explos</a:t>
            </a:r>
          </a:p>
        </xdr:txBody>
      </xdr:sp>
    </xdr:grpSp>
    <xdr:clientData/>
  </xdr:twoCellAnchor>
  <xdr:twoCellAnchor>
    <xdr:from>
      <xdr:col>29</xdr:col>
      <xdr:colOff>30687</xdr:colOff>
      <xdr:row>6</xdr:row>
      <xdr:rowOff>29633</xdr:rowOff>
    </xdr:from>
    <xdr:to>
      <xdr:col>35</xdr:col>
      <xdr:colOff>124880</xdr:colOff>
      <xdr:row>9</xdr:row>
      <xdr:rowOff>98707</xdr:rowOff>
    </xdr:to>
    <xdr:sp macro="" textlink="">
      <xdr:nvSpPr>
        <xdr:cNvPr id="61" name="Rounded Rectangle 97"/>
        <xdr:cNvSpPr/>
      </xdr:nvSpPr>
      <xdr:spPr>
        <a:xfrm>
          <a:off x="3621612" y="1172633"/>
          <a:ext cx="837143" cy="640574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</a:t>
          </a:r>
        </a:p>
      </xdr:txBody>
    </xdr:sp>
    <xdr:clientData/>
  </xdr:twoCellAnchor>
  <xdr:twoCellAnchor>
    <xdr:from>
      <xdr:col>6</xdr:col>
      <xdr:colOff>30698</xdr:colOff>
      <xdr:row>7</xdr:row>
      <xdr:rowOff>120655</xdr:rowOff>
    </xdr:from>
    <xdr:to>
      <xdr:col>8</xdr:col>
      <xdr:colOff>10585</xdr:colOff>
      <xdr:row>8</xdr:row>
      <xdr:rowOff>10584</xdr:rowOff>
    </xdr:to>
    <xdr:cxnSp macro="">
      <xdr:nvCxnSpPr>
        <xdr:cNvPr id="62" name="Straight Connector 12"/>
        <xdr:cNvCxnSpPr/>
      </xdr:nvCxnSpPr>
      <xdr:spPr>
        <a:xfrm rot="10800000">
          <a:off x="773648" y="1454155"/>
          <a:ext cx="227537" cy="80429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34932</xdr:colOff>
      <xdr:row>15</xdr:row>
      <xdr:rowOff>124888</xdr:rowOff>
    </xdr:from>
    <xdr:to>
      <xdr:col>7</xdr:col>
      <xdr:colOff>14819</xdr:colOff>
      <xdr:row>16</xdr:row>
      <xdr:rowOff>14817</xdr:rowOff>
    </xdr:to>
    <xdr:cxnSp macro="">
      <xdr:nvCxnSpPr>
        <xdr:cNvPr id="63" name="Straight Connector 12"/>
        <xdr:cNvCxnSpPr/>
      </xdr:nvCxnSpPr>
      <xdr:spPr>
        <a:xfrm rot="10800000">
          <a:off x="654057" y="2982388"/>
          <a:ext cx="227537" cy="80429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39457</xdr:colOff>
      <xdr:row>22</xdr:row>
      <xdr:rowOff>46480</xdr:rowOff>
    </xdr:from>
    <xdr:to>
      <xdr:col>31</xdr:col>
      <xdr:colOff>123096</xdr:colOff>
      <xdr:row>33</xdr:row>
      <xdr:rowOff>110073</xdr:rowOff>
    </xdr:to>
    <xdr:grpSp>
      <xdr:nvGrpSpPr>
        <xdr:cNvPr id="64" name="Group 24"/>
        <xdr:cNvGrpSpPr/>
      </xdr:nvGrpSpPr>
      <xdr:grpSpPr>
        <a:xfrm rot="5400000">
          <a:off x="3108063" y="3338457"/>
          <a:ext cx="1460593" cy="464639"/>
          <a:chOff x="3285153" y="1137025"/>
          <a:chExt cx="1444594" cy="780179"/>
        </a:xfrm>
      </xdr:grpSpPr>
      <xdr:sp macro="" textlink="">
        <xdr:nvSpPr>
          <xdr:cNvPr id="65" name="Rounded Rectangle 33"/>
          <xdr:cNvSpPr/>
        </xdr:nvSpPr>
        <xdr:spPr>
          <a:xfrm>
            <a:off x="3285153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66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67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68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28</xdr:col>
      <xdr:colOff>31750</xdr:colOff>
      <xdr:row>16</xdr:row>
      <xdr:rowOff>52916</xdr:rowOff>
    </xdr:from>
    <xdr:to>
      <xdr:col>31</xdr:col>
      <xdr:colOff>120652</xdr:colOff>
      <xdr:row>21</xdr:row>
      <xdr:rowOff>121485</xdr:rowOff>
    </xdr:to>
    <xdr:grpSp>
      <xdr:nvGrpSpPr>
        <xdr:cNvPr id="69" name="Groupe 38"/>
        <xdr:cNvGrpSpPr/>
      </xdr:nvGrpSpPr>
      <xdr:grpSpPr>
        <a:xfrm>
          <a:off x="3598333" y="2084916"/>
          <a:ext cx="469902" cy="703569"/>
          <a:chOff x="4743450" y="1158391"/>
          <a:chExt cx="803031" cy="899009"/>
        </a:xfrm>
      </xdr:grpSpPr>
      <xdr:sp macro="" textlink="">
        <xdr:nvSpPr>
          <xdr:cNvPr id="70" name="Rounded Rectangle 97"/>
          <xdr:cNvSpPr/>
        </xdr:nvSpPr>
        <xdr:spPr>
          <a:xfrm>
            <a:off x="4743450" y="115839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for</a:t>
            </a:r>
          </a:p>
        </xdr:txBody>
      </xdr:sp>
      <xdr:sp macro="" textlink="">
        <xdr:nvSpPr>
          <xdr:cNvPr id="71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</a:t>
            </a:r>
          </a:p>
        </xdr:txBody>
      </xdr:sp>
    </xdr:grpSp>
    <xdr:clientData/>
  </xdr:twoCellAnchor>
  <xdr:twoCellAnchor>
    <xdr:from>
      <xdr:col>32</xdr:col>
      <xdr:colOff>25401</xdr:colOff>
      <xdr:row>14</xdr:row>
      <xdr:rowOff>57151</xdr:rowOff>
    </xdr:from>
    <xdr:to>
      <xdr:col>35</xdr:col>
      <xdr:colOff>114303</xdr:colOff>
      <xdr:row>23</xdr:row>
      <xdr:rowOff>1065</xdr:rowOff>
    </xdr:to>
    <xdr:grpSp>
      <xdr:nvGrpSpPr>
        <xdr:cNvPr id="72" name="Groupe 38"/>
        <xdr:cNvGrpSpPr/>
      </xdr:nvGrpSpPr>
      <xdr:grpSpPr>
        <a:xfrm>
          <a:off x="4099984" y="1835151"/>
          <a:ext cx="469902" cy="1086914"/>
          <a:chOff x="4743450" y="1158391"/>
          <a:chExt cx="803031" cy="1384784"/>
        </a:xfrm>
      </xdr:grpSpPr>
      <xdr:sp macro="" textlink="">
        <xdr:nvSpPr>
          <xdr:cNvPr id="73" name="Rounded Rectangle 97"/>
          <xdr:cNvSpPr/>
        </xdr:nvSpPr>
        <xdr:spPr>
          <a:xfrm>
            <a:off x="4743450" y="115839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for</a:t>
            </a:r>
          </a:p>
        </xdr:txBody>
      </xdr:sp>
      <xdr:sp macro="" textlink="">
        <xdr:nvSpPr>
          <xdr:cNvPr id="74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</a:t>
            </a:r>
          </a:p>
        </xdr:txBody>
      </xdr:sp>
      <xdr:sp macro="" textlink="">
        <xdr:nvSpPr>
          <xdr:cNvPr id="75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frap</a:t>
            </a:r>
          </a:p>
        </xdr:txBody>
      </xdr:sp>
    </xdr:grpSp>
    <xdr:clientData/>
  </xdr:twoCellAnchor>
  <xdr:twoCellAnchor>
    <xdr:from>
      <xdr:col>14</xdr:col>
      <xdr:colOff>18289</xdr:colOff>
      <xdr:row>24</xdr:row>
      <xdr:rowOff>25314</xdr:rowOff>
    </xdr:from>
    <xdr:to>
      <xdr:col>17</xdr:col>
      <xdr:colOff>101928</xdr:colOff>
      <xdr:row>35</xdr:row>
      <xdr:rowOff>88907</xdr:rowOff>
    </xdr:to>
    <xdr:grpSp>
      <xdr:nvGrpSpPr>
        <xdr:cNvPr id="76" name="Group 24"/>
        <xdr:cNvGrpSpPr/>
      </xdr:nvGrpSpPr>
      <xdr:grpSpPr>
        <a:xfrm rot="5400000">
          <a:off x="1298312" y="3571291"/>
          <a:ext cx="1460593" cy="464639"/>
          <a:chOff x="3285153" y="1137025"/>
          <a:chExt cx="1444594" cy="780179"/>
        </a:xfrm>
      </xdr:grpSpPr>
      <xdr:sp macro="" textlink="">
        <xdr:nvSpPr>
          <xdr:cNvPr id="77" name="Rounded Rectangle 33"/>
          <xdr:cNvSpPr/>
        </xdr:nvSpPr>
        <xdr:spPr>
          <a:xfrm>
            <a:off x="3285153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78" name="Group 114"/>
          <xdr:cNvGrpSpPr/>
        </xdr:nvGrpSpPr>
        <xdr:grpSpPr>
          <a:xfrm>
            <a:off x="3779576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79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0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19</xdr:col>
      <xdr:colOff>33105</xdr:colOff>
      <xdr:row>23</xdr:row>
      <xdr:rowOff>40132</xdr:rowOff>
    </xdr:from>
    <xdr:to>
      <xdr:col>22</xdr:col>
      <xdr:colOff>116744</xdr:colOff>
      <xdr:row>34</xdr:row>
      <xdr:rowOff>103726</xdr:rowOff>
    </xdr:to>
    <xdr:grpSp>
      <xdr:nvGrpSpPr>
        <xdr:cNvPr id="81" name="Group 24"/>
        <xdr:cNvGrpSpPr/>
      </xdr:nvGrpSpPr>
      <xdr:grpSpPr>
        <a:xfrm rot="5400000">
          <a:off x="1958711" y="3459109"/>
          <a:ext cx="1460594" cy="464639"/>
          <a:chOff x="3285153" y="1137025"/>
          <a:chExt cx="1444595" cy="780179"/>
        </a:xfrm>
      </xdr:grpSpPr>
      <xdr:sp macro="" textlink="">
        <xdr:nvSpPr>
          <xdr:cNvPr id="82" name="Rounded Rectangle 33"/>
          <xdr:cNvSpPr/>
        </xdr:nvSpPr>
        <xdr:spPr>
          <a:xfrm>
            <a:off x="3285153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83" name="Group 114"/>
          <xdr:cNvGrpSpPr/>
        </xdr:nvGrpSpPr>
        <xdr:grpSpPr>
          <a:xfrm>
            <a:off x="3779577" y="1137025"/>
            <a:ext cx="950171" cy="771386"/>
            <a:chOff x="2997648" y="2435923"/>
            <a:chExt cx="1211298" cy="306280"/>
          </a:xfrm>
        </xdr:grpSpPr>
        <xdr:sp macro="" textlink="">
          <xdr:nvSpPr>
            <xdr:cNvPr id="84" name="Rounded Rectangle 28"/>
            <xdr:cNvSpPr/>
          </xdr:nvSpPr>
          <xdr:spPr>
            <a:xfrm>
              <a:off x="2997648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85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32</xdr:col>
      <xdr:colOff>35983</xdr:colOff>
      <xdr:row>23</xdr:row>
      <xdr:rowOff>46567</xdr:rowOff>
    </xdr:from>
    <xdr:to>
      <xdr:col>36</xdr:col>
      <xdr:colOff>1060</xdr:colOff>
      <xdr:row>31</xdr:row>
      <xdr:rowOff>114306</xdr:rowOff>
    </xdr:to>
    <xdr:grpSp>
      <xdr:nvGrpSpPr>
        <xdr:cNvPr id="86" name="Groupe 38"/>
        <xdr:cNvGrpSpPr/>
      </xdr:nvGrpSpPr>
      <xdr:grpSpPr>
        <a:xfrm>
          <a:off x="4110566" y="2967567"/>
          <a:ext cx="473077" cy="1083739"/>
          <a:chOff x="4743450" y="1158391"/>
          <a:chExt cx="803031" cy="1384784"/>
        </a:xfrm>
      </xdr:grpSpPr>
      <xdr:sp macro="" textlink="">
        <xdr:nvSpPr>
          <xdr:cNvPr id="87" name="Rounded Rectangle 97"/>
          <xdr:cNvSpPr/>
        </xdr:nvSpPr>
        <xdr:spPr>
          <a:xfrm>
            <a:off x="4743450" y="115839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for</a:t>
            </a:r>
          </a:p>
        </xdr:txBody>
      </xdr:sp>
      <xdr:sp macro="" textlink="">
        <xdr:nvSpPr>
          <xdr:cNvPr id="88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</a:t>
            </a:r>
          </a:p>
        </xdr:txBody>
      </xdr:sp>
      <xdr:sp macro="" textlink="">
        <xdr:nvSpPr>
          <xdr:cNvPr id="89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frap</a:t>
            </a:r>
          </a:p>
        </xdr:txBody>
      </xdr:sp>
    </xdr:grpSp>
    <xdr:clientData/>
  </xdr:twoCellAnchor>
  <xdr:twoCellAnchor>
    <xdr:from>
      <xdr:col>19</xdr:col>
      <xdr:colOff>29633</xdr:colOff>
      <xdr:row>14</xdr:row>
      <xdr:rowOff>40219</xdr:rowOff>
    </xdr:from>
    <xdr:to>
      <xdr:col>22</xdr:col>
      <xdr:colOff>118535</xdr:colOff>
      <xdr:row>22</xdr:row>
      <xdr:rowOff>107958</xdr:rowOff>
    </xdr:to>
    <xdr:grpSp>
      <xdr:nvGrpSpPr>
        <xdr:cNvPr id="90" name="Groupe 38"/>
        <xdr:cNvGrpSpPr/>
      </xdr:nvGrpSpPr>
      <xdr:grpSpPr>
        <a:xfrm>
          <a:off x="2453216" y="1818219"/>
          <a:ext cx="469902" cy="1083739"/>
          <a:chOff x="4743450" y="1158391"/>
          <a:chExt cx="803031" cy="1384784"/>
        </a:xfrm>
      </xdr:grpSpPr>
      <xdr:sp macro="" textlink="">
        <xdr:nvSpPr>
          <xdr:cNvPr id="91" name="Rounded Rectangle 97"/>
          <xdr:cNvSpPr/>
        </xdr:nvSpPr>
        <xdr:spPr>
          <a:xfrm>
            <a:off x="4743450" y="115839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for</a:t>
            </a:r>
          </a:p>
        </xdr:txBody>
      </xdr:sp>
      <xdr:sp macro="" textlink="">
        <xdr:nvSpPr>
          <xdr:cNvPr id="92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</a:t>
            </a:r>
          </a:p>
        </xdr:txBody>
      </xdr:sp>
      <xdr:sp macro="" textlink="">
        <xdr:nvSpPr>
          <xdr:cNvPr id="93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frap</a:t>
            </a:r>
          </a:p>
        </xdr:txBody>
      </xdr:sp>
    </xdr:grpSp>
    <xdr:clientData/>
  </xdr:twoCellAnchor>
  <xdr:twoCellAnchor>
    <xdr:from>
      <xdr:col>14</xdr:col>
      <xdr:colOff>11940</xdr:colOff>
      <xdr:row>16</xdr:row>
      <xdr:rowOff>31427</xdr:rowOff>
    </xdr:from>
    <xdr:to>
      <xdr:col>17</xdr:col>
      <xdr:colOff>90342</xdr:colOff>
      <xdr:row>23</xdr:row>
      <xdr:rowOff>103121</xdr:rowOff>
    </xdr:to>
    <xdr:grpSp>
      <xdr:nvGrpSpPr>
        <xdr:cNvPr id="94" name="Group 57"/>
        <xdr:cNvGrpSpPr/>
      </xdr:nvGrpSpPr>
      <xdr:grpSpPr>
        <a:xfrm rot="5400000">
          <a:off x="1539294" y="2314073"/>
          <a:ext cx="960694" cy="459402"/>
          <a:chOff x="2997648" y="2435923"/>
          <a:chExt cx="1211298" cy="306280"/>
        </a:xfrm>
      </xdr:grpSpPr>
      <xdr:sp macro="" textlink="">
        <xdr:nvSpPr>
          <xdr:cNvPr id="95" name="Rounded Rectangle 32"/>
          <xdr:cNvSpPr/>
        </xdr:nvSpPr>
        <xdr:spPr>
          <a:xfrm>
            <a:off x="2997648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6" name="Rounded Rectangle 33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23</xdr:col>
      <xdr:colOff>27760</xdr:colOff>
      <xdr:row>14</xdr:row>
      <xdr:rowOff>42612</xdr:rowOff>
    </xdr:from>
    <xdr:to>
      <xdr:col>26</xdr:col>
      <xdr:colOff>106162</xdr:colOff>
      <xdr:row>21</xdr:row>
      <xdr:rowOff>114306</xdr:rowOff>
    </xdr:to>
    <xdr:grpSp>
      <xdr:nvGrpSpPr>
        <xdr:cNvPr id="97" name="Group 114"/>
        <xdr:cNvGrpSpPr/>
      </xdr:nvGrpSpPr>
      <xdr:grpSpPr>
        <a:xfrm rot="5400000">
          <a:off x="2708697" y="2071258"/>
          <a:ext cx="960694" cy="459402"/>
          <a:chOff x="2997648" y="2435923"/>
          <a:chExt cx="1211298" cy="306280"/>
        </a:xfrm>
      </xdr:grpSpPr>
      <xdr:sp macro="" textlink="">
        <xdr:nvSpPr>
          <xdr:cNvPr id="98" name="Rounded Rectangle 28"/>
          <xdr:cNvSpPr/>
        </xdr:nvSpPr>
        <xdr:spPr>
          <a:xfrm>
            <a:off x="2997648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9" name="Rounded Rectangle 2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14</xdr:col>
      <xdr:colOff>36716</xdr:colOff>
      <xdr:row>13</xdr:row>
      <xdr:rowOff>31750</xdr:rowOff>
    </xdr:from>
    <xdr:to>
      <xdr:col>17</xdr:col>
      <xdr:colOff>96311</xdr:colOff>
      <xdr:row>15</xdr:row>
      <xdr:rowOff>115374</xdr:rowOff>
    </xdr:to>
    <xdr:sp macro="" textlink="">
      <xdr:nvSpPr>
        <xdr:cNvPr id="100" name="Rounded Rectangle 16"/>
        <xdr:cNvSpPr/>
      </xdr:nvSpPr>
      <xdr:spPr>
        <a:xfrm>
          <a:off x="1770266" y="2508250"/>
          <a:ext cx="431070" cy="464624"/>
        </a:xfrm>
        <a:prstGeom prst="round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cim</a:t>
          </a:r>
        </a:p>
      </xdr:txBody>
    </xdr:sp>
    <xdr:clientData/>
  </xdr:twoCellAnchor>
  <xdr:twoCellAnchor>
    <xdr:from>
      <xdr:col>29</xdr:col>
      <xdr:colOff>35983</xdr:colOff>
      <xdr:row>10</xdr:row>
      <xdr:rowOff>25400</xdr:rowOff>
    </xdr:from>
    <xdr:to>
      <xdr:col>32</xdr:col>
      <xdr:colOff>124885</xdr:colOff>
      <xdr:row>12</xdr:row>
      <xdr:rowOff>102253</xdr:rowOff>
    </xdr:to>
    <xdr:sp macro="" textlink="">
      <xdr:nvSpPr>
        <xdr:cNvPr id="101" name="Rounded Rectangle 97"/>
        <xdr:cNvSpPr/>
      </xdr:nvSpPr>
      <xdr:spPr>
        <a:xfrm>
          <a:off x="3626908" y="1930400"/>
          <a:ext cx="460377" cy="45785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maison</a:t>
          </a:r>
        </a:p>
      </xdr:txBody>
    </xdr:sp>
    <xdr:clientData/>
  </xdr:twoCellAnchor>
  <xdr:twoCellAnchor>
    <xdr:from>
      <xdr:col>32</xdr:col>
      <xdr:colOff>42333</xdr:colOff>
      <xdr:row>32</xdr:row>
      <xdr:rowOff>21168</xdr:rowOff>
    </xdr:from>
    <xdr:to>
      <xdr:col>36</xdr:col>
      <xdr:colOff>4235</xdr:colOff>
      <xdr:row>34</xdr:row>
      <xdr:rowOff>98021</xdr:rowOff>
    </xdr:to>
    <xdr:sp macro="" textlink="">
      <xdr:nvSpPr>
        <xdr:cNvPr id="102" name="Rounded Rectangle 97"/>
        <xdr:cNvSpPr/>
      </xdr:nvSpPr>
      <xdr:spPr>
        <a:xfrm>
          <a:off x="4004733" y="6117168"/>
          <a:ext cx="457202" cy="45785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frap</a:t>
          </a:r>
        </a:p>
      </xdr:txBody>
    </xdr:sp>
    <xdr:clientData/>
  </xdr:twoCellAnchor>
  <xdr:twoCellAnchor>
    <xdr:from>
      <xdr:col>46</xdr:col>
      <xdr:colOff>31750</xdr:colOff>
      <xdr:row>22</xdr:row>
      <xdr:rowOff>31750</xdr:rowOff>
    </xdr:from>
    <xdr:to>
      <xdr:col>48</xdr:col>
      <xdr:colOff>104235</xdr:colOff>
      <xdr:row>24</xdr:row>
      <xdr:rowOff>105999</xdr:rowOff>
    </xdr:to>
    <xdr:sp macro="" textlink="">
      <xdr:nvSpPr>
        <xdr:cNvPr id="103" name="Rounded Rectangle 29"/>
        <xdr:cNvSpPr/>
      </xdr:nvSpPr>
      <xdr:spPr>
        <a:xfrm rot="16200000">
          <a:off x="5660143" y="4290307"/>
          <a:ext cx="455249" cy="32013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25564</xdr:colOff>
      <xdr:row>8</xdr:row>
      <xdr:rowOff>2692</xdr:rowOff>
    </xdr:from>
    <xdr:to>
      <xdr:col>28</xdr:col>
      <xdr:colOff>110068</xdr:colOff>
      <xdr:row>12</xdr:row>
      <xdr:rowOff>110064</xdr:rowOff>
    </xdr:to>
    <xdr:grpSp>
      <xdr:nvGrpSpPr>
        <xdr:cNvPr id="104" name="Group 103"/>
        <xdr:cNvGrpSpPr/>
      </xdr:nvGrpSpPr>
      <xdr:grpSpPr>
        <a:xfrm>
          <a:off x="2449147" y="1018692"/>
          <a:ext cx="1227504" cy="615372"/>
          <a:chOff x="8868997" y="178378"/>
          <a:chExt cx="1227504" cy="615372"/>
        </a:xfrm>
      </xdr:grpSpPr>
      <xdr:sp macro="" textlink="">
        <xdr:nvSpPr>
          <xdr:cNvPr id="105" name="Rounded Rectangle 97"/>
          <xdr:cNvSpPr/>
        </xdr:nvSpPr>
        <xdr:spPr>
          <a:xfrm>
            <a:off x="8868997" y="178378"/>
            <a:ext cx="463386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explos</a:t>
            </a:r>
          </a:p>
        </xdr:txBody>
      </xdr:sp>
      <xdr:sp macro="" textlink="">
        <xdr:nvSpPr>
          <xdr:cNvPr id="106" name="Rounded Rectangle 97"/>
          <xdr:cNvSpPr/>
        </xdr:nvSpPr>
        <xdr:spPr>
          <a:xfrm>
            <a:off x="9381230" y="182611"/>
            <a:ext cx="715271" cy="61113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42</xdr:col>
      <xdr:colOff>31750</xdr:colOff>
      <xdr:row>25</xdr:row>
      <xdr:rowOff>42333</xdr:rowOff>
    </xdr:from>
    <xdr:to>
      <xdr:col>44</xdr:col>
      <xdr:colOff>104235</xdr:colOff>
      <xdr:row>27</xdr:row>
      <xdr:rowOff>116580</xdr:rowOff>
    </xdr:to>
    <xdr:sp macro="" textlink="">
      <xdr:nvSpPr>
        <xdr:cNvPr id="107" name="Rounded Rectangle 29"/>
        <xdr:cNvSpPr/>
      </xdr:nvSpPr>
      <xdr:spPr>
        <a:xfrm rot="5400000">
          <a:off x="5164844" y="4872389"/>
          <a:ext cx="455247" cy="32013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42</xdr:col>
      <xdr:colOff>37041</xdr:colOff>
      <xdr:row>22</xdr:row>
      <xdr:rowOff>16932</xdr:rowOff>
    </xdr:from>
    <xdr:to>
      <xdr:col>44</xdr:col>
      <xdr:colOff>109526</xdr:colOff>
      <xdr:row>24</xdr:row>
      <xdr:rowOff>91179</xdr:rowOff>
    </xdr:to>
    <xdr:sp macro="" textlink="">
      <xdr:nvSpPr>
        <xdr:cNvPr id="108" name="Rounded Rectangle 29"/>
        <xdr:cNvSpPr/>
      </xdr:nvSpPr>
      <xdr:spPr>
        <a:xfrm rot="5400000">
          <a:off x="5170135" y="4275488"/>
          <a:ext cx="455247" cy="32013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57</xdr:col>
      <xdr:colOff>152400</xdr:colOff>
      <xdr:row>10</xdr:row>
      <xdr:rowOff>114301</xdr:rowOff>
    </xdr:from>
    <xdr:to>
      <xdr:col>59</xdr:col>
      <xdr:colOff>295277</xdr:colOff>
      <xdr:row>13</xdr:row>
      <xdr:rowOff>67329</xdr:rowOff>
    </xdr:to>
    <xdr:sp macro="" textlink="">
      <xdr:nvSpPr>
        <xdr:cNvPr id="109" name="Rounded Rectangle 97"/>
        <xdr:cNvSpPr/>
      </xdr:nvSpPr>
      <xdr:spPr>
        <a:xfrm>
          <a:off x="7181850" y="2019301"/>
          <a:ext cx="247652" cy="524528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maison</a:t>
          </a:r>
        </a:p>
      </xdr:txBody>
    </xdr:sp>
    <xdr:clientData/>
  </xdr:twoCellAnchor>
  <xdr:twoCellAnchor>
    <xdr:from>
      <xdr:col>1</xdr:col>
      <xdr:colOff>51858</xdr:colOff>
      <xdr:row>5</xdr:row>
      <xdr:rowOff>42334</xdr:rowOff>
    </xdr:from>
    <xdr:to>
      <xdr:col>5</xdr:col>
      <xdr:colOff>110069</xdr:colOff>
      <xdr:row>8</xdr:row>
      <xdr:rowOff>109479</xdr:rowOff>
    </xdr:to>
    <xdr:sp macro="" textlink="">
      <xdr:nvSpPr>
        <xdr:cNvPr id="110" name="Rounded Rectangle 97"/>
        <xdr:cNvSpPr/>
      </xdr:nvSpPr>
      <xdr:spPr>
        <a:xfrm>
          <a:off x="178858" y="677334"/>
          <a:ext cx="566211" cy="448145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21168</xdr:colOff>
      <xdr:row>23</xdr:row>
      <xdr:rowOff>33488</xdr:rowOff>
    </xdr:from>
    <xdr:to>
      <xdr:col>18</xdr:col>
      <xdr:colOff>108668</xdr:colOff>
      <xdr:row>28</xdr:row>
      <xdr:rowOff>81548</xdr:rowOff>
    </xdr:to>
    <xdr:sp macro="" textlink="">
      <xdr:nvSpPr>
        <xdr:cNvPr id="2" name="Rounded Rectangle 1"/>
        <xdr:cNvSpPr/>
      </xdr:nvSpPr>
      <xdr:spPr>
        <a:xfrm>
          <a:off x="1507068" y="4414988"/>
          <a:ext cx="830450" cy="1000560"/>
        </a:xfrm>
        <a:prstGeom prst="roundRect">
          <a:avLst/>
        </a:prstGeom>
        <a:ln w="2857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/>
            <a:t>HOTEL DE VILLE</a:t>
          </a:r>
        </a:p>
      </xdr:txBody>
    </xdr:sp>
    <xdr:clientData/>
  </xdr:twoCellAnchor>
  <xdr:twoCellAnchor>
    <xdr:from>
      <xdr:col>19</xdr:col>
      <xdr:colOff>42335</xdr:colOff>
      <xdr:row>20</xdr:row>
      <xdr:rowOff>10582</xdr:rowOff>
    </xdr:from>
    <xdr:to>
      <xdr:col>20</xdr:col>
      <xdr:colOff>116418</xdr:colOff>
      <xdr:row>22</xdr:row>
      <xdr:rowOff>105831</xdr:rowOff>
    </xdr:to>
    <xdr:sp macro="" textlink="">
      <xdr:nvSpPr>
        <xdr:cNvPr id="3" name="Rounded Rectangle 2"/>
        <xdr:cNvSpPr/>
      </xdr:nvSpPr>
      <xdr:spPr>
        <a:xfrm>
          <a:off x="2395010" y="3820582"/>
          <a:ext cx="197908" cy="4762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Z</a:t>
          </a:r>
        </a:p>
      </xdr:txBody>
    </xdr:sp>
    <xdr:clientData/>
  </xdr:twoCellAnchor>
  <xdr:twoCellAnchor>
    <xdr:from>
      <xdr:col>11</xdr:col>
      <xdr:colOff>125237</xdr:colOff>
      <xdr:row>29</xdr:row>
      <xdr:rowOff>29000</xdr:rowOff>
    </xdr:from>
    <xdr:to>
      <xdr:col>11</xdr:col>
      <xdr:colOff>125237</xdr:colOff>
      <xdr:row>41</xdr:row>
      <xdr:rowOff>0</xdr:rowOff>
    </xdr:to>
    <xdr:cxnSp macro="">
      <xdr:nvCxnSpPr>
        <xdr:cNvPr id="4" name="Straight Connector 18"/>
        <xdr:cNvCxnSpPr/>
      </xdr:nvCxnSpPr>
      <xdr:spPr>
        <a:xfrm rot="16200000" flipH="1">
          <a:off x="358812" y="6682000"/>
          <a:ext cx="2257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31752</xdr:colOff>
      <xdr:row>24</xdr:row>
      <xdr:rowOff>33852</xdr:rowOff>
    </xdr:from>
    <xdr:to>
      <xdr:col>11</xdr:col>
      <xdr:colOff>84667</xdr:colOff>
      <xdr:row>28</xdr:row>
      <xdr:rowOff>88885</xdr:rowOff>
    </xdr:to>
    <xdr:sp macro="" textlink="">
      <xdr:nvSpPr>
        <xdr:cNvPr id="5" name="Rounded Rectangle 111"/>
        <xdr:cNvSpPr/>
      </xdr:nvSpPr>
      <xdr:spPr>
        <a:xfrm>
          <a:off x="650877" y="4605852"/>
          <a:ext cx="795865" cy="81703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studio</a:t>
          </a:r>
        </a:p>
      </xdr:txBody>
    </xdr:sp>
    <xdr:clientData/>
  </xdr:twoCellAnchor>
  <xdr:twoCellAnchor>
    <xdr:from>
      <xdr:col>5</xdr:col>
      <xdr:colOff>56353</xdr:colOff>
      <xdr:row>18</xdr:row>
      <xdr:rowOff>40216</xdr:rowOff>
    </xdr:from>
    <xdr:to>
      <xdr:col>9</xdr:col>
      <xdr:colOff>84669</xdr:colOff>
      <xdr:row>23</xdr:row>
      <xdr:rowOff>88899</xdr:rowOff>
    </xdr:to>
    <xdr:sp macro="" textlink="">
      <xdr:nvSpPr>
        <xdr:cNvPr id="6" name="Rounded Rectangle 111"/>
        <xdr:cNvSpPr/>
      </xdr:nvSpPr>
      <xdr:spPr>
        <a:xfrm>
          <a:off x="675478" y="3469216"/>
          <a:ext cx="523616" cy="100118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béton</a:t>
          </a:r>
        </a:p>
      </xdr:txBody>
    </xdr:sp>
    <xdr:clientData/>
  </xdr:twoCellAnchor>
  <xdr:twoCellAnchor>
    <xdr:from>
      <xdr:col>26</xdr:col>
      <xdr:colOff>19784</xdr:colOff>
      <xdr:row>15</xdr:row>
      <xdr:rowOff>115036</xdr:rowOff>
    </xdr:from>
    <xdr:to>
      <xdr:col>28</xdr:col>
      <xdr:colOff>105826</xdr:colOff>
      <xdr:row>19</xdr:row>
      <xdr:rowOff>91508</xdr:rowOff>
    </xdr:to>
    <xdr:sp macro="" textlink="">
      <xdr:nvSpPr>
        <xdr:cNvPr id="7" name="Rounded Rectangle 91"/>
        <xdr:cNvSpPr/>
      </xdr:nvSpPr>
      <xdr:spPr>
        <a:xfrm>
          <a:off x="3239234" y="2972536"/>
          <a:ext cx="333692" cy="73847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text</a:t>
          </a:r>
        </a:p>
      </xdr:txBody>
    </xdr:sp>
    <xdr:clientData/>
  </xdr:twoCellAnchor>
  <xdr:twoCellAnchor>
    <xdr:from>
      <xdr:col>13</xdr:col>
      <xdr:colOff>31751</xdr:colOff>
      <xdr:row>37</xdr:row>
      <xdr:rowOff>35233</xdr:rowOff>
    </xdr:from>
    <xdr:to>
      <xdr:col>16</xdr:col>
      <xdr:colOff>105835</xdr:colOff>
      <xdr:row>40</xdr:row>
      <xdr:rowOff>86598</xdr:rowOff>
    </xdr:to>
    <xdr:sp macro="" textlink="">
      <xdr:nvSpPr>
        <xdr:cNvPr id="8" name="Rounded Rectangle 90"/>
        <xdr:cNvSpPr/>
      </xdr:nvSpPr>
      <xdr:spPr>
        <a:xfrm>
          <a:off x="1641476" y="7083733"/>
          <a:ext cx="445559" cy="6228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garage</a:t>
          </a:r>
        </a:p>
      </xdr:txBody>
    </xdr:sp>
    <xdr:clientData/>
  </xdr:twoCellAnchor>
  <xdr:twoCellAnchor>
    <xdr:from>
      <xdr:col>5</xdr:col>
      <xdr:colOff>52916</xdr:colOff>
      <xdr:row>41</xdr:row>
      <xdr:rowOff>16933</xdr:rowOff>
    </xdr:from>
    <xdr:to>
      <xdr:col>11</xdr:col>
      <xdr:colOff>81473</xdr:colOff>
      <xdr:row>44</xdr:row>
      <xdr:rowOff>74083</xdr:rowOff>
    </xdr:to>
    <xdr:sp macro="" textlink="">
      <xdr:nvSpPr>
        <xdr:cNvPr id="9" name="Rounded Rectangle 111"/>
        <xdr:cNvSpPr/>
      </xdr:nvSpPr>
      <xdr:spPr>
        <a:xfrm>
          <a:off x="672041" y="7827433"/>
          <a:ext cx="771507" cy="62865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essence</a:t>
          </a:r>
        </a:p>
      </xdr:txBody>
    </xdr:sp>
    <xdr:clientData/>
  </xdr:twoCellAnchor>
  <xdr:twoCellAnchor>
    <xdr:from>
      <xdr:col>12</xdr:col>
      <xdr:colOff>16932</xdr:colOff>
      <xdr:row>33</xdr:row>
      <xdr:rowOff>35984</xdr:rowOff>
    </xdr:from>
    <xdr:to>
      <xdr:col>18</xdr:col>
      <xdr:colOff>0</xdr:colOff>
      <xdr:row>44</xdr:row>
      <xdr:rowOff>76200</xdr:rowOff>
    </xdr:to>
    <xdr:grpSp>
      <xdr:nvGrpSpPr>
        <xdr:cNvPr id="10" name="Group 9"/>
        <xdr:cNvGrpSpPr/>
      </xdr:nvGrpSpPr>
      <xdr:grpSpPr>
        <a:xfrm>
          <a:off x="1551515" y="3856567"/>
          <a:ext cx="745068" cy="1320800"/>
          <a:chOff x="3744384" y="376767"/>
          <a:chExt cx="891681" cy="1320800"/>
        </a:xfrm>
      </xdr:grpSpPr>
      <xdr:sp macro="" textlink="">
        <xdr:nvSpPr>
          <xdr:cNvPr id="11" name="Rounded Rectangle 111"/>
          <xdr:cNvSpPr/>
        </xdr:nvSpPr>
        <xdr:spPr>
          <a:xfrm>
            <a:off x="3928057" y="376767"/>
            <a:ext cx="708008" cy="40640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000"/>
              <a:t>caserne</a:t>
            </a:r>
          </a:p>
        </xdr:txBody>
      </xdr:sp>
      <xdr:sp macro="" textlink="">
        <xdr:nvSpPr>
          <xdr:cNvPr id="12" name="Rounded Rectangle 111"/>
          <xdr:cNvSpPr/>
        </xdr:nvSpPr>
        <xdr:spPr>
          <a:xfrm>
            <a:off x="3744384" y="1291167"/>
            <a:ext cx="708008" cy="40640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000"/>
              <a:t>caserne</a:t>
            </a:r>
          </a:p>
        </xdr:txBody>
      </xdr:sp>
    </xdr:grpSp>
    <xdr:clientData/>
  </xdr:twoCellAnchor>
  <xdr:twoCellAnchor>
    <xdr:from>
      <xdr:col>10</xdr:col>
      <xdr:colOff>25400</xdr:colOff>
      <xdr:row>17</xdr:row>
      <xdr:rowOff>31750</xdr:rowOff>
    </xdr:from>
    <xdr:to>
      <xdr:col>13</xdr:col>
      <xdr:colOff>99484</xdr:colOff>
      <xdr:row>21</xdr:row>
      <xdr:rowOff>59082</xdr:rowOff>
    </xdr:to>
    <xdr:sp macro="" textlink="">
      <xdr:nvSpPr>
        <xdr:cNvPr id="13" name="Rounded Rectangle 90"/>
        <xdr:cNvSpPr/>
      </xdr:nvSpPr>
      <xdr:spPr>
        <a:xfrm>
          <a:off x="1263650" y="3270250"/>
          <a:ext cx="445559" cy="78933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chimique</a:t>
          </a:r>
        </a:p>
      </xdr:txBody>
    </xdr:sp>
    <xdr:clientData/>
  </xdr:twoCellAnchor>
  <xdr:twoCellAnchor>
    <xdr:from>
      <xdr:col>5</xdr:col>
      <xdr:colOff>40216</xdr:colOff>
      <xdr:row>33</xdr:row>
      <xdr:rowOff>27517</xdr:rowOff>
    </xdr:from>
    <xdr:to>
      <xdr:col>10</xdr:col>
      <xdr:colOff>108991</xdr:colOff>
      <xdr:row>40</xdr:row>
      <xdr:rowOff>78317</xdr:rowOff>
    </xdr:to>
    <xdr:grpSp>
      <xdr:nvGrpSpPr>
        <xdr:cNvPr id="14" name="Group 13"/>
        <xdr:cNvGrpSpPr/>
      </xdr:nvGrpSpPr>
      <xdr:grpSpPr>
        <a:xfrm>
          <a:off x="675216" y="3848100"/>
          <a:ext cx="714358" cy="865717"/>
          <a:chOff x="3744384" y="831850"/>
          <a:chExt cx="714358" cy="865717"/>
        </a:xfrm>
      </xdr:grpSpPr>
      <xdr:sp macro="" textlink="">
        <xdr:nvSpPr>
          <xdr:cNvPr id="15" name="Rounded Rectangle 111"/>
          <xdr:cNvSpPr/>
        </xdr:nvSpPr>
        <xdr:spPr>
          <a:xfrm>
            <a:off x="3750734" y="831850"/>
            <a:ext cx="708008" cy="40640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000"/>
              <a:t>aromes</a:t>
            </a:r>
          </a:p>
        </xdr:txBody>
      </xdr:sp>
      <xdr:sp macro="" textlink="">
        <xdr:nvSpPr>
          <xdr:cNvPr id="16" name="Rounded Rectangle 111"/>
          <xdr:cNvSpPr/>
        </xdr:nvSpPr>
        <xdr:spPr>
          <a:xfrm>
            <a:off x="3744384" y="1291167"/>
            <a:ext cx="708008" cy="40640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000"/>
              <a:t>drive in</a:t>
            </a:r>
          </a:p>
        </xdr:txBody>
      </xdr:sp>
    </xdr:grpSp>
    <xdr:clientData/>
  </xdr:twoCellAnchor>
  <xdr:twoCellAnchor>
    <xdr:from>
      <xdr:col>5</xdr:col>
      <xdr:colOff>40215</xdr:colOff>
      <xdr:row>29</xdr:row>
      <xdr:rowOff>31750</xdr:rowOff>
    </xdr:from>
    <xdr:to>
      <xdr:col>10</xdr:col>
      <xdr:colOff>102640</xdr:colOff>
      <xdr:row>32</xdr:row>
      <xdr:rowOff>88900</xdr:rowOff>
    </xdr:to>
    <xdr:sp macro="" textlink="">
      <xdr:nvSpPr>
        <xdr:cNvPr id="17" name="Rounded Rectangle 111"/>
        <xdr:cNvSpPr/>
      </xdr:nvSpPr>
      <xdr:spPr>
        <a:xfrm>
          <a:off x="659340" y="5556250"/>
          <a:ext cx="681550" cy="62865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aromes</a:t>
          </a:r>
        </a:p>
      </xdr:txBody>
    </xdr:sp>
    <xdr:clientData/>
  </xdr:twoCellAnchor>
  <xdr:twoCellAnchor>
    <xdr:from>
      <xdr:col>13</xdr:col>
      <xdr:colOff>44449</xdr:colOff>
      <xdr:row>29</xdr:row>
      <xdr:rowOff>35983</xdr:rowOff>
    </xdr:from>
    <xdr:to>
      <xdr:col>18</xdr:col>
      <xdr:colOff>117457</xdr:colOff>
      <xdr:row>32</xdr:row>
      <xdr:rowOff>93133</xdr:rowOff>
    </xdr:to>
    <xdr:sp macro="" textlink="">
      <xdr:nvSpPr>
        <xdr:cNvPr id="18" name="Rounded Rectangle 111"/>
        <xdr:cNvSpPr/>
      </xdr:nvSpPr>
      <xdr:spPr>
        <a:xfrm>
          <a:off x="1654174" y="5560483"/>
          <a:ext cx="692133" cy="62865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avion</a:t>
          </a:r>
        </a:p>
      </xdr:txBody>
    </xdr:sp>
    <xdr:clientData/>
  </xdr:twoCellAnchor>
  <xdr:twoCellAnchor>
    <xdr:from>
      <xdr:col>11</xdr:col>
      <xdr:colOff>13054</xdr:colOff>
      <xdr:row>21</xdr:row>
      <xdr:rowOff>116318</xdr:rowOff>
    </xdr:from>
    <xdr:to>
      <xdr:col>11</xdr:col>
      <xdr:colOff>13054</xdr:colOff>
      <xdr:row>23</xdr:row>
      <xdr:rowOff>99484</xdr:rowOff>
    </xdr:to>
    <xdr:cxnSp macro="">
      <xdr:nvCxnSpPr>
        <xdr:cNvPr id="19" name="Straight Connector 18"/>
        <xdr:cNvCxnSpPr/>
      </xdr:nvCxnSpPr>
      <xdr:spPr>
        <a:xfrm rot="16200000" flipH="1">
          <a:off x="1193046" y="4298901"/>
          <a:ext cx="364166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46064</xdr:colOff>
      <xdr:row>39</xdr:row>
      <xdr:rowOff>33091</xdr:rowOff>
    </xdr:from>
    <xdr:to>
      <xdr:col>32</xdr:col>
      <xdr:colOff>95611</xdr:colOff>
      <xdr:row>44</xdr:row>
      <xdr:rowOff>86801</xdr:rowOff>
    </xdr:to>
    <xdr:sp macro="" textlink="">
      <xdr:nvSpPr>
        <xdr:cNvPr id="20" name="Rounded Rectangle 69"/>
        <xdr:cNvSpPr/>
      </xdr:nvSpPr>
      <xdr:spPr>
        <a:xfrm>
          <a:off x="3636989" y="7462591"/>
          <a:ext cx="421022" cy="10062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37</xdr:col>
      <xdr:colOff>27358</xdr:colOff>
      <xdr:row>4</xdr:row>
      <xdr:rowOff>97650</xdr:rowOff>
    </xdr:from>
    <xdr:to>
      <xdr:col>44</xdr:col>
      <xdr:colOff>95251</xdr:colOff>
      <xdr:row>11</xdr:row>
      <xdr:rowOff>45358</xdr:rowOff>
    </xdr:to>
    <xdr:sp macro="" textlink="">
      <xdr:nvSpPr>
        <xdr:cNvPr id="21" name="Rounded Rectangle 20"/>
        <xdr:cNvSpPr/>
      </xdr:nvSpPr>
      <xdr:spPr>
        <a:xfrm>
          <a:off x="4747525" y="542150"/>
          <a:ext cx="1242643" cy="7626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ALCA</a:t>
          </a:r>
        </a:p>
      </xdr:txBody>
    </xdr:sp>
    <xdr:clientData/>
  </xdr:twoCellAnchor>
  <xdr:twoCellAnchor>
    <xdr:from>
      <xdr:col>19</xdr:col>
      <xdr:colOff>32352</xdr:colOff>
      <xdr:row>29</xdr:row>
      <xdr:rowOff>20777</xdr:rowOff>
    </xdr:from>
    <xdr:to>
      <xdr:col>22</xdr:col>
      <xdr:colOff>96454</xdr:colOff>
      <xdr:row>32</xdr:row>
      <xdr:rowOff>97839</xdr:rowOff>
    </xdr:to>
    <xdr:sp macro="" textlink="">
      <xdr:nvSpPr>
        <xdr:cNvPr id="22" name="Rounded Rectangle 1"/>
        <xdr:cNvSpPr/>
      </xdr:nvSpPr>
      <xdr:spPr>
        <a:xfrm>
          <a:off x="2385027" y="5545277"/>
          <a:ext cx="435577" cy="64856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17</xdr:col>
      <xdr:colOff>59878</xdr:colOff>
      <xdr:row>38</xdr:row>
      <xdr:rowOff>31750</xdr:rowOff>
    </xdr:from>
    <xdr:to>
      <xdr:col>23</xdr:col>
      <xdr:colOff>92076</xdr:colOff>
      <xdr:row>44</xdr:row>
      <xdr:rowOff>86969</xdr:rowOff>
    </xdr:to>
    <xdr:sp macro="" textlink="">
      <xdr:nvSpPr>
        <xdr:cNvPr id="23" name="Rounded Rectangle 22"/>
        <xdr:cNvSpPr/>
      </xdr:nvSpPr>
      <xdr:spPr>
        <a:xfrm>
          <a:off x="2164903" y="7270750"/>
          <a:ext cx="775148" cy="119821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deal</a:t>
          </a:r>
        </a:p>
      </xdr:txBody>
    </xdr:sp>
    <xdr:clientData/>
  </xdr:twoCellAnchor>
  <xdr:twoCellAnchor>
    <xdr:from>
      <xdr:col>27</xdr:col>
      <xdr:colOff>27420</xdr:colOff>
      <xdr:row>5</xdr:row>
      <xdr:rowOff>26553</xdr:rowOff>
    </xdr:from>
    <xdr:to>
      <xdr:col>32</xdr:col>
      <xdr:colOff>84570</xdr:colOff>
      <xdr:row>10</xdr:row>
      <xdr:rowOff>95249</xdr:rowOff>
    </xdr:to>
    <xdr:sp macro="" textlink="">
      <xdr:nvSpPr>
        <xdr:cNvPr id="24" name="Rounded Rectangle 23"/>
        <xdr:cNvSpPr/>
      </xdr:nvSpPr>
      <xdr:spPr>
        <a:xfrm>
          <a:off x="3370695" y="979053"/>
          <a:ext cx="676275" cy="102119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SM</a:t>
          </a:r>
        </a:p>
      </xdr:txBody>
    </xdr:sp>
    <xdr:clientData/>
  </xdr:twoCellAnchor>
  <xdr:twoCellAnchor>
    <xdr:from>
      <xdr:col>24</xdr:col>
      <xdr:colOff>29347</xdr:colOff>
      <xdr:row>39</xdr:row>
      <xdr:rowOff>42333</xdr:rowOff>
    </xdr:from>
    <xdr:to>
      <xdr:col>28</xdr:col>
      <xdr:colOff>95156</xdr:colOff>
      <xdr:row>44</xdr:row>
      <xdr:rowOff>95043</xdr:rowOff>
    </xdr:to>
    <xdr:sp macro="" textlink="">
      <xdr:nvSpPr>
        <xdr:cNvPr id="25" name="Rounded Rectangle 24"/>
        <xdr:cNvSpPr/>
      </xdr:nvSpPr>
      <xdr:spPr>
        <a:xfrm>
          <a:off x="3001147" y="7471833"/>
          <a:ext cx="561109" cy="100521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fron fron</a:t>
          </a:r>
        </a:p>
      </xdr:txBody>
    </xdr:sp>
    <xdr:clientData/>
  </xdr:twoCellAnchor>
  <xdr:twoCellAnchor>
    <xdr:from>
      <xdr:col>18</xdr:col>
      <xdr:colOff>52917</xdr:colOff>
      <xdr:row>33</xdr:row>
      <xdr:rowOff>27701</xdr:rowOff>
    </xdr:from>
    <xdr:to>
      <xdr:col>22</xdr:col>
      <xdr:colOff>112633</xdr:colOff>
      <xdr:row>37</xdr:row>
      <xdr:rowOff>84851</xdr:rowOff>
    </xdr:to>
    <xdr:sp macro="" textlink="">
      <xdr:nvSpPr>
        <xdr:cNvPr id="26" name="Rounded Rectangle 25"/>
        <xdr:cNvSpPr/>
      </xdr:nvSpPr>
      <xdr:spPr>
        <a:xfrm>
          <a:off x="2281767" y="6314201"/>
          <a:ext cx="555016" cy="8191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22</xdr:col>
      <xdr:colOff>39735</xdr:colOff>
      <xdr:row>5</xdr:row>
      <xdr:rowOff>35012</xdr:rowOff>
    </xdr:from>
    <xdr:to>
      <xdr:col>26</xdr:col>
      <xdr:colOff>111094</xdr:colOff>
      <xdr:row>9</xdr:row>
      <xdr:rowOff>92162</xdr:rowOff>
    </xdr:to>
    <xdr:sp macro="" textlink="">
      <xdr:nvSpPr>
        <xdr:cNvPr id="27" name="Rounded Rectangle 26"/>
        <xdr:cNvSpPr/>
      </xdr:nvSpPr>
      <xdr:spPr>
        <a:xfrm>
          <a:off x="2763885" y="987512"/>
          <a:ext cx="566659" cy="8191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33</xdr:col>
      <xdr:colOff>39720</xdr:colOff>
      <xdr:row>17</xdr:row>
      <xdr:rowOff>28014</xdr:rowOff>
    </xdr:from>
    <xdr:to>
      <xdr:col>36</xdr:col>
      <xdr:colOff>107209</xdr:colOff>
      <xdr:row>25</xdr:row>
      <xdr:rowOff>94508</xdr:rowOff>
    </xdr:to>
    <xdr:grpSp>
      <xdr:nvGrpSpPr>
        <xdr:cNvPr id="28" name="Group 27"/>
        <xdr:cNvGrpSpPr/>
      </xdr:nvGrpSpPr>
      <xdr:grpSpPr>
        <a:xfrm>
          <a:off x="4251887" y="1985931"/>
          <a:ext cx="448489" cy="997827"/>
          <a:chOff x="4251887" y="1985931"/>
          <a:chExt cx="448489" cy="997827"/>
        </a:xfrm>
      </xdr:grpSpPr>
      <xdr:sp macro="" textlink="">
        <xdr:nvSpPr>
          <xdr:cNvPr id="29" name="Rounded Rectangle 90"/>
          <xdr:cNvSpPr/>
        </xdr:nvSpPr>
        <xdr:spPr>
          <a:xfrm>
            <a:off x="4258237" y="1985931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30" name="Rounded Rectangle 90"/>
          <xdr:cNvSpPr/>
        </xdr:nvSpPr>
        <xdr:spPr>
          <a:xfrm>
            <a:off x="4251887" y="2328830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31" name="Rounded Rectangle 90"/>
          <xdr:cNvSpPr/>
        </xdr:nvSpPr>
        <xdr:spPr>
          <a:xfrm>
            <a:off x="4256120" y="2682313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</xdr:grpSp>
    <xdr:clientData/>
  </xdr:twoCellAnchor>
  <xdr:twoCellAnchor>
    <xdr:from>
      <xdr:col>33</xdr:col>
      <xdr:colOff>39720</xdr:colOff>
      <xdr:row>26</xdr:row>
      <xdr:rowOff>23781</xdr:rowOff>
    </xdr:from>
    <xdr:to>
      <xdr:col>36</xdr:col>
      <xdr:colOff>107209</xdr:colOff>
      <xdr:row>34</xdr:row>
      <xdr:rowOff>90275</xdr:rowOff>
    </xdr:to>
    <xdr:grpSp>
      <xdr:nvGrpSpPr>
        <xdr:cNvPr id="32" name="Group 31"/>
        <xdr:cNvGrpSpPr/>
      </xdr:nvGrpSpPr>
      <xdr:grpSpPr>
        <a:xfrm>
          <a:off x="4251887" y="3029448"/>
          <a:ext cx="448489" cy="997827"/>
          <a:chOff x="4256120" y="1985931"/>
          <a:chExt cx="448489" cy="997827"/>
        </a:xfrm>
      </xdr:grpSpPr>
      <xdr:sp macro="" textlink="">
        <xdr:nvSpPr>
          <xdr:cNvPr id="33" name="Rounded Rectangle 90"/>
          <xdr:cNvSpPr/>
        </xdr:nvSpPr>
        <xdr:spPr>
          <a:xfrm>
            <a:off x="4258237" y="1985931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34" name="Rounded Rectangle 90"/>
          <xdr:cNvSpPr/>
        </xdr:nvSpPr>
        <xdr:spPr>
          <a:xfrm>
            <a:off x="4262470" y="2328830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35" name="Rounded Rectangle 90"/>
          <xdr:cNvSpPr/>
        </xdr:nvSpPr>
        <xdr:spPr>
          <a:xfrm>
            <a:off x="4256120" y="2682313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</xdr:grpSp>
    <xdr:clientData/>
  </xdr:twoCellAnchor>
  <xdr:twoCellAnchor>
    <xdr:from>
      <xdr:col>33</xdr:col>
      <xdr:colOff>39721</xdr:colOff>
      <xdr:row>35</xdr:row>
      <xdr:rowOff>17431</xdr:rowOff>
    </xdr:from>
    <xdr:to>
      <xdr:col>36</xdr:col>
      <xdr:colOff>107210</xdr:colOff>
      <xdr:row>40</xdr:row>
      <xdr:rowOff>79692</xdr:rowOff>
    </xdr:to>
    <xdr:grpSp>
      <xdr:nvGrpSpPr>
        <xdr:cNvPr id="36" name="Group 35"/>
        <xdr:cNvGrpSpPr/>
      </xdr:nvGrpSpPr>
      <xdr:grpSpPr>
        <a:xfrm>
          <a:off x="4251888" y="4070848"/>
          <a:ext cx="448489" cy="644344"/>
          <a:chOff x="4251887" y="1985931"/>
          <a:chExt cx="448489" cy="644344"/>
        </a:xfrm>
      </xdr:grpSpPr>
      <xdr:sp macro="" textlink="">
        <xdr:nvSpPr>
          <xdr:cNvPr id="37" name="Rounded Rectangle 90"/>
          <xdr:cNvSpPr/>
        </xdr:nvSpPr>
        <xdr:spPr>
          <a:xfrm>
            <a:off x="4258237" y="1985931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  <xdr:sp macro="" textlink="">
        <xdr:nvSpPr>
          <xdr:cNvPr id="38" name="Rounded Rectangle 90"/>
          <xdr:cNvSpPr/>
        </xdr:nvSpPr>
        <xdr:spPr>
          <a:xfrm>
            <a:off x="4251887" y="2328830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</xdr:grpSp>
    <xdr:clientData/>
  </xdr:twoCellAnchor>
  <xdr:twoCellAnchor>
    <xdr:from>
      <xdr:col>29</xdr:col>
      <xdr:colOff>24017</xdr:colOff>
      <xdr:row>16</xdr:row>
      <xdr:rowOff>2852</xdr:rowOff>
    </xdr:from>
    <xdr:to>
      <xdr:col>31</xdr:col>
      <xdr:colOff>110059</xdr:colOff>
      <xdr:row>19</xdr:row>
      <xdr:rowOff>95741</xdr:rowOff>
    </xdr:to>
    <xdr:sp macro="" textlink="">
      <xdr:nvSpPr>
        <xdr:cNvPr id="39" name="Rounded Rectangle 91"/>
        <xdr:cNvSpPr/>
      </xdr:nvSpPr>
      <xdr:spPr>
        <a:xfrm>
          <a:off x="3614942" y="3050852"/>
          <a:ext cx="333692" cy="66438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text</a:t>
          </a:r>
        </a:p>
      </xdr:txBody>
    </xdr:sp>
    <xdr:clientData/>
  </xdr:twoCellAnchor>
  <xdr:twoCellAnchor>
    <xdr:from>
      <xdr:col>27</xdr:col>
      <xdr:colOff>38840</xdr:colOff>
      <xdr:row>11</xdr:row>
      <xdr:rowOff>17669</xdr:rowOff>
    </xdr:from>
    <xdr:to>
      <xdr:col>29</xdr:col>
      <xdr:colOff>124882</xdr:colOff>
      <xdr:row>14</xdr:row>
      <xdr:rowOff>110558</xdr:rowOff>
    </xdr:to>
    <xdr:sp macro="" textlink="">
      <xdr:nvSpPr>
        <xdr:cNvPr id="40" name="Rounded Rectangle 91"/>
        <xdr:cNvSpPr/>
      </xdr:nvSpPr>
      <xdr:spPr>
        <a:xfrm>
          <a:off x="3382115" y="2113169"/>
          <a:ext cx="333692" cy="66438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text</a:t>
          </a:r>
        </a:p>
      </xdr:txBody>
    </xdr:sp>
    <xdr:clientData/>
  </xdr:twoCellAnchor>
  <xdr:twoCellAnchor>
    <xdr:from>
      <xdr:col>30</xdr:col>
      <xdr:colOff>32492</xdr:colOff>
      <xdr:row>11</xdr:row>
      <xdr:rowOff>11318</xdr:rowOff>
    </xdr:from>
    <xdr:to>
      <xdr:col>32</xdr:col>
      <xdr:colOff>118534</xdr:colOff>
      <xdr:row>14</xdr:row>
      <xdr:rowOff>104207</xdr:rowOff>
    </xdr:to>
    <xdr:sp macro="" textlink="">
      <xdr:nvSpPr>
        <xdr:cNvPr id="41" name="Rounded Rectangle 91"/>
        <xdr:cNvSpPr/>
      </xdr:nvSpPr>
      <xdr:spPr>
        <a:xfrm>
          <a:off x="3747242" y="2106818"/>
          <a:ext cx="333692" cy="66438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000">
              <a:solidFill>
                <a:schemeClr val="dk1"/>
              </a:solidFill>
              <a:latin typeface="+mn-lt"/>
              <a:ea typeface="+mn-ea"/>
              <a:cs typeface="+mn-cs"/>
            </a:rPr>
            <a:t>text</a:t>
          </a:r>
        </a:p>
      </xdr:txBody>
    </xdr:sp>
    <xdr:clientData/>
  </xdr:twoCellAnchor>
  <xdr:twoCellAnchor>
    <xdr:from>
      <xdr:col>25</xdr:col>
      <xdr:colOff>30374</xdr:colOff>
      <xdr:row>36</xdr:row>
      <xdr:rowOff>31750</xdr:rowOff>
    </xdr:from>
    <xdr:to>
      <xdr:col>27</xdr:col>
      <xdr:colOff>116416</xdr:colOff>
      <xdr:row>38</xdr:row>
      <xdr:rowOff>110067</xdr:rowOff>
    </xdr:to>
    <xdr:sp macro="" textlink="">
      <xdr:nvSpPr>
        <xdr:cNvPr id="42" name="Rounded Rectangle 91"/>
        <xdr:cNvSpPr/>
      </xdr:nvSpPr>
      <xdr:spPr>
        <a:xfrm>
          <a:off x="3125999" y="6889750"/>
          <a:ext cx="333692" cy="45931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39420</xdr:colOff>
      <xdr:row>17</xdr:row>
      <xdr:rowOff>44449</xdr:rowOff>
    </xdr:from>
    <xdr:to>
      <xdr:col>18</xdr:col>
      <xdr:colOff>78319</xdr:colOff>
      <xdr:row>22</xdr:row>
      <xdr:rowOff>93133</xdr:rowOff>
    </xdr:to>
    <xdr:sp macro="" textlink="">
      <xdr:nvSpPr>
        <xdr:cNvPr id="43" name="Rounded Rectangle 111"/>
        <xdr:cNvSpPr/>
      </xdr:nvSpPr>
      <xdr:spPr>
        <a:xfrm>
          <a:off x="1772970" y="3282949"/>
          <a:ext cx="534199" cy="100118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parc</a:t>
          </a:r>
        </a:p>
      </xdr:txBody>
    </xdr:sp>
    <xdr:clientData/>
  </xdr:twoCellAnchor>
  <xdr:twoCellAnchor>
    <xdr:from>
      <xdr:col>21</xdr:col>
      <xdr:colOff>27515</xdr:colOff>
      <xdr:row>10</xdr:row>
      <xdr:rowOff>10584</xdr:rowOff>
    </xdr:from>
    <xdr:to>
      <xdr:col>25</xdr:col>
      <xdr:colOff>100526</xdr:colOff>
      <xdr:row>12</xdr:row>
      <xdr:rowOff>95250</xdr:rowOff>
    </xdr:to>
    <xdr:sp macro="" textlink="">
      <xdr:nvSpPr>
        <xdr:cNvPr id="44" name="Rounded Rectangle 111"/>
        <xdr:cNvSpPr/>
      </xdr:nvSpPr>
      <xdr:spPr>
        <a:xfrm>
          <a:off x="2627840" y="1915584"/>
          <a:ext cx="568311" cy="46566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parach</a:t>
          </a:r>
        </a:p>
      </xdr:txBody>
    </xdr:sp>
    <xdr:clientData/>
  </xdr:twoCellAnchor>
  <xdr:twoCellAnchor>
    <xdr:from>
      <xdr:col>21</xdr:col>
      <xdr:colOff>31748</xdr:colOff>
      <xdr:row>17</xdr:row>
      <xdr:rowOff>25398</xdr:rowOff>
    </xdr:from>
    <xdr:to>
      <xdr:col>25</xdr:col>
      <xdr:colOff>104759</xdr:colOff>
      <xdr:row>19</xdr:row>
      <xdr:rowOff>110064</xdr:rowOff>
    </xdr:to>
    <xdr:sp macro="" textlink="">
      <xdr:nvSpPr>
        <xdr:cNvPr id="45" name="Rounded Rectangle 111"/>
        <xdr:cNvSpPr/>
      </xdr:nvSpPr>
      <xdr:spPr>
        <a:xfrm>
          <a:off x="2632073" y="3263898"/>
          <a:ext cx="568311" cy="465666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000"/>
            <a:t>parach</a:t>
          </a:r>
        </a:p>
      </xdr:txBody>
    </xdr:sp>
    <xdr:clientData/>
  </xdr:twoCellAnchor>
  <xdr:twoCellAnchor>
    <xdr:from>
      <xdr:col>24</xdr:col>
      <xdr:colOff>43955</xdr:colOff>
      <xdr:row>20</xdr:row>
      <xdr:rowOff>21664</xdr:rowOff>
    </xdr:from>
    <xdr:to>
      <xdr:col>31</xdr:col>
      <xdr:colOff>79694</xdr:colOff>
      <xdr:row>22</xdr:row>
      <xdr:rowOff>94508</xdr:rowOff>
    </xdr:to>
    <xdr:grpSp>
      <xdr:nvGrpSpPr>
        <xdr:cNvPr id="46" name="Group 45"/>
        <xdr:cNvGrpSpPr/>
      </xdr:nvGrpSpPr>
      <xdr:grpSpPr>
        <a:xfrm>
          <a:off x="3113122" y="2328831"/>
          <a:ext cx="924739" cy="305677"/>
          <a:chOff x="4251887" y="2324598"/>
          <a:chExt cx="924739" cy="305677"/>
        </a:xfrm>
      </xdr:grpSpPr>
      <xdr:sp macro="" textlink="">
        <xdr:nvSpPr>
          <xdr:cNvPr id="47" name="Rounded Rectangle 90"/>
          <xdr:cNvSpPr/>
        </xdr:nvSpPr>
        <xdr:spPr>
          <a:xfrm>
            <a:off x="4734487" y="2324598"/>
            <a:ext cx="442139" cy="30144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Rounded Rectangle 90"/>
          <xdr:cNvSpPr/>
        </xdr:nvSpPr>
        <xdr:spPr>
          <a:xfrm>
            <a:off x="4251887" y="2328830"/>
            <a:ext cx="442139" cy="30144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24</xdr:col>
      <xdr:colOff>33370</xdr:colOff>
      <xdr:row>24</xdr:row>
      <xdr:rowOff>30132</xdr:rowOff>
    </xdr:from>
    <xdr:to>
      <xdr:col>31</xdr:col>
      <xdr:colOff>94509</xdr:colOff>
      <xdr:row>38</xdr:row>
      <xdr:rowOff>92392</xdr:rowOff>
    </xdr:to>
    <xdr:grpSp>
      <xdr:nvGrpSpPr>
        <xdr:cNvPr id="49" name="Group 48"/>
        <xdr:cNvGrpSpPr/>
      </xdr:nvGrpSpPr>
      <xdr:grpSpPr>
        <a:xfrm>
          <a:off x="3102537" y="2802965"/>
          <a:ext cx="950139" cy="1692094"/>
          <a:chOff x="3102537" y="2802965"/>
          <a:chExt cx="950139" cy="1692094"/>
        </a:xfrm>
      </xdr:grpSpPr>
      <xdr:grpSp>
        <xdr:nvGrpSpPr>
          <xdr:cNvPr id="50" name="Group 49"/>
          <xdr:cNvGrpSpPr/>
        </xdr:nvGrpSpPr>
        <xdr:grpSpPr>
          <a:xfrm>
            <a:off x="3102537" y="3154335"/>
            <a:ext cx="448489" cy="997827"/>
            <a:chOff x="4251887" y="1985931"/>
            <a:chExt cx="448489" cy="997827"/>
          </a:xfrm>
        </xdr:grpSpPr>
        <xdr:sp macro="" textlink="">
          <xdr:nvSpPr>
            <xdr:cNvPr id="59" name="Rounded Rectangle 90"/>
            <xdr:cNvSpPr/>
          </xdr:nvSpPr>
          <xdr:spPr>
            <a:xfrm>
              <a:off x="4258237" y="1985931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  <xdr:sp macro="" textlink="">
          <xdr:nvSpPr>
            <xdr:cNvPr id="60" name="Rounded Rectangle 90"/>
            <xdr:cNvSpPr/>
          </xdr:nvSpPr>
          <xdr:spPr>
            <a:xfrm>
              <a:off x="4251887" y="2328830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  <xdr:sp macro="" textlink="">
          <xdr:nvSpPr>
            <xdr:cNvPr id="61" name="Rounded Rectangle 90"/>
            <xdr:cNvSpPr/>
          </xdr:nvSpPr>
          <xdr:spPr>
            <a:xfrm>
              <a:off x="4256120" y="2682313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</xdr:grpSp>
      <xdr:grpSp>
        <xdr:nvGrpSpPr>
          <xdr:cNvPr id="51" name="Group 60"/>
          <xdr:cNvGrpSpPr/>
        </xdr:nvGrpSpPr>
        <xdr:grpSpPr>
          <a:xfrm>
            <a:off x="3604187" y="3497232"/>
            <a:ext cx="448489" cy="997827"/>
            <a:chOff x="4251887" y="1985931"/>
            <a:chExt cx="448489" cy="997827"/>
          </a:xfrm>
        </xdr:grpSpPr>
        <xdr:sp macro="" textlink="">
          <xdr:nvSpPr>
            <xdr:cNvPr id="56" name="Rounded Rectangle 90"/>
            <xdr:cNvSpPr/>
          </xdr:nvSpPr>
          <xdr:spPr>
            <a:xfrm>
              <a:off x="4258237" y="1985931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  <xdr:sp macro="" textlink="">
          <xdr:nvSpPr>
            <xdr:cNvPr id="57" name="Rounded Rectangle 90"/>
            <xdr:cNvSpPr/>
          </xdr:nvSpPr>
          <xdr:spPr>
            <a:xfrm>
              <a:off x="4251887" y="2328830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  <xdr:sp macro="" textlink="">
          <xdr:nvSpPr>
            <xdr:cNvPr id="58" name="Rounded Rectangle 90"/>
            <xdr:cNvSpPr/>
          </xdr:nvSpPr>
          <xdr:spPr>
            <a:xfrm>
              <a:off x="4256120" y="2682313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</xdr:grpSp>
      <xdr:grpSp>
        <xdr:nvGrpSpPr>
          <xdr:cNvPr id="52" name="Group 64"/>
          <xdr:cNvGrpSpPr/>
        </xdr:nvGrpSpPr>
        <xdr:grpSpPr>
          <a:xfrm>
            <a:off x="3111004" y="2802965"/>
            <a:ext cx="935322" cy="305677"/>
            <a:chOff x="4251887" y="2335181"/>
            <a:chExt cx="935322" cy="305677"/>
          </a:xfrm>
        </xdr:grpSpPr>
        <xdr:sp macro="" textlink="">
          <xdr:nvSpPr>
            <xdr:cNvPr id="54" name="Rounded Rectangle 90"/>
            <xdr:cNvSpPr/>
          </xdr:nvSpPr>
          <xdr:spPr>
            <a:xfrm>
              <a:off x="4745070" y="2335181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  <xdr:sp macro="" textlink="">
          <xdr:nvSpPr>
            <xdr:cNvPr id="55" name="Rounded Rectangle 90"/>
            <xdr:cNvSpPr/>
          </xdr:nvSpPr>
          <xdr:spPr>
            <a:xfrm>
              <a:off x="4251887" y="2339413"/>
              <a:ext cx="442139" cy="30144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000"/>
            </a:p>
          </xdr:txBody>
        </xdr:sp>
      </xdr:grpSp>
      <xdr:sp macro="" textlink="">
        <xdr:nvSpPr>
          <xdr:cNvPr id="53" name="Rounded Rectangle 90"/>
          <xdr:cNvSpPr/>
        </xdr:nvSpPr>
        <xdr:spPr>
          <a:xfrm>
            <a:off x="3608918" y="3153834"/>
            <a:ext cx="442139" cy="30144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000"/>
          </a:p>
        </xdr:txBody>
      </xdr:sp>
    </xdr:grpSp>
    <xdr:clientData/>
  </xdr:twoCellAnchor>
  <xdr:twoCellAnchor>
    <xdr:from>
      <xdr:col>21</xdr:col>
      <xdr:colOff>34608</xdr:colOff>
      <xdr:row>20</xdr:row>
      <xdr:rowOff>25400</xdr:rowOff>
    </xdr:from>
    <xdr:to>
      <xdr:col>23</xdr:col>
      <xdr:colOff>110066</xdr:colOff>
      <xdr:row>22</xdr:row>
      <xdr:rowOff>103718</xdr:rowOff>
    </xdr:to>
    <xdr:sp macro="" textlink="">
      <xdr:nvSpPr>
        <xdr:cNvPr id="62" name="Rounded Rectangle 91"/>
        <xdr:cNvSpPr/>
      </xdr:nvSpPr>
      <xdr:spPr>
        <a:xfrm>
          <a:off x="2634933" y="3835400"/>
          <a:ext cx="323108" cy="45931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43955</xdr:colOff>
      <xdr:row>26</xdr:row>
      <xdr:rowOff>25898</xdr:rowOff>
    </xdr:from>
    <xdr:to>
      <xdr:col>22</xdr:col>
      <xdr:colOff>94510</xdr:colOff>
      <xdr:row>28</xdr:row>
      <xdr:rowOff>94510</xdr:rowOff>
    </xdr:to>
    <xdr:sp macro="" textlink="">
      <xdr:nvSpPr>
        <xdr:cNvPr id="63" name="Rounded Rectangle 90"/>
        <xdr:cNvSpPr/>
      </xdr:nvSpPr>
      <xdr:spPr>
        <a:xfrm>
          <a:off x="2396630" y="4978898"/>
          <a:ext cx="422030" cy="44961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20675</xdr:colOff>
      <xdr:row>24</xdr:row>
      <xdr:rowOff>10584</xdr:rowOff>
    </xdr:from>
    <xdr:to>
      <xdr:col>22</xdr:col>
      <xdr:colOff>105835</xdr:colOff>
      <xdr:row>25</xdr:row>
      <xdr:rowOff>109326</xdr:rowOff>
    </xdr:to>
    <xdr:grpSp>
      <xdr:nvGrpSpPr>
        <xdr:cNvPr id="64" name="Group 63"/>
        <xdr:cNvGrpSpPr/>
      </xdr:nvGrpSpPr>
      <xdr:grpSpPr>
        <a:xfrm>
          <a:off x="2444258" y="2783417"/>
          <a:ext cx="476744" cy="215159"/>
          <a:chOff x="2444016" y="2798233"/>
          <a:chExt cx="487568" cy="200343"/>
        </a:xfrm>
      </xdr:grpSpPr>
      <xdr:sp macro="" textlink="">
        <xdr:nvSpPr>
          <xdr:cNvPr id="65" name="Rounded Rectangle 90"/>
          <xdr:cNvSpPr/>
        </xdr:nvSpPr>
        <xdr:spPr>
          <a:xfrm>
            <a:off x="2704606" y="2804583"/>
            <a:ext cx="226978" cy="19399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90"/>
          <xdr:cNvSpPr/>
        </xdr:nvSpPr>
        <xdr:spPr>
          <a:xfrm>
            <a:off x="2444016" y="2798233"/>
            <a:ext cx="226978" cy="19399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46026</xdr:colOff>
      <xdr:row>0</xdr:row>
      <xdr:rowOff>6310</xdr:rowOff>
    </xdr:from>
    <xdr:to>
      <xdr:col>0</xdr:col>
      <xdr:colOff>103471</xdr:colOff>
      <xdr:row>1</xdr:row>
      <xdr:rowOff>74108</xdr:rowOff>
    </xdr:to>
    <xdr:sp macro="" textlink="">
      <xdr:nvSpPr>
        <xdr:cNvPr id="2" name="Rounded Rectangle 35"/>
        <xdr:cNvSpPr/>
      </xdr:nvSpPr>
      <xdr:spPr>
        <a:xfrm rot="5400000">
          <a:off x="-54400" y="106736"/>
          <a:ext cx="258298" cy="57445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38974</xdr:colOff>
      <xdr:row>23</xdr:row>
      <xdr:rowOff>38100</xdr:rowOff>
    </xdr:from>
    <xdr:to>
      <xdr:col>15</xdr:col>
      <xdr:colOff>142874</xdr:colOff>
      <xdr:row>29</xdr:row>
      <xdr:rowOff>133350</xdr:rowOff>
    </xdr:to>
    <xdr:sp macro="" textlink="">
      <xdr:nvSpPr>
        <xdr:cNvPr id="3" name="Rounded Rectangle 2"/>
        <xdr:cNvSpPr/>
      </xdr:nvSpPr>
      <xdr:spPr>
        <a:xfrm>
          <a:off x="1239124" y="4419600"/>
          <a:ext cx="1904125" cy="12382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ALCA</a:t>
          </a:r>
        </a:p>
      </xdr:txBody>
    </xdr:sp>
    <xdr:clientData/>
  </xdr:twoCellAnchor>
  <xdr:twoCellAnchor>
    <xdr:from>
      <xdr:col>34</xdr:col>
      <xdr:colOff>46567</xdr:colOff>
      <xdr:row>2</xdr:row>
      <xdr:rowOff>47621</xdr:rowOff>
    </xdr:from>
    <xdr:to>
      <xdr:col>40</xdr:col>
      <xdr:colOff>170392</xdr:colOff>
      <xdr:row>7</xdr:row>
      <xdr:rowOff>152395</xdr:rowOff>
    </xdr:to>
    <xdr:sp macro="" textlink="">
      <xdr:nvSpPr>
        <xdr:cNvPr id="4" name="Rounded Rectangle 51"/>
        <xdr:cNvSpPr/>
      </xdr:nvSpPr>
      <xdr:spPr>
        <a:xfrm>
          <a:off x="6847417" y="428621"/>
          <a:ext cx="1323975" cy="10572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haggia</a:t>
          </a:r>
        </a:p>
      </xdr:txBody>
    </xdr:sp>
    <xdr:clientData/>
  </xdr:twoCellAnchor>
  <xdr:twoCellAnchor>
    <xdr:from>
      <xdr:col>24</xdr:col>
      <xdr:colOff>49749</xdr:colOff>
      <xdr:row>19</xdr:row>
      <xdr:rowOff>39158</xdr:rowOff>
    </xdr:from>
    <xdr:to>
      <xdr:col>30</xdr:col>
      <xdr:colOff>173574</xdr:colOff>
      <xdr:row>24</xdr:row>
      <xdr:rowOff>143934</xdr:rowOff>
    </xdr:to>
    <xdr:sp macro="" textlink="">
      <xdr:nvSpPr>
        <xdr:cNvPr id="5" name="Rounded Rectangle 51"/>
        <xdr:cNvSpPr/>
      </xdr:nvSpPr>
      <xdr:spPr>
        <a:xfrm>
          <a:off x="4850349" y="3658658"/>
          <a:ext cx="1323975" cy="105727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600" b="1">
              <a:solidFill>
                <a:schemeClr val="dk1"/>
              </a:solidFill>
              <a:latin typeface="+mn-lt"/>
              <a:ea typeface="+mn-ea"/>
              <a:cs typeface="+mn-cs"/>
            </a:rPr>
            <a:t>HOTEL DE VILLE</a:t>
          </a:r>
        </a:p>
      </xdr:txBody>
    </xdr:sp>
    <xdr:clientData/>
  </xdr:twoCellAnchor>
  <xdr:twoCellAnchor>
    <xdr:from>
      <xdr:col>47</xdr:col>
      <xdr:colOff>47624</xdr:colOff>
      <xdr:row>22</xdr:row>
      <xdr:rowOff>30692</xdr:rowOff>
    </xdr:from>
    <xdr:to>
      <xdr:col>53</xdr:col>
      <xdr:colOff>164457</xdr:colOff>
      <xdr:row>25</xdr:row>
      <xdr:rowOff>174624</xdr:rowOff>
    </xdr:to>
    <xdr:sp macro="" textlink="">
      <xdr:nvSpPr>
        <xdr:cNvPr id="6" name="Rounded Rectangle 51"/>
        <xdr:cNvSpPr/>
      </xdr:nvSpPr>
      <xdr:spPr>
        <a:xfrm>
          <a:off x="9448799" y="4221692"/>
          <a:ext cx="1316983" cy="71543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essence</a:t>
          </a:r>
        </a:p>
      </xdr:txBody>
    </xdr:sp>
    <xdr:clientData/>
  </xdr:twoCellAnchor>
  <xdr:twoCellAnchor>
    <xdr:from>
      <xdr:col>16</xdr:col>
      <xdr:colOff>39160</xdr:colOff>
      <xdr:row>24</xdr:row>
      <xdr:rowOff>38096</xdr:rowOff>
    </xdr:from>
    <xdr:to>
      <xdr:col>19</xdr:col>
      <xdr:colOff>182035</xdr:colOff>
      <xdr:row>29</xdr:row>
      <xdr:rowOff>142871</xdr:rowOff>
    </xdr:to>
    <xdr:sp macro="" textlink="">
      <xdr:nvSpPr>
        <xdr:cNvPr id="7" name="Rounded Rectangle 51"/>
        <xdr:cNvSpPr/>
      </xdr:nvSpPr>
      <xdr:spPr>
        <a:xfrm>
          <a:off x="3239560" y="4610096"/>
          <a:ext cx="742950" cy="105727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46</xdr:col>
      <xdr:colOff>39159</xdr:colOff>
      <xdr:row>18</xdr:row>
      <xdr:rowOff>29632</xdr:rowOff>
    </xdr:from>
    <xdr:to>
      <xdr:col>49</xdr:col>
      <xdr:colOff>175042</xdr:colOff>
      <xdr:row>21</xdr:row>
      <xdr:rowOff>173565</xdr:rowOff>
    </xdr:to>
    <xdr:sp macro="" textlink="">
      <xdr:nvSpPr>
        <xdr:cNvPr id="8" name="Rounded Rectangle 51"/>
        <xdr:cNvSpPr/>
      </xdr:nvSpPr>
      <xdr:spPr>
        <a:xfrm>
          <a:off x="9240309" y="3458632"/>
          <a:ext cx="735958" cy="71543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garage</a:t>
          </a:r>
        </a:p>
      </xdr:txBody>
    </xdr:sp>
    <xdr:clientData/>
  </xdr:twoCellAnchor>
  <xdr:twoCellAnchor>
    <xdr:from>
      <xdr:col>46</xdr:col>
      <xdr:colOff>28575</xdr:colOff>
      <xdr:row>13</xdr:row>
      <xdr:rowOff>28576</xdr:rowOff>
    </xdr:from>
    <xdr:to>
      <xdr:col>49</xdr:col>
      <xdr:colOff>164458</xdr:colOff>
      <xdr:row>17</xdr:row>
      <xdr:rowOff>152400</xdr:rowOff>
    </xdr:to>
    <xdr:sp macro="" textlink="">
      <xdr:nvSpPr>
        <xdr:cNvPr id="9" name="Rounded Rectangle 51"/>
        <xdr:cNvSpPr/>
      </xdr:nvSpPr>
      <xdr:spPr>
        <a:xfrm>
          <a:off x="9229725" y="2505076"/>
          <a:ext cx="735958" cy="8858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chars</a:t>
          </a:r>
        </a:p>
      </xdr:txBody>
    </xdr:sp>
    <xdr:clientData/>
  </xdr:twoCellAnchor>
  <xdr:twoCellAnchor>
    <xdr:from>
      <xdr:col>30</xdr:col>
      <xdr:colOff>28575</xdr:colOff>
      <xdr:row>12</xdr:row>
      <xdr:rowOff>38100</xdr:rowOff>
    </xdr:from>
    <xdr:to>
      <xdr:col>33</xdr:col>
      <xdr:colOff>164458</xdr:colOff>
      <xdr:row>16</xdr:row>
      <xdr:rowOff>161925</xdr:rowOff>
    </xdr:to>
    <xdr:sp macro="" textlink="">
      <xdr:nvSpPr>
        <xdr:cNvPr id="10" name="Rounded Rectangle 51"/>
        <xdr:cNvSpPr/>
      </xdr:nvSpPr>
      <xdr:spPr>
        <a:xfrm>
          <a:off x="6029325" y="2324100"/>
          <a:ext cx="735958" cy="8858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chars</a:t>
          </a:r>
        </a:p>
      </xdr:txBody>
    </xdr:sp>
    <xdr:clientData/>
  </xdr:twoCellAnchor>
  <xdr:twoCellAnchor>
    <xdr:from>
      <xdr:col>6</xdr:col>
      <xdr:colOff>66675</xdr:colOff>
      <xdr:row>18</xdr:row>
      <xdr:rowOff>57149</xdr:rowOff>
    </xdr:from>
    <xdr:to>
      <xdr:col>10</xdr:col>
      <xdr:colOff>152400</xdr:colOff>
      <xdr:row>22</xdr:row>
      <xdr:rowOff>161925</xdr:rowOff>
    </xdr:to>
    <xdr:sp macro="" textlink="">
      <xdr:nvSpPr>
        <xdr:cNvPr id="11" name="Rounded Rectangle 51"/>
        <xdr:cNvSpPr/>
      </xdr:nvSpPr>
      <xdr:spPr>
        <a:xfrm>
          <a:off x="1266825" y="3486149"/>
          <a:ext cx="885825" cy="86677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CAST</a:t>
          </a:r>
        </a:p>
      </xdr:txBody>
    </xdr:sp>
    <xdr:clientData/>
  </xdr:twoCellAnchor>
  <xdr:twoCellAnchor>
    <xdr:from>
      <xdr:col>10</xdr:col>
      <xdr:colOff>59266</xdr:colOff>
      <xdr:row>9</xdr:row>
      <xdr:rowOff>28565</xdr:rowOff>
    </xdr:from>
    <xdr:to>
      <xdr:col>15</xdr:col>
      <xdr:colOff>169333</xdr:colOff>
      <xdr:row>14</xdr:row>
      <xdr:rowOff>148160</xdr:rowOff>
    </xdr:to>
    <xdr:sp macro="" textlink="">
      <xdr:nvSpPr>
        <xdr:cNvPr id="12" name="Rounded Rectangle 51"/>
        <xdr:cNvSpPr/>
      </xdr:nvSpPr>
      <xdr:spPr>
        <a:xfrm>
          <a:off x="2059516" y="1743065"/>
          <a:ext cx="1110192" cy="107209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SM</a:t>
          </a:r>
        </a:p>
      </xdr:txBody>
    </xdr:sp>
    <xdr:clientData/>
  </xdr:twoCellAnchor>
  <xdr:twoCellAnchor>
    <xdr:from>
      <xdr:col>16</xdr:col>
      <xdr:colOff>44896</xdr:colOff>
      <xdr:row>6</xdr:row>
      <xdr:rowOff>48682</xdr:rowOff>
    </xdr:from>
    <xdr:to>
      <xdr:col>20</xdr:col>
      <xdr:colOff>156037</xdr:colOff>
      <xdr:row>9</xdr:row>
      <xdr:rowOff>152632</xdr:rowOff>
    </xdr:to>
    <xdr:sp macro="" textlink="">
      <xdr:nvSpPr>
        <xdr:cNvPr id="13" name="Rounded Rectangle 73"/>
        <xdr:cNvSpPr/>
      </xdr:nvSpPr>
      <xdr:spPr>
        <a:xfrm>
          <a:off x="3245296" y="1191682"/>
          <a:ext cx="911241" cy="675450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300">
              <a:solidFill>
                <a:sysClr val="windowText" lastClr="000000"/>
              </a:solidFill>
            </a:rPr>
            <a:t>conscrit</a:t>
          </a:r>
        </a:p>
      </xdr:txBody>
    </xdr:sp>
    <xdr:clientData/>
  </xdr:twoCellAnchor>
  <xdr:twoCellAnchor>
    <xdr:from>
      <xdr:col>41</xdr:col>
      <xdr:colOff>77258</xdr:colOff>
      <xdr:row>2</xdr:row>
      <xdr:rowOff>47624</xdr:rowOff>
    </xdr:from>
    <xdr:to>
      <xdr:col>45</xdr:col>
      <xdr:colOff>162984</xdr:colOff>
      <xdr:row>6</xdr:row>
      <xdr:rowOff>152399</xdr:rowOff>
    </xdr:to>
    <xdr:sp macro="" textlink="">
      <xdr:nvSpPr>
        <xdr:cNvPr id="14" name="Rounded Rectangle 51"/>
        <xdr:cNvSpPr/>
      </xdr:nvSpPr>
      <xdr:spPr>
        <a:xfrm>
          <a:off x="8278283" y="428624"/>
          <a:ext cx="885826" cy="86677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11</xdr:col>
      <xdr:colOff>9525</xdr:colOff>
      <xdr:row>19</xdr:row>
      <xdr:rowOff>57150</xdr:rowOff>
    </xdr:from>
    <xdr:to>
      <xdr:col>14</xdr:col>
      <xdr:colOff>114300</xdr:colOff>
      <xdr:row>22</xdr:row>
      <xdr:rowOff>171450</xdr:rowOff>
    </xdr:to>
    <xdr:sp macro="" textlink="">
      <xdr:nvSpPr>
        <xdr:cNvPr id="15" name="Rounded Rectangle 51"/>
        <xdr:cNvSpPr/>
      </xdr:nvSpPr>
      <xdr:spPr>
        <a:xfrm>
          <a:off x="2209800" y="3676650"/>
          <a:ext cx="704850" cy="6858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22</xdr:col>
      <xdr:colOff>39159</xdr:colOff>
      <xdr:row>2</xdr:row>
      <xdr:rowOff>28575</xdr:rowOff>
    </xdr:from>
    <xdr:to>
      <xdr:col>28</xdr:col>
      <xdr:colOff>162984</xdr:colOff>
      <xdr:row>7</xdr:row>
      <xdr:rowOff>133350</xdr:rowOff>
    </xdr:to>
    <xdr:sp macro="" textlink="">
      <xdr:nvSpPr>
        <xdr:cNvPr id="16" name="Rounded Rectangle 51"/>
        <xdr:cNvSpPr/>
      </xdr:nvSpPr>
      <xdr:spPr>
        <a:xfrm>
          <a:off x="4439709" y="409575"/>
          <a:ext cx="1323975" cy="105727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albert</a:t>
          </a:r>
        </a:p>
      </xdr:txBody>
    </xdr:sp>
    <xdr:clientData/>
  </xdr:twoCellAnchor>
  <xdr:twoCellAnchor>
    <xdr:from>
      <xdr:col>16</xdr:col>
      <xdr:colOff>88288</xdr:colOff>
      <xdr:row>19</xdr:row>
      <xdr:rowOff>52915</xdr:rowOff>
    </xdr:from>
    <xdr:to>
      <xdr:col>18</xdr:col>
      <xdr:colOff>193001</xdr:colOff>
      <xdr:row>23</xdr:row>
      <xdr:rowOff>160269</xdr:rowOff>
    </xdr:to>
    <xdr:grpSp>
      <xdr:nvGrpSpPr>
        <xdr:cNvPr id="17" name="Group 16"/>
        <xdr:cNvGrpSpPr/>
      </xdr:nvGrpSpPr>
      <xdr:grpSpPr>
        <a:xfrm>
          <a:off x="3354002" y="3740451"/>
          <a:ext cx="512928" cy="882961"/>
          <a:chOff x="3079750" y="1075078"/>
          <a:chExt cx="457200" cy="525122"/>
        </a:xfrm>
        <a:solidFill>
          <a:sysClr val="window" lastClr="FFFFFF"/>
        </a:solidFill>
      </xdr:grpSpPr>
      <xdr:sp macro="" textlink="">
        <xdr:nvSpPr>
          <xdr:cNvPr id="18" name="Rounded Rectangle 74"/>
          <xdr:cNvSpPr/>
        </xdr:nvSpPr>
        <xdr:spPr>
          <a:xfrm>
            <a:off x="3079750" y="1075078"/>
            <a:ext cx="457200" cy="194854"/>
          </a:xfrm>
          <a:prstGeom prst="roundRect">
            <a:avLst/>
          </a:prstGeom>
          <a:grpFill/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19" name="Rounded Rectangle 75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3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obs</a:t>
            </a:r>
          </a:p>
        </xdr:txBody>
      </xdr:sp>
    </xdr:grpSp>
    <xdr:clientData/>
  </xdr:twoCellAnchor>
  <xdr:twoCellAnchor>
    <xdr:from>
      <xdr:col>30</xdr:col>
      <xdr:colOff>74084</xdr:colOff>
      <xdr:row>9</xdr:row>
      <xdr:rowOff>59266</xdr:rowOff>
    </xdr:from>
    <xdr:to>
      <xdr:col>33</xdr:col>
      <xdr:colOff>139027</xdr:colOff>
      <xdr:row>11</xdr:row>
      <xdr:rowOff>167153</xdr:rowOff>
    </xdr:to>
    <xdr:sp macro="" textlink="">
      <xdr:nvSpPr>
        <xdr:cNvPr id="20" name="Rounded Rectangle 73"/>
        <xdr:cNvSpPr/>
      </xdr:nvSpPr>
      <xdr:spPr>
        <a:xfrm>
          <a:off x="6074834" y="1773766"/>
          <a:ext cx="665018" cy="48888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épic</a:t>
          </a:r>
        </a:p>
      </xdr:txBody>
    </xdr:sp>
    <xdr:clientData/>
  </xdr:twoCellAnchor>
  <xdr:twoCellAnchor>
    <xdr:from>
      <xdr:col>34</xdr:col>
      <xdr:colOff>54420</xdr:colOff>
      <xdr:row>9</xdr:row>
      <xdr:rowOff>38099</xdr:rowOff>
    </xdr:from>
    <xdr:to>
      <xdr:col>38</xdr:col>
      <xdr:colOff>165561</xdr:colOff>
      <xdr:row>12</xdr:row>
      <xdr:rowOff>132525</xdr:rowOff>
    </xdr:to>
    <xdr:sp macro="" textlink="">
      <xdr:nvSpPr>
        <xdr:cNvPr id="21" name="Rounded Rectangle 73"/>
        <xdr:cNvSpPr/>
      </xdr:nvSpPr>
      <xdr:spPr>
        <a:xfrm>
          <a:off x="6855270" y="1752599"/>
          <a:ext cx="911241" cy="665926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300">
              <a:solidFill>
                <a:sysClr val="windowText" lastClr="000000"/>
              </a:solidFill>
            </a:rPr>
            <a:t>conscrit</a:t>
          </a:r>
        </a:p>
      </xdr:txBody>
    </xdr:sp>
    <xdr:clientData/>
  </xdr:twoCellAnchor>
  <xdr:twoCellAnchor>
    <xdr:from>
      <xdr:col>20</xdr:col>
      <xdr:colOff>54421</xdr:colOff>
      <xdr:row>25</xdr:row>
      <xdr:rowOff>47624</xdr:rowOff>
    </xdr:from>
    <xdr:to>
      <xdr:col>23</xdr:col>
      <xdr:colOff>172508</xdr:colOff>
      <xdr:row>29</xdr:row>
      <xdr:rowOff>142874</xdr:rowOff>
    </xdr:to>
    <xdr:sp macro="" textlink="">
      <xdr:nvSpPr>
        <xdr:cNvPr id="22" name="Rounded Rectangle 73"/>
        <xdr:cNvSpPr/>
      </xdr:nvSpPr>
      <xdr:spPr>
        <a:xfrm>
          <a:off x="4054921" y="4810124"/>
          <a:ext cx="718162" cy="857250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300">
              <a:solidFill>
                <a:sysClr val="windowText" lastClr="000000"/>
              </a:solidFill>
            </a:rPr>
            <a:t>arti</a:t>
          </a:r>
        </a:p>
      </xdr:txBody>
    </xdr:sp>
    <xdr:clientData/>
  </xdr:twoCellAnchor>
  <xdr:twoCellAnchor>
    <xdr:from>
      <xdr:col>5</xdr:col>
      <xdr:colOff>154517</xdr:colOff>
      <xdr:row>0</xdr:row>
      <xdr:rowOff>155574</xdr:rowOff>
    </xdr:from>
    <xdr:to>
      <xdr:col>7</xdr:col>
      <xdr:colOff>67735</xdr:colOff>
      <xdr:row>3</xdr:row>
      <xdr:rowOff>88900</xdr:rowOff>
    </xdr:to>
    <xdr:sp macro="" textlink="">
      <xdr:nvSpPr>
        <xdr:cNvPr id="23" name="Rounded Rectangle 51"/>
        <xdr:cNvSpPr/>
      </xdr:nvSpPr>
      <xdr:spPr>
        <a:xfrm>
          <a:off x="1154642" y="155574"/>
          <a:ext cx="313268" cy="50482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ZZ</a:t>
          </a:r>
        </a:p>
      </xdr:txBody>
    </xdr:sp>
    <xdr:clientData/>
  </xdr:twoCellAnchor>
  <xdr:twoCellAnchor>
    <xdr:from>
      <xdr:col>38</xdr:col>
      <xdr:colOff>31740</xdr:colOff>
      <xdr:row>13</xdr:row>
      <xdr:rowOff>40218</xdr:rowOff>
    </xdr:from>
    <xdr:to>
      <xdr:col>41</xdr:col>
      <xdr:colOff>164448</xdr:colOff>
      <xdr:row>16</xdr:row>
      <xdr:rowOff>172509</xdr:rowOff>
    </xdr:to>
    <xdr:sp macro="" textlink="">
      <xdr:nvSpPr>
        <xdr:cNvPr id="24" name="Rounded Rectangle 51"/>
        <xdr:cNvSpPr/>
      </xdr:nvSpPr>
      <xdr:spPr>
        <a:xfrm>
          <a:off x="7632690" y="2516718"/>
          <a:ext cx="732783" cy="70379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garage</a:t>
          </a:r>
        </a:p>
      </xdr:txBody>
    </xdr:sp>
    <xdr:clientData/>
  </xdr:twoCellAnchor>
  <xdr:twoCellAnchor>
    <xdr:from>
      <xdr:col>42</xdr:col>
      <xdr:colOff>33856</xdr:colOff>
      <xdr:row>13</xdr:row>
      <xdr:rowOff>30694</xdr:rowOff>
    </xdr:from>
    <xdr:to>
      <xdr:col>45</xdr:col>
      <xdr:colOff>166564</xdr:colOff>
      <xdr:row>16</xdr:row>
      <xdr:rowOff>162985</xdr:rowOff>
    </xdr:to>
    <xdr:sp macro="" textlink="">
      <xdr:nvSpPr>
        <xdr:cNvPr id="25" name="Rounded Rectangle 51"/>
        <xdr:cNvSpPr/>
      </xdr:nvSpPr>
      <xdr:spPr>
        <a:xfrm>
          <a:off x="8434906" y="2507194"/>
          <a:ext cx="732783" cy="70379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garage</a:t>
          </a:r>
        </a:p>
      </xdr:txBody>
    </xdr:sp>
    <xdr:clientData/>
  </xdr:twoCellAnchor>
  <xdr:twoCellAnchor>
    <xdr:from>
      <xdr:col>34</xdr:col>
      <xdr:colOff>42323</xdr:colOff>
      <xdr:row>13</xdr:row>
      <xdr:rowOff>31752</xdr:rowOff>
    </xdr:from>
    <xdr:to>
      <xdr:col>37</xdr:col>
      <xdr:colOff>175031</xdr:colOff>
      <xdr:row>16</xdr:row>
      <xdr:rowOff>164043</xdr:rowOff>
    </xdr:to>
    <xdr:sp macro="" textlink="">
      <xdr:nvSpPr>
        <xdr:cNvPr id="26" name="Rounded Rectangle 51"/>
        <xdr:cNvSpPr/>
      </xdr:nvSpPr>
      <xdr:spPr>
        <a:xfrm>
          <a:off x="6843173" y="2508252"/>
          <a:ext cx="732783" cy="70379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garage</a:t>
          </a:r>
        </a:p>
      </xdr:txBody>
    </xdr:sp>
    <xdr:clientData/>
  </xdr:twoCellAnchor>
  <xdr:twoCellAnchor>
    <xdr:from>
      <xdr:col>24</xdr:col>
      <xdr:colOff>68776</xdr:colOff>
      <xdr:row>25</xdr:row>
      <xdr:rowOff>23282</xdr:rowOff>
    </xdr:from>
    <xdr:to>
      <xdr:col>28</xdr:col>
      <xdr:colOff>169333</xdr:colOff>
      <xdr:row>29</xdr:row>
      <xdr:rowOff>147107</xdr:rowOff>
    </xdr:to>
    <xdr:sp macro="" textlink="">
      <xdr:nvSpPr>
        <xdr:cNvPr id="27" name="Rounded Rectangle 51"/>
        <xdr:cNvSpPr/>
      </xdr:nvSpPr>
      <xdr:spPr>
        <a:xfrm>
          <a:off x="4869376" y="4785782"/>
          <a:ext cx="900657" cy="8858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centrale</a:t>
          </a:r>
        </a:p>
      </xdr:txBody>
    </xdr:sp>
    <xdr:clientData/>
  </xdr:twoCellAnchor>
  <xdr:twoCellAnchor>
    <xdr:from>
      <xdr:col>25</xdr:col>
      <xdr:colOff>52917</xdr:colOff>
      <xdr:row>14</xdr:row>
      <xdr:rowOff>38101</xdr:rowOff>
    </xdr:from>
    <xdr:to>
      <xdr:col>29</xdr:col>
      <xdr:colOff>184148</xdr:colOff>
      <xdr:row>18</xdr:row>
      <xdr:rowOff>161925</xdr:rowOff>
    </xdr:to>
    <xdr:sp macro="" textlink="">
      <xdr:nvSpPr>
        <xdr:cNvPr id="28" name="Rounded Rectangle 51"/>
        <xdr:cNvSpPr/>
      </xdr:nvSpPr>
      <xdr:spPr>
        <a:xfrm>
          <a:off x="5053542" y="2705101"/>
          <a:ext cx="931331" cy="8858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amiante</a:t>
          </a:r>
        </a:p>
      </xdr:txBody>
    </xdr:sp>
    <xdr:clientData/>
  </xdr:twoCellAnchor>
  <xdr:twoCellAnchor>
    <xdr:from>
      <xdr:col>47</xdr:col>
      <xdr:colOff>51857</xdr:colOff>
      <xdr:row>26</xdr:row>
      <xdr:rowOff>25401</xdr:rowOff>
    </xdr:from>
    <xdr:to>
      <xdr:col>53</xdr:col>
      <xdr:colOff>168690</xdr:colOff>
      <xdr:row>29</xdr:row>
      <xdr:rowOff>169333</xdr:rowOff>
    </xdr:to>
    <xdr:sp macro="" textlink="">
      <xdr:nvSpPr>
        <xdr:cNvPr id="29" name="Rounded Rectangle 51"/>
        <xdr:cNvSpPr/>
      </xdr:nvSpPr>
      <xdr:spPr>
        <a:xfrm>
          <a:off x="9453032" y="4978401"/>
          <a:ext cx="1316983" cy="71543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essence</a:t>
          </a:r>
        </a:p>
      </xdr:txBody>
    </xdr:sp>
    <xdr:clientData/>
  </xdr:twoCellAnchor>
  <xdr:twoCellAnchor>
    <xdr:from>
      <xdr:col>32</xdr:col>
      <xdr:colOff>29875</xdr:colOff>
      <xdr:row>22</xdr:row>
      <xdr:rowOff>34623</xdr:rowOff>
    </xdr:from>
    <xdr:to>
      <xdr:col>40</xdr:col>
      <xdr:colOff>158756</xdr:colOff>
      <xdr:row>24</xdr:row>
      <xdr:rowOff>160486</xdr:rowOff>
    </xdr:to>
    <xdr:grpSp>
      <xdr:nvGrpSpPr>
        <xdr:cNvPr id="30" name="Group 79"/>
        <xdr:cNvGrpSpPr/>
      </xdr:nvGrpSpPr>
      <xdr:grpSpPr>
        <a:xfrm rot="5400000">
          <a:off x="7188741" y="3679829"/>
          <a:ext cx="506863" cy="1761738"/>
          <a:chOff x="3079750" y="609600"/>
          <a:chExt cx="457200" cy="990600"/>
        </a:xfrm>
        <a:solidFill>
          <a:sysClr val="window" lastClr="FFFFFF"/>
        </a:solidFill>
      </xdr:grpSpPr>
      <xdr:sp macro="" textlink="">
        <xdr:nvSpPr>
          <xdr:cNvPr id="31" name="Rounded Rectangle 73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32" name="Rounded Rectangle 7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33" name="Rounded Rectangle 75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35</xdr:col>
      <xdr:colOff>49442</xdr:colOff>
      <xdr:row>27</xdr:row>
      <xdr:rowOff>38856</xdr:rowOff>
    </xdr:from>
    <xdr:to>
      <xdr:col>46</xdr:col>
      <xdr:colOff>173573</xdr:colOff>
      <xdr:row>29</xdr:row>
      <xdr:rowOff>168583</xdr:rowOff>
    </xdr:to>
    <xdr:grpSp>
      <xdr:nvGrpSpPr>
        <xdr:cNvPr id="34" name="Group 70"/>
        <xdr:cNvGrpSpPr/>
      </xdr:nvGrpSpPr>
      <xdr:grpSpPr>
        <a:xfrm rot="5400000">
          <a:off x="8122483" y="4348315"/>
          <a:ext cx="510727" cy="2369310"/>
          <a:chOff x="151847" y="779945"/>
          <a:chExt cx="450896" cy="1368749"/>
        </a:xfrm>
      </xdr:grpSpPr>
      <xdr:sp macro="" textlink="">
        <xdr:nvSpPr>
          <xdr:cNvPr id="35" name="Rounded Rectangle 71"/>
          <xdr:cNvSpPr/>
        </xdr:nvSpPr>
        <xdr:spPr>
          <a:xfrm>
            <a:off x="155258" y="1841967"/>
            <a:ext cx="447485" cy="306727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36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37" name="Rounded Rectangle 7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38" name="Rounded Rectangle 7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39" name="Rounded Rectangle 7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</xdr:grpSp>
    <xdr:clientData/>
  </xdr:twoCellAnchor>
  <xdr:twoCellAnchor>
    <xdr:from>
      <xdr:col>31</xdr:col>
      <xdr:colOff>28274</xdr:colOff>
      <xdr:row>19</xdr:row>
      <xdr:rowOff>32138</xdr:rowOff>
    </xdr:from>
    <xdr:to>
      <xdr:col>33</xdr:col>
      <xdr:colOff>149599</xdr:colOff>
      <xdr:row>21</xdr:row>
      <xdr:rowOff>158001</xdr:rowOff>
    </xdr:to>
    <xdr:sp macro="" textlink="">
      <xdr:nvSpPr>
        <xdr:cNvPr id="40" name="Rounded Rectangle 71"/>
        <xdr:cNvSpPr/>
      </xdr:nvSpPr>
      <xdr:spPr>
        <a:xfrm rot="5400000">
          <a:off x="6236305" y="3644382"/>
          <a:ext cx="506863" cy="521375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300"/>
        </a:p>
      </xdr:txBody>
    </xdr:sp>
    <xdr:clientData/>
  </xdr:twoCellAnchor>
  <xdr:twoCellAnchor>
    <xdr:from>
      <xdr:col>41</xdr:col>
      <xdr:colOff>53479</xdr:colOff>
      <xdr:row>22</xdr:row>
      <xdr:rowOff>28274</xdr:rowOff>
    </xdr:from>
    <xdr:to>
      <xdr:col>46</xdr:col>
      <xdr:colOff>184156</xdr:colOff>
      <xdr:row>24</xdr:row>
      <xdr:rowOff>164721</xdr:rowOff>
    </xdr:to>
    <xdr:grpSp>
      <xdr:nvGrpSpPr>
        <xdr:cNvPr id="41" name="Group 79"/>
        <xdr:cNvGrpSpPr/>
      </xdr:nvGrpSpPr>
      <xdr:grpSpPr>
        <a:xfrm rot="5400000">
          <a:off x="8738755" y="3984034"/>
          <a:ext cx="517447" cy="1151213"/>
          <a:chOff x="3604802" y="1285374"/>
          <a:chExt cx="466747" cy="647701"/>
        </a:xfrm>
        <a:solidFill>
          <a:sysClr val="window" lastClr="FFFFFF"/>
        </a:solidFill>
      </xdr:grpSpPr>
      <xdr:sp macro="" textlink="">
        <xdr:nvSpPr>
          <xdr:cNvPr id="42" name="Rounded Rectangle 73"/>
          <xdr:cNvSpPr/>
        </xdr:nvSpPr>
        <xdr:spPr>
          <a:xfrm>
            <a:off x="3614349" y="1285374"/>
            <a:ext cx="457200" cy="298449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43" name="Rounded Rectangle 74"/>
          <xdr:cNvSpPr/>
        </xdr:nvSpPr>
        <xdr:spPr>
          <a:xfrm>
            <a:off x="3604802" y="1634625"/>
            <a:ext cx="457200" cy="29845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29</xdr:col>
      <xdr:colOff>42333</xdr:colOff>
      <xdr:row>2</xdr:row>
      <xdr:rowOff>52918</xdr:rowOff>
    </xdr:from>
    <xdr:to>
      <xdr:col>33</xdr:col>
      <xdr:colOff>158750</xdr:colOff>
      <xdr:row>7</xdr:row>
      <xdr:rowOff>157692</xdr:rowOff>
    </xdr:to>
    <xdr:sp macro="" textlink="">
      <xdr:nvSpPr>
        <xdr:cNvPr id="44" name="Rounded Rectangle 51"/>
        <xdr:cNvSpPr/>
      </xdr:nvSpPr>
      <xdr:spPr>
        <a:xfrm>
          <a:off x="5843058" y="433918"/>
          <a:ext cx="916517" cy="10572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fronfron</a:t>
          </a:r>
        </a:p>
      </xdr:txBody>
    </xdr:sp>
    <xdr:clientData/>
  </xdr:twoCellAnchor>
  <xdr:twoCellAnchor>
    <xdr:from>
      <xdr:col>34</xdr:col>
      <xdr:colOff>28275</xdr:colOff>
      <xdr:row>19</xdr:row>
      <xdr:rowOff>28273</xdr:rowOff>
    </xdr:from>
    <xdr:to>
      <xdr:col>45</xdr:col>
      <xdr:colOff>152405</xdr:colOff>
      <xdr:row>21</xdr:row>
      <xdr:rowOff>158000</xdr:rowOff>
    </xdr:to>
    <xdr:grpSp>
      <xdr:nvGrpSpPr>
        <xdr:cNvPr id="45" name="Group 70"/>
        <xdr:cNvGrpSpPr/>
      </xdr:nvGrpSpPr>
      <xdr:grpSpPr>
        <a:xfrm rot="5400000">
          <a:off x="7897208" y="2786519"/>
          <a:ext cx="510727" cy="2369308"/>
          <a:chOff x="151847" y="779945"/>
          <a:chExt cx="450896" cy="1368749"/>
        </a:xfrm>
      </xdr:grpSpPr>
      <xdr:sp macro="" textlink="">
        <xdr:nvSpPr>
          <xdr:cNvPr id="46" name="Rounded Rectangle 71"/>
          <xdr:cNvSpPr/>
        </xdr:nvSpPr>
        <xdr:spPr>
          <a:xfrm>
            <a:off x="155258" y="1841967"/>
            <a:ext cx="447485" cy="306727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47" name="Group 79"/>
          <xdr:cNvGrpSpPr/>
        </xdr:nvGrpSpPr>
        <xdr:grpSpPr>
          <a:xfrm>
            <a:off x="151847" y="779945"/>
            <a:ext cx="447485" cy="1018073"/>
            <a:chOff x="3079750" y="609600"/>
            <a:chExt cx="457200" cy="990600"/>
          </a:xfrm>
          <a:solidFill>
            <a:sysClr val="window" lastClr="FFFFFF"/>
          </a:solidFill>
        </xdr:grpSpPr>
        <xdr:sp macro="" textlink="">
          <xdr:nvSpPr>
            <xdr:cNvPr id="48" name="Rounded Rectangle 73"/>
            <xdr:cNvSpPr/>
          </xdr:nvSpPr>
          <xdr:spPr>
            <a:xfrm>
              <a:off x="3079750" y="60960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49" name="Rounded Rectangle 74"/>
            <xdr:cNvSpPr/>
          </xdr:nvSpPr>
          <xdr:spPr>
            <a:xfrm>
              <a:off x="3079750" y="9588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50" name="Rounded Rectangle 7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ln/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</xdr:grpSp>
    <xdr:clientData/>
  </xdr:twoCellAnchor>
  <xdr:twoCellAnchor>
    <xdr:from>
      <xdr:col>29</xdr:col>
      <xdr:colOff>57712</xdr:colOff>
      <xdr:row>27</xdr:row>
      <xdr:rowOff>32508</xdr:rowOff>
    </xdr:from>
    <xdr:to>
      <xdr:col>34</xdr:col>
      <xdr:colOff>188389</xdr:colOff>
      <xdr:row>29</xdr:row>
      <xdr:rowOff>168955</xdr:rowOff>
    </xdr:to>
    <xdr:grpSp>
      <xdr:nvGrpSpPr>
        <xdr:cNvPr id="51" name="Group 79"/>
        <xdr:cNvGrpSpPr/>
      </xdr:nvGrpSpPr>
      <xdr:grpSpPr>
        <a:xfrm rot="5400000">
          <a:off x="6293702" y="4954375"/>
          <a:ext cx="517447" cy="1151213"/>
          <a:chOff x="3604802" y="1285374"/>
          <a:chExt cx="466747" cy="647701"/>
        </a:xfrm>
        <a:solidFill>
          <a:sysClr val="window" lastClr="FFFFFF"/>
        </a:solidFill>
      </xdr:grpSpPr>
      <xdr:sp macro="" textlink="">
        <xdr:nvSpPr>
          <xdr:cNvPr id="52" name="Rounded Rectangle 73"/>
          <xdr:cNvSpPr/>
        </xdr:nvSpPr>
        <xdr:spPr>
          <a:xfrm>
            <a:off x="3614349" y="1285374"/>
            <a:ext cx="457200" cy="298449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53" name="Rounded Rectangle 74"/>
          <xdr:cNvSpPr/>
        </xdr:nvSpPr>
        <xdr:spPr>
          <a:xfrm>
            <a:off x="3604802" y="1634625"/>
            <a:ext cx="457200" cy="298450"/>
          </a:xfrm>
          <a:prstGeom prst="roundRect">
            <a:avLst/>
          </a:prstGeom>
          <a:ln/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10</xdr:col>
      <xdr:colOff>60326</xdr:colOff>
      <xdr:row>2</xdr:row>
      <xdr:rowOff>51857</xdr:rowOff>
    </xdr:from>
    <xdr:to>
      <xdr:col>14</xdr:col>
      <xdr:colOff>146051</xdr:colOff>
      <xdr:row>6</xdr:row>
      <xdr:rowOff>156632</xdr:rowOff>
    </xdr:to>
    <xdr:sp macro="" textlink="">
      <xdr:nvSpPr>
        <xdr:cNvPr id="54" name="Rounded Rectangle 51"/>
        <xdr:cNvSpPr/>
      </xdr:nvSpPr>
      <xdr:spPr>
        <a:xfrm>
          <a:off x="2060576" y="432857"/>
          <a:ext cx="885825" cy="86677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stbasile</a:t>
          </a:r>
        </a:p>
      </xdr:txBody>
    </xdr:sp>
    <xdr:clientData/>
  </xdr:twoCellAnchor>
  <xdr:twoCellAnchor>
    <xdr:from>
      <xdr:col>15</xdr:col>
      <xdr:colOff>28084</xdr:colOff>
      <xdr:row>2</xdr:row>
      <xdr:rowOff>34623</xdr:rowOff>
    </xdr:from>
    <xdr:to>
      <xdr:col>17</xdr:col>
      <xdr:colOff>149087</xdr:colOff>
      <xdr:row>4</xdr:row>
      <xdr:rowOff>160486</xdr:rowOff>
    </xdr:to>
    <xdr:sp macro="" textlink="">
      <xdr:nvSpPr>
        <xdr:cNvPr id="55" name="Rounded Rectangle 74"/>
        <xdr:cNvSpPr/>
      </xdr:nvSpPr>
      <xdr:spPr>
        <a:xfrm rot="5400000">
          <a:off x="3035554" y="408528"/>
          <a:ext cx="506863" cy="521053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35169</xdr:colOff>
      <xdr:row>10</xdr:row>
      <xdr:rowOff>36741</xdr:rowOff>
    </xdr:from>
    <xdr:to>
      <xdr:col>44</xdr:col>
      <xdr:colOff>154702</xdr:colOff>
      <xdr:row>12</xdr:row>
      <xdr:rowOff>162604</xdr:rowOff>
    </xdr:to>
    <xdr:grpSp>
      <xdr:nvGrpSpPr>
        <xdr:cNvPr id="56" name="Group 79"/>
        <xdr:cNvGrpSpPr/>
      </xdr:nvGrpSpPr>
      <xdr:grpSpPr>
        <a:xfrm rot="5400000">
          <a:off x="8311950" y="1665960"/>
          <a:ext cx="506863" cy="1140068"/>
          <a:chOff x="3079750" y="958850"/>
          <a:chExt cx="457200" cy="641350"/>
        </a:xfrm>
        <a:solidFill>
          <a:sysClr val="window" lastClr="FFFFFF"/>
        </a:solidFill>
      </xdr:grpSpPr>
      <xdr:sp macro="" textlink="">
        <xdr:nvSpPr>
          <xdr:cNvPr id="57" name="Rounded Rectangle 7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3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8" name="Rounded Rectangle 75"/>
          <xdr:cNvSpPr/>
        </xdr:nvSpPr>
        <xdr:spPr>
          <a:xfrm>
            <a:off x="3079750" y="1301750"/>
            <a:ext cx="457200" cy="29845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3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</xdr:col>
      <xdr:colOff>30830</xdr:colOff>
      <xdr:row>11</xdr:row>
      <xdr:rowOff>30696</xdr:rowOff>
    </xdr:from>
    <xdr:to>
      <xdr:col>46</xdr:col>
      <xdr:colOff>161932</xdr:colOff>
      <xdr:row>12</xdr:row>
      <xdr:rowOff>172131</xdr:rowOff>
    </xdr:to>
    <xdr:sp macro="" textlink="">
      <xdr:nvSpPr>
        <xdr:cNvPr id="59" name="Rounded Rectangle 73"/>
        <xdr:cNvSpPr/>
      </xdr:nvSpPr>
      <xdr:spPr>
        <a:xfrm rot="5400000">
          <a:off x="9031551" y="2126600"/>
          <a:ext cx="331935" cy="331127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52917</xdr:colOff>
      <xdr:row>7</xdr:row>
      <xdr:rowOff>21170</xdr:rowOff>
    </xdr:from>
    <xdr:to>
      <xdr:col>43</xdr:col>
      <xdr:colOff>184018</xdr:colOff>
      <xdr:row>8</xdr:row>
      <xdr:rowOff>162605</xdr:rowOff>
    </xdr:to>
    <xdr:sp macro="" textlink="">
      <xdr:nvSpPr>
        <xdr:cNvPr id="60" name="Rounded Rectangle 74"/>
        <xdr:cNvSpPr/>
      </xdr:nvSpPr>
      <xdr:spPr>
        <a:xfrm rot="5400000">
          <a:off x="8453562" y="1355075"/>
          <a:ext cx="331935" cy="331126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64543</xdr:colOff>
      <xdr:row>9</xdr:row>
      <xdr:rowOff>38098</xdr:rowOff>
    </xdr:from>
    <xdr:to>
      <xdr:col>29</xdr:col>
      <xdr:colOff>165099</xdr:colOff>
      <xdr:row>13</xdr:row>
      <xdr:rowOff>161923</xdr:rowOff>
    </xdr:to>
    <xdr:sp macro="" textlink="">
      <xdr:nvSpPr>
        <xdr:cNvPr id="61" name="Rounded Rectangle 51"/>
        <xdr:cNvSpPr/>
      </xdr:nvSpPr>
      <xdr:spPr>
        <a:xfrm>
          <a:off x="5065168" y="1752598"/>
          <a:ext cx="900656" cy="8858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amiante</a:t>
          </a:r>
        </a:p>
      </xdr:txBody>
    </xdr:sp>
    <xdr:clientData/>
  </xdr:twoCellAnchor>
  <xdr:twoCellAnchor>
    <xdr:from>
      <xdr:col>16</xdr:col>
      <xdr:colOff>50800</xdr:colOff>
      <xdr:row>10</xdr:row>
      <xdr:rowOff>24341</xdr:rowOff>
    </xdr:from>
    <xdr:to>
      <xdr:col>22</xdr:col>
      <xdr:colOff>167633</xdr:colOff>
      <xdr:row>13</xdr:row>
      <xdr:rowOff>168273</xdr:rowOff>
    </xdr:to>
    <xdr:sp macro="" textlink="">
      <xdr:nvSpPr>
        <xdr:cNvPr id="62" name="Rounded Rectangle 51"/>
        <xdr:cNvSpPr/>
      </xdr:nvSpPr>
      <xdr:spPr>
        <a:xfrm>
          <a:off x="3251200" y="1929341"/>
          <a:ext cx="1316983" cy="71543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essence</a:t>
          </a:r>
        </a:p>
      </xdr:txBody>
    </xdr:sp>
    <xdr:clientData/>
  </xdr:twoCellAnchor>
  <xdr:twoCellAnchor>
    <xdr:from>
      <xdr:col>16</xdr:col>
      <xdr:colOff>33867</xdr:colOff>
      <xdr:row>14</xdr:row>
      <xdr:rowOff>17993</xdr:rowOff>
    </xdr:from>
    <xdr:to>
      <xdr:col>22</xdr:col>
      <xdr:colOff>150700</xdr:colOff>
      <xdr:row>17</xdr:row>
      <xdr:rowOff>161925</xdr:rowOff>
    </xdr:to>
    <xdr:sp macro="" textlink="">
      <xdr:nvSpPr>
        <xdr:cNvPr id="63" name="Rounded Rectangle 51"/>
        <xdr:cNvSpPr/>
      </xdr:nvSpPr>
      <xdr:spPr>
        <a:xfrm>
          <a:off x="3234267" y="2684993"/>
          <a:ext cx="1316983" cy="71543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essence</a:t>
          </a:r>
        </a:p>
      </xdr:txBody>
    </xdr:sp>
    <xdr:clientData/>
  </xdr:twoCellAnchor>
  <xdr:twoCellAnchor>
    <xdr:from>
      <xdr:col>10</xdr:col>
      <xdr:colOff>51368</xdr:colOff>
      <xdr:row>15</xdr:row>
      <xdr:rowOff>26158</xdr:rowOff>
    </xdr:from>
    <xdr:to>
      <xdr:col>15</xdr:col>
      <xdr:colOff>182039</xdr:colOff>
      <xdr:row>17</xdr:row>
      <xdr:rowOff>152021</xdr:rowOff>
    </xdr:to>
    <xdr:grpSp>
      <xdr:nvGrpSpPr>
        <xdr:cNvPr id="64" name="Group 79"/>
        <xdr:cNvGrpSpPr/>
      </xdr:nvGrpSpPr>
      <xdr:grpSpPr>
        <a:xfrm rot="5400000">
          <a:off x="2414611" y="2615915"/>
          <a:ext cx="506863" cy="1151207"/>
          <a:chOff x="3079750" y="609600"/>
          <a:chExt cx="457200" cy="647700"/>
        </a:xfrm>
        <a:solidFill>
          <a:sysClr val="window" lastClr="FFFFFF"/>
        </a:solidFill>
      </xdr:grpSpPr>
      <xdr:sp macro="" textlink="">
        <xdr:nvSpPr>
          <xdr:cNvPr id="65" name="Rounded Rectangle 73"/>
          <xdr:cNvSpPr/>
        </xdr:nvSpPr>
        <xdr:spPr>
          <a:xfrm>
            <a:off x="3079750" y="609600"/>
            <a:ext cx="457200" cy="29845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3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74"/>
          <xdr:cNvSpPr/>
        </xdr:nvSpPr>
        <xdr:spPr>
          <a:xfrm>
            <a:off x="3079750" y="958850"/>
            <a:ext cx="457200" cy="29845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r>
              <a:rPr lang="en-US" sz="13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cha</a:t>
            </a:r>
          </a:p>
        </xdr:txBody>
      </xdr:sp>
    </xdr:grpSp>
    <xdr:clientData/>
  </xdr:twoCellAnchor>
  <xdr:twoCellAnchor>
    <xdr:from>
      <xdr:col>47</xdr:col>
      <xdr:colOff>34438</xdr:colOff>
      <xdr:row>10</xdr:row>
      <xdr:rowOff>51559</xdr:rowOff>
    </xdr:from>
    <xdr:to>
      <xdr:col>49</xdr:col>
      <xdr:colOff>155764</xdr:colOff>
      <xdr:row>12</xdr:row>
      <xdr:rowOff>177422</xdr:rowOff>
    </xdr:to>
    <xdr:sp macro="" textlink="">
      <xdr:nvSpPr>
        <xdr:cNvPr id="67" name="Rounded Rectangle 74"/>
        <xdr:cNvSpPr/>
      </xdr:nvSpPr>
      <xdr:spPr>
        <a:xfrm rot="5400000">
          <a:off x="9442869" y="1949303"/>
          <a:ext cx="506863" cy="521376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66974</xdr:colOff>
      <xdr:row>10</xdr:row>
      <xdr:rowOff>91021</xdr:rowOff>
    </xdr:from>
    <xdr:to>
      <xdr:col>7</xdr:col>
      <xdr:colOff>198911</xdr:colOff>
      <xdr:row>13</xdr:row>
      <xdr:rowOff>18676</xdr:rowOff>
    </xdr:to>
    <xdr:sp macro="" textlink="">
      <xdr:nvSpPr>
        <xdr:cNvPr id="68" name="Rounded Rectangle 74"/>
        <xdr:cNvSpPr/>
      </xdr:nvSpPr>
      <xdr:spPr>
        <a:xfrm rot="5400000">
          <a:off x="1183527" y="2079618"/>
          <a:ext cx="499155" cy="331962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95248</xdr:colOff>
      <xdr:row>6</xdr:row>
      <xdr:rowOff>16937</xdr:rowOff>
    </xdr:from>
    <xdr:to>
      <xdr:col>9</xdr:col>
      <xdr:colOff>26101</xdr:colOff>
      <xdr:row>8</xdr:row>
      <xdr:rowOff>135092</xdr:rowOff>
    </xdr:to>
    <xdr:sp macro="" textlink="">
      <xdr:nvSpPr>
        <xdr:cNvPr id="69" name="Rounded Rectangle 75"/>
        <xdr:cNvSpPr/>
      </xdr:nvSpPr>
      <xdr:spPr>
        <a:xfrm rot="5400000">
          <a:off x="1411297" y="1244063"/>
          <a:ext cx="499155" cy="330903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63470</xdr:colOff>
      <xdr:row>2</xdr:row>
      <xdr:rowOff>47625</xdr:rowOff>
    </xdr:from>
    <xdr:to>
      <xdr:col>21</xdr:col>
      <xdr:colOff>161925</xdr:colOff>
      <xdr:row>4</xdr:row>
      <xdr:rowOff>165749</xdr:rowOff>
    </xdr:to>
    <xdr:sp macro="" textlink="">
      <xdr:nvSpPr>
        <xdr:cNvPr id="70" name="Rounded Rectangle 74"/>
        <xdr:cNvSpPr/>
      </xdr:nvSpPr>
      <xdr:spPr>
        <a:xfrm>
          <a:off x="3663920" y="428625"/>
          <a:ext cx="698530" cy="499124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éditon</a:t>
          </a:r>
        </a:p>
      </xdr:txBody>
    </xdr:sp>
    <xdr:clientData/>
  </xdr:twoCellAnchor>
  <xdr:twoCellAnchor>
    <xdr:from>
      <xdr:col>19</xdr:col>
      <xdr:colOff>47625</xdr:colOff>
      <xdr:row>19</xdr:row>
      <xdr:rowOff>44451</xdr:rowOff>
    </xdr:from>
    <xdr:to>
      <xdr:col>23</xdr:col>
      <xdr:colOff>178856</xdr:colOff>
      <xdr:row>23</xdr:row>
      <xdr:rowOff>168276</xdr:rowOff>
    </xdr:to>
    <xdr:sp macro="" textlink="">
      <xdr:nvSpPr>
        <xdr:cNvPr id="71" name="Rounded Rectangle 51"/>
        <xdr:cNvSpPr/>
      </xdr:nvSpPr>
      <xdr:spPr>
        <a:xfrm>
          <a:off x="3848100" y="3663951"/>
          <a:ext cx="931331" cy="8858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amiante</a:t>
          </a:r>
        </a:p>
      </xdr:txBody>
    </xdr:sp>
    <xdr:clientData/>
  </xdr:twoCellAnchor>
  <xdr:twoCellAnchor>
    <xdr:from>
      <xdr:col>44</xdr:col>
      <xdr:colOff>40217</xdr:colOff>
      <xdr:row>7</xdr:row>
      <xdr:rowOff>8471</xdr:rowOff>
    </xdr:from>
    <xdr:to>
      <xdr:col>45</xdr:col>
      <xdr:colOff>171318</xdr:colOff>
      <xdr:row>8</xdr:row>
      <xdr:rowOff>149906</xdr:rowOff>
    </xdr:to>
    <xdr:sp macro="" textlink="">
      <xdr:nvSpPr>
        <xdr:cNvPr id="72" name="Rounded Rectangle 74"/>
        <xdr:cNvSpPr/>
      </xdr:nvSpPr>
      <xdr:spPr>
        <a:xfrm rot="5400000">
          <a:off x="8840912" y="1342376"/>
          <a:ext cx="331935" cy="331126"/>
        </a:xfrm>
        <a:prstGeom prst="round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36750</xdr:colOff>
      <xdr:row>9</xdr:row>
      <xdr:rowOff>21166</xdr:rowOff>
    </xdr:from>
    <xdr:to>
      <xdr:col>48</xdr:col>
      <xdr:colOff>111347</xdr:colOff>
      <xdr:row>11</xdr:row>
      <xdr:rowOff>102950</xdr:rowOff>
    </xdr:to>
    <xdr:sp macro="" textlink="">
      <xdr:nvSpPr>
        <xdr:cNvPr id="7" name="Rounded Rectangle 134"/>
        <xdr:cNvSpPr/>
      </xdr:nvSpPr>
      <xdr:spPr>
        <a:xfrm>
          <a:off x="5772917" y="1047749"/>
          <a:ext cx="455597" cy="31461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45</xdr:col>
      <xdr:colOff>30399</xdr:colOff>
      <xdr:row>17</xdr:row>
      <xdr:rowOff>35981</xdr:rowOff>
    </xdr:from>
    <xdr:to>
      <xdr:col>48</xdr:col>
      <xdr:colOff>110068</xdr:colOff>
      <xdr:row>28</xdr:row>
      <xdr:rowOff>110064</xdr:rowOff>
    </xdr:to>
    <xdr:grpSp>
      <xdr:nvGrpSpPr>
        <xdr:cNvPr id="8" name="Group 7"/>
        <xdr:cNvGrpSpPr/>
      </xdr:nvGrpSpPr>
      <xdr:grpSpPr>
        <a:xfrm>
          <a:off x="5761274" y="1909231"/>
          <a:ext cx="460669" cy="1296458"/>
          <a:chOff x="674303" y="828288"/>
          <a:chExt cx="576705" cy="2271737"/>
        </a:xfrm>
      </xdr:grpSpPr>
      <xdr:sp macro="" textlink="">
        <xdr:nvSpPr>
          <xdr:cNvPr id="9" name="Rounded Rectangle 134"/>
          <xdr:cNvSpPr/>
        </xdr:nvSpPr>
        <xdr:spPr>
          <a:xfrm>
            <a:off x="674852" y="2572421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Rounded Rectangle 134"/>
          <xdr:cNvSpPr/>
        </xdr:nvSpPr>
        <xdr:spPr>
          <a:xfrm>
            <a:off x="676419" y="1994571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ounded Rectangle 134"/>
          <xdr:cNvSpPr/>
        </xdr:nvSpPr>
        <xdr:spPr>
          <a:xfrm>
            <a:off x="680653" y="140613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38</xdr:col>
      <xdr:colOff>28283</xdr:colOff>
      <xdr:row>5</xdr:row>
      <xdr:rowOff>33868</xdr:rowOff>
    </xdr:from>
    <xdr:to>
      <xdr:col>43</xdr:col>
      <xdr:colOff>102176</xdr:colOff>
      <xdr:row>8</xdr:row>
      <xdr:rowOff>105419</xdr:rowOff>
    </xdr:to>
    <xdr:sp macro="" textlink="">
      <xdr:nvSpPr>
        <xdr:cNvPr id="13" name="Rounded Rectangle 134"/>
        <xdr:cNvSpPr/>
      </xdr:nvSpPr>
      <xdr:spPr>
        <a:xfrm>
          <a:off x="4875450" y="594785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39190</xdr:colOff>
      <xdr:row>39</xdr:row>
      <xdr:rowOff>29635</xdr:rowOff>
    </xdr:from>
    <xdr:to>
      <xdr:col>48</xdr:col>
      <xdr:colOff>112645</xdr:colOff>
      <xdr:row>44</xdr:row>
      <xdr:rowOff>77552</xdr:rowOff>
    </xdr:to>
    <xdr:sp macro="" textlink="">
      <xdr:nvSpPr>
        <xdr:cNvPr id="14" name="Rounded Rectangle 13"/>
        <xdr:cNvSpPr/>
      </xdr:nvSpPr>
      <xdr:spPr>
        <a:xfrm>
          <a:off x="5394357" y="4548718"/>
          <a:ext cx="835455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albert</a:t>
          </a:r>
        </a:p>
      </xdr:txBody>
    </xdr:sp>
    <xdr:clientData/>
  </xdr:twoCellAnchor>
  <xdr:twoCellAnchor>
    <xdr:from>
      <xdr:col>27</xdr:col>
      <xdr:colOff>52918</xdr:colOff>
      <xdr:row>27</xdr:row>
      <xdr:rowOff>31751</xdr:rowOff>
    </xdr:from>
    <xdr:to>
      <xdr:col>36</xdr:col>
      <xdr:colOff>99373</xdr:colOff>
      <xdr:row>33</xdr:row>
      <xdr:rowOff>95876</xdr:rowOff>
    </xdr:to>
    <xdr:sp macro="" textlink="">
      <xdr:nvSpPr>
        <xdr:cNvPr id="15" name="Rounded Rectangle 14"/>
        <xdr:cNvSpPr/>
      </xdr:nvSpPr>
      <xdr:spPr>
        <a:xfrm>
          <a:off x="3492501" y="3153834"/>
          <a:ext cx="1200039" cy="7626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44</xdr:col>
      <xdr:colOff>14814</xdr:colOff>
      <xdr:row>19</xdr:row>
      <xdr:rowOff>28890</xdr:rowOff>
    </xdr:from>
    <xdr:to>
      <xdr:col>44</xdr:col>
      <xdr:colOff>14814</xdr:colOff>
      <xdr:row>28</xdr:row>
      <xdr:rowOff>116416</xdr:rowOff>
    </xdr:to>
    <xdr:cxnSp macro="">
      <xdr:nvCxnSpPr>
        <xdr:cNvPr id="16" name="Straight Connector 18"/>
        <xdr:cNvCxnSpPr/>
      </xdr:nvCxnSpPr>
      <xdr:spPr>
        <a:xfrm rot="5400000">
          <a:off x="5056343" y="2787278"/>
          <a:ext cx="1135276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36171</xdr:colOff>
      <xdr:row>29</xdr:row>
      <xdr:rowOff>29076</xdr:rowOff>
    </xdr:from>
    <xdr:to>
      <xdr:col>48</xdr:col>
      <xdr:colOff>110064</xdr:colOff>
      <xdr:row>32</xdr:row>
      <xdr:rowOff>100627</xdr:rowOff>
    </xdr:to>
    <xdr:sp macro="" textlink="">
      <xdr:nvSpPr>
        <xdr:cNvPr id="18" name="Rounded Rectangle 134"/>
        <xdr:cNvSpPr/>
      </xdr:nvSpPr>
      <xdr:spPr>
        <a:xfrm>
          <a:off x="5518338" y="3383993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38863</xdr:colOff>
      <xdr:row>28</xdr:row>
      <xdr:rowOff>33869</xdr:rowOff>
    </xdr:from>
    <xdr:to>
      <xdr:col>42</xdr:col>
      <xdr:colOff>112756</xdr:colOff>
      <xdr:row>31</xdr:row>
      <xdr:rowOff>105420</xdr:rowOff>
    </xdr:to>
    <xdr:sp macro="" textlink="">
      <xdr:nvSpPr>
        <xdr:cNvPr id="19" name="Rounded Rectangle 134"/>
        <xdr:cNvSpPr/>
      </xdr:nvSpPr>
      <xdr:spPr>
        <a:xfrm>
          <a:off x="4759030" y="3272369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31751</xdr:colOff>
      <xdr:row>1</xdr:row>
      <xdr:rowOff>31752</xdr:rowOff>
    </xdr:from>
    <xdr:to>
      <xdr:col>24</xdr:col>
      <xdr:colOff>107561</xdr:colOff>
      <xdr:row>4</xdr:row>
      <xdr:rowOff>97683</xdr:rowOff>
    </xdr:to>
    <xdr:sp macro="" textlink="">
      <xdr:nvSpPr>
        <xdr:cNvPr id="20" name="Rounded Rectangle 90"/>
        <xdr:cNvSpPr/>
      </xdr:nvSpPr>
      <xdr:spPr>
        <a:xfrm>
          <a:off x="2709334" y="127002"/>
          <a:ext cx="456810" cy="41518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la</a:t>
          </a:r>
        </a:p>
      </xdr:txBody>
    </xdr:sp>
    <xdr:clientData/>
  </xdr:twoCellAnchor>
  <xdr:twoCellAnchor>
    <xdr:from>
      <xdr:col>1</xdr:col>
      <xdr:colOff>39235</xdr:colOff>
      <xdr:row>40</xdr:row>
      <xdr:rowOff>33703</xdr:rowOff>
    </xdr:from>
    <xdr:to>
      <xdr:col>2</xdr:col>
      <xdr:colOff>105909</xdr:colOff>
      <xdr:row>42</xdr:row>
      <xdr:rowOff>104037</xdr:rowOff>
    </xdr:to>
    <xdr:sp macro="" textlink="">
      <xdr:nvSpPr>
        <xdr:cNvPr id="21" name="Rounded Rectangle 29"/>
        <xdr:cNvSpPr/>
      </xdr:nvSpPr>
      <xdr:spPr>
        <a:xfrm>
          <a:off x="163060" y="4586653"/>
          <a:ext cx="190499" cy="2989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46567</xdr:colOff>
      <xdr:row>5</xdr:row>
      <xdr:rowOff>35984</xdr:rowOff>
    </xdr:from>
    <xdr:to>
      <xdr:col>29</xdr:col>
      <xdr:colOff>122377</xdr:colOff>
      <xdr:row>8</xdr:row>
      <xdr:rowOff>101915</xdr:rowOff>
    </xdr:to>
    <xdr:sp macro="" textlink="">
      <xdr:nvSpPr>
        <xdr:cNvPr id="25" name="Rounded Rectangle 90"/>
        <xdr:cNvSpPr/>
      </xdr:nvSpPr>
      <xdr:spPr>
        <a:xfrm>
          <a:off x="3359150" y="596901"/>
          <a:ext cx="456810" cy="41518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 la</a:t>
          </a:r>
        </a:p>
      </xdr:txBody>
    </xdr:sp>
    <xdr:clientData/>
  </xdr:twoCellAnchor>
  <xdr:twoCellAnchor>
    <xdr:from>
      <xdr:col>5</xdr:col>
      <xdr:colOff>31752</xdr:colOff>
      <xdr:row>23</xdr:row>
      <xdr:rowOff>42333</xdr:rowOff>
    </xdr:from>
    <xdr:to>
      <xdr:col>10</xdr:col>
      <xdr:colOff>87844</xdr:colOff>
      <xdr:row>28</xdr:row>
      <xdr:rowOff>90251</xdr:rowOff>
    </xdr:to>
    <xdr:sp macro="" textlink="">
      <xdr:nvSpPr>
        <xdr:cNvPr id="26" name="Rounded Rectangle 25"/>
        <xdr:cNvSpPr/>
      </xdr:nvSpPr>
      <xdr:spPr>
        <a:xfrm>
          <a:off x="650877" y="2652183"/>
          <a:ext cx="675217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16</xdr:col>
      <xdr:colOff>35481</xdr:colOff>
      <xdr:row>5</xdr:row>
      <xdr:rowOff>34148</xdr:rowOff>
    </xdr:from>
    <xdr:to>
      <xdr:col>19</xdr:col>
      <xdr:colOff>85028</xdr:colOff>
      <xdr:row>10</xdr:row>
      <xdr:rowOff>82066</xdr:rowOff>
    </xdr:to>
    <xdr:sp macro="" textlink="">
      <xdr:nvSpPr>
        <xdr:cNvPr id="27" name="Rounded Rectangle 69"/>
        <xdr:cNvSpPr/>
      </xdr:nvSpPr>
      <xdr:spPr>
        <a:xfrm>
          <a:off x="2026206" y="586598"/>
          <a:ext cx="421022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8</xdr:col>
      <xdr:colOff>41179</xdr:colOff>
      <xdr:row>40</xdr:row>
      <xdr:rowOff>38767</xdr:rowOff>
    </xdr:from>
    <xdr:to>
      <xdr:col>12</xdr:col>
      <xdr:colOff>102408</xdr:colOff>
      <xdr:row>44</xdr:row>
      <xdr:rowOff>93801</xdr:rowOff>
    </xdr:to>
    <xdr:sp macro="" textlink="">
      <xdr:nvSpPr>
        <xdr:cNvPr id="28" name="Rounded Rectangle 27"/>
        <xdr:cNvSpPr/>
      </xdr:nvSpPr>
      <xdr:spPr>
        <a:xfrm>
          <a:off x="1031779" y="4591717"/>
          <a:ext cx="556529" cy="5122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36785</xdr:colOff>
      <xdr:row>29</xdr:row>
      <xdr:rowOff>31750</xdr:rowOff>
    </xdr:from>
    <xdr:to>
      <xdr:col>7</xdr:col>
      <xdr:colOff>95153</xdr:colOff>
      <xdr:row>34</xdr:row>
      <xdr:rowOff>79668</xdr:rowOff>
    </xdr:to>
    <xdr:sp macro="" textlink="">
      <xdr:nvSpPr>
        <xdr:cNvPr id="29" name="Rounded Rectangle 28"/>
        <xdr:cNvSpPr/>
      </xdr:nvSpPr>
      <xdr:spPr>
        <a:xfrm>
          <a:off x="163785" y="3386667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6</xdr:col>
      <xdr:colOff>20708</xdr:colOff>
      <xdr:row>35</xdr:row>
      <xdr:rowOff>18661</xdr:rowOff>
    </xdr:from>
    <xdr:to>
      <xdr:col>9</xdr:col>
      <xdr:colOff>95394</xdr:colOff>
      <xdr:row>38</xdr:row>
      <xdr:rowOff>93606</xdr:rowOff>
    </xdr:to>
    <xdr:sp macro="" textlink="">
      <xdr:nvSpPr>
        <xdr:cNvPr id="30" name="Rounded Rectangle 1"/>
        <xdr:cNvSpPr/>
      </xdr:nvSpPr>
      <xdr:spPr>
        <a:xfrm>
          <a:off x="763658" y="4000111"/>
          <a:ext cx="446161" cy="4178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43</xdr:col>
      <xdr:colOff>36079</xdr:colOff>
      <xdr:row>33</xdr:row>
      <xdr:rowOff>42335</xdr:rowOff>
    </xdr:from>
    <xdr:to>
      <xdr:col>48</xdr:col>
      <xdr:colOff>95154</xdr:colOff>
      <xdr:row>38</xdr:row>
      <xdr:rowOff>90252</xdr:rowOff>
    </xdr:to>
    <xdr:sp macro="" textlink="">
      <xdr:nvSpPr>
        <xdr:cNvPr id="31" name="Rounded Rectangle 30"/>
        <xdr:cNvSpPr/>
      </xdr:nvSpPr>
      <xdr:spPr>
        <a:xfrm>
          <a:off x="5518246" y="3862918"/>
          <a:ext cx="694075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13</xdr:col>
      <xdr:colOff>48044</xdr:colOff>
      <xdr:row>30</xdr:row>
      <xdr:rowOff>35985</xdr:rowOff>
    </xdr:from>
    <xdr:to>
      <xdr:col>19</xdr:col>
      <xdr:colOff>89190</xdr:colOff>
      <xdr:row>36</xdr:row>
      <xdr:rowOff>82833</xdr:rowOff>
    </xdr:to>
    <xdr:sp macro="" textlink="">
      <xdr:nvSpPr>
        <xdr:cNvPr id="32" name="Rounded Rectangle 31"/>
        <xdr:cNvSpPr/>
      </xdr:nvSpPr>
      <xdr:spPr>
        <a:xfrm>
          <a:off x="1657769" y="3445935"/>
          <a:ext cx="793621" cy="73264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deal</a:t>
          </a:r>
        </a:p>
      </xdr:txBody>
    </xdr:sp>
    <xdr:clientData/>
  </xdr:twoCellAnchor>
  <xdr:twoCellAnchor>
    <xdr:from>
      <xdr:col>22</xdr:col>
      <xdr:colOff>39929</xdr:colOff>
      <xdr:row>27</xdr:row>
      <xdr:rowOff>42332</xdr:rowOff>
    </xdr:from>
    <xdr:to>
      <xdr:col>26</xdr:col>
      <xdr:colOff>105738</xdr:colOff>
      <xdr:row>32</xdr:row>
      <xdr:rowOff>90249</xdr:rowOff>
    </xdr:to>
    <xdr:sp macro="" textlink="">
      <xdr:nvSpPr>
        <xdr:cNvPr id="34" name="Rounded Rectangle 33"/>
        <xdr:cNvSpPr/>
      </xdr:nvSpPr>
      <xdr:spPr>
        <a:xfrm>
          <a:off x="2844512" y="3164415"/>
          <a:ext cx="573809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fron fron</a:t>
          </a:r>
        </a:p>
      </xdr:txBody>
    </xdr:sp>
    <xdr:clientData/>
  </xdr:twoCellAnchor>
  <xdr:twoCellAnchor>
    <xdr:from>
      <xdr:col>13</xdr:col>
      <xdr:colOff>40217</xdr:colOff>
      <xdr:row>40</xdr:row>
      <xdr:rowOff>36168</xdr:rowOff>
    </xdr:from>
    <xdr:to>
      <xdr:col>17</xdr:col>
      <xdr:colOff>94960</xdr:colOff>
      <xdr:row>44</xdr:row>
      <xdr:rowOff>91202</xdr:rowOff>
    </xdr:to>
    <xdr:sp macro="" textlink="">
      <xdr:nvSpPr>
        <xdr:cNvPr id="35" name="Rounded Rectangle 34"/>
        <xdr:cNvSpPr/>
      </xdr:nvSpPr>
      <xdr:spPr>
        <a:xfrm>
          <a:off x="1649942" y="4589118"/>
          <a:ext cx="559568" cy="5122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18694</xdr:colOff>
      <xdr:row>25</xdr:row>
      <xdr:rowOff>33090</xdr:rowOff>
    </xdr:from>
    <xdr:to>
      <xdr:col>21</xdr:col>
      <xdr:colOff>93379</xdr:colOff>
      <xdr:row>29</xdr:row>
      <xdr:rowOff>92835</xdr:rowOff>
    </xdr:to>
    <xdr:sp macro="" textlink="">
      <xdr:nvSpPr>
        <xdr:cNvPr id="36" name="Rounded Rectangle 1"/>
        <xdr:cNvSpPr/>
      </xdr:nvSpPr>
      <xdr:spPr>
        <a:xfrm>
          <a:off x="2315277" y="2922340"/>
          <a:ext cx="455685" cy="52541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1</xdr:col>
      <xdr:colOff>38676</xdr:colOff>
      <xdr:row>35</xdr:row>
      <xdr:rowOff>25488</xdr:rowOff>
    </xdr:from>
    <xdr:to>
      <xdr:col>5</xdr:col>
      <xdr:colOff>85725</xdr:colOff>
      <xdr:row>39</xdr:row>
      <xdr:rowOff>82638</xdr:rowOff>
    </xdr:to>
    <xdr:sp macro="" textlink="">
      <xdr:nvSpPr>
        <xdr:cNvPr id="37" name="Rounded Rectangle 36"/>
        <xdr:cNvSpPr/>
      </xdr:nvSpPr>
      <xdr:spPr>
        <a:xfrm>
          <a:off x="162501" y="4006938"/>
          <a:ext cx="542349" cy="514350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41018</xdr:colOff>
      <xdr:row>43</xdr:row>
      <xdr:rowOff>25399</xdr:rowOff>
    </xdr:from>
    <xdr:to>
      <xdr:col>7</xdr:col>
      <xdr:colOff>99386</xdr:colOff>
      <xdr:row>48</xdr:row>
      <xdr:rowOff>73317</xdr:rowOff>
    </xdr:to>
    <xdr:sp macro="" textlink="">
      <xdr:nvSpPr>
        <xdr:cNvPr id="38" name="Rounded Rectangle 37"/>
        <xdr:cNvSpPr/>
      </xdr:nvSpPr>
      <xdr:spPr>
        <a:xfrm>
          <a:off x="168018" y="5010149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11</xdr:col>
      <xdr:colOff>25400</xdr:colOff>
      <xdr:row>23</xdr:row>
      <xdr:rowOff>18885</xdr:rowOff>
    </xdr:from>
    <xdr:to>
      <xdr:col>13</xdr:col>
      <xdr:colOff>87842</xdr:colOff>
      <xdr:row>25</xdr:row>
      <xdr:rowOff>89220</xdr:rowOff>
    </xdr:to>
    <xdr:sp macro="" textlink="">
      <xdr:nvSpPr>
        <xdr:cNvPr id="39" name="Rounded Rectangle 29"/>
        <xdr:cNvSpPr/>
      </xdr:nvSpPr>
      <xdr:spPr>
        <a:xfrm>
          <a:off x="1387475" y="2628735"/>
          <a:ext cx="310092" cy="298935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30</xdr:col>
      <xdr:colOff>40292</xdr:colOff>
      <xdr:row>10</xdr:row>
      <xdr:rowOff>31586</xdr:rowOff>
    </xdr:from>
    <xdr:to>
      <xdr:col>33</xdr:col>
      <xdr:colOff>99561</xdr:colOff>
      <xdr:row>12</xdr:row>
      <xdr:rowOff>107946</xdr:rowOff>
    </xdr:to>
    <xdr:grpSp>
      <xdr:nvGrpSpPr>
        <xdr:cNvPr id="159" name="Group 158"/>
        <xdr:cNvGrpSpPr/>
      </xdr:nvGrpSpPr>
      <xdr:grpSpPr>
        <a:xfrm>
          <a:off x="3866167" y="1126961"/>
          <a:ext cx="440269" cy="298610"/>
          <a:chOff x="3871459" y="1174586"/>
          <a:chExt cx="440269" cy="309193"/>
        </a:xfrm>
      </xdr:grpSpPr>
      <xdr:sp macro="" textlink="">
        <xdr:nvSpPr>
          <xdr:cNvPr id="22" name="Rounded Rectangle 29"/>
          <xdr:cNvSpPr/>
        </xdr:nvSpPr>
        <xdr:spPr>
          <a:xfrm>
            <a:off x="4121229" y="1180611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Rounded Rectangle 29"/>
          <xdr:cNvSpPr/>
        </xdr:nvSpPr>
        <xdr:spPr>
          <a:xfrm>
            <a:off x="3871459" y="117458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40312</xdr:colOff>
      <xdr:row>32</xdr:row>
      <xdr:rowOff>37520</xdr:rowOff>
    </xdr:from>
    <xdr:to>
      <xdr:col>42</xdr:col>
      <xdr:colOff>99387</xdr:colOff>
      <xdr:row>37</xdr:row>
      <xdr:rowOff>85438</xdr:rowOff>
    </xdr:to>
    <xdr:sp macro="" textlink="">
      <xdr:nvSpPr>
        <xdr:cNvPr id="48" name="Rounded Rectangle 47"/>
        <xdr:cNvSpPr/>
      </xdr:nvSpPr>
      <xdr:spPr>
        <a:xfrm>
          <a:off x="4760479" y="3741687"/>
          <a:ext cx="694075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40</xdr:col>
      <xdr:colOff>48760</xdr:colOff>
      <xdr:row>42</xdr:row>
      <xdr:rowOff>30529</xdr:rowOff>
    </xdr:from>
    <xdr:to>
      <xdr:col>41</xdr:col>
      <xdr:colOff>112259</xdr:colOff>
      <xdr:row>44</xdr:row>
      <xdr:rowOff>100862</xdr:rowOff>
    </xdr:to>
    <xdr:sp macro="" textlink="">
      <xdr:nvSpPr>
        <xdr:cNvPr id="49" name="Rounded Rectangle 29"/>
        <xdr:cNvSpPr/>
      </xdr:nvSpPr>
      <xdr:spPr>
        <a:xfrm>
          <a:off x="5020810" y="4812079"/>
          <a:ext cx="187324" cy="298933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42334</xdr:colOff>
      <xdr:row>34</xdr:row>
      <xdr:rowOff>29468</xdr:rowOff>
    </xdr:from>
    <xdr:to>
      <xdr:col>23</xdr:col>
      <xdr:colOff>101601</xdr:colOff>
      <xdr:row>36</xdr:row>
      <xdr:rowOff>97687</xdr:rowOff>
    </xdr:to>
    <xdr:sp macro="" textlink="">
      <xdr:nvSpPr>
        <xdr:cNvPr id="50" name="Rounded Rectangle 29"/>
        <xdr:cNvSpPr/>
      </xdr:nvSpPr>
      <xdr:spPr>
        <a:xfrm>
          <a:off x="2652184" y="3896618"/>
          <a:ext cx="306917" cy="296819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42334</xdr:colOff>
      <xdr:row>10</xdr:row>
      <xdr:rowOff>31751</xdr:rowOff>
    </xdr:from>
    <xdr:to>
      <xdr:col>36</xdr:col>
      <xdr:colOff>95251</xdr:colOff>
      <xdr:row>12</xdr:row>
      <xdr:rowOff>102086</xdr:rowOff>
    </xdr:to>
    <xdr:sp macro="" textlink="">
      <xdr:nvSpPr>
        <xdr:cNvPr id="51" name="Rounded Rectangle 29"/>
        <xdr:cNvSpPr/>
      </xdr:nvSpPr>
      <xdr:spPr>
        <a:xfrm>
          <a:off x="4381501" y="1174751"/>
          <a:ext cx="306917" cy="30316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12</xdr:col>
      <xdr:colOff>29635</xdr:colOff>
      <xdr:row>27</xdr:row>
      <xdr:rowOff>27516</xdr:rowOff>
    </xdr:from>
    <xdr:to>
      <xdr:col>14</xdr:col>
      <xdr:colOff>82552</xdr:colOff>
      <xdr:row>29</xdr:row>
      <xdr:rowOff>95734</xdr:rowOff>
    </xdr:to>
    <xdr:sp macro="" textlink="">
      <xdr:nvSpPr>
        <xdr:cNvPr id="52" name="Rounded Rectangle 29"/>
        <xdr:cNvSpPr/>
      </xdr:nvSpPr>
      <xdr:spPr>
        <a:xfrm>
          <a:off x="1515535" y="3094566"/>
          <a:ext cx="310092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21</xdr:col>
      <xdr:colOff>23821</xdr:colOff>
      <xdr:row>20</xdr:row>
      <xdr:rowOff>14546</xdr:rowOff>
    </xdr:from>
    <xdr:to>
      <xdr:col>38</xdr:col>
      <xdr:colOff>122237</xdr:colOff>
      <xdr:row>20</xdr:row>
      <xdr:rowOff>14546</xdr:rowOff>
    </xdr:to>
    <xdr:cxnSp macro="">
      <xdr:nvCxnSpPr>
        <xdr:cNvPr id="54" name="Straight Connector 18"/>
        <xdr:cNvCxnSpPr/>
      </xdr:nvCxnSpPr>
      <xdr:spPr>
        <a:xfrm>
          <a:off x="2701404" y="2321713"/>
          <a:ext cx="2268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33862</xdr:colOff>
      <xdr:row>21</xdr:row>
      <xdr:rowOff>38106</xdr:rowOff>
    </xdr:from>
    <xdr:to>
      <xdr:col>38</xdr:col>
      <xdr:colOff>103667</xdr:colOff>
      <xdr:row>26</xdr:row>
      <xdr:rowOff>110564</xdr:rowOff>
    </xdr:to>
    <xdr:grpSp>
      <xdr:nvGrpSpPr>
        <xdr:cNvPr id="55" name="Group 18"/>
        <xdr:cNvGrpSpPr/>
      </xdr:nvGrpSpPr>
      <xdr:grpSpPr>
        <a:xfrm>
          <a:off x="3470800" y="2355856"/>
          <a:ext cx="1474742" cy="628083"/>
          <a:chOff x="1552249" y="817311"/>
          <a:chExt cx="2020344" cy="654542"/>
        </a:xfrm>
      </xdr:grpSpPr>
      <xdr:grpSp>
        <xdr:nvGrpSpPr>
          <xdr:cNvPr id="68" name="Group 15"/>
          <xdr:cNvGrpSpPr/>
        </xdr:nvGrpSpPr>
        <xdr:grpSpPr>
          <a:xfrm>
            <a:off x="1552249" y="817311"/>
            <a:ext cx="971168" cy="650309"/>
            <a:chOff x="1727267" y="798550"/>
            <a:chExt cx="948264" cy="639726"/>
          </a:xfrm>
        </xdr:grpSpPr>
        <xdr:sp macro="" textlink="">
          <xdr:nvSpPr>
            <xdr:cNvPr id="72" name="Rounded Rectangle 71"/>
            <xdr:cNvSpPr/>
          </xdr:nvSpPr>
          <xdr:spPr>
            <a:xfrm>
              <a:off x="1727267" y="798550"/>
              <a:ext cx="437437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3" name="Rounded Rectangle 111"/>
            <xdr:cNvSpPr/>
          </xdr:nvSpPr>
          <xdr:spPr>
            <a:xfrm>
              <a:off x="2238093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69" name="Group 84"/>
          <xdr:cNvGrpSpPr/>
        </xdr:nvGrpSpPr>
        <xdr:grpSpPr>
          <a:xfrm>
            <a:off x="2601427" y="821544"/>
            <a:ext cx="971166" cy="650309"/>
            <a:chOff x="1755528" y="798550"/>
            <a:chExt cx="948262" cy="639726"/>
          </a:xfrm>
        </xdr:grpSpPr>
        <xdr:sp macro="" textlink="">
          <xdr:nvSpPr>
            <xdr:cNvPr id="70" name="Rounded Rectangle 69"/>
            <xdr:cNvSpPr/>
          </xdr:nvSpPr>
          <xdr:spPr>
            <a:xfrm>
              <a:off x="1755528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71" name="Rounded Rectangle 111"/>
            <xdr:cNvSpPr/>
          </xdr:nvSpPr>
          <xdr:spPr>
            <a:xfrm>
              <a:off x="2266353" y="798550"/>
              <a:ext cx="437437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22</xdr:col>
      <xdr:colOff>38099</xdr:colOff>
      <xdr:row>13</xdr:row>
      <xdr:rowOff>42340</xdr:rowOff>
    </xdr:from>
    <xdr:to>
      <xdr:col>25</xdr:col>
      <xdr:colOff>105103</xdr:colOff>
      <xdr:row>18</xdr:row>
      <xdr:rowOff>110564</xdr:rowOff>
    </xdr:to>
    <xdr:sp macro="" textlink="">
      <xdr:nvSpPr>
        <xdr:cNvPr id="64" name="Rounded Rectangle 63"/>
        <xdr:cNvSpPr/>
      </xdr:nvSpPr>
      <xdr:spPr>
        <a:xfrm>
          <a:off x="2842682" y="1534590"/>
          <a:ext cx="448004" cy="65030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38789</xdr:colOff>
      <xdr:row>21</xdr:row>
      <xdr:rowOff>42344</xdr:rowOff>
    </xdr:from>
    <xdr:to>
      <xdr:col>26</xdr:col>
      <xdr:colOff>105793</xdr:colOff>
      <xdr:row>26</xdr:row>
      <xdr:rowOff>110569</xdr:rowOff>
    </xdr:to>
    <xdr:sp macro="" textlink="">
      <xdr:nvSpPr>
        <xdr:cNvPr id="65" name="Rounded Rectangle 111"/>
        <xdr:cNvSpPr/>
      </xdr:nvSpPr>
      <xdr:spPr>
        <a:xfrm>
          <a:off x="2970372" y="2465927"/>
          <a:ext cx="448004" cy="650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26</xdr:col>
      <xdr:colOff>27518</xdr:colOff>
      <xdr:row>13</xdr:row>
      <xdr:rowOff>42337</xdr:rowOff>
    </xdr:from>
    <xdr:to>
      <xdr:col>37</xdr:col>
      <xdr:colOff>86741</xdr:colOff>
      <xdr:row>18</xdr:row>
      <xdr:rowOff>114796</xdr:rowOff>
    </xdr:to>
    <xdr:grpSp>
      <xdr:nvGrpSpPr>
        <xdr:cNvPr id="57" name="Group 94"/>
        <xdr:cNvGrpSpPr/>
      </xdr:nvGrpSpPr>
      <xdr:grpSpPr>
        <a:xfrm>
          <a:off x="3337456" y="1471087"/>
          <a:ext cx="1464160" cy="628084"/>
          <a:chOff x="1552249" y="817311"/>
          <a:chExt cx="2005873" cy="654542"/>
        </a:xfrm>
      </xdr:grpSpPr>
      <xdr:grpSp>
        <xdr:nvGrpSpPr>
          <xdr:cNvPr id="58" name="Group 15"/>
          <xdr:cNvGrpSpPr/>
        </xdr:nvGrpSpPr>
        <xdr:grpSpPr>
          <a:xfrm>
            <a:off x="1552249" y="817311"/>
            <a:ext cx="971168" cy="650309"/>
            <a:chOff x="1727267" y="798550"/>
            <a:chExt cx="948264" cy="639726"/>
          </a:xfrm>
        </xdr:grpSpPr>
        <xdr:sp macro="" textlink="">
          <xdr:nvSpPr>
            <xdr:cNvPr id="62" name="Rounded Rectangle 61"/>
            <xdr:cNvSpPr/>
          </xdr:nvSpPr>
          <xdr:spPr>
            <a:xfrm>
              <a:off x="1727267" y="798550"/>
              <a:ext cx="437437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3" name="Rounded Rectangle 111"/>
            <xdr:cNvSpPr/>
          </xdr:nvSpPr>
          <xdr:spPr>
            <a:xfrm>
              <a:off x="2238093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59" name="Group 84"/>
          <xdr:cNvGrpSpPr/>
        </xdr:nvGrpSpPr>
        <xdr:grpSpPr>
          <a:xfrm>
            <a:off x="2601428" y="821544"/>
            <a:ext cx="956694" cy="650309"/>
            <a:chOff x="1755528" y="798550"/>
            <a:chExt cx="934131" cy="639726"/>
          </a:xfrm>
        </xdr:grpSpPr>
        <xdr:sp macro="" textlink="">
          <xdr:nvSpPr>
            <xdr:cNvPr id="60" name="Rounded Rectangle 59"/>
            <xdr:cNvSpPr/>
          </xdr:nvSpPr>
          <xdr:spPr>
            <a:xfrm>
              <a:off x="1755528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1" name="Rounded Rectangle 111"/>
            <xdr:cNvSpPr/>
          </xdr:nvSpPr>
          <xdr:spPr>
            <a:xfrm>
              <a:off x="2252221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38</xdr:col>
      <xdr:colOff>24370</xdr:colOff>
      <xdr:row>13</xdr:row>
      <xdr:rowOff>25402</xdr:rowOff>
    </xdr:from>
    <xdr:to>
      <xdr:col>44</xdr:col>
      <xdr:colOff>97825</xdr:colOff>
      <xdr:row>18</xdr:row>
      <xdr:rowOff>95251</xdr:rowOff>
    </xdr:to>
    <xdr:sp macro="" textlink="">
      <xdr:nvSpPr>
        <xdr:cNvPr id="3" name="Rounded Rectangle 2"/>
        <xdr:cNvSpPr/>
      </xdr:nvSpPr>
      <xdr:spPr>
        <a:xfrm>
          <a:off x="4871537" y="1517652"/>
          <a:ext cx="835455" cy="6519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44</xdr:col>
      <xdr:colOff>34450</xdr:colOff>
      <xdr:row>5</xdr:row>
      <xdr:rowOff>33686</xdr:rowOff>
    </xdr:from>
    <xdr:to>
      <xdr:col>47</xdr:col>
      <xdr:colOff>110260</xdr:colOff>
      <xdr:row>8</xdr:row>
      <xdr:rowOff>99617</xdr:rowOff>
    </xdr:to>
    <xdr:sp macro="" textlink="">
      <xdr:nvSpPr>
        <xdr:cNvPr id="4" name="Rounded Rectangle 91"/>
        <xdr:cNvSpPr/>
      </xdr:nvSpPr>
      <xdr:spPr>
        <a:xfrm>
          <a:off x="5643617" y="594603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 pro</a:t>
          </a:r>
        </a:p>
      </xdr:txBody>
    </xdr:sp>
    <xdr:clientData/>
  </xdr:twoCellAnchor>
  <xdr:twoCellAnchor>
    <xdr:from>
      <xdr:col>17</xdr:col>
      <xdr:colOff>43049</xdr:colOff>
      <xdr:row>21</xdr:row>
      <xdr:rowOff>33592</xdr:rowOff>
    </xdr:from>
    <xdr:to>
      <xdr:col>22</xdr:col>
      <xdr:colOff>116942</xdr:colOff>
      <xdr:row>24</xdr:row>
      <xdr:rowOff>105143</xdr:rowOff>
    </xdr:to>
    <xdr:sp macro="" textlink="">
      <xdr:nvSpPr>
        <xdr:cNvPr id="77" name="Rounded Rectangle 134"/>
        <xdr:cNvSpPr/>
      </xdr:nvSpPr>
      <xdr:spPr>
        <a:xfrm>
          <a:off x="2212632" y="2457175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44</xdr:col>
      <xdr:colOff>4712</xdr:colOff>
      <xdr:row>9</xdr:row>
      <xdr:rowOff>18114</xdr:rowOff>
    </xdr:from>
    <xdr:to>
      <xdr:col>44</xdr:col>
      <xdr:colOff>4712</xdr:colOff>
      <xdr:row>11</xdr:row>
      <xdr:rowOff>1280</xdr:rowOff>
    </xdr:to>
    <xdr:cxnSp macro="">
      <xdr:nvCxnSpPr>
        <xdr:cNvPr id="78" name="Straight Connector 18"/>
        <xdr:cNvCxnSpPr/>
      </xdr:nvCxnSpPr>
      <xdr:spPr>
        <a:xfrm rot="5400000">
          <a:off x="5505879" y="1105072"/>
          <a:ext cx="205416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6300</xdr:colOff>
      <xdr:row>11</xdr:row>
      <xdr:rowOff>1180</xdr:rowOff>
    </xdr:from>
    <xdr:to>
      <xdr:col>44</xdr:col>
      <xdr:colOff>6300</xdr:colOff>
      <xdr:row>12</xdr:row>
      <xdr:rowOff>100764</xdr:rowOff>
    </xdr:to>
    <xdr:cxnSp macro="">
      <xdr:nvCxnSpPr>
        <xdr:cNvPr id="79" name="Straight Connector 18"/>
        <xdr:cNvCxnSpPr/>
      </xdr:nvCxnSpPr>
      <xdr:spPr>
        <a:xfrm rot="5400000">
          <a:off x="5507467" y="1368597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31750</xdr:colOff>
      <xdr:row>5</xdr:row>
      <xdr:rowOff>31750</xdr:rowOff>
    </xdr:from>
    <xdr:to>
      <xdr:col>33</xdr:col>
      <xdr:colOff>107560</xdr:colOff>
      <xdr:row>8</xdr:row>
      <xdr:rowOff>97681</xdr:rowOff>
    </xdr:to>
    <xdr:sp macro="" textlink="">
      <xdr:nvSpPr>
        <xdr:cNvPr id="82" name="Rounded Rectangle 90"/>
        <xdr:cNvSpPr/>
      </xdr:nvSpPr>
      <xdr:spPr>
        <a:xfrm>
          <a:off x="3862917" y="592667"/>
          <a:ext cx="456810" cy="41518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 la</a:t>
          </a:r>
        </a:p>
      </xdr:txBody>
    </xdr:sp>
    <xdr:clientData/>
  </xdr:twoCellAnchor>
  <xdr:twoCellAnchor>
    <xdr:from>
      <xdr:col>34</xdr:col>
      <xdr:colOff>35983</xdr:colOff>
      <xdr:row>5</xdr:row>
      <xdr:rowOff>35983</xdr:rowOff>
    </xdr:from>
    <xdr:to>
      <xdr:col>37</xdr:col>
      <xdr:colOff>111793</xdr:colOff>
      <xdr:row>8</xdr:row>
      <xdr:rowOff>101914</xdr:rowOff>
    </xdr:to>
    <xdr:sp macro="" textlink="">
      <xdr:nvSpPr>
        <xdr:cNvPr id="83" name="Rounded Rectangle 90"/>
        <xdr:cNvSpPr/>
      </xdr:nvSpPr>
      <xdr:spPr>
        <a:xfrm>
          <a:off x="4375150" y="596900"/>
          <a:ext cx="456810" cy="41518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 la</a:t>
          </a:r>
        </a:p>
      </xdr:txBody>
    </xdr:sp>
    <xdr:clientData/>
  </xdr:twoCellAnchor>
  <xdr:twoCellAnchor>
    <xdr:from>
      <xdr:col>25</xdr:col>
      <xdr:colOff>25402</xdr:colOff>
      <xdr:row>1</xdr:row>
      <xdr:rowOff>21166</xdr:rowOff>
    </xdr:from>
    <xdr:to>
      <xdr:col>28</xdr:col>
      <xdr:colOff>101212</xdr:colOff>
      <xdr:row>3</xdr:row>
      <xdr:rowOff>101915</xdr:rowOff>
    </xdr:to>
    <xdr:sp macro="" textlink="">
      <xdr:nvSpPr>
        <xdr:cNvPr id="108" name="Rounded Rectangle 90"/>
        <xdr:cNvSpPr/>
      </xdr:nvSpPr>
      <xdr:spPr>
        <a:xfrm>
          <a:off x="3130552" y="116416"/>
          <a:ext cx="447285" cy="309349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23</xdr:col>
      <xdr:colOff>31751</xdr:colOff>
      <xdr:row>7</xdr:row>
      <xdr:rowOff>17141</xdr:rowOff>
    </xdr:from>
    <xdr:to>
      <xdr:col>24</xdr:col>
      <xdr:colOff>95250</xdr:colOff>
      <xdr:row>8</xdr:row>
      <xdr:rowOff>95249</xdr:rowOff>
    </xdr:to>
    <xdr:sp macro="" textlink="">
      <xdr:nvSpPr>
        <xdr:cNvPr id="117" name="Rounded Rectangle 29"/>
        <xdr:cNvSpPr/>
      </xdr:nvSpPr>
      <xdr:spPr>
        <a:xfrm>
          <a:off x="2963334" y="810891"/>
          <a:ext cx="190499" cy="194525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35984</xdr:colOff>
      <xdr:row>5</xdr:row>
      <xdr:rowOff>20755</xdr:rowOff>
    </xdr:from>
    <xdr:to>
      <xdr:col>24</xdr:col>
      <xdr:colOff>99483</xdr:colOff>
      <xdr:row>6</xdr:row>
      <xdr:rowOff>98863</xdr:rowOff>
    </xdr:to>
    <xdr:sp macro="" textlink="">
      <xdr:nvSpPr>
        <xdr:cNvPr id="118" name="Rounded Rectangle 29"/>
        <xdr:cNvSpPr/>
      </xdr:nvSpPr>
      <xdr:spPr>
        <a:xfrm>
          <a:off x="2967567" y="581672"/>
          <a:ext cx="190499" cy="194524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52916</xdr:colOff>
      <xdr:row>10</xdr:row>
      <xdr:rowOff>29634</xdr:rowOff>
    </xdr:from>
    <xdr:to>
      <xdr:col>29</xdr:col>
      <xdr:colOff>103714</xdr:colOff>
      <xdr:row>12</xdr:row>
      <xdr:rowOff>106322</xdr:rowOff>
    </xdr:to>
    <xdr:grpSp>
      <xdr:nvGrpSpPr>
        <xdr:cNvPr id="119" name="Group 118"/>
        <xdr:cNvGrpSpPr/>
      </xdr:nvGrpSpPr>
      <xdr:grpSpPr>
        <a:xfrm>
          <a:off x="2854854" y="1125009"/>
          <a:ext cx="939798" cy="298938"/>
          <a:chOff x="5270501" y="2559049"/>
          <a:chExt cx="939798" cy="309519"/>
        </a:xfrm>
      </xdr:grpSpPr>
      <xdr:sp macro="" textlink="">
        <xdr:nvSpPr>
          <xdr:cNvPr id="120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1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2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3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17</xdr:col>
      <xdr:colOff>42335</xdr:colOff>
      <xdr:row>15</xdr:row>
      <xdr:rowOff>31751</xdr:rowOff>
    </xdr:from>
    <xdr:to>
      <xdr:col>20</xdr:col>
      <xdr:colOff>109339</xdr:colOff>
      <xdr:row>20</xdr:row>
      <xdr:rowOff>99976</xdr:rowOff>
    </xdr:to>
    <xdr:sp macro="" textlink="">
      <xdr:nvSpPr>
        <xdr:cNvPr id="148" name="Rounded Rectangle 147"/>
        <xdr:cNvSpPr/>
      </xdr:nvSpPr>
      <xdr:spPr>
        <a:xfrm>
          <a:off x="2211918" y="1756834"/>
          <a:ext cx="448004" cy="650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39</xdr:col>
      <xdr:colOff>41422</xdr:colOff>
      <xdr:row>19</xdr:row>
      <xdr:rowOff>28283</xdr:rowOff>
    </xdr:from>
    <xdr:to>
      <xdr:col>42</xdr:col>
      <xdr:colOff>120652</xdr:colOff>
      <xdr:row>24</xdr:row>
      <xdr:rowOff>102513</xdr:rowOff>
    </xdr:to>
    <xdr:grpSp>
      <xdr:nvGrpSpPr>
        <xdr:cNvPr id="151" name="Group 150"/>
        <xdr:cNvGrpSpPr/>
      </xdr:nvGrpSpPr>
      <xdr:grpSpPr>
        <a:xfrm>
          <a:off x="5010297" y="2123783"/>
          <a:ext cx="460230" cy="629855"/>
          <a:chOff x="10218355" y="659049"/>
          <a:chExt cx="460230" cy="656313"/>
        </a:xfrm>
      </xdr:grpSpPr>
      <xdr:sp macro="" textlink="">
        <xdr:nvSpPr>
          <xdr:cNvPr id="152" name="Rounded Rectangle 134"/>
          <xdr:cNvSpPr/>
        </xdr:nvSpPr>
        <xdr:spPr>
          <a:xfrm>
            <a:off x="10218355" y="659049"/>
            <a:ext cx="455597" cy="314617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3" name="Rounded Rectangle 134"/>
          <xdr:cNvSpPr/>
        </xdr:nvSpPr>
        <xdr:spPr>
          <a:xfrm>
            <a:off x="10222988" y="1000745"/>
            <a:ext cx="455597" cy="314617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45</xdr:col>
      <xdr:colOff>42334</xdr:colOff>
      <xdr:row>12</xdr:row>
      <xdr:rowOff>21165</xdr:rowOff>
    </xdr:from>
    <xdr:to>
      <xdr:col>48</xdr:col>
      <xdr:colOff>109338</xdr:colOff>
      <xdr:row>16</xdr:row>
      <xdr:rowOff>116137</xdr:rowOff>
    </xdr:to>
    <xdr:sp macro="" textlink="">
      <xdr:nvSpPr>
        <xdr:cNvPr id="155" name="Rounded Rectangle 111"/>
        <xdr:cNvSpPr/>
      </xdr:nvSpPr>
      <xdr:spPr>
        <a:xfrm>
          <a:off x="5778501" y="1396998"/>
          <a:ext cx="448004" cy="56063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 ti</a:t>
          </a:r>
        </a:p>
      </xdr:txBody>
    </xdr:sp>
    <xdr:clientData/>
  </xdr:twoCellAnchor>
  <xdr:twoCellAnchor>
    <xdr:from>
      <xdr:col>39</xdr:col>
      <xdr:colOff>40983</xdr:colOff>
      <xdr:row>25</xdr:row>
      <xdr:rowOff>35983</xdr:rowOff>
    </xdr:from>
    <xdr:to>
      <xdr:col>42</xdr:col>
      <xdr:colOff>115580</xdr:colOff>
      <xdr:row>28</xdr:row>
      <xdr:rowOff>1351</xdr:rowOff>
    </xdr:to>
    <xdr:sp macro="" textlink="">
      <xdr:nvSpPr>
        <xdr:cNvPr id="157" name="Rounded Rectangle 134"/>
        <xdr:cNvSpPr/>
      </xdr:nvSpPr>
      <xdr:spPr>
        <a:xfrm>
          <a:off x="5015150" y="2925233"/>
          <a:ext cx="455597" cy="31461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37</xdr:col>
      <xdr:colOff>32513</xdr:colOff>
      <xdr:row>9</xdr:row>
      <xdr:rowOff>27519</xdr:rowOff>
    </xdr:from>
    <xdr:to>
      <xdr:col>42</xdr:col>
      <xdr:colOff>106406</xdr:colOff>
      <xdr:row>12</xdr:row>
      <xdr:rowOff>99070</xdr:rowOff>
    </xdr:to>
    <xdr:sp macro="" textlink="">
      <xdr:nvSpPr>
        <xdr:cNvPr id="158" name="Rounded Rectangle 134"/>
        <xdr:cNvSpPr/>
      </xdr:nvSpPr>
      <xdr:spPr>
        <a:xfrm>
          <a:off x="4752680" y="1054102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44526</xdr:colOff>
      <xdr:row>12</xdr:row>
      <xdr:rowOff>25236</xdr:rowOff>
    </xdr:from>
    <xdr:to>
      <xdr:col>20</xdr:col>
      <xdr:colOff>103795</xdr:colOff>
      <xdr:row>14</xdr:row>
      <xdr:rowOff>101595</xdr:rowOff>
    </xdr:to>
    <xdr:grpSp>
      <xdr:nvGrpSpPr>
        <xdr:cNvPr id="160" name="Group 159"/>
        <xdr:cNvGrpSpPr/>
      </xdr:nvGrpSpPr>
      <xdr:grpSpPr>
        <a:xfrm>
          <a:off x="2211464" y="1342861"/>
          <a:ext cx="440269" cy="298609"/>
          <a:chOff x="3871459" y="1174587"/>
          <a:chExt cx="440269" cy="309192"/>
        </a:xfrm>
      </xdr:grpSpPr>
      <xdr:sp macro="" textlink="">
        <xdr:nvSpPr>
          <xdr:cNvPr id="161" name="Rounded Rectangle 29"/>
          <xdr:cNvSpPr/>
        </xdr:nvSpPr>
        <xdr:spPr>
          <a:xfrm>
            <a:off x="4121229" y="1180611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2" name="Rounded Rectangle 29"/>
          <xdr:cNvSpPr/>
        </xdr:nvSpPr>
        <xdr:spPr>
          <a:xfrm>
            <a:off x="3871459" y="1174587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46566</xdr:colOff>
      <xdr:row>34</xdr:row>
      <xdr:rowOff>23285</xdr:rowOff>
    </xdr:from>
    <xdr:to>
      <xdr:col>36</xdr:col>
      <xdr:colOff>86780</xdr:colOff>
      <xdr:row>36</xdr:row>
      <xdr:rowOff>99973</xdr:rowOff>
    </xdr:to>
    <xdr:grpSp>
      <xdr:nvGrpSpPr>
        <xdr:cNvPr id="168" name="Group 167"/>
        <xdr:cNvGrpSpPr/>
      </xdr:nvGrpSpPr>
      <xdr:grpSpPr>
        <a:xfrm>
          <a:off x="3737504" y="3785660"/>
          <a:ext cx="937151" cy="298938"/>
          <a:chOff x="5270501" y="2559049"/>
          <a:chExt cx="939798" cy="309519"/>
        </a:xfrm>
      </xdr:grpSpPr>
      <xdr:sp macro="" textlink="">
        <xdr:nvSpPr>
          <xdr:cNvPr id="169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0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1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2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27</xdr:col>
      <xdr:colOff>42334</xdr:colOff>
      <xdr:row>34</xdr:row>
      <xdr:rowOff>21167</xdr:rowOff>
    </xdr:from>
    <xdr:to>
      <xdr:col>28</xdr:col>
      <xdr:colOff>105833</xdr:colOff>
      <xdr:row>36</xdr:row>
      <xdr:rowOff>91504</xdr:rowOff>
    </xdr:to>
    <xdr:sp macro="" textlink="">
      <xdr:nvSpPr>
        <xdr:cNvPr id="178" name="Rounded Rectangle 29"/>
        <xdr:cNvSpPr/>
      </xdr:nvSpPr>
      <xdr:spPr>
        <a:xfrm>
          <a:off x="3481917" y="3958167"/>
          <a:ext cx="190499" cy="303170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37043</xdr:colOff>
      <xdr:row>6</xdr:row>
      <xdr:rowOff>26459</xdr:rowOff>
    </xdr:from>
    <xdr:to>
      <xdr:col>22</xdr:col>
      <xdr:colOff>89960</xdr:colOff>
      <xdr:row>8</xdr:row>
      <xdr:rowOff>96794</xdr:rowOff>
    </xdr:to>
    <xdr:sp macro="" textlink="">
      <xdr:nvSpPr>
        <xdr:cNvPr id="179" name="Rounded Rectangle 29"/>
        <xdr:cNvSpPr/>
      </xdr:nvSpPr>
      <xdr:spPr>
        <a:xfrm>
          <a:off x="2523068" y="693209"/>
          <a:ext cx="300567" cy="298935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40</xdr:col>
      <xdr:colOff>52994</xdr:colOff>
      <xdr:row>39</xdr:row>
      <xdr:rowOff>24179</xdr:rowOff>
    </xdr:from>
    <xdr:to>
      <xdr:col>41</xdr:col>
      <xdr:colOff>116493</xdr:colOff>
      <xdr:row>41</xdr:row>
      <xdr:rowOff>94512</xdr:rowOff>
    </xdr:to>
    <xdr:sp macro="" textlink="">
      <xdr:nvSpPr>
        <xdr:cNvPr id="190" name="Rounded Rectangle 29"/>
        <xdr:cNvSpPr/>
      </xdr:nvSpPr>
      <xdr:spPr>
        <a:xfrm>
          <a:off x="5025044" y="4462829"/>
          <a:ext cx="187324" cy="298933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31947</xdr:colOff>
      <xdr:row>33</xdr:row>
      <xdr:rowOff>20284</xdr:rowOff>
    </xdr:from>
    <xdr:to>
      <xdr:col>25</xdr:col>
      <xdr:colOff>95763</xdr:colOff>
      <xdr:row>36</xdr:row>
      <xdr:rowOff>84339</xdr:rowOff>
    </xdr:to>
    <xdr:grpSp>
      <xdr:nvGrpSpPr>
        <xdr:cNvPr id="264" name="Group 263"/>
        <xdr:cNvGrpSpPr/>
      </xdr:nvGrpSpPr>
      <xdr:grpSpPr>
        <a:xfrm>
          <a:off x="3087885" y="3671534"/>
          <a:ext cx="190816" cy="397430"/>
          <a:chOff x="3735918" y="4430177"/>
          <a:chExt cx="192104" cy="413134"/>
        </a:xfrm>
      </xdr:grpSpPr>
      <xdr:sp macro="" textlink="">
        <xdr:nvSpPr>
          <xdr:cNvPr id="265" name="Rounded Rectangle 29"/>
          <xdr:cNvSpPr/>
        </xdr:nvSpPr>
        <xdr:spPr>
          <a:xfrm>
            <a:off x="3735918" y="4658776"/>
            <a:ext cx="190499" cy="184535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66" name="Rounded Rectangle 29"/>
          <xdr:cNvSpPr/>
        </xdr:nvSpPr>
        <xdr:spPr>
          <a:xfrm>
            <a:off x="3737523" y="4430177"/>
            <a:ext cx="190499" cy="184536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18</xdr:col>
      <xdr:colOff>47625</xdr:colOff>
      <xdr:row>43</xdr:row>
      <xdr:rowOff>38100</xdr:rowOff>
    </xdr:from>
    <xdr:to>
      <xdr:col>19</xdr:col>
      <xdr:colOff>107933</xdr:colOff>
      <xdr:row>44</xdr:row>
      <xdr:rowOff>104697</xdr:rowOff>
    </xdr:to>
    <xdr:sp macro="" textlink="">
      <xdr:nvSpPr>
        <xdr:cNvPr id="267" name="Rounded Rectangle 29"/>
        <xdr:cNvSpPr/>
      </xdr:nvSpPr>
      <xdr:spPr>
        <a:xfrm>
          <a:off x="2286000" y="4933950"/>
          <a:ext cx="184133" cy="180897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48237</xdr:colOff>
      <xdr:row>37</xdr:row>
      <xdr:rowOff>20059</xdr:rowOff>
    </xdr:from>
    <xdr:to>
      <xdr:col>17</xdr:col>
      <xdr:colOff>88395</xdr:colOff>
      <xdr:row>38</xdr:row>
      <xdr:rowOff>93228</xdr:rowOff>
    </xdr:to>
    <xdr:grpSp>
      <xdr:nvGrpSpPr>
        <xdr:cNvPr id="272" name="Group 271"/>
        <xdr:cNvGrpSpPr/>
      </xdr:nvGrpSpPr>
      <xdr:grpSpPr>
        <a:xfrm>
          <a:off x="1572237" y="4115809"/>
          <a:ext cx="683096" cy="184294"/>
          <a:chOff x="5524500" y="2551724"/>
          <a:chExt cx="685799" cy="295161"/>
        </a:xfrm>
      </xdr:grpSpPr>
      <xdr:sp macro="" textlink="">
        <xdr:nvSpPr>
          <xdr:cNvPr id="274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5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76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31947</xdr:colOff>
      <xdr:row>31</xdr:row>
      <xdr:rowOff>16864</xdr:rowOff>
    </xdr:from>
    <xdr:to>
      <xdr:col>12</xdr:col>
      <xdr:colOff>95763</xdr:colOff>
      <xdr:row>36</xdr:row>
      <xdr:rowOff>93864</xdr:rowOff>
    </xdr:to>
    <xdr:grpSp>
      <xdr:nvGrpSpPr>
        <xdr:cNvPr id="291" name="Group 290"/>
        <xdr:cNvGrpSpPr/>
      </xdr:nvGrpSpPr>
      <xdr:grpSpPr>
        <a:xfrm>
          <a:off x="1428947" y="3445864"/>
          <a:ext cx="190816" cy="632625"/>
          <a:chOff x="1394022" y="3541114"/>
          <a:chExt cx="187641" cy="648500"/>
        </a:xfrm>
      </xdr:grpSpPr>
      <xdr:grpSp>
        <xdr:nvGrpSpPr>
          <xdr:cNvPr id="277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278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79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281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24419</xdr:colOff>
      <xdr:row>30</xdr:row>
      <xdr:rowOff>33704</xdr:rowOff>
    </xdr:from>
    <xdr:to>
      <xdr:col>9</xdr:col>
      <xdr:colOff>87918</xdr:colOff>
      <xdr:row>32</xdr:row>
      <xdr:rowOff>104037</xdr:rowOff>
    </xdr:to>
    <xdr:sp macro="" textlink="">
      <xdr:nvSpPr>
        <xdr:cNvPr id="283" name="Rounded Rectangle 29"/>
        <xdr:cNvSpPr/>
      </xdr:nvSpPr>
      <xdr:spPr>
        <a:xfrm>
          <a:off x="1015019" y="3443654"/>
          <a:ext cx="187324" cy="298933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38101</xdr:colOff>
      <xdr:row>41</xdr:row>
      <xdr:rowOff>34192</xdr:rowOff>
    </xdr:from>
    <xdr:to>
      <xdr:col>6</xdr:col>
      <xdr:colOff>90129</xdr:colOff>
      <xdr:row>42</xdr:row>
      <xdr:rowOff>102029</xdr:rowOff>
    </xdr:to>
    <xdr:grpSp>
      <xdr:nvGrpSpPr>
        <xdr:cNvPr id="284" name="Group 200"/>
        <xdr:cNvGrpSpPr/>
      </xdr:nvGrpSpPr>
      <xdr:grpSpPr>
        <a:xfrm>
          <a:off x="419101" y="4574442"/>
          <a:ext cx="433028" cy="178962"/>
          <a:chOff x="5772152" y="2552563"/>
          <a:chExt cx="438146" cy="289576"/>
        </a:xfrm>
      </xdr:grpSpPr>
      <xdr:sp macro="" textlink="">
        <xdr:nvSpPr>
          <xdr:cNvPr id="285" name="Rounded Rectangle 29"/>
          <xdr:cNvSpPr/>
        </xdr:nvSpPr>
        <xdr:spPr>
          <a:xfrm>
            <a:off x="5772152" y="2552563"/>
            <a:ext cx="190500" cy="287604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6" name="Rounded Rectangle 29"/>
          <xdr:cNvSpPr/>
        </xdr:nvSpPr>
        <xdr:spPr>
          <a:xfrm>
            <a:off x="6019799" y="2554537"/>
            <a:ext cx="190499" cy="287602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</xdr:col>
      <xdr:colOff>22422</xdr:colOff>
      <xdr:row>33</xdr:row>
      <xdr:rowOff>35914</xdr:rowOff>
    </xdr:from>
    <xdr:to>
      <xdr:col>9</xdr:col>
      <xdr:colOff>84670</xdr:colOff>
      <xdr:row>34</xdr:row>
      <xdr:rowOff>103389</xdr:rowOff>
    </xdr:to>
    <xdr:sp macro="" textlink="">
      <xdr:nvSpPr>
        <xdr:cNvPr id="296" name="Rounded Rectangle 29"/>
        <xdr:cNvSpPr/>
      </xdr:nvSpPr>
      <xdr:spPr>
        <a:xfrm>
          <a:off x="1013022" y="3788764"/>
          <a:ext cx="186073" cy="181775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29635</xdr:colOff>
      <xdr:row>27</xdr:row>
      <xdr:rowOff>27516</xdr:rowOff>
    </xdr:from>
    <xdr:to>
      <xdr:col>17</xdr:col>
      <xdr:colOff>92077</xdr:colOff>
      <xdr:row>29</xdr:row>
      <xdr:rowOff>95734</xdr:rowOff>
    </xdr:to>
    <xdr:sp macro="" textlink="">
      <xdr:nvSpPr>
        <xdr:cNvPr id="299" name="Rounded Rectangle 29"/>
        <xdr:cNvSpPr/>
      </xdr:nvSpPr>
      <xdr:spPr>
        <a:xfrm>
          <a:off x="1896535" y="3094566"/>
          <a:ext cx="310092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19</xdr:col>
      <xdr:colOff>57149</xdr:colOff>
      <xdr:row>38</xdr:row>
      <xdr:rowOff>28575</xdr:rowOff>
    </xdr:from>
    <xdr:to>
      <xdr:col>38</xdr:col>
      <xdr:colOff>88900</xdr:colOff>
      <xdr:row>41</xdr:row>
      <xdr:rowOff>85724</xdr:rowOff>
    </xdr:to>
    <xdr:sp macro="" textlink="">
      <xdr:nvSpPr>
        <xdr:cNvPr id="300" name="Rounded Rectangle 299"/>
        <xdr:cNvSpPr/>
      </xdr:nvSpPr>
      <xdr:spPr>
        <a:xfrm>
          <a:off x="2419349" y="4352925"/>
          <a:ext cx="2393951" cy="40004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20</a:t>
          </a:r>
          <a:r>
            <a:rPr lang="en-US" sz="1100" baseline="0"/>
            <a:t> </a:t>
          </a:r>
          <a:r>
            <a:rPr lang="en-US" sz="1100"/>
            <a:t>sanctuaires</a:t>
          </a:r>
        </a:p>
      </xdr:txBody>
    </xdr:sp>
    <xdr:clientData/>
  </xdr:twoCellAnchor>
  <xdr:twoCellAnchor>
    <xdr:from>
      <xdr:col>20</xdr:col>
      <xdr:colOff>57149</xdr:colOff>
      <xdr:row>43</xdr:row>
      <xdr:rowOff>28575</xdr:rowOff>
    </xdr:from>
    <xdr:to>
      <xdr:col>39</xdr:col>
      <xdr:colOff>88900</xdr:colOff>
      <xdr:row>44</xdr:row>
      <xdr:rowOff>104774</xdr:rowOff>
    </xdr:to>
    <xdr:sp macro="" textlink="">
      <xdr:nvSpPr>
        <xdr:cNvPr id="302" name="Rounded Rectangle 301"/>
        <xdr:cNvSpPr/>
      </xdr:nvSpPr>
      <xdr:spPr>
        <a:xfrm>
          <a:off x="2543174" y="4924425"/>
          <a:ext cx="2393951" cy="19049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10</a:t>
          </a:r>
          <a:r>
            <a:rPr lang="en-US" sz="1100" baseline="0"/>
            <a:t> </a:t>
          </a:r>
          <a:endParaRPr lang="en-US" sz="1100"/>
        </a:p>
      </xdr:txBody>
    </xdr:sp>
    <xdr:clientData/>
  </xdr:twoCellAnchor>
  <xdr:twoCellAnchor>
    <xdr:from>
      <xdr:col>9</xdr:col>
      <xdr:colOff>49485</xdr:colOff>
      <xdr:row>5</xdr:row>
      <xdr:rowOff>43392</xdr:rowOff>
    </xdr:from>
    <xdr:to>
      <xdr:col>15</xdr:col>
      <xdr:colOff>98328</xdr:colOff>
      <xdr:row>10</xdr:row>
      <xdr:rowOff>91310</xdr:rowOff>
    </xdr:to>
    <xdr:sp macro="" textlink="">
      <xdr:nvSpPr>
        <xdr:cNvPr id="303" name="Rounded Rectangle 302"/>
        <xdr:cNvSpPr/>
      </xdr:nvSpPr>
      <xdr:spPr>
        <a:xfrm>
          <a:off x="1163910" y="595842"/>
          <a:ext cx="801318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15</xdr:col>
      <xdr:colOff>31947</xdr:colOff>
      <xdr:row>20</xdr:row>
      <xdr:rowOff>16864</xdr:rowOff>
    </xdr:from>
    <xdr:to>
      <xdr:col>16</xdr:col>
      <xdr:colOff>95763</xdr:colOff>
      <xdr:row>25</xdr:row>
      <xdr:rowOff>93864</xdr:rowOff>
    </xdr:to>
    <xdr:grpSp>
      <xdr:nvGrpSpPr>
        <xdr:cNvPr id="304" name="Group 303"/>
        <xdr:cNvGrpSpPr/>
      </xdr:nvGrpSpPr>
      <xdr:grpSpPr>
        <a:xfrm>
          <a:off x="1944885" y="2223489"/>
          <a:ext cx="190816" cy="632625"/>
          <a:chOff x="1394022" y="3541114"/>
          <a:chExt cx="187641" cy="648500"/>
        </a:xfrm>
      </xdr:grpSpPr>
      <xdr:grpSp>
        <xdr:nvGrpSpPr>
          <xdr:cNvPr id="305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307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8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306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12</xdr:col>
      <xdr:colOff>31947</xdr:colOff>
      <xdr:row>21</xdr:row>
      <xdr:rowOff>16864</xdr:rowOff>
    </xdr:from>
    <xdr:to>
      <xdr:col>13</xdr:col>
      <xdr:colOff>94195</xdr:colOff>
      <xdr:row>22</xdr:row>
      <xdr:rowOff>84339</xdr:rowOff>
    </xdr:to>
    <xdr:sp macro="" textlink="">
      <xdr:nvSpPr>
        <xdr:cNvPr id="311" name="Rounded Rectangle 29"/>
        <xdr:cNvSpPr/>
      </xdr:nvSpPr>
      <xdr:spPr>
        <a:xfrm>
          <a:off x="1517847" y="2398114"/>
          <a:ext cx="186073" cy="181775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31947</xdr:colOff>
      <xdr:row>32</xdr:row>
      <xdr:rowOff>16864</xdr:rowOff>
    </xdr:from>
    <xdr:to>
      <xdr:col>21</xdr:col>
      <xdr:colOff>94195</xdr:colOff>
      <xdr:row>33</xdr:row>
      <xdr:rowOff>84339</xdr:rowOff>
    </xdr:to>
    <xdr:sp macro="" textlink="">
      <xdr:nvSpPr>
        <xdr:cNvPr id="313" name="Rounded Rectangle 29"/>
        <xdr:cNvSpPr/>
      </xdr:nvSpPr>
      <xdr:spPr>
        <a:xfrm>
          <a:off x="2517972" y="3655414"/>
          <a:ext cx="186073" cy="181775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28575</xdr:colOff>
      <xdr:row>12</xdr:row>
      <xdr:rowOff>28575</xdr:rowOff>
    </xdr:from>
    <xdr:to>
      <xdr:col>16</xdr:col>
      <xdr:colOff>90823</xdr:colOff>
      <xdr:row>13</xdr:row>
      <xdr:rowOff>96051</xdr:rowOff>
    </xdr:to>
    <xdr:sp macro="" textlink="">
      <xdr:nvSpPr>
        <xdr:cNvPr id="314" name="Rounded Rectangle 29"/>
        <xdr:cNvSpPr/>
      </xdr:nvSpPr>
      <xdr:spPr>
        <a:xfrm>
          <a:off x="1895475" y="1381125"/>
          <a:ext cx="186073" cy="181776"/>
        </a:xfrm>
        <a:prstGeom prst="roundRect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41422</xdr:colOff>
      <xdr:row>15</xdr:row>
      <xdr:rowOff>31578</xdr:rowOff>
    </xdr:from>
    <xdr:to>
      <xdr:col>35</xdr:col>
      <xdr:colOff>106686</xdr:colOff>
      <xdr:row>18</xdr:row>
      <xdr:rowOff>105832</xdr:rowOff>
    </xdr:to>
    <xdr:grpSp>
      <xdr:nvGrpSpPr>
        <xdr:cNvPr id="102" name="Group 101"/>
        <xdr:cNvGrpSpPr/>
      </xdr:nvGrpSpPr>
      <xdr:grpSpPr>
        <a:xfrm>
          <a:off x="3608005" y="1777828"/>
          <a:ext cx="964848" cy="423504"/>
          <a:chOff x="507088" y="3905079"/>
          <a:chExt cx="964848" cy="423504"/>
        </a:xfrm>
      </xdr:grpSpPr>
      <xdr:sp macro="" textlink="">
        <xdr:nvSpPr>
          <xdr:cNvPr id="3" name="Rounded Rectangle 134"/>
          <xdr:cNvSpPr/>
        </xdr:nvSpPr>
        <xdr:spPr>
          <a:xfrm>
            <a:off x="507088" y="3909257"/>
            <a:ext cx="455597" cy="4193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ounded Rectangle 134"/>
          <xdr:cNvSpPr/>
        </xdr:nvSpPr>
        <xdr:spPr>
          <a:xfrm>
            <a:off x="1016339" y="3905079"/>
            <a:ext cx="455597" cy="4193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20</xdr:col>
      <xdr:colOff>28610</xdr:colOff>
      <xdr:row>35</xdr:row>
      <xdr:rowOff>40217</xdr:rowOff>
    </xdr:from>
    <xdr:to>
      <xdr:col>26</xdr:col>
      <xdr:colOff>102065</xdr:colOff>
      <xdr:row>40</xdr:row>
      <xdr:rowOff>88134</xdr:rowOff>
    </xdr:to>
    <xdr:sp macro="" textlink="">
      <xdr:nvSpPr>
        <xdr:cNvPr id="7" name="Rounded Rectangle 6"/>
        <xdr:cNvSpPr/>
      </xdr:nvSpPr>
      <xdr:spPr>
        <a:xfrm>
          <a:off x="2579193" y="4114800"/>
          <a:ext cx="835455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albert</a:t>
          </a:r>
        </a:p>
      </xdr:txBody>
    </xdr:sp>
    <xdr:clientData/>
  </xdr:twoCellAnchor>
  <xdr:twoCellAnchor>
    <xdr:from>
      <xdr:col>19</xdr:col>
      <xdr:colOff>31751</xdr:colOff>
      <xdr:row>1</xdr:row>
      <xdr:rowOff>21167</xdr:rowOff>
    </xdr:from>
    <xdr:to>
      <xdr:col>28</xdr:col>
      <xdr:colOff>88790</xdr:colOff>
      <xdr:row>7</xdr:row>
      <xdr:rowOff>85292</xdr:rowOff>
    </xdr:to>
    <xdr:sp macro="" textlink="">
      <xdr:nvSpPr>
        <xdr:cNvPr id="8" name="Rounded Rectangle 7"/>
        <xdr:cNvSpPr/>
      </xdr:nvSpPr>
      <xdr:spPr>
        <a:xfrm>
          <a:off x="2455334" y="137584"/>
          <a:ext cx="1200039" cy="7626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43</xdr:col>
      <xdr:colOff>14815</xdr:colOff>
      <xdr:row>19</xdr:row>
      <xdr:rowOff>28889</xdr:rowOff>
    </xdr:from>
    <xdr:to>
      <xdr:col>43</xdr:col>
      <xdr:colOff>14815</xdr:colOff>
      <xdr:row>40</xdr:row>
      <xdr:rowOff>104139</xdr:rowOff>
    </xdr:to>
    <xdr:cxnSp macro="">
      <xdr:nvCxnSpPr>
        <xdr:cNvPr id="9" name="Straight Connector 18"/>
        <xdr:cNvCxnSpPr/>
      </xdr:nvCxnSpPr>
      <xdr:spPr>
        <a:xfrm rot="5400000">
          <a:off x="4236982" y="3500806"/>
          <a:ext cx="252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28278</xdr:colOff>
      <xdr:row>15</xdr:row>
      <xdr:rowOff>33869</xdr:rowOff>
    </xdr:from>
    <xdr:to>
      <xdr:col>48</xdr:col>
      <xdr:colOff>102171</xdr:colOff>
      <xdr:row>18</xdr:row>
      <xdr:rowOff>105420</xdr:rowOff>
    </xdr:to>
    <xdr:sp macro="" textlink="">
      <xdr:nvSpPr>
        <xdr:cNvPr id="10" name="Rounded Rectangle 134"/>
        <xdr:cNvSpPr/>
      </xdr:nvSpPr>
      <xdr:spPr>
        <a:xfrm>
          <a:off x="5510445" y="1780119"/>
          <a:ext cx="70889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bionics</a:t>
          </a:r>
        </a:p>
      </xdr:txBody>
    </xdr:sp>
    <xdr:clientData/>
  </xdr:twoCellAnchor>
  <xdr:twoCellAnchor>
    <xdr:from>
      <xdr:col>15</xdr:col>
      <xdr:colOff>28651</xdr:colOff>
      <xdr:row>21</xdr:row>
      <xdr:rowOff>44286</xdr:rowOff>
    </xdr:from>
    <xdr:to>
      <xdr:col>16</xdr:col>
      <xdr:colOff>95325</xdr:colOff>
      <xdr:row>23</xdr:row>
      <xdr:rowOff>114620</xdr:rowOff>
    </xdr:to>
    <xdr:sp macro="" textlink="">
      <xdr:nvSpPr>
        <xdr:cNvPr id="11" name="Rounded Rectangle 29"/>
        <xdr:cNvSpPr/>
      </xdr:nvSpPr>
      <xdr:spPr>
        <a:xfrm>
          <a:off x="1944234" y="2489036"/>
          <a:ext cx="193674" cy="30316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52918</xdr:colOff>
      <xdr:row>29</xdr:row>
      <xdr:rowOff>42335</xdr:rowOff>
    </xdr:from>
    <xdr:to>
      <xdr:col>14</xdr:col>
      <xdr:colOff>98427</xdr:colOff>
      <xdr:row>34</xdr:row>
      <xdr:rowOff>90252</xdr:rowOff>
    </xdr:to>
    <xdr:sp macro="" textlink="">
      <xdr:nvSpPr>
        <xdr:cNvPr id="12" name="Rounded Rectangle 11"/>
        <xdr:cNvSpPr/>
      </xdr:nvSpPr>
      <xdr:spPr>
        <a:xfrm>
          <a:off x="1195918" y="3418418"/>
          <a:ext cx="691092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16</xdr:col>
      <xdr:colOff>46065</xdr:colOff>
      <xdr:row>35</xdr:row>
      <xdr:rowOff>34147</xdr:rowOff>
    </xdr:from>
    <xdr:to>
      <xdr:col>19</xdr:col>
      <xdr:colOff>95612</xdr:colOff>
      <xdr:row>40</xdr:row>
      <xdr:rowOff>82064</xdr:rowOff>
    </xdr:to>
    <xdr:sp macro="" textlink="">
      <xdr:nvSpPr>
        <xdr:cNvPr id="13" name="Rounded Rectangle 69"/>
        <xdr:cNvSpPr/>
      </xdr:nvSpPr>
      <xdr:spPr>
        <a:xfrm>
          <a:off x="2088648" y="4108730"/>
          <a:ext cx="430547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9</xdr:col>
      <xdr:colOff>41179</xdr:colOff>
      <xdr:row>1</xdr:row>
      <xdr:rowOff>28183</xdr:rowOff>
    </xdr:from>
    <xdr:to>
      <xdr:col>13</xdr:col>
      <xdr:colOff>102408</xdr:colOff>
      <xdr:row>5</xdr:row>
      <xdr:rowOff>83218</xdr:rowOff>
    </xdr:to>
    <xdr:sp macro="" textlink="">
      <xdr:nvSpPr>
        <xdr:cNvPr id="14" name="Rounded Rectangle 13"/>
        <xdr:cNvSpPr/>
      </xdr:nvSpPr>
      <xdr:spPr>
        <a:xfrm>
          <a:off x="1184179" y="144600"/>
          <a:ext cx="569229" cy="5207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9</xdr:col>
      <xdr:colOff>47368</xdr:colOff>
      <xdr:row>35</xdr:row>
      <xdr:rowOff>31750</xdr:rowOff>
    </xdr:from>
    <xdr:to>
      <xdr:col>15</xdr:col>
      <xdr:colOff>95153</xdr:colOff>
      <xdr:row>40</xdr:row>
      <xdr:rowOff>79667</xdr:rowOff>
    </xdr:to>
    <xdr:sp macro="" textlink="">
      <xdr:nvSpPr>
        <xdr:cNvPr id="15" name="Rounded Rectangle 14"/>
        <xdr:cNvSpPr/>
      </xdr:nvSpPr>
      <xdr:spPr>
        <a:xfrm>
          <a:off x="1190368" y="4106333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30</xdr:col>
      <xdr:colOff>41874</xdr:colOff>
      <xdr:row>23</xdr:row>
      <xdr:rowOff>18661</xdr:rowOff>
    </xdr:from>
    <xdr:to>
      <xdr:col>33</xdr:col>
      <xdr:colOff>116560</xdr:colOff>
      <xdr:row>26</xdr:row>
      <xdr:rowOff>93606</xdr:rowOff>
    </xdr:to>
    <xdr:sp macro="" textlink="">
      <xdr:nvSpPr>
        <xdr:cNvPr id="16" name="Rounded Rectangle 1"/>
        <xdr:cNvSpPr/>
      </xdr:nvSpPr>
      <xdr:spPr>
        <a:xfrm>
          <a:off x="3873041" y="2696244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9</xdr:col>
      <xdr:colOff>57246</xdr:colOff>
      <xdr:row>23</xdr:row>
      <xdr:rowOff>31751</xdr:rowOff>
    </xdr:from>
    <xdr:to>
      <xdr:col>14</xdr:col>
      <xdr:colOff>105738</xdr:colOff>
      <xdr:row>28</xdr:row>
      <xdr:rowOff>79668</xdr:rowOff>
    </xdr:to>
    <xdr:sp macro="" textlink="">
      <xdr:nvSpPr>
        <xdr:cNvPr id="17" name="Rounded Rectangle 16"/>
        <xdr:cNvSpPr/>
      </xdr:nvSpPr>
      <xdr:spPr>
        <a:xfrm>
          <a:off x="1200246" y="2709334"/>
          <a:ext cx="694075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14</xdr:col>
      <xdr:colOff>39931</xdr:colOff>
      <xdr:row>1</xdr:row>
      <xdr:rowOff>31747</xdr:rowOff>
    </xdr:from>
    <xdr:to>
      <xdr:col>18</xdr:col>
      <xdr:colOff>105740</xdr:colOff>
      <xdr:row>6</xdr:row>
      <xdr:rowOff>79665</xdr:rowOff>
    </xdr:to>
    <xdr:sp macro="" textlink="">
      <xdr:nvSpPr>
        <xdr:cNvPr id="19" name="Rounded Rectangle 18"/>
        <xdr:cNvSpPr/>
      </xdr:nvSpPr>
      <xdr:spPr>
        <a:xfrm>
          <a:off x="1828514" y="148164"/>
          <a:ext cx="573809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fron fron</a:t>
          </a:r>
        </a:p>
      </xdr:txBody>
    </xdr:sp>
    <xdr:clientData/>
  </xdr:twoCellAnchor>
  <xdr:twoCellAnchor>
    <xdr:from>
      <xdr:col>18</xdr:col>
      <xdr:colOff>29634</xdr:colOff>
      <xdr:row>30</xdr:row>
      <xdr:rowOff>46750</xdr:rowOff>
    </xdr:from>
    <xdr:to>
      <xdr:col>22</xdr:col>
      <xdr:colOff>94960</xdr:colOff>
      <xdr:row>34</xdr:row>
      <xdr:rowOff>101784</xdr:rowOff>
    </xdr:to>
    <xdr:sp macro="" textlink="">
      <xdr:nvSpPr>
        <xdr:cNvPr id="20" name="Rounded Rectangle 19"/>
        <xdr:cNvSpPr/>
      </xdr:nvSpPr>
      <xdr:spPr>
        <a:xfrm>
          <a:off x="2326217" y="3539250"/>
          <a:ext cx="573326" cy="5207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9</xdr:col>
      <xdr:colOff>18694</xdr:colOff>
      <xdr:row>10</xdr:row>
      <xdr:rowOff>33089</xdr:rowOff>
    </xdr:from>
    <xdr:to>
      <xdr:col>12</xdr:col>
      <xdr:colOff>93379</xdr:colOff>
      <xdr:row>14</xdr:row>
      <xdr:rowOff>92835</xdr:rowOff>
    </xdr:to>
    <xdr:sp macro="" textlink="">
      <xdr:nvSpPr>
        <xdr:cNvPr id="21" name="Rounded Rectangle 1"/>
        <xdr:cNvSpPr/>
      </xdr:nvSpPr>
      <xdr:spPr>
        <a:xfrm>
          <a:off x="1161694" y="1197256"/>
          <a:ext cx="455685" cy="52541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18</xdr:col>
      <xdr:colOff>49259</xdr:colOff>
      <xdr:row>25</xdr:row>
      <xdr:rowOff>42333</xdr:rowOff>
    </xdr:from>
    <xdr:to>
      <xdr:col>22</xdr:col>
      <xdr:colOff>96308</xdr:colOff>
      <xdr:row>29</xdr:row>
      <xdr:rowOff>99483</xdr:rowOff>
    </xdr:to>
    <xdr:sp macro="" textlink="">
      <xdr:nvSpPr>
        <xdr:cNvPr id="22" name="Rounded Rectangle 21"/>
        <xdr:cNvSpPr/>
      </xdr:nvSpPr>
      <xdr:spPr>
        <a:xfrm>
          <a:off x="2345842" y="2952750"/>
          <a:ext cx="555049" cy="522816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23</xdr:col>
      <xdr:colOff>31751</xdr:colOff>
      <xdr:row>32</xdr:row>
      <xdr:rowOff>40051</xdr:rowOff>
    </xdr:from>
    <xdr:to>
      <xdr:col>25</xdr:col>
      <xdr:colOff>91018</xdr:colOff>
      <xdr:row>34</xdr:row>
      <xdr:rowOff>108269</xdr:rowOff>
    </xdr:to>
    <xdr:sp macro="" textlink="">
      <xdr:nvSpPr>
        <xdr:cNvPr id="25" name="Rounded Rectangle 29"/>
        <xdr:cNvSpPr/>
      </xdr:nvSpPr>
      <xdr:spPr>
        <a:xfrm>
          <a:off x="2963334" y="3765384"/>
          <a:ext cx="313267" cy="30105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2655</xdr:colOff>
      <xdr:row>14</xdr:row>
      <xdr:rowOff>3962</xdr:rowOff>
    </xdr:from>
    <xdr:to>
      <xdr:col>36</xdr:col>
      <xdr:colOff>10071</xdr:colOff>
      <xdr:row>14</xdr:row>
      <xdr:rowOff>3962</xdr:rowOff>
    </xdr:to>
    <xdr:cxnSp macro="">
      <xdr:nvCxnSpPr>
        <xdr:cNvPr id="26" name="Straight Connector 18"/>
        <xdr:cNvCxnSpPr/>
      </xdr:nvCxnSpPr>
      <xdr:spPr>
        <a:xfrm>
          <a:off x="2299238" y="1633795"/>
          <a:ext cx="2304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29888</xdr:colOff>
      <xdr:row>9</xdr:row>
      <xdr:rowOff>42337</xdr:rowOff>
    </xdr:from>
    <xdr:to>
      <xdr:col>48</xdr:col>
      <xdr:colOff>91372</xdr:colOff>
      <xdr:row>14</xdr:row>
      <xdr:rowOff>110563</xdr:rowOff>
    </xdr:to>
    <xdr:sp macro="" textlink="">
      <xdr:nvSpPr>
        <xdr:cNvPr id="33" name="Rounded Rectangle 111"/>
        <xdr:cNvSpPr/>
      </xdr:nvSpPr>
      <xdr:spPr>
        <a:xfrm>
          <a:off x="5766055" y="1090087"/>
          <a:ext cx="442484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plastic</a:t>
          </a:r>
        </a:p>
      </xdr:txBody>
    </xdr:sp>
    <xdr:clientData/>
  </xdr:twoCellAnchor>
  <xdr:twoCellAnchor>
    <xdr:from>
      <xdr:col>14</xdr:col>
      <xdr:colOff>20253</xdr:colOff>
      <xdr:row>8</xdr:row>
      <xdr:rowOff>25404</xdr:rowOff>
    </xdr:from>
    <xdr:to>
      <xdr:col>17</xdr:col>
      <xdr:colOff>81737</xdr:colOff>
      <xdr:row>13</xdr:row>
      <xdr:rowOff>93629</xdr:rowOff>
    </xdr:to>
    <xdr:sp macro="" textlink="">
      <xdr:nvSpPr>
        <xdr:cNvPr id="30" name="Rounded Rectangle 29"/>
        <xdr:cNvSpPr/>
      </xdr:nvSpPr>
      <xdr:spPr>
        <a:xfrm>
          <a:off x="1808836" y="956737"/>
          <a:ext cx="442484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plastic</a:t>
          </a:r>
        </a:p>
      </xdr:txBody>
    </xdr:sp>
    <xdr:clientData/>
  </xdr:twoCellAnchor>
  <xdr:twoCellAnchor>
    <xdr:from>
      <xdr:col>34</xdr:col>
      <xdr:colOff>57008</xdr:colOff>
      <xdr:row>21</xdr:row>
      <xdr:rowOff>46570</xdr:rowOff>
    </xdr:from>
    <xdr:to>
      <xdr:col>37</xdr:col>
      <xdr:colOff>118492</xdr:colOff>
      <xdr:row>26</xdr:row>
      <xdr:rowOff>114796</xdr:rowOff>
    </xdr:to>
    <xdr:sp macro="" textlink="">
      <xdr:nvSpPr>
        <xdr:cNvPr id="31" name="Rounded Rectangle 111"/>
        <xdr:cNvSpPr/>
      </xdr:nvSpPr>
      <xdr:spPr>
        <a:xfrm>
          <a:off x="4396175" y="2491320"/>
          <a:ext cx="442484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plastic</a:t>
          </a:r>
        </a:p>
      </xdr:txBody>
    </xdr:sp>
    <xdr:clientData/>
  </xdr:twoCellAnchor>
  <xdr:twoCellAnchor>
    <xdr:from>
      <xdr:col>36</xdr:col>
      <xdr:colOff>34954</xdr:colOff>
      <xdr:row>13</xdr:row>
      <xdr:rowOff>35985</xdr:rowOff>
    </xdr:from>
    <xdr:to>
      <xdr:col>42</xdr:col>
      <xdr:colOff>108409</xdr:colOff>
      <xdr:row>18</xdr:row>
      <xdr:rowOff>105834</xdr:rowOff>
    </xdr:to>
    <xdr:sp macro="" textlink="">
      <xdr:nvSpPr>
        <xdr:cNvPr id="34" name="Rounded Rectangle 33"/>
        <xdr:cNvSpPr/>
      </xdr:nvSpPr>
      <xdr:spPr>
        <a:xfrm>
          <a:off x="4628121" y="1549402"/>
          <a:ext cx="835455" cy="6519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30</xdr:col>
      <xdr:colOff>45033</xdr:colOff>
      <xdr:row>19</xdr:row>
      <xdr:rowOff>33687</xdr:rowOff>
    </xdr:from>
    <xdr:to>
      <xdr:col>33</xdr:col>
      <xdr:colOff>120843</xdr:colOff>
      <xdr:row>22</xdr:row>
      <xdr:rowOff>99618</xdr:rowOff>
    </xdr:to>
    <xdr:sp macro="" textlink="">
      <xdr:nvSpPr>
        <xdr:cNvPr id="35" name="Rounded Rectangle 91"/>
        <xdr:cNvSpPr/>
      </xdr:nvSpPr>
      <xdr:spPr>
        <a:xfrm>
          <a:off x="3876200" y="2245604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 pro</a:t>
          </a:r>
        </a:p>
      </xdr:txBody>
    </xdr:sp>
    <xdr:clientData/>
  </xdr:twoCellAnchor>
  <xdr:twoCellAnchor>
    <xdr:from>
      <xdr:col>36</xdr:col>
      <xdr:colOff>121130</xdr:colOff>
      <xdr:row>19</xdr:row>
      <xdr:rowOff>18114</xdr:rowOff>
    </xdr:from>
    <xdr:to>
      <xdr:col>36</xdr:col>
      <xdr:colOff>121130</xdr:colOff>
      <xdr:row>21</xdr:row>
      <xdr:rowOff>1281</xdr:rowOff>
    </xdr:to>
    <xdr:cxnSp macro="">
      <xdr:nvCxnSpPr>
        <xdr:cNvPr id="36" name="Straight Connector 18"/>
        <xdr:cNvCxnSpPr/>
      </xdr:nvCxnSpPr>
      <xdr:spPr>
        <a:xfrm rot="5400000">
          <a:off x="4606297" y="2338031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6301</xdr:colOff>
      <xdr:row>13</xdr:row>
      <xdr:rowOff>11763</xdr:rowOff>
    </xdr:from>
    <xdr:to>
      <xdr:col>44</xdr:col>
      <xdr:colOff>6301</xdr:colOff>
      <xdr:row>14</xdr:row>
      <xdr:rowOff>111347</xdr:rowOff>
    </xdr:to>
    <xdr:cxnSp macro="">
      <xdr:nvCxnSpPr>
        <xdr:cNvPr id="37" name="Straight Connector 18"/>
        <xdr:cNvCxnSpPr/>
      </xdr:nvCxnSpPr>
      <xdr:spPr>
        <a:xfrm rot="5400000">
          <a:off x="5507468" y="1633180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67734</xdr:colOff>
      <xdr:row>18</xdr:row>
      <xdr:rowOff>88900</xdr:rowOff>
    </xdr:from>
    <xdr:to>
      <xdr:col>81</xdr:col>
      <xdr:colOff>16544</xdr:colOff>
      <xdr:row>22</xdr:row>
      <xdr:rowOff>38414</xdr:rowOff>
    </xdr:to>
    <xdr:sp macro="" textlink="">
      <xdr:nvSpPr>
        <xdr:cNvPr id="38" name="Rounded Rectangle 90"/>
        <xdr:cNvSpPr/>
      </xdr:nvSpPr>
      <xdr:spPr>
        <a:xfrm>
          <a:off x="9973734" y="2184400"/>
          <a:ext cx="456810" cy="41518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 la</a:t>
          </a:r>
        </a:p>
      </xdr:txBody>
    </xdr:sp>
    <xdr:clientData/>
  </xdr:twoCellAnchor>
  <xdr:twoCellAnchor>
    <xdr:from>
      <xdr:col>80</xdr:col>
      <xdr:colOff>14819</xdr:colOff>
      <xdr:row>29</xdr:row>
      <xdr:rowOff>95250</xdr:rowOff>
    </xdr:from>
    <xdr:to>
      <xdr:col>83</xdr:col>
      <xdr:colOff>90629</xdr:colOff>
      <xdr:row>32</xdr:row>
      <xdr:rowOff>59582</xdr:rowOff>
    </xdr:to>
    <xdr:sp macro="" textlink="">
      <xdr:nvSpPr>
        <xdr:cNvPr id="39" name="Rounded Rectangle 90"/>
        <xdr:cNvSpPr/>
      </xdr:nvSpPr>
      <xdr:spPr>
        <a:xfrm>
          <a:off x="10301819" y="3471333"/>
          <a:ext cx="456810" cy="313582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83</xdr:col>
      <xdr:colOff>74082</xdr:colOff>
      <xdr:row>16</xdr:row>
      <xdr:rowOff>61384</xdr:rowOff>
    </xdr:from>
    <xdr:to>
      <xdr:col>91</xdr:col>
      <xdr:colOff>1055</xdr:colOff>
      <xdr:row>19</xdr:row>
      <xdr:rowOff>21655</xdr:rowOff>
    </xdr:to>
    <xdr:grpSp>
      <xdr:nvGrpSpPr>
        <xdr:cNvPr id="40" name="Group 39"/>
        <xdr:cNvGrpSpPr/>
      </xdr:nvGrpSpPr>
      <xdr:grpSpPr>
        <a:xfrm>
          <a:off x="10794999" y="1924051"/>
          <a:ext cx="942973" cy="309521"/>
          <a:chOff x="5270501" y="2559049"/>
          <a:chExt cx="939798" cy="309519"/>
        </a:xfrm>
      </xdr:grpSpPr>
      <xdr:sp macro="" textlink="">
        <xdr:nvSpPr>
          <xdr:cNvPr id="41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4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84</xdr:col>
      <xdr:colOff>67733</xdr:colOff>
      <xdr:row>18</xdr:row>
      <xdr:rowOff>2119</xdr:rowOff>
    </xdr:from>
    <xdr:to>
      <xdr:col>91</xdr:col>
      <xdr:colOff>118531</xdr:colOff>
      <xdr:row>20</xdr:row>
      <xdr:rowOff>78807</xdr:rowOff>
    </xdr:to>
    <xdr:grpSp>
      <xdr:nvGrpSpPr>
        <xdr:cNvPr id="45" name="Group 44"/>
        <xdr:cNvGrpSpPr/>
      </xdr:nvGrpSpPr>
      <xdr:grpSpPr>
        <a:xfrm>
          <a:off x="10915650" y="2097619"/>
          <a:ext cx="939798" cy="309521"/>
          <a:chOff x="5270501" y="2559049"/>
          <a:chExt cx="939798" cy="309519"/>
        </a:xfrm>
      </xdr:grpSpPr>
      <xdr:sp macro="" textlink="">
        <xdr:nvSpPr>
          <xdr:cNvPr id="46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37653</xdr:colOff>
      <xdr:row>21</xdr:row>
      <xdr:rowOff>41237</xdr:rowOff>
    </xdr:from>
    <xdr:to>
      <xdr:col>26</xdr:col>
      <xdr:colOff>94765</xdr:colOff>
      <xdr:row>22</xdr:row>
      <xdr:rowOff>114407</xdr:rowOff>
    </xdr:to>
    <xdr:grpSp>
      <xdr:nvGrpSpPr>
        <xdr:cNvPr id="50" name="Group 49"/>
        <xdr:cNvGrpSpPr/>
      </xdr:nvGrpSpPr>
      <xdr:grpSpPr>
        <a:xfrm>
          <a:off x="2969236" y="2485987"/>
          <a:ext cx="438112" cy="189587"/>
          <a:chOff x="5524500" y="2551724"/>
          <a:chExt cx="438149" cy="295161"/>
        </a:xfrm>
      </xdr:grpSpPr>
      <xdr:sp macro="" textlink="">
        <xdr:nvSpPr>
          <xdr:cNvPr id="51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82</xdr:col>
      <xdr:colOff>95447</xdr:colOff>
      <xdr:row>10</xdr:row>
      <xdr:rowOff>27447</xdr:rowOff>
    </xdr:from>
    <xdr:to>
      <xdr:col>84</xdr:col>
      <xdr:colOff>32263</xdr:colOff>
      <xdr:row>15</xdr:row>
      <xdr:rowOff>104447</xdr:rowOff>
    </xdr:to>
    <xdr:grpSp>
      <xdr:nvGrpSpPr>
        <xdr:cNvPr id="54" name="Group 53"/>
        <xdr:cNvGrpSpPr/>
      </xdr:nvGrpSpPr>
      <xdr:grpSpPr>
        <a:xfrm>
          <a:off x="10689364" y="1191614"/>
          <a:ext cx="190816" cy="659083"/>
          <a:chOff x="1394022" y="3541114"/>
          <a:chExt cx="187641" cy="648500"/>
        </a:xfrm>
      </xdr:grpSpPr>
      <xdr:grpSp>
        <xdr:nvGrpSpPr>
          <xdr:cNvPr id="55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57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8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56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91</xdr:col>
      <xdr:colOff>114301</xdr:colOff>
      <xdr:row>14</xdr:row>
      <xdr:rowOff>91017</xdr:rowOff>
    </xdr:from>
    <xdr:to>
      <xdr:col>94</xdr:col>
      <xdr:colOff>49743</xdr:colOff>
      <xdr:row>17</xdr:row>
      <xdr:rowOff>42819</xdr:rowOff>
    </xdr:to>
    <xdr:sp macro="" textlink="">
      <xdr:nvSpPr>
        <xdr:cNvPr id="59" name="Rounded Rectangle 29"/>
        <xdr:cNvSpPr/>
      </xdr:nvSpPr>
      <xdr:spPr>
        <a:xfrm>
          <a:off x="11515726" y="2129367"/>
          <a:ext cx="306917" cy="2947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86</xdr:col>
      <xdr:colOff>35982</xdr:colOff>
      <xdr:row>24</xdr:row>
      <xdr:rowOff>102659</xdr:rowOff>
    </xdr:from>
    <xdr:to>
      <xdr:col>96</xdr:col>
      <xdr:colOff>116417</xdr:colOff>
      <xdr:row>28</xdr:row>
      <xdr:rowOff>43391</xdr:rowOff>
    </xdr:to>
    <xdr:sp macro="" textlink="">
      <xdr:nvSpPr>
        <xdr:cNvPr id="60" name="Rounded Rectangle 59"/>
        <xdr:cNvSpPr/>
      </xdr:nvSpPr>
      <xdr:spPr>
        <a:xfrm>
          <a:off x="10818282" y="3284009"/>
          <a:ext cx="1318685" cy="39793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aseline="0"/>
            <a:t> </a:t>
          </a:r>
          <a:r>
            <a:rPr lang="en-US" sz="1100"/>
            <a:t>sanctuaires</a:t>
          </a:r>
        </a:p>
      </xdr:txBody>
    </xdr:sp>
    <xdr:clientData/>
  </xdr:twoCellAnchor>
  <xdr:twoCellAnchor>
    <xdr:from>
      <xdr:col>30</xdr:col>
      <xdr:colOff>28320</xdr:colOff>
      <xdr:row>27</xdr:row>
      <xdr:rowOff>43394</xdr:rowOff>
    </xdr:from>
    <xdr:to>
      <xdr:col>36</xdr:col>
      <xdr:colOff>87746</xdr:colOff>
      <xdr:row>32</xdr:row>
      <xdr:rowOff>91312</xdr:rowOff>
    </xdr:to>
    <xdr:sp macro="" textlink="">
      <xdr:nvSpPr>
        <xdr:cNvPr id="61" name="Rounded Rectangle 60"/>
        <xdr:cNvSpPr/>
      </xdr:nvSpPr>
      <xdr:spPr>
        <a:xfrm>
          <a:off x="3859487" y="3186644"/>
          <a:ext cx="821426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85</xdr:col>
      <xdr:colOff>93133</xdr:colOff>
      <xdr:row>19</xdr:row>
      <xdr:rowOff>38102</xdr:rowOff>
    </xdr:from>
    <xdr:to>
      <xdr:col>93</xdr:col>
      <xdr:colOff>16931</xdr:colOff>
      <xdr:row>22</xdr:row>
      <xdr:rowOff>490</xdr:rowOff>
    </xdr:to>
    <xdr:grpSp>
      <xdr:nvGrpSpPr>
        <xdr:cNvPr id="62" name="Group 61"/>
        <xdr:cNvGrpSpPr/>
      </xdr:nvGrpSpPr>
      <xdr:grpSpPr>
        <a:xfrm>
          <a:off x="11068050" y="2250019"/>
          <a:ext cx="939798" cy="311638"/>
          <a:chOff x="5270501" y="2559049"/>
          <a:chExt cx="939798" cy="309519"/>
        </a:xfrm>
      </xdr:grpSpPr>
      <xdr:sp macro="" textlink="">
        <xdr:nvSpPr>
          <xdr:cNvPr id="63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86</xdr:col>
      <xdr:colOff>118533</xdr:colOff>
      <xdr:row>20</xdr:row>
      <xdr:rowOff>76203</xdr:rowOff>
    </xdr:from>
    <xdr:to>
      <xdr:col>92</xdr:col>
      <xdr:colOff>48681</xdr:colOff>
      <xdr:row>23</xdr:row>
      <xdr:rowOff>34357</xdr:rowOff>
    </xdr:to>
    <xdr:grpSp>
      <xdr:nvGrpSpPr>
        <xdr:cNvPr id="67" name="Group 66"/>
        <xdr:cNvGrpSpPr/>
      </xdr:nvGrpSpPr>
      <xdr:grpSpPr>
        <a:xfrm>
          <a:off x="11220450" y="2404536"/>
          <a:ext cx="692148" cy="307404"/>
          <a:chOff x="5270501" y="2561166"/>
          <a:chExt cx="692148" cy="307402"/>
        </a:xfrm>
      </xdr:grpSpPr>
      <xdr:sp macro="" textlink="">
        <xdr:nvSpPr>
          <xdr:cNvPr id="68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9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0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94</xdr:col>
      <xdr:colOff>35984</xdr:colOff>
      <xdr:row>17</xdr:row>
      <xdr:rowOff>35985</xdr:rowOff>
    </xdr:from>
    <xdr:to>
      <xdr:col>96</xdr:col>
      <xdr:colOff>88901</xdr:colOff>
      <xdr:row>19</xdr:row>
      <xdr:rowOff>106319</xdr:rowOff>
    </xdr:to>
    <xdr:sp macro="" textlink="">
      <xdr:nvSpPr>
        <xdr:cNvPr id="71" name="Rounded Rectangle 29"/>
        <xdr:cNvSpPr/>
      </xdr:nvSpPr>
      <xdr:spPr>
        <a:xfrm>
          <a:off x="11808884" y="2417235"/>
          <a:ext cx="300567" cy="298934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95</xdr:col>
      <xdr:colOff>61384</xdr:colOff>
      <xdr:row>18</xdr:row>
      <xdr:rowOff>71968</xdr:rowOff>
    </xdr:from>
    <xdr:to>
      <xdr:col>97</xdr:col>
      <xdr:colOff>114301</xdr:colOff>
      <xdr:row>21</xdr:row>
      <xdr:rowOff>25886</xdr:rowOff>
    </xdr:to>
    <xdr:sp macro="" textlink="">
      <xdr:nvSpPr>
        <xdr:cNvPr id="72" name="Rounded Rectangle 29"/>
        <xdr:cNvSpPr/>
      </xdr:nvSpPr>
      <xdr:spPr>
        <a:xfrm>
          <a:off x="11958109" y="2567518"/>
          <a:ext cx="300567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44</xdr:col>
      <xdr:colOff>42334</xdr:colOff>
      <xdr:row>19</xdr:row>
      <xdr:rowOff>31749</xdr:rowOff>
    </xdr:from>
    <xdr:to>
      <xdr:col>48</xdr:col>
      <xdr:colOff>114302</xdr:colOff>
      <xdr:row>33</xdr:row>
      <xdr:rowOff>96966</xdr:rowOff>
    </xdr:to>
    <xdr:grpSp>
      <xdr:nvGrpSpPr>
        <xdr:cNvPr id="73" name="Group 72"/>
        <xdr:cNvGrpSpPr/>
      </xdr:nvGrpSpPr>
      <xdr:grpSpPr>
        <a:xfrm>
          <a:off x="5651501" y="2243666"/>
          <a:ext cx="579968" cy="1695050"/>
          <a:chOff x="674303" y="828288"/>
          <a:chExt cx="576705" cy="1693887"/>
        </a:xfrm>
      </xdr:grpSpPr>
      <xdr:sp macro="" textlink="">
        <xdr:nvSpPr>
          <xdr:cNvPr id="75" name="Rounded Rectangle 134"/>
          <xdr:cNvSpPr/>
        </xdr:nvSpPr>
        <xdr:spPr>
          <a:xfrm>
            <a:off x="676419" y="1994571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cen ter </a:t>
            </a:r>
          </a:p>
        </xdr:txBody>
      </xdr:sp>
      <xdr:sp macro="" textlink="">
        <xdr:nvSpPr>
          <xdr:cNvPr id="76" name="Rounded Rectangle 134"/>
          <xdr:cNvSpPr/>
        </xdr:nvSpPr>
        <xdr:spPr>
          <a:xfrm>
            <a:off x="680653" y="140613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cen ter </a:t>
            </a:r>
          </a:p>
        </xdr:txBody>
      </xdr:sp>
      <xdr:sp macro="" textlink="">
        <xdr:nvSpPr>
          <xdr:cNvPr id="77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cen ter</a:t>
            </a:r>
          </a:p>
        </xdr:txBody>
      </xdr:sp>
    </xdr:grpSp>
    <xdr:clientData/>
  </xdr:twoCellAnchor>
  <xdr:twoCellAnchor>
    <xdr:from>
      <xdr:col>26</xdr:col>
      <xdr:colOff>68074</xdr:colOff>
      <xdr:row>9</xdr:row>
      <xdr:rowOff>23224</xdr:rowOff>
    </xdr:from>
    <xdr:to>
      <xdr:col>37</xdr:col>
      <xdr:colOff>119814</xdr:colOff>
      <xdr:row>12</xdr:row>
      <xdr:rowOff>99706</xdr:rowOff>
    </xdr:to>
    <xdr:grpSp>
      <xdr:nvGrpSpPr>
        <xdr:cNvPr id="78" name="Group 77"/>
        <xdr:cNvGrpSpPr/>
      </xdr:nvGrpSpPr>
      <xdr:grpSpPr>
        <a:xfrm>
          <a:off x="3380657" y="1070974"/>
          <a:ext cx="1459324" cy="425732"/>
          <a:chOff x="-582248" y="820228"/>
          <a:chExt cx="1826906" cy="535664"/>
        </a:xfrm>
      </xdr:grpSpPr>
      <xdr:sp macro="" textlink="">
        <xdr:nvSpPr>
          <xdr:cNvPr id="80" name="Rounded Rectangle 134"/>
          <xdr:cNvSpPr/>
        </xdr:nvSpPr>
        <xdr:spPr>
          <a:xfrm>
            <a:off x="-582248" y="822751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1" name="Rounded Rectangle 134"/>
          <xdr:cNvSpPr/>
        </xdr:nvSpPr>
        <xdr:spPr>
          <a:xfrm>
            <a:off x="44695" y="820228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2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22</xdr:col>
      <xdr:colOff>32811</xdr:colOff>
      <xdr:row>8</xdr:row>
      <xdr:rowOff>29633</xdr:rowOff>
    </xdr:from>
    <xdr:to>
      <xdr:col>25</xdr:col>
      <xdr:colOff>108621</xdr:colOff>
      <xdr:row>12</xdr:row>
      <xdr:rowOff>95249</xdr:rowOff>
    </xdr:to>
    <xdr:sp macro="" textlink="">
      <xdr:nvSpPr>
        <xdr:cNvPr id="83" name="Rounded Rectangle 90"/>
        <xdr:cNvSpPr/>
      </xdr:nvSpPr>
      <xdr:spPr>
        <a:xfrm>
          <a:off x="2837394" y="960966"/>
          <a:ext cx="456810" cy="531283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</a:t>
          </a:r>
        </a:p>
      </xdr:txBody>
    </xdr:sp>
    <xdr:clientData/>
  </xdr:twoCellAnchor>
  <xdr:twoCellAnchor>
    <xdr:from>
      <xdr:col>44</xdr:col>
      <xdr:colOff>31750</xdr:colOff>
      <xdr:row>35</xdr:row>
      <xdr:rowOff>20251</xdr:rowOff>
    </xdr:from>
    <xdr:to>
      <xdr:col>48</xdr:col>
      <xdr:colOff>93986</xdr:colOff>
      <xdr:row>40</xdr:row>
      <xdr:rowOff>107946</xdr:rowOff>
    </xdr:to>
    <xdr:grpSp>
      <xdr:nvGrpSpPr>
        <xdr:cNvPr id="89" name="Group 88"/>
        <xdr:cNvGrpSpPr/>
      </xdr:nvGrpSpPr>
      <xdr:grpSpPr>
        <a:xfrm>
          <a:off x="5640917" y="4094834"/>
          <a:ext cx="570236" cy="669779"/>
          <a:chOff x="4159250" y="1861751"/>
          <a:chExt cx="570236" cy="669779"/>
        </a:xfrm>
      </xdr:grpSpPr>
      <xdr:sp macro="" textlink="">
        <xdr:nvSpPr>
          <xdr:cNvPr id="85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  <xdr:sp macro="" textlink="">
        <xdr:nvSpPr>
          <xdr:cNvPr id="86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serre</a:t>
            </a:r>
          </a:p>
        </xdr:txBody>
      </xdr:sp>
    </xdr:grpSp>
    <xdr:clientData/>
  </xdr:twoCellAnchor>
  <xdr:twoCellAnchor>
    <xdr:from>
      <xdr:col>43</xdr:col>
      <xdr:colOff>31750</xdr:colOff>
      <xdr:row>41</xdr:row>
      <xdr:rowOff>32370</xdr:rowOff>
    </xdr:from>
    <xdr:to>
      <xdr:col>48</xdr:col>
      <xdr:colOff>96680</xdr:colOff>
      <xdr:row>44</xdr:row>
      <xdr:rowOff>105833</xdr:rowOff>
    </xdr:to>
    <xdr:sp macro="" textlink="">
      <xdr:nvSpPr>
        <xdr:cNvPr id="91" name="Rounded Rectangle 134"/>
        <xdr:cNvSpPr/>
      </xdr:nvSpPr>
      <xdr:spPr>
        <a:xfrm>
          <a:off x="5513917" y="4805453"/>
          <a:ext cx="699930" cy="422713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bionics</a:t>
          </a:r>
        </a:p>
      </xdr:txBody>
    </xdr:sp>
    <xdr:clientData/>
  </xdr:twoCellAnchor>
  <xdr:twoCellAnchor>
    <xdr:from>
      <xdr:col>36</xdr:col>
      <xdr:colOff>54456</xdr:colOff>
      <xdr:row>37</xdr:row>
      <xdr:rowOff>35065</xdr:rowOff>
    </xdr:from>
    <xdr:to>
      <xdr:col>41</xdr:col>
      <xdr:colOff>119386</xdr:colOff>
      <xdr:row>40</xdr:row>
      <xdr:rowOff>108528</xdr:rowOff>
    </xdr:to>
    <xdr:sp macro="" textlink="">
      <xdr:nvSpPr>
        <xdr:cNvPr id="92" name="Rounded Rectangle 134"/>
        <xdr:cNvSpPr/>
      </xdr:nvSpPr>
      <xdr:spPr>
        <a:xfrm>
          <a:off x="4647623" y="4342482"/>
          <a:ext cx="699930" cy="422713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bionics</a:t>
          </a:r>
        </a:p>
      </xdr:txBody>
    </xdr:sp>
    <xdr:clientData/>
  </xdr:twoCellAnchor>
  <xdr:twoCellAnchor>
    <xdr:from>
      <xdr:col>37</xdr:col>
      <xdr:colOff>36536</xdr:colOff>
      <xdr:row>32</xdr:row>
      <xdr:rowOff>24482</xdr:rowOff>
    </xdr:from>
    <xdr:to>
      <xdr:col>41</xdr:col>
      <xdr:colOff>102118</xdr:colOff>
      <xdr:row>36</xdr:row>
      <xdr:rowOff>86781</xdr:rowOff>
    </xdr:to>
    <xdr:sp macro="" textlink="">
      <xdr:nvSpPr>
        <xdr:cNvPr id="94" name="Rounded Rectangle 134"/>
        <xdr:cNvSpPr/>
      </xdr:nvSpPr>
      <xdr:spPr>
        <a:xfrm>
          <a:off x="4756703" y="3749815"/>
          <a:ext cx="573582" cy="527966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</a:t>
          </a:r>
        </a:p>
      </xdr:txBody>
    </xdr:sp>
    <xdr:clientData/>
  </xdr:twoCellAnchor>
  <xdr:twoCellAnchor>
    <xdr:from>
      <xdr:col>37</xdr:col>
      <xdr:colOff>38112</xdr:colOff>
      <xdr:row>27</xdr:row>
      <xdr:rowOff>28317</xdr:rowOff>
    </xdr:from>
    <xdr:to>
      <xdr:col>41</xdr:col>
      <xdr:colOff>103694</xdr:colOff>
      <xdr:row>31</xdr:row>
      <xdr:rowOff>90616</xdr:rowOff>
    </xdr:to>
    <xdr:sp macro="" textlink="">
      <xdr:nvSpPr>
        <xdr:cNvPr id="95" name="Rounded Rectangle 134"/>
        <xdr:cNvSpPr/>
      </xdr:nvSpPr>
      <xdr:spPr>
        <a:xfrm>
          <a:off x="4758279" y="3171567"/>
          <a:ext cx="573582" cy="527966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</a:t>
          </a:r>
        </a:p>
      </xdr:txBody>
    </xdr:sp>
    <xdr:clientData/>
  </xdr:twoCellAnchor>
  <xdr:twoCellAnchor>
    <xdr:from>
      <xdr:col>36</xdr:col>
      <xdr:colOff>42334</xdr:colOff>
      <xdr:row>41</xdr:row>
      <xdr:rowOff>36603</xdr:rowOff>
    </xdr:from>
    <xdr:to>
      <xdr:col>42</xdr:col>
      <xdr:colOff>114658</xdr:colOff>
      <xdr:row>44</xdr:row>
      <xdr:rowOff>110066</xdr:rowOff>
    </xdr:to>
    <xdr:sp macro="" textlink="">
      <xdr:nvSpPr>
        <xdr:cNvPr id="99" name="Rounded Rectangle 134"/>
        <xdr:cNvSpPr/>
      </xdr:nvSpPr>
      <xdr:spPr>
        <a:xfrm>
          <a:off x="4635501" y="4809686"/>
          <a:ext cx="834324" cy="422713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38</xdr:col>
      <xdr:colOff>44091</xdr:colOff>
      <xdr:row>9</xdr:row>
      <xdr:rowOff>28717</xdr:rowOff>
    </xdr:from>
    <xdr:to>
      <xdr:col>44</xdr:col>
      <xdr:colOff>116415</xdr:colOff>
      <xdr:row>12</xdr:row>
      <xdr:rowOff>102180</xdr:rowOff>
    </xdr:to>
    <xdr:sp macro="" textlink="">
      <xdr:nvSpPr>
        <xdr:cNvPr id="100" name="Rounded Rectangle 134"/>
        <xdr:cNvSpPr/>
      </xdr:nvSpPr>
      <xdr:spPr>
        <a:xfrm>
          <a:off x="4891258" y="1076467"/>
          <a:ext cx="834324" cy="422713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23</xdr:col>
      <xdr:colOff>42334</xdr:colOff>
      <xdr:row>15</xdr:row>
      <xdr:rowOff>21167</xdr:rowOff>
    </xdr:from>
    <xdr:to>
      <xdr:col>27</xdr:col>
      <xdr:colOff>107916</xdr:colOff>
      <xdr:row>19</xdr:row>
      <xdr:rowOff>83466</xdr:rowOff>
    </xdr:to>
    <xdr:sp macro="" textlink="">
      <xdr:nvSpPr>
        <xdr:cNvPr id="101" name="Rounded Rectangle 134"/>
        <xdr:cNvSpPr/>
      </xdr:nvSpPr>
      <xdr:spPr>
        <a:xfrm>
          <a:off x="2973917" y="1767417"/>
          <a:ext cx="573582" cy="527966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cen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ter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45655</xdr:colOff>
      <xdr:row>19</xdr:row>
      <xdr:rowOff>46395</xdr:rowOff>
    </xdr:from>
    <xdr:to>
      <xdr:col>41</xdr:col>
      <xdr:colOff>121503</xdr:colOff>
      <xdr:row>26</xdr:row>
      <xdr:rowOff>110066</xdr:rowOff>
    </xdr:to>
    <xdr:grpSp>
      <xdr:nvGrpSpPr>
        <xdr:cNvPr id="103" name="Group 102"/>
        <xdr:cNvGrpSpPr/>
      </xdr:nvGrpSpPr>
      <xdr:grpSpPr>
        <a:xfrm>
          <a:off x="4892822" y="2258312"/>
          <a:ext cx="456848" cy="878587"/>
          <a:chOff x="1015088" y="3905079"/>
          <a:chExt cx="456848" cy="878587"/>
        </a:xfrm>
      </xdr:grpSpPr>
      <xdr:sp macro="" textlink="">
        <xdr:nvSpPr>
          <xdr:cNvPr id="104" name="Rounded Rectangle 134"/>
          <xdr:cNvSpPr/>
        </xdr:nvSpPr>
        <xdr:spPr>
          <a:xfrm>
            <a:off x="1015088" y="4364340"/>
            <a:ext cx="455597" cy="4193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5" name="Rounded Rectangle 134"/>
          <xdr:cNvSpPr/>
        </xdr:nvSpPr>
        <xdr:spPr>
          <a:xfrm>
            <a:off x="1016339" y="3905079"/>
            <a:ext cx="455597" cy="4193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35</xdr:col>
      <xdr:colOff>19530</xdr:colOff>
      <xdr:row>19</xdr:row>
      <xdr:rowOff>22347</xdr:rowOff>
    </xdr:from>
    <xdr:to>
      <xdr:col>35</xdr:col>
      <xdr:colOff>19530</xdr:colOff>
      <xdr:row>21</xdr:row>
      <xdr:rowOff>5514</xdr:rowOff>
    </xdr:to>
    <xdr:cxnSp macro="">
      <xdr:nvCxnSpPr>
        <xdr:cNvPr id="106" name="Straight Connector 18"/>
        <xdr:cNvCxnSpPr/>
      </xdr:nvCxnSpPr>
      <xdr:spPr>
        <a:xfrm rot="5400000">
          <a:off x="4377697" y="2342264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35983</xdr:colOff>
      <xdr:row>20</xdr:row>
      <xdr:rowOff>30397</xdr:rowOff>
    </xdr:from>
    <xdr:to>
      <xdr:col>13</xdr:col>
      <xdr:colOff>96968</xdr:colOff>
      <xdr:row>22</xdr:row>
      <xdr:rowOff>112180</xdr:rowOff>
    </xdr:to>
    <xdr:sp macro="" textlink="">
      <xdr:nvSpPr>
        <xdr:cNvPr id="108" name="Rounded Rectangle 134"/>
        <xdr:cNvSpPr/>
      </xdr:nvSpPr>
      <xdr:spPr>
        <a:xfrm>
          <a:off x="1178983" y="2358730"/>
          <a:ext cx="568985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</a:t>
          </a:r>
        </a:p>
      </xdr:txBody>
    </xdr:sp>
    <xdr:clientData/>
  </xdr:twoCellAnchor>
  <xdr:twoCellAnchor>
    <xdr:from>
      <xdr:col>18</xdr:col>
      <xdr:colOff>26652</xdr:colOff>
      <xdr:row>21</xdr:row>
      <xdr:rowOff>45651</xdr:rowOff>
    </xdr:from>
    <xdr:to>
      <xdr:col>22</xdr:col>
      <xdr:colOff>87637</xdr:colOff>
      <xdr:row>24</xdr:row>
      <xdr:rowOff>11018</xdr:rowOff>
    </xdr:to>
    <xdr:sp macro="" textlink="">
      <xdr:nvSpPr>
        <xdr:cNvPr id="109" name="Rounded Rectangle 134"/>
        <xdr:cNvSpPr/>
      </xdr:nvSpPr>
      <xdr:spPr>
        <a:xfrm>
          <a:off x="2323235" y="2490401"/>
          <a:ext cx="568985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cime</a:t>
          </a:r>
        </a:p>
      </xdr:txBody>
    </xdr:sp>
    <xdr:clientData/>
  </xdr:twoCellAnchor>
  <xdr:twoCellAnchor>
    <xdr:from>
      <xdr:col>27</xdr:col>
      <xdr:colOff>21929</xdr:colOff>
      <xdr:row>37</xdr:row>
      <xdr:rowOff>16935</xdr:rowOff>
    </xdr:from>
    <xdr:to>
      <xdr:col>32</xdr:col>
      <xdr:colOff>85238</xdr:colOff>
      <xdr:row>40</xdr:row>
      <xdr:rowOff>88486</xdr:rowOff>
    </xdr:to>
    <xdr:sp macro="" textlink="">
      <xdr:nvSpPr>
        <xdr:cNvPr id="110" name="Rounded Rectangle 134"/>
        <xdr:cNvSpPr/>
      </xdr:nvSpPr>
      <xdr:spPr>
        <a:xfrm>
          <a:off x="3461512" y="4324352"/>
          <a:ext cx="708893" cy="42080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musée</a:t>
          </a:r>
        </a:p>
      </xdr:txBody>
    </xdr:sp>
    <xdr:clientData/>
  </xdr:twoCellAnchor>
  <xdr:twoCellAnchor>
    <xdr:from>
      <xdr:col>9</xdr:col>
      <xdr:colOff>21166</xdr:colOff>
      <xdr:row>6</xdr:row>
      <xdr:rowOff>31914</xdr:rowOff>
    </xdr:from>
    <xdr:to>
      <xdr:col>12</xdr:col>
      <xdr:colOff>104810</xdr:colOff>
      <xdr:row>7</xdr:row>
      <xdr:rowOff>105832</xdr:rowOff>
    </xdr:to>
    <xdr:sp macro="" textlink="">
      <xdr:nvSpPr>
        <xdr:cNvPr id="112" name="Rounded Rectangle 134"/>
        <xdr:cNvSpPr/>
      </xdr:nvSpPr>
      <xdr:spPr>
        <a:xfrm>
          <a:off x="1164166" y="730414"/>
          <a:ext cx="464644" cy="190335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22189</xdr:colOff>
      <xdr:row>8</xdr:row>
      <xdr:rowOff>28716</xdr:rowOff>
    </xdr:from>
    <xdr:to>
      <xdr:col>12</xdr:col>
      <xdr:colOff>105833</xdr:colOff>
      <xdr:row>9</xdr:row>
      <xdr:rowOff>102634</xdr:rowOff>
    </xdr:to>
    <xdr:sp macro="" textlink="">
      <xdr:nvSpPr>
        <xdr:cNvPr id="113" name="Rounded Rectangle 134"/>
        <xdr:cNvSpPr/>
      </xdr:nvSpPr>
      <xdr:spPr>
        <a:xfrm>
          <a:off x="1165189" y="960049"/>
          <a:ext cx="464644" cy="190335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42335</xdr:colOff>
      <xdr:row>19</xdr:row>
      <xdr:rowOff>45211</xdr:rowOff>
    </xdr:from>
    <xdr:to>
      <xdr:col>29</xdr:col>
      <xdr:colOff>112603</xdr:colOff>
      <xdr:row>22</xdr:row>
      <xdr:rowOff>10578</xdr:rowOff>
    </xdr:to>
    <xdr:sp macro="" textlink="">
      <xdr:nvSpPr>
        <xdr:cNvPr id="115" name="Rounded Rectangle 134"/>
        <xdr:cNvSpPr/>
      </xdr:nvSpPr>
      <xdr:spPr>
        <a:xfrm>
          <a:off x="3608918" y="2257128"/>
          <a:ext cx="197268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11017</xdr:colOff>
      <xdr:row>34</xdr:row>
      <xdr:rowOff>18132</xdr:rowOff>
    </xdr:from>
    <xdr:to>
      <xdr:col>32</xdr:col>
      <xdr:colOff>81285</xdr:colOff>
      <xdr:row>36</xdr:row>
      <xdr:rowOff>99916</xdr:rowOff>
    </xdr:to>
    <xdr:sp macro="" textlink="">
      <xdr:nvSpPr>
        <xdr:cNvPr id="116" name="Rounded Rectangle 134"/>
        <xdr:cNvSpPr/>
      </xdr:nvSpPr>
      <xdr:spPr>
        <a:xfrm>
          <a:off x="3969184" y="3976299"/>
          <a:ext cx="197268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21168</xdr:colOff>
      <xdr:row>26</xdr:row>
      <xdr:rowOff>42330</xdr:rowOff>
    </xdr:from>
    <xdr:to>
      <xdr:col>25</xdr:col>
      <xdr:colOff>91871</xdr:colOff>
      <xdr:row>32</xdr:row>
      <xdr:rowOff>3026</xdr:rowOff>
    </xdr:to>
    <xdr:grpSp>
      <xdr:nvGrpSpPr>
        <xdr:cNvPr id="117" name="Group 116"/>
        <xdr:cNvGrpSpPr/>
      </xdr:nvGrpSpPr>
      <xdr:grpSpPr>
        <a:xfrm>
          <a:off x="2952751" y="3069163"/>
          <a:ext cx="324703" cy="659196"/>
          <a:chOff x="4159250" y="1872334"/>
          <a:chExt cx="570236" cy="659196"/>
        </a:xfrm>
      </xdr:grpSpPr>
      <xdr:sp macro="" textlink="">
        <xdr:nvSpPr>
          <xdr:cNvPr id="118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9" name="Rounded Rectangle 134"/>
          <xdr:cNvSpPr/>
        </xdr:nvSpPr>
        <xdr:spPr>
          <a:xfrm>
            <a:off x="4160500" y="1872334"/>
            <a:ext cx="568986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34</xdr:col>
      <xdr:colOff>29632</xdr:colOff>
      <xdr:row>33</xdr:row>
      <xdr:rowOff>24966</xdr:rowOff>
    </xdr:from>
    <xdr:to>
      <xdr:col>36</xdr:col>
      <xdr:colOff>99623</xdr:colOff>
      <xdr:row>35</xdr:row>
      <xdr:rowOff>106750</xdr:rowOff>
    </xdr:to>
    <xdr:sp macro="" textlink="">
      <xdr:nvSpPr>
        <xdr:cNvPr id="124" name="Rounded Rectangle 134"/>
        <xdr:cNvSpPr/>
      </xdr:nvSpPr>
      <xdr:spPr>
        <a:xfrm>
          <a:off x="4368799" y="3866716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33</xdr:col>
      <xdr:colOff>40928</xdr:colOff>
      <xdr:row>42</xdr:row>
      <xdr:rowOff>8467</xdr:rowOff>
    </xdr:from>
    <xdr:to>
      <xdr:col>35</xdr:col>
      <xdr:colOff>110919</xdr:colOff>
      <xdr:row>44</xdr:row>
      <xdr:rowOff>90251</xdr:rowOff>
    </xdr:to>
    <xdr:sp macro="" textlink="">
      <xdr:nvSpPr>
        <xdr:cNvPr id="125" name="Rounded Rectangle 134"/>
        <xdr:cNvSpPr/>
      </xdr:nvSpPr>
      <xdr:spPr>
        <a:xfrm>
          <a:off x="4253095" y="4897967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57347</xdr:colOff>
      <xdr:row>36</xdr:row>
      <xdr:rowOff>31679</xdr:rowOff>
    </xdr:from>
    <xdr:to>
      <xdr:col>35</xdr:col>
      <xdr:colOff>121163</xdr:colOff>
      <xdr:row>41</xdr:row>
      <xdr:rowOff>87513</xdr:rowOff>
    </xdr:to>
    <xdr:grpSp>
      <xdr:nvGrpSpPr>
        <xdr:cNvPr id="126" name="Group 125"/>
        <xdr:cNvGrpSpPr/>
      </xdr:nvGrpSpPr>
      <xdr:grpSpPr>
        <a:xfrm>
          <a:off x="4396514" y="4222679"/>
          <a:ext cx="190816" cy="637917"/>
          <a:chOff x="1394022" y="3561940"/>
          <a:chExt cx="187641" cy="627674"/>
        </a:xfrm>
      </xdr:grpSpPr>
      <xdr:grpSp>
        <xdr:nvGrpSpPr>
          <xdr:cNvPr id="127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129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30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28" name="Rounded Rectangle 29"/>
          <xdr:cNvSpPr/>
        </xdr:nvSpPr>
        <xdr:spPr>
          <a:xfrm>
            <a:off x="1394022" y="3561940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42336</xdr:colOff>
      <xdr:row>18</xdr:row>
      <xdr:rowOff>10583</xdr:rowOff>
    </xdr:from>
    <xdr:to>
      <xdr:col>17</xdr:col>
      <xdr:colOff>104558</xdr:colOff>
      <xdr:row>19</xdr:row>
      <xdr:rowOff>78907</xdr:rowOff>
    </xdr:to>
    <xdr:sp macro="" textlink="">
      <xdr:nvSpPr>
        <xdr:cNvPr id="131" name="Rounded Rectangle 29"/>
        <xdr:cNvSpPr/>
      </xdr:nvSpPr>
      <xdr:spPr>
        <a:xfrm>
          <a:off x="2084919" y="2106083"/>
          <a:ext cx="189222" cy="18474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17519</xdr:colOff>
      <xdr:row>14</xdr:row>
      <xdr:rowOff>16752</xdr:rowOff>
    </xdr:from>
    <xdr:to>
      <xdr:col>17</xdr:col>
      <xdr:colOff>93329</xdr:colOff>
      <xdr:row>17</xdr:row>
      <xdr:rowOff>82683</xdr:rowOff>
    </xdr:to>
    <xdr:sp macro="" textlink="">
      <xdr:nvSpPr>
        <xdr:cNvPr id="132" name="Rounded Rectangle 91"/>
        <xdr:cNvSpPr/>
      </xdr:nvSpPr>
      <xdr:spPr>
        <a:xfrm>
          <a:off x="1806102" y="1646585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 pro</a:t>
          </a:r>
        </a:p>
      </xdr:txBody>
    </xdr:sp>
    <xdr:clientData/>
  </xdr:twoCellAnchor>
  <xdr:twoCellAnchor>
    <xdr:from>
      <xdr:col>15</xdr:col>
      <xdr:colOff>40414</xdr:colOff>
      <xdr:row>28</xdr:row>
      <xdr:rowOff>35913</xdr:rowOff>
    </xdr:from>
    <xdr:to>
      <xdr:col>16</xdr:col>
      <xdr:colOff>104230</xdr:colOff>
      <xdr:row>33</xdr:row>
      <xdr:rowOff>91747</xdr:rowOff>
    </xdr:to>
    <xdr:grpSp>
      <xdr:nvGrpSpPr>
        <xdr:cNvPr id="133" name="Group 132"/>
        <xdr:cNvGrpSpPr/>
      </xdr:nvGrpSpPr>
      <xdr:grpSpPr>
        <a:xfrm>
          <a:off x="1955997" y="3295580"/>
          <a:ext cx="190816" cy="637917"/>
          <a:chOff x="1394022" y="3561940"/>
          <a:chExt cx="187641" cy="627674"/>
        </a:xfrm>
      </xdr:grpSpPr>
      <xdr:grpSp>
        <xdr:nvGrpSpPr>
          <xdr:cNvPr id="134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136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37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135" name="Rounded Rectangle 29"/>
          <xdr:cNvSpPr/>
        </xdr:nvSpPr>
        <xdr:spPr>
          <a:xfrm>
            <a:off x="1394022" y="3561940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42332</xdr:colOff>
      <xdr:row>24</xdr:row>
      <xdr:rowOff>54982</xdr:rowOff>
    </xdr:from>
    <xdr:to>
      <xdr:col>16</xdr:col>
      <xdr:colOff>106148</xdr:colOff>
      <xdr:row>28</xdr:row>
      <xdr:rowOff>2911</xdr:rowOff>
    </xdr:to>
    <xdr:grpSp>
      <xdr:nvGrpSpPr>
        <xdr:cNvPr id="139" name="Group 276"/>
        <xdr:cNvGrpSpPr/>
      </xdr:nvGrpSpPr>
      <xdr:grpSpPr>
        <a:xfrm>
          <a:off x="1957915" y="2848982"/>
          <a:ext cx="190816" cy="413596"/>
          <a:chOff x="3735918" y="4430177"/>
          <a:chExt cx="192104" cy="413134"/>
        </a:xfrm>
      </xdr:grpSpPr>
      <xdr:sp macro="" textlink="">
        <xdr:nvSpPr>
          <xdr:cNvPr id="141" name="Rounded Rectangle 29"/>
          <xdr:cNvSpPr/>
        </xdr:nvSpPr>
        <xdr:spPr>
          <a:xfrm>
            <a:off x="3735918" y="4658776"/>
            <a:ext cx="190499" cy="18453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2" name="Rounded Rectangle 29"/>
          <xdr:cNvSpPr/>
        </xdr:nvSpPr>
        <xdr:spPr>
          <a:xfrm>
            <a:off x="3737523" y="4430177"/>
            <a:ext cx="190499" cy="18453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27</xdr:col>
      <xdr:colOff>35984</xdr:colOff>
      <xdr:row>34</xdr:row>
      <xdr:rowOff>17695</xdr:rowOff>
    </xdr:from>
    <xdr:to>
      <xdr:col>28</xdr:col>
      <xdr:colOff>106252</xdr:colOff>
      <xdr:row>36</xdr:row>
      <xdr:rowOff>99479</xdr:rowOff>
    </xdr:to>
    <xdr:sp macro="" textlink="">
      <xdr:nvSpPr>
        <xdr:cNvPr id="143" name="Rounded Rectangle 134"/>
        <xdr:cNvSpPr/>
      </xdr:nvSpPr>
      <xdr:spPr>
        <a:xfrm>
          <a:off x="3475567" y="3975862"/>
          <a:ext cx="197268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40217</xdr:colOff>
      <xdr:row>34</xdr:row>
      <xdr:rowOff>21929</xdr:rowOff>
    </xdr:from>
    <xdr:to>
      <xdr:col>30</xdr:col>
      <xdr:colOff>99901</xdr:colOff>
      <xdr:row>36</xdr:row>
      <xdr:rowOff>103713</xdr:rowOff>
    </xdr:to>
    <xdr:sp macro="" textlink="">
      <xdr:nvSpPr>
        <xdr:cNvPr id="144" name="Rounded Rectangle 134"/>
        <xdr:cNvSpPr/>
      </xdr:nvSpPr>
      <xdr:spPr>
        <a:xfrm>
          <a:off x="3733800" y="3980096"/>
          <a:ext cx="197268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5294</xdr:colOff>
      <xdr:row>8</xdr:row>
      <xdr:rowOff>23283</xdr:rowOff>
    </xdr:from>
    <xdr:to>
      <xdr:col>21</xdr:col>
      <xdr:colOff>81104</xdr:colOff>
      <xdr:row>12</xdr:row>
      <xdr:rowOff>88899</xdr:rowOff>
    </xdr:to>
    <xdr:sp macro="" textlink="">
      <xdr:nvSpPr>
        <xdr:cNvPr id="147" name="Rounded Rectangle 90"/>
        <xdr:cNvSpPr/>
      </xdr:nvSpPr>
      <xdr:spPr>
        <a:xfrm>
          <a:off x="2301877" y="954616"/>
          <a:ext cx="456810" cy="531283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anti</a:t>
          </a:r>
        </a:p>
      </xdr:txBody>
    </xdr:sp>
    <xdr:clientData/>
  </xdr:twoCellAnchor>
  <xdr:twoCellAnchor>
    <xdr:from>
      <xdr:col>18</xdr:col>
      <xdr:colOff>9528</xdr:colOff>
      <xdr:row>15</xdr:row>
      <xdr:rowOff>16933</xdr:rowOff>
    </xdr:from>
    <xdr:to>
      <xdr:col>21</xdr:col>
      <xdr:colOff>85338</xdr:colOff>
      <xdr:row>19</xdr:row>
      <xdr:rowOff>82549</xdr:rowOff>
    </xdr:to>
    <xdr:sp macro="" textlink="">
      <xdr:nvSpPr>
        <xdr:cNvPr id="148" name="Rounded Rectangle 90"/>
        <xdr:cNvSpPr/>
      </xdr:nvSpPr>
      <xdr:spPr>
        <a:xfrm>
          <a:off x="2306111" y="1763183"/>
          <a:ext cx="456810" cy="531283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anti</a:t>
          </a:r>
        </a:p>
      </xdr:txBody>
    </xdr:sp>
    <xdr:clientData/>
  </xdr:twoCellAnchor>
  <xdr:twoCellAnchor>
    <xdr:from>
      <xdr:col>27</xdr:col>
      <xdr:colOff>46567</xdr:colOff>
      <xdr:row>27</xdr:row>
      <xdr:rowOff>4227</xdr:rowOff>
    </xdr:from>
    <xdr:to>
      <xdr:col>29</xdr:col>
      <xdr:colOff>117270</xdr:colOff>
      <xdr:row>32</xdr:row>
      <xdr:rowOff>91923</xdr:rowOff>
    </xdr:to>
    <xdr:grpSp>
      <xdr:nvGrpSpPr>
        <xdr:cNvPr id="149" name="Group 148"/>
        <xdr:cNvGrpSpPr/>
      </xdr:nvGrpSpPr>
      <xdr:grpSpPr>
        <a:xfrm>
          <a:off x="3486150" y="3147477"/>
          <a:ext cx="324703" cy="669779"/>
          <a:chOff x="4159250" y="1861751"/>
          <a:chExt cx="570236" cy="669779"/>
        </a:xfrm>
      </xdr:grpSpPr>
      <xdr:sp macro="" textlink="">
        <xdr:nvSpPr>
          <xdr:cNvPr id="150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1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28</xdr:col>
      <xdr:colOff>42333</xdr:colOff>
      <xdr:row>22</xdr:row>
      <xdr:rowOff>44403</xdr:rowOff>
    </xdr:from>
    <xdr:to>
      <xdr:col>29</xdr:col>
      <xdr:colOff>106149</xdr:colOff>
      <xdr:row>25</xdr:row>
      <xdr:rowOff>108749</xdr:rowOff>
    </xdr:to>
    <xdr:grpSp>
      <xdr:nvGrpSpPr>
        <xdr:cNvPr id="153" name="Group 276"/>
        <xdr:cNvGrpSpPr/>
      </xdr:nvGrpSpPr>
      <xdr:grpSpPr>
        <a:xfrm>
          <a:off x="3608916" y="2605570"/>
          <a:ext cx="190816" cy="413596"/>
          <a:chOff x="3735918" y="4430177"/>
          <a:chExt cx="192104" cy="413134"/>
        </a:xfrm>
      </xdr:grpSpPr>
      <xdr:sp macro="" textlink="">
        <xdr:nvSpPr>
          <xdr:cNvPr id="155" name="Rounded Rectangle 29"/>
          <xdr:cNvSpPr/>
        </xdr:nvSpPr>
        <xdr:spPr>
          <a:xfrm>
            <a:off x="3735918" y="4658776"/>
            <a:ext cx="190499" cy="18453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56" name="Rounded Rectangle 29"/>
          <xdr:cNvSpPr/>
        </xdr:nvSpPr>
        <xdr:spPr>
          <a:xfrm>
            <a:off x="3737523" y="4430177"/>
            <a:ext cx="190499" cy="184536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31751</xdr:colOff>
      <xdr:row>15</xdr:row>
      <xdr:rowOff>25400</xdr:rowOff>
    </xdr:from>
    <xdr:to>
      <xdr:col>48</xdr:col>
      <xdr:colOff>110069</xdr:colOff>
      <xdr:row>26</xdr:row>
      <xdr:rowOff>98966</xdr:rowOff>
    </xdr:to>
    <xdr:grpSp>
      <xdr:nvGrpSpPr>
        <xdr:cNvPr id="2" name="Group 1"/>
        <xdr:cNvGrpSpPr/>
      </xdr:nvGrpSpPr>
      <xdr:grpSpPr>
        <a:xfrm>
          <a:off x="5640918" y="1750483"/>
          <a:ext cx="586318" cy="1354150"/>
          <a:chOff x="674303" y="828288"/>
          <a:chExt cx="576705" cy="1693887"/>
        </a:xfrm>
      </xdr:grpSpPr>
      <xdr:sp macro="" textlink="">
        <xdr:nvSpPr>
          <xdr:cNvPr id="4" name="Rounded Rectangle 134"/>
          <xdr:cNvSpPr/>
        </xdr:nvSpPr>
        <xdr:spPr>
          <a:xfrm>
            <a:off x="676419" y="1994571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  <xdr:sp macro="" textlink="">
        <xdr:nvSpPr>
          <xdr:cNvPr id="5" name="Rounded Rectangle 134"/>
          <xdr:cNvSpPr/>
        </xdr:nvSpPr>
        <xdr:spPr>
          <a:xfrm>
            <a:off x="680653" y="1406138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  <xdr:sp macro="" textlink="">
        <xdr:nvSpPr>
          <xdr:cNvPr id="6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déch</a:t>
            </a:r>
          </a:p>
        </xdr:txBody>
      </xdr:sp>
    </xdr:grpSp>
    <xdr:clientData/>
  </xdr:twoCellAnchor>
  <xdr:twoCellAnchor>
    <xdr:from>
      <xdr:col>62</xdr:col>
      <xdr:colOff>7441</xdr:colOff>
      <xdr:row>25</xdr:row>
      <xdr:rowOff>40218</xdr:rowOff>
    </xdr:from>
    <xdr:to>
      <xdr:col>68</xdr:col>
      <xdr:colOff>80896</xdr:colOff>
      <xdr:row>30</xdr:row>
      <xdr:rowOff>88136</xdr:rowOff>
    </xdr:to>
    <xdr:sp macro="" textlink="">
      <xdr:nvSpPr>
        <xdr:cNvPr id="7" name="Rounded Rectangle 6"/>
        <xdr:cNvSpPr/>
      </xdr:nvSpPr>
      <xdr:spPr>
        <a:xfrm>
          <a:off x="7817941" y="2878668"/>
          <a:ext cx="816405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albert</a:t>
          </a:r>
        </a:p>
      </xdr:txBody>
    </xdr:sp>
    <xdr:clientData/>
  </xdr:twoCellAnchor>
  <xdr:twoCellAnchor>
    <xdr:from>
      <xdr:col>21</xdr:col>
      <xdr:colOff>42335</xdr:colOff>
      <xdr:row>38</xdr:row>
      <xdr:rowOff>21167</xdr:rowOff>
    </xdr:from>
    <xdr:to>
      <xdr:col>30</xdr:col>
      <xdr:colOff>88790</xdr:colOff>
      <xdr:row>44</xdr:row>
      <xdr:rowOff>85292</xdr:rowOff>
    </xdr:to>
    <xdr:sp macro="" textlink="">
      <xdr:nvSpPr>
        <xdr:cNvPr id="8" name="Rounded Rectangle 7"/>
        <xdr:cNvSpPr/>
      </xdr:nvSpPr>
      <xdr:spPr>
        <a:xfrm>
          <a:off x="2719918" y="4423834"/>
          <a:ext cx="1200039" cy="7626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ALCA</a:t>
          </a:r>
        </a:p>
      </xdr:txBody>
    </xdr:sp>
    <xdr:clientData/>
  </xdr:twoCellAnchor>
  <xdr:twoCellAnchor>
    <xdr:from>
      <xdr:col>43</xdr:col>
      <xdr:colOff>14815</xdr:colOff>
      <xdr:row>15</xdr:row>
      <xdr:rowOff>28890</xdr:rowOff>
    </xdr:from>
    <xdr:to>
      <xdr:col>43</xdr:col>
      <xdr:colOff>14815</xdr:colOff>
      <xdr:row>40</xdr:row>
      <xdr:rowOff>106473</xdr:rowOff>
    </xdr:to>
    <xdr:cxnSp macro="">
      <xdr:nvCxnSpPr>
        <xdr:cNvPr id="9" name="Straight Connector 18"/>
        <xdr:cNvCxnSpPr/>
      </xdr:nvCxnSpPr>
      <xdr:spPr>
        <a:xfrm rot="5400000">
          <a:off x="4002982" y="3247973"/>
          <a:ext cx="2988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42333</xdr:colOff>
      <xdr:row>37</xdr:row>
      <xdr:rowOff>23285</xdr:rowOff>
    </xdr:from>
    <xdr:to>
      <xdr:col>41</xdr:col>
      <xdr:colOff>112756</xdr:colOff>
      <xdr:row>40</xdr:row>
      <xdr:rowOff>94836</xdr:rowOff>
    </xdr:to>
    <xdr:sp macro="" textlink="">
      <xdr:nvSpPr>
        <xdr:cNvPr id="10" name="Rounded Rectangle 134"/>
        <xdr:cNvSpPr/>
      </xdr:nvSpPr>
      <xdr:spPr>
        <a:xfrm>
          <a:off x="4508500" y="4309535"/>
          <a:ext cx="83242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42</xdr:col>
      <xdr:colOff>28651</xdr:colOff>
      <xdr:row>6</xdr:row>
      <xdr:rowOff>12535</xdr:rowOff>
    </xdr:from>
    <xdr:to>
      <xdr:col>43</xdr:col>
      <xdr:colOff>95325</xdr:colOff>
      <xdr:row>8</xdr:row>
      <xdr:rowOff>82868</xdr:rowOff>
    </xdr:to>
    <xdr:sp macro="" textlink="">
      <xdr:nvSpPr>
        <xdr:cNvPr id="11" name="Rounded Rectangle 29"/>
        <xdr:cNvSpPr/>
      </xdr:nvSpPr>
      <xdr:spPr>
        <a:xfrm>
          <a:off x="5383818" y="689868"/>
          <a:ext cx="193674" cy="30316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15</xdr:col>
      <xdr:colOff>42336</xdr:colOff>
      <xdr:row>11</xdr:row>
      <xdr:rowOff>42333</xdr:rowOff>
    </xdr:from>
    <xdr:to>
      <xdr:col>20</xdr:col>
      <xdr:colOff>98428</xdr:colOff>
      <xdr:row>16</xdr:row>
      <xdr:rowOff>90251</xdr:rowOff>
    </xdr:to>
    <xdr:sp macro="" textlink="">
      <xdr:nvSpPr>
        <xdr:cNvPr id="12" name="Rounded Rectangle 11"/>
        <xdr:cNvSpPr/>
      </xdr:nvSpPr>
      <xdr:spPr>
        <a:xfrm>
          <a:off x="1957919" y="1301750"/>
          <a:ext cx="691092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SM</a:t>
          </a:r>
        </a:p>
      </xdr:txBody>
    </xdr:sp>
    <xdr:clientData/>
  </xdr:twoCellAnchor>
  <xdr:twoCellAnchor>
    <xdr:from>
      <xdr:col>31</xdr:col>
      <xdr:colOff>35481</xdr:colOff>
      <xdr:row>39</xdr:row>
      <xdr:rowOff>34148</xdr:rowOff>
    </xdr:from>
    <xdr:to>
      <xdr:col>34</xdr:col>
      <xdr:colOff>85028</xdr:colOff>
      <xdr:row>44</xdr:row>
      <xdr:rowOff>82065</xdr:rowOff>
    </xdr:to>
    <xdr:sp macro="" textlink="">
      <xdr:nvSpPr>
        <xdr:cNvPr id="13" name="Rounded Rectangle 69"/>
        <xdr:cNvSpPr/>
      </xdr:nvSpPr>
      <xdr:spPr>
        <a:xfrm>
          <a:off x="3993648" y="4553231"/>
          <a:ext cx="430547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58</xdr:col>
      <xdr:colOff>115262</xdr:colOff>
      <xdr:row>37</xdr:row>
      <xdr:rowOff>7017</xdr:rowOff>
    </xdr:from>
    <xdr:to>
      <xdr:col>62</xdr:col>
      <xdr:colOff>123574</xdr:colOff>
      <xdr:row>41</xdr:row>
      <xdr:rowOff>62051</xdr:rowOff>
    </xdr:to>
    <xdr:sp macro="" textlink="">
      <xdr:nvSpPr>
        <xdr:cNvPr id="14" name="Rounded Rectangle 13"/>
        <xdr:cNvSpPr/>
      </xdr:nvSpPr>
      <xdr:spPr>
        <a:xfrm>
          <a:off x="7373312" y="4217067"/>
          <a:ext cx="560762" cy="5122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47368</xdr:colOff>
      <xdr:row>5</xdr:row>
      <xdr:rowOff>42334</xdr:rowOff>
    </xdr:from>
    <xdr:to>
      <xdr:col>20</xdr:col>
      <xdr:colOff>105736</xdr:colOff>
      <xdr:row>10</xdr:row>
      <xdr:rowOff>90252</xdr:rowOff>
    </xdr:to>
    <xdr:sp macro="" textlink="">
      <xdr:nvSpPr>
        <xdr:cNvPr id="15" name="Rounded Rectangle 14"/>
        <xdr:cNvSpPr/>
      </xdr:nvSpPr>
      <xdr:spPr>
        <a:xfrm>
          <a:off x="1835951" y="603251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hagg</a:t>
          </a:r>
        </a:p>
      </xdr:txBody>
    </xdr:sp>
    <xdr:clientData/>
  </xdr:twoCellAnchor>
  <xdr:twoCellAnchor>
    <xdr:from>
      <xdr:col>33</xdr:col>
      <xdr:colOff>31291</xdr:colOff>
      <xdr:row>25</xdr:row>
      <xdr:rowOff>29244</xdr:rowOff>
    </xdr:from>
    <xdr:to>
      <xdr:col>36</xdr:col>
      <xdr:colOff>105977</xdr:colOff>
      <xdr:row>28</xdr:row>
      <xdr:rowOff>104189</xdr:rowOff>
    </xdr:to>
    <xdr:sp macro="" textlink="">
      <xdr:nvSpPr>
        <xdr:cNvPr id="16" name="Rounded Rectangle 1"/>
        <xdr:cNvSpPr/>
      </xdr:nvSpPr>
      <xdr:spPr>
        <a:xfrm>
          <a:off x="4243458" y="2918494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63</xdr:col>
      <xdr:colOff>4330</xdr:colOff>
      <xdr:row>19</xdr:row>
      <xdr:rowOff>52918</xdr:rowOff>
    </xdr:from>
    <xdr:to>
      <xdr:col>68</xdr:col>
      <xdr:colOff>63405</xdr:colOff>
      <xdr:row>24</xdr:row>
      <xdr:rowOff>100836</xdr:rowOff>
    </xdr:to>
    <xdr:sp macro="" textlink="">
      <xdr:nvSpPr>
        <xdr:cNvPr id="17" name="Rounded Rectangle 16"/>
        <xdr:cNvSpPr/>
      </xdr:nvSpPr>
      <xdr:spPr>
        <a:xfrm>
          <a:off x="7938655" y="2205568"/>
          <a:ext cx="678200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71</xdr:col>
      <xdr:colOff>37461</xdr:colOff>
      <xdr:row>28</xdr:row>
      <xdr:rowOff>57151</xdr:rowOff>
    </xdr:from>
    <xdr:to>
      <xdr:col>77</xdr:col>
      <xdr:colOff>89190</xdr:colOff>
      <xdr:row>34</xdr:row>
      <xdr:rowOff>103999</xdr:rowOff>
    </xdr:to>
    <xdr:sp macro="" textlink="">
      <xdr:nvSpPr>
        <xdr:cNvPr id="18" name="Rounded Rectangle 17"/>
        <xdr:cNvSpPr/>
      </xdr:nvSpPr>
      <xdr:spPr>
        <a:xfrm>
          <a:off x="8962386" y="3238501"/>
          <a:ext cx="794679" cy="73264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deal</a:t>
          </a:r>
        </a:p>
      </xdr:txBody>
    </xdr:sp>
    <xdr:clientData/>
  </xdr:twoCellAnchor>
  <xdr:twoCellAnchor>
    <xdr:from>
      <xdr:col>9</xdr:col>
      <xdr:colOff>39929</xdr:colOff>
      <xdr:row>5</xdr:row>
      <xdr:rowOff>42331</xdr:rowOff>
    </xdr:from>
    <xdr:to>
      <xdr:col>13</xdr:col>
      <xdr:colOff>105738</xdr:colOff>
      <xdr:row>10</xdr:row>
      <xdr:rowOff>90249</xdr:rowOff>
    </xdr:to>
    <xdr:sp macro="" textlink="">
      <xdr:nvSpPr>
        <xdr:cNvPr id="19" name="Rounded Rectangle 18"/>
        <xdr:cNvSpPr/>
      </xdr:nvSpPr>
      <xdr:spPr>
        <a:xfrm>
          <a:off x="1182929" y="603248"/>
          <a:ext cx="573809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fron fron</a:t>
          </a:r>
        </a:p>
      </xdr:txBody>
    </xdr:sp>
    <xdr:clientData/>
  </xdr:twoCellAnchor>
  <xdr:twoCellAnchor>
    <xdr:from>
      <xdr:col>63</xdr:col>
      <xdr:colOff>61383</xdr:colOff>
      <xdr:row>37</xdr:row>
      <xdr:rowOff>4418</xdr:rowOff>
    </xdr:from>
    <xdr:to>
      <xdr:col>67</xdr:col>
      <xdr:colOff>126709</xdr:colOff>
      <xdr:row>41</xdr:row>
      <xdr:rowOff>59452</xdr:rowOff>
    </xdr:to>
    <xdr:sp macro="" textlink="">
      <xdr:nvSpPr>
        <xdr:cNvPr id="20" name="Rounded Rectangle 19"/>
        <xdr:cNvSpPr/>
      </xdr:nvSpPr>
      <xdr:spPr>
        <a:xfrm>
          <a:off x="7995708" y="4214468"/>
          <a:ext cx="560626" cy="5122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18695</xdr:colOff>
      <xdr:row>40</xdr:row>
      <xdr:rowOff>33090</xdr:rowOff>
    </xdr:from>
    <xdr:to>
      <xdr:col>12</xdr:col>
      <xdr:colOff>93380</xdr:colOff>
      <xdr:row>44</xdr:row>
      <xdr:rowOff>92835</xdr:rowOff>
    </xdr:to>
    <xdr:sp macro="" textlink="">
      <xdr:nvSpPr>
        <xdr:cNvPr id="21" name="Rounded Rectangle 1"/>
        <xdr:cNvSpPr/>
      </xdr:nvSpPr>
      <xdr:spPr>
        <a:xfrm>
          <a:off x="1161695" y="4668590"/>
          <a:ext cx="455685" cy="52541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9</xdr:col>
      <xdr:colOff>59842</xdr:colOff>
      <xdr:row>12</xdr:row>
      <xdr:rowOff>46655</xdr:rowOff>
    </xdr:from>
    <xdr:to>
      <xdr:col>13</xdr:col>
      <xdr:colOff>106891</xdr:colOff>
      <xdr:row>16</xdr:row>
      <xdr:rowOff>103804</xdr:rowOff>
    </xdr:to>
    <xdr:sp macro="" textlink="">
      <xdr:nvSpPr>
        <xdr:cNvPr id="22" name="Rounded Rectangle 21"/>
        <xdr:cNvSpPr/>
      </xdr:nvSpPr>
      <xdr:spPr>
        <a:xfrm>
          <a:off x="1202842" y="1422488"/>
          <a:ext cx="555049" cy="522816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68</xdr:col>
      <xdr:colOff>51601</xdr:colOff>
      <xdr:row>35</xdr:row>
      <xdr:rowOff>110066</xdr:rowOff>
    </xdr:from>
    <xdr:to>
      <xdr:col>74</xdr:col>
      <xdr:colOff>109969</xdr:colOff>
      <xdr:row>41</xdr:row>
      <xdr:rowOff>41567</xdr:rowOff>
    </xdr:to>
    <xdr:sp macro="" textlink="">
      <xdr:nvSpPr>
        <xdr:cNvPr id="23" name="Rounded Rectangle 22"/>
        <xdr:cNvSpPr/>
      </xdr:nvSpPr>
      <xdr:spPr>
        <a:xfrm>
          <a:off x="8605051" y="4091516"/>
          <a:ext cx="801318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57</xdr:col>
      <xdr:colOff>61480</xdr:colOff>
      <xdr:row>18</xdr:row>
      <xdr:rowOff>48104</xdr:rowOff>
    </xdr:from>
    <xdr:to>
      <xdr:col>62</xdr:col>
      <xdr:colOff>67638</xdr:colOff>
      <xdr:row>23</xdr:row>
      <xdr:rowOff>96021</xdr:rowOff>
    </xdr:to>
    <xdr:sp macro="" textlink="">
      <xdr:nvSpPr>
        <xdr:cNvPr id="24" name="Rounded Rectangle 23"/>
        <xdr:cNvSpPr/>
      </xdr:nvSpPr>
      <xdr:spPr>
        <a:xfrm>
          <a:off x="7195705" y="2086454"/>
          <a:ext cx="682433" cy="61941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72</xdr:col>
      <xdr:colOff>105833</xdr:colOff>
      <xdr:row>25</xdr:row>
      <xdr:rowOff>50635</xdr:rowOff>
    </xdr:from>
    <xdr:to>
      <xdr:col>75</xdr:col>
      <xdr:colOff>38100</xdr:colOff>
      <xdr:row>28</xdr:row>
      <xdr:rowOff>2437</xdr:rowOff>
    </xdr:to>
    <xdr:sp macro="" textlink="">
      <xdr:nvSpPr>
        <xdr:cNvPr id="25" name="Rounded Rectangle 29"/>
        <xdr:cNvSpPr/>
      </xdr:nvSpPr>
      <xdr:spPr>
        <a:xfrm>
          <a:off x="9154583" y="2889085"/>
          <a:ext cx="303742" cy="29470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13227</xdr:colOff>
      <xdr:row>12</xdr:row>
      <xdr:rowOff>14549</xdr:rowOff>
    </xdr:from>
    <xdr:to>
      <xdr:col>34</xdr:col>
      <xdr:colOff>119643</xdr:colOff>
      <xdr:row>12</xdr:row>
      <xdr:rowOff>14549</xdr:rowOff>
    </xdr:to>
    <xdr:cxnSp macro="">
      <xdr:nvCxnSpPr>
        <xdr:cNvPr id="26" name="Straight Connector 18"/>
        <xdr:cNvCxnSpPr/>
      </xdr:nvCxnSpPr>
      <xdr:spPr>
        <a:xfrm>
          <a:off x="3198810" y="1390382"/>
          <a:ext cx="126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80433</xdr:colOff>
      <xdr:row>13</xdr:row>
      <xdr:rowOff>95249</xdr:rowOff>
    </xdr:from>
    <xdr:to>
      <xdr:col>96</xdr:col>
      <xdr:colOff>23240</xdr:colOff>
      <xdr:row>16</xdr:row>
      <xdr:rowOff>61878</xdr:rowOff>
    </xdr:to>
    <xdr:grpSp>
      <xdr:nvGrpSpPr>
        <xdr:cNvPr id="27" name="Group 94"/>
        <xdr:cNvGrpSpPr/>
      </xdr:nvGrpSpPr>
      <xdr:grpSpPr>
        <a:xfrm>
          <a:off x="10875433" y="1587499"/>
          <a:ext cx="1466807" cy="315879"/>
          <a:chOff x="1552249" y="817311"/>
          <a:chExt cx="2005873" cy="654542"/>
        </a:xfrm>
      </xdr:grpSpPr>
      <xdr:grpSp>
        <xdr:nvGrpSpPr>
          <xdr:cNvPr id="28" name="Group 15"/>
          <xdr:cNvGrpSpPr/>
        </xdr:nvGrpSpPr>
        <xdr:grpSpPr>
          <a:xfrm>
            <a:off x="1552251" y="817311"/>
            <a:ext cx="971169" cy="650309"/>
            <a:chOff x="1727267" y="798550"/>
            <a:chExt cx="948264" cy="639726"/>
          </a:xfrm>
        </xdr:grpSpPr>
        <xdr:sp macro="" textlink="">
          <xdr:nvSpPr>
            <xdr:cNvPr id="32" name="Rounded Rectangle 31"/>
            <xdr:cNvSpPr/>
          </xdr:nvSpPr>
          <xdr:spPr>
            <a:xfrm>
              <a:off x="1727267" y="798550"/>
              <a:ext cx="437437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3" name="Rounded Rectangle 111"/>
            <xdr:cNvSpPr/>
          </xdr:nvSpPr>
          <xdr:spPr>
            <a:xfrm>
              <a:off x="2238093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9" name="Group 84"/>
          <xdr:cNvGrpSpPr/>
        </xdr:nvGrpSpPr>
        <xdr:grpSpPr>
          <a:xfrm>
            <a:off x="2601428" y="821544"/>
            <a:ext cx="956694" cy="650309"/>
            <a:chOff x="1755528" y="798550"/>
            <a:chExt cx="934131" cy="639726"/>
          </a:xfrm>
        </xdr:grpSpPr>
        <xdr:sp macro="" textlink="">
          <xdr:nvSpPr>
            <xdr:cNvPr id="30" name="Rounded Rectangle 29"/>
            <xdr:cNvSpPr/>
          </xdr:nvSpPr>
          <xdr:spPr>
            <a:xfrm>
              <a:off x="1755528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1" name="Rounded Rectangle 111"/>
            <xdr:cNvSpPr/>
          </xdr:nvSpPr>
          <xdr:spPr>
            <a:xfrm>
              <a:off x="2252221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35</xdr:col>
      <xdr:colOff>24371</xdr:colOff>
      <xdr:row>11</xdr:row>
      <xdr:rowOff>35985</xdr:rowOff>
    </xdr:from>
    <xdr:to>
      <xdr:col>41</xdr:col>
      <xdr:colOff>97826</xdr:colOff>
      <xdr:row>16</xdr:row>
      <xdr:rowOff>105834</xdr:rowOff>
    </xdr:to>
    <xdr:sp macro="" textlink="">
      <xdr:nvSpPr>
        <xdr:cNvPr id="34" name="Rounded Rectangle 33"/>
        <xdr:cNvSpPr/>
      </xdr:nvSpPr>
      <xdr:spPr>
        <a:xfrm>
          <a:off x="4490538" y="1295402"/>
          <a:ext cx="835455" cy="6519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79</xdr:col>
      <xdr:colOff>55617</xdr:colOff>
      <xdr:row>32</xdr:row>
      <xdr:rowOff>23104</xdr:rowOff>
    </xdr:from>
    <xdr:to>
      <xdr:col>83</xdr:col>
      <xdr:colOff>4427</xdr:colOff>
      <xdr:row>35</xdr:row>
      <xdr:rowOff>89035</xdr:rowOff>
    </xdr:to>
    <xdr:sp macro="" textlink="">
      <xdr:nvSpPr>
        <xdr:cNvPr id="35" name="Rounded Rectangle 91"/>
        <xdr:cNvSpPr/>
      </xdr:nvSpPr>
      <xdr:spPr>
        <a:xfrm>
          <a:off x="10215617" y="3727271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 pro</a:t>
          </a:r>
        </a:p>
      </xdr:txBody>
    </xdr:sp>
    <xdr:clientData/>
  </xdr:twoCellAnchor>
  <xdr:twoCellAnchor>
    <xdr:from>
      <xdr:col>36</xdr:col>
      <xdr:colOff>4712</xdr:colOff>
      <xdr:row>17</xdr:row>
      <xdr:rowOff>18114</xdr:rowOff>
    </xdr:from>
    <xdr:to>
      <xdr:col>36</xdr:col>
      <xdr:colOff>4712</xdr:colOff>
      <xdr:row>19</xdr:row>
      <xdr:rowOff>1281</xdr:rowOff>
    </xdr:to>
    <xdr:cxnSp macro="">
      <xdr:nvCxnSpPr>
        <xdr:cNvPr id="36" name="Straight Connector 18"/>
        <xdr:cNvCxnSpPr/>
      </xdr:nvCxnSpPr>
      <xdr:spPr>
        <a:xfrm rot="5400000">
          <a:off x="4489879" y="2084031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6300</xdr:colOff>
      <xdr:row>9</xdr:row>
      <xdr:rowOff>11764</xdr:rowOff>
    </xdr:from>
    <xdr:to>
      <xdr:col>43</xdr:col>
      <xdr:colOff>6300</xdr:colOff>
      <xdr:row>10</xdr:row>
      <xdr:rowOff>111347</xdr:rowOff>
    </xdr:to>
    <xdr:cxnSp macro="">
      <xdr:nvCxnSpPr>
        <xdr:cNvPr id="37" name="Straight Connector 18"/>
        <xdr:cNvCxnSpPr/>
      </xdr:nvCxnSpPr>
      <xdr:spPr>
        <a:xfrm rot="5400000">
          <a:off x="5380467" y="1146347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25401</xdr:colOff>
      <xdr:row>33</xdr:row>
      <xdr:rowOff>25400</xdr:rowOff>
    </xdr:from>
    <xdr:to>
      <xdr:col>12</xdr:col>
      <xdr:colOff>101211</xdr:colOff>
      <xdr:row>36</xdr:row>
      <xdr:rowOff>91331</xdr:rowOff>
    </xdr:to>
    <xdr:sp macro="" textlink="">
      <xdr:nvSpPr>
        <xdr:cNvPr id="38" name="Rounded Rectangle 90"/>
        <xdr:cNvSpPr/>
      </xdr:nvSpPr>
      <xdr:spPr>
        <a:xfrm>
          <a:off x="1168401" y="3845983"/>
          <a:ext cx="456810" cy="41518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rennes</a:t>
          </a:r>
        </a:p>
      </xdr:txBody>
    </xdr:sp>
    <xdr:clientData/>
  </xdr:twoCellAnchor>
  <xdr:twoCellAnchor>
    <xdr:from>
      <xdr:col>31</xdr:col>
      <xdr:colOff>35986</xdr:colOff>
      <xdr:row>16</xdr:row>
      <xdr:rowOff>31748</xdr:rowOff>
    </xdr:from>
    <xdr:to>
      <xdr:col>34</xdr:col>
      <xdr:colOff>111796</xdr:colOff>
      <xdr:row>18</xdr:row>
      <xdr:rowOff>112497</xdr:rowOff>
    </xdr:to>
    <xdr:sp macro="" textlink="">
      <xdr:nvSpPr>
        <xdr:cNvPr id="39" name="Rounded Rectangle 90"/>
        <xdr:cNvSpPr/>
      </xdr:nvSpPr>
      <xdr:spPr>
        <a:xfrm>
          <a:off x="3994153" y="1873248"/>
          <a:ext cx="456810" cy="313582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luxe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83</xdr:col>
      <xdr:colOff>74082</xdr:colOff>
      <xdr:row>20</xdr:row>
      <xdr:rowOff>61384</xdr:rowOff>
    </xdr:from>
    <xdr:to>
      <xdr:col>91</xdr:col>
      <xdr:colOff>1055</xdr:colOff>
      <xdr:row>23</xdr:row>
      <xdr:rowOff>21655</xdr:rowOff>
    </xdr:to>
    <xdr:grpSp>
      <xdr:nvGrpSpPr>
        <xdr:cNvPr id="40" name="Group 39"/>
        <xdr:cNvGrpSpPr/>
      </xdr:nvGrpSpPr>
      <xdr:grpSpPr>
        <a:xfrm>
          <a:off x="10742082" y="2368551"/>
          <a:ext cx="942973" cy="309521"/>
          <a:chOff x="5270501" y="2559049"/>
          <a:chExt cx="939798" cy="309519"/>
        </a:xfrm>
      </xdr:grpSpPr>
      <xdr:sp macro="" textlink="">
        <xdr:nvSpPr>
          <xdr:cNvPr id="41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4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84</xdr:col>
      <xdr:colOff>67733</xdr:colOff>
      <xdr:row>22</xdr:row>
      <xdr:rowOff>2119</xdr:rowOff>
    </xdr:from>
    <xdr:to>
      <xdr:col>91</xdr:col>
      <xdr:colOff>118531</xdr:colOff>
      <xdr:row>24</xdr:row>
      <xdr:rowOff>78807</xdr:rowOff>
    </xdr:to>
    <xdr:grpSp>
      <xdr:nvGrpSpPr>
        <xdr:cNvPr id="45" name="Group 44"/>
        <xdr:cNvGrpSpPr/>
      </xdr:nvGrpSpPr>
      <xdr:grpSpPr>
        <a:xfrm>
          <a:off x="10862733" y="2542119"/>
          <a:ext cx="939798" cy="309521"/>
          <a:chOff x="5270501" y="2559049"/>
          <a:chExt cx="939798" cy="309519"/>
        </a:xfrm>
      </xdr:grpSpPr>
      <xdr:sp macro="" textlink="">
        <xdr:nvSpPr>
          <xdr:cNvPr id="46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84</xdr:col>
      <xdr:colOff>90570</xdr:colOff>
      <xdr:row>33</xdr:row>
      <xdr:rowOff>62392</xdr:rowOff>
    </xdr:from>
    <xdr:to>
      <xdr:col>90</xdr:col>
      <xdr:colOff>14311</xdr:colOff>
      <xdr:row>35</xdr:row>
      <xdr:rowOff>19144</xdr:rowOff>
    </xdr:to>
    <xdr:grpSp>
      <xdr:nvGrpSpPr>
        <xdr:cNvPr id="50" name="Group 49"/>
        <xdr:cNvGrpSpPr/>
      </xdr:nvGrpSpPr>
      <xdr:grpSpPr>
        <a:xfrm>
          <a:off x="10885570" y="3882975"/>
          <a:ext cx="685741" cy="189586"/>
          <a:chOff x="5524500" y="2551724"/>
          <a:chExt cx="685799" cy="295161"/>
        </a:xfrm>
      </xdr:grpSpPr>
      <xdr:sp macro="" textlink="">
        <xdr:nvSpPr>
          <xdr:cNvPr id="51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33</xdr:col>
      <xdr:colOff>31946</xdr:colOff>
      <xdr:row>35</xdr:row>
      <xdr:rowOff>29516</xdr:rowOff>
    </xdr:from>
    <xdr:to>
      <xdr:col>34</xdr:col>
      <xdr:colOff>95762</xdr:colOff>
      <xdr:row>38</xdr:row>
      <xdr:rowOff>93862</xdr:rowOff>
    </xdr:to>
    <xdr:grpSp>
      <xdr:nvGrpSpPr>
        <xdr:cNvPr id="55" name="Group 276"/>
        <xdr:cNvGrpSpPr/>
      </xdr:nvGrpSpPr>
      <xdr:grpSpPr>
        <a:xfrm>
          <a:off x="4244113" y="4082933"/>
          <a:ext cx="190816" cy="413596"/>
          <a:chOff x="3735918" y="4430177"/>
          <a:chExt cx="192104" cy="413134"/>
        </a:xfrm>
      </xdr:grpSpPr>
      <xdr:sp macro="" textlink="">
        <xdr:nvSpPr>
          <xdr:cNvPr id="57" name="Rounded Rectangle 29"/>
          <xdr:cNvSpPr/>
        </xdr:nvSpPr>
        <xdr:spPr>
          <a:xfrm>
            <a:off x="3735918" y="4658776"/>
            <a:ext cx="190499" cy="184535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8" name="Rounded Rectangle 29"/>
          <xdr:cNvSpPr/>
        </xdr:nvSpPr>
        <xdr:spPr>
          <a:xfrm>
            <a:off x="3737523" y="4430177"/>
            <a:ext cx="190499" cy="18453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91</xdr:col>
      <xdr:colOff>114301</xdr:colOff>
      <xdr:row>18</xdr:row>
      <xdr:rowOff>91017</xdr:rowOff>
    </xdr:from>
    <xdr:to>
      <xdr:col>94</xdr:col>
      <xdr:colOff>49743</xdr:colOff>
      <xdr:row>21</xdr:row>
      <xdr:rowOff>42819</xdr:rowOff>
    </xdr:to>
    <xdr:sp macro="" textlink="">
      <xdr:nvSpPr>
        <xdr:cNvPr id="59" name="Rounded Rectangle 29"/>
        <xdr:cNvSpPr/>
      </xdr:nvSpPr>
      <xdr:spPr>
        <a:xfrm>
          <a:off x="11515726" y="2129367"/>
          <a:ext cx="306917" cy="2947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86</xdr:col>
      <xdr:colOff>35982</xdr:colOff>
      <xdr:row>28</xdr:row>
      <xdr:rowOff>102659</xdr:rowOff>
    </xdr:from>
    <xdr:to>
      <xdr:col>96</xdr:col>
      <xdr:colOff>116417</xdr:colOff>
      <xdr:row>32</xdr:row>
      <xdr:rowOff>43391</xdr:rowOff>
    </xdr:to>
    <xdr:sp macro="" textlink="">
      <xdr:nvSpPr>
        <xdr:cNvPr id="60" name="Rounded Rectangle 59"/>
        <xdr:cNvSpPr/>
      </xdr:nvSpPr>
      <xdr:spPr>
        <a:xfrm>
          <a:off x="10818282" y="3284009"/>
          <a:ext cx="1318685" cy="39793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aseline="0"/>
            <a:t> </a:t>
          </a:r>
          <a:r>
            <a:rPr lang="en-US" sz="1100"/>
            <a:t>sanctuaires</a:t>
          </a:r>
        </a:p>
      </xdr:txBody>
    </xdr:sp>
    <xdr:clientData/>
  </xdr:twoCellAnchor>
  <xdr:twoCellAnchor>
    <xdr:from>
      <xdr:col>52</xdr:col>
      <xdr:colOff>28318</xdr:colOff>
      <xdr:row>37</xdr:row>
      <xdr:rowOff>11642</xdr:rowOff>
    </xdr:from>
    <xdr:to>
      <xdr:col>58</xdr:col>
      <xdr:colOff>34828</xdr:colOff>
      <xdr:row>42</xdr:row>
      <xdr:rowOff>59560</xdr:rowOff>
    </xdr:to>
    <xdr:sp macro="" textlink="">
      <xdr:nvSpPr>
        <xdr:cNvPr id="61" name="Rounded Rectangle 60"/>
        <xdr:cNvSpPr/>
      </xdr:nvSpPr>
      <xdr:spPr>
        <a:xfrm>
          <a:off x="6486268" y="4221692"/>
          <a:ext cx="806610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85</xdr:col>
      <xdr:colOff>93133</xdr:colOff>
      <xdr:row>23</xdr:row>
      <xdr:rowOff>38102</xdr:rowOff>
    </xdr:from>
    <xdr:to>
      <xdr:col>93</xdr:col>
      <xdr:colOff>16931</xdr:colOff>
      <xdr:row>26</xdr:row>
      <xdr:rowOff>490</xdr:rowOff>
    </xdr:to>
    <xdr:grpSp>
      <xdr:nvGrpSpPr>
        <xdr:cNvPr id="62" name="Group 61"/>
        <xdr:cNvGrpSpPr/>
      </xdr:nvGrpSpPr>
      <xdr:grpSpPr>
        <a:xfrm>
          <a:off x="11015133" y="2694519"/>
          <a:ext cx="939798" cy="311638"/>
          <a:chOff x="5270501" y="2559049"/>
          <a:chExt cx="939798" cy="309519"/>
        </a:xfrm>
      </xdr:grpSpPr>
      <xdr:sp macro="" textlink="">
        <xdr:nvSpPr>
          <xdr:cNvPr id="63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86</xdr:col>
      <xdr:colOff>118533</xdr:colOff>
      <xdr:row>24</xdr:row>
      <xdr:rowOff>76203</xdr:rowOff>
    </xdr:from>
    <xdr:to>
      <xdr:col>92</xdr:col>
      <xdr:colOff>48681</xdr:colOff>
      <xdr:row>27</xdr:row>
      <xdr:rowOff>34357</xdr:rowOff>
    </xdr:to>
    <xdr:grpSp>
      <xdr:nvGrpSpPr>
        <xdr:cNvPr id="67" name="Group 66"/>
        <xdr:cNvGrpSpPr/>
      </xdr:nvGrpSpPr>
      <xdr:grpSpPr>
        <a:xfrm>
          <a:off x="11167533" y="2849036"/>
          <a:ext cx="692148" cy="307404"/>
          <a:chOff x="5270501" y="2561166"/>
          <a:chExt cx="692148" cy="307402"/>
        </a:xfrm>
      </xdr:grpSpPr>
      <xdr:sp macro="" textlink="">
        <xdr:nvSpPr>
          <xdr:cNvPr id="68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9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0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94</xdr:col>
      <xdr:colOff>35984</xdr:colOff>
      <xdr:row>21</xdr:row>
      <xdr:rowOff>35985</xdr:rowOff>
    </xdr:from>
    <xdr:to>
      <xdr:col>96</xdr:col>
      <xdr:colOff>88901</xdr:colOff>
      <xdr:row>23</xdr:row>
      <xdr:rowOff>106319</xdr:rowOff>
    </xdr:to>
    <xdr:sp macro="" textlink="">
      <xdr:nvSpPr>
        <xdr:cNvPr id="71" name="Rounded Rectangle 29"/>
        <xdr:cNvSpPr/>
      </xdr:nvSpPr>
      <xdr:spPr>
        <a:xfrm>
          <a:off x="11808884" y="2417235"/>
          <a:ext cx="300567" cy="298934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95</xdr:col>
      <xdr:colOff>61384</xdr:colOff>
      <xdr:row>22</xdr:row>
      <xdr:rowOff>71968</xdr:rowOff>
    </xdr:from>
    <xdr:to>
      <xdr:col>97</xdr:col>
      <xdr:colOff>114301</xdr:colOff>
      <xdr:row>25</xdr:row>
      <xdr:rowOff>25886</xdr:rowOff>
    </xdr:to>
    <xdr:sp macro="" textlink="">
      <xdr:nvSpPr>
        <xdr:cNvPr id="72" name="Rounded Rectangle 29"/>
        <xdr:cNvSpPr/>
      </xdr:nvSpPr>
      <xdr:spPr>
        <a:xfrm>
          <a:off x="11958109" y="2567518"/>
          <a:ext cx="300567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42</xdr:col>
      <xdr:colOff>46566</xdr:colOff>
      <xdr:row>11</xdr:row>
      <xdr:rowOff>27517</xdr:rowOff>
    </xdr:from>
    <xdr:to>
      <xdr:col>48</xdr:col>
      <xdr:colOff>116989</xdr:colOff>
      <xdr:row>14</xdr:row>
      <xdr:rowOff>99068</xdr:rowOff>
    </xdr:to>
    <xdr:sp macro="" textlink="">
      <xdr:nvSpPr>
        <xdr:cNvPr id="73" name="Rounded Rectangle 134"/>
        <xdr:cNvSpPr/>
      </xdr:nvSpPr>
      <xdr:spPr>
        <a:xfrm>
          <a:off x="5401733" y="1286934"/>
          <a:ext cx="832423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44</xdr:col>
      <xdr:colOff>19049</xdr:colOff>
      <xdr:row>27</xdr:row>
      <xdr:rowOff>21169</xdr:rowOff>
    </xdr:from>
    <xdr:to>
      <xdr:col>48</xdr:col>
      <xdr:colOff>116416</xdr:colOff>
      <xdr:row>30</xdr:row>
      <xdr:rowOff>92720</xdr:rowOff>
    </xdr:to>
    <xdr:sp macro="" textlink="">
      <xdr:nvSpPr>
        <xdr:cNvPr id="74" name="Rounded Rectangle 134"/>
        <xdr:cNvSpPr/>
      </xdr:nvSpPr>
      <xdr:spPr>
        <a:xfrm>
          <a:off x="5628216" y="3143252"/>
          <a:ext cx="605367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hélico</a:t>
          </a:r>
        </a:p>
      </xdr:txBody>
    </xdr:sp>
    <xdr:clientData/>
  </xdr:twoCellAnchor>
  <xdr:twoCellAnchor>
    <xdr:from>
      <xdr:col>28</xdr:col>
      <xdr:colOff>38101</xdr:colOff>
      <xdr:row>5</xdr:row>
      <xdr:rowOff>42337</xdr:rowOff>
    </xdr:from>
    <xdr:to>
      <xdr:col>31</xdr:col>
      <xdr:colOff>84667</xdr:colOff>
      <xdr:row>10</xdr:row>
      <xdr:rowOff>110563</xdr:rowOff>
    </xdr:to>
    <xdr:sp macro="" textlink="">
      <xdr:nvSpPr>
        <xdr:cNvPr id="75" name="Rounded Rectangle 74"/>
        <xdr:cNvSpPr/>
      </xdr:nvSpPr>
      <xdr:spPr>
        <a:xfrm>
          <a:off x="3604684" y="603254"/>
          <a:ext cx="438150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semi</a:t>
          </a:r>
        </a:p>
      </xdr:txBody>
    </xdr:sp>
    <xdr:clientData/>
  </xdr:twoCellAnchor>
  <xdr:twoCellAnchor>
    <xdr:from>
      <xdr:col>21</xdr:col>
      <xdr:colOff>31752</xdr:colOff>
      <xdr:row>5</xdr:row>
      <xdr:rowOff>31752</xdr:rowOff>
    </xdr:from>
    <xdr:to>
      <xdr:col>24</xdr:col>
      <xdr:colOff>100058</xdr:colOff>
      <xdr:row>11</xdr:row>
      <xdr:rowOff>95250</xdr:rowOff>
    </xdr:to>
    <xdr:sp macro="" textlink="">
      <xdr:nvSpPr>
        <xdr:cNvPr id="76" name="Rounded Rectangle 134"/>
        <xdr:cNvSpPr/>
      </xdr:nvSpPr>
      <xdr:spPr>
        <a:xfrm>
          <a:off x="2709335" y="592669"/>
          <a:ext cx="449306" cy="76199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filtres</a:t>
          </a:r>
        </a:p>
      </xdr:txBody>
    </xdr:sp>
    <xdr:clientData/>
  </xdr:twoCellAnchor>
  <xdr:twoCellAnchor>
    <xdr:from>
      <xdr:col>21</xdr:col>
      <xdr:colOff>25401</xdr:colOff>
      <xdr:row>12</xdr:row>
      <xdr:rowOff>25401</xdr:rowOff>
    </xdr:from>
    <xdr:to>
      <xdr:col>24</xdr:col>
      <xdr:colOff>93707</xdr:colOff>
      <xdr:row>18</xdr:row>
      <xdr:rowOff>88899</xdr:rowOff>
    </xdr:to>
    <xdr:sp macro="" textlink="">
      <xdr:nvSpPr>
        <xdr:cNvPr id="77" name="Rounded Rectangle 134"/>
        <xdr:cNvSpPr/>
      </xdr:nvSpPr>
      <xdr:spPr>
        <a:xfrm>
          <a:off x="2702984" y="1401234"/>
          <a:ext cx="449306" cy="76199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filtres</a:t>
          </a:r>
        </a:p>
      </xdr:txBody>
    </xdr:sp>
    <xdr:clientData/>
  </xdr:twoCellAnchor>
  <xdr:twoCellAnchor>
    <xdr:from>
      <xdr:col>44</xdr:col>
      <xdr:colOff>33867</xdr:colOff>
      <xdr:row>31</xdr:row>
      <xdr:rowOff>25402</xdr:rowOff>
    </xdr:from>
    <xdr:to>
      <xdr:col>49</xdr:col>
      <xdr:colOff>4234</xdr:colOff>
      <xdr:row>35</xdr:row>
      <xdr:rowOff>84666</xdr:rowOff>
    </xdr:to>
    <xdr:sp macro="" textlink="">
      <xdr:nvSpPr>
        <xdr:cNvPr id="78" name="Rounded Rectangle 134"/>
        <xdr:cNvSpPr/>
      </xdr:nvSpPr>
      <xdr:spPr>
        <a:xfrm>
          <a:off x="5643034" y="3613152"/>
          <a:ext cx="605367" cy="52493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luxe</a:t>
          </a:r>
        </a:p>
      </xdr:txBody>
    </xdr:sp>
    <xdr:clientData/>
  </xdr:twoCellAnchor>
  <xdr:twoCellAnchor>
    <xdr:from>
      <xdr:col>44</xdr:col>
      <xdr:colOff>27517</xdr:colOff>
      <xdr:row>36</xdr:row>
      <xdr:rowOff>19052</xdr:rowOff>
    </xdr:from>
    <xdr:to>
      <xdr:col>48</xdr:col>
      <xdr:colOff>124884</xdr:colOff>
      <xdr:row>40</xdr:row>
      <xdr:rowOff>78316</xdr:rowOff>
    </xdr:to>
    <xdr:sp macro="" textlink="">
      <xdr:nvSpPr>
        <xdr:cNvPr id="79" name="Rounded Rectangle 134"/>
        <xdr:cNvSpPr/>
      </xdr:nvSpPr>
      <xdr:spPr>
        <a:xfrm>
          <a:off x="5636684" y="4188885"/>
          <a:ext cx="605367" cy="52493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amiante</a:t>
          </a:r>
        </a:p>
      </xdr:txBody>
    </xdr:sp>
    <xdr:clientData/>
  </xdr:twoCellAnchor>
  <xdr:twoCellAnchor>
    <xdr:from>
      <xdr:col>37</xdr:col>
      <xdr:colOff>42441</xdr:colOff>
      <xdr:row>17</xdr:row>
      <xdr:rowOff>25918</xdr:rowOff>
    </xdr:from>
    <xdr:to>
      <xdr:col>41</xdr:col>
      <xdr:colOff>114303</xdr:colOff>
      <xdr:row>20</xdr:row>
      <xdr:rowOff>98452</xdr:rowOff>
    </xdr:to>
    <xdr:sp macro="" textlink="">
      <xdr:nvSpPr>
        <xdr:cNvPr id="83" name="Rounded Rectangle 134"/>
        <xdr:cNvSpPr/>
      </xdr:nvSpPr>
      <xdr:spPr>
        <a:xfrm>
          <a:off x="4762608" y="1983835"/>
          <a:ext cx="579862" cy="42178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  <xdr:twoCellAnchor>
    <xdr:from>
      <xdr:col>37</xdr:col>
      <xdr:colOff>35984</xdr:colOff>
      <xdr:row>21</xdr:row>
      <xdr:rowOff>29631</xdr:rowOff>
    </xdr:from>
    <xdr:to>
      <xdr:col>41</xdr:col>
      <xdr:colOff>107846</xdr:colOff>
      <xdr:row>24</xdr:row>
      <xdr:rowOff>102165</xdr:rowOff>
    </xdr:to>
    <xdr:sp macro="" textlink="">
      <xdr:nvSpPr>
        <xdr:cNvPr id="84" name="Rounded Rectangle 134"/>
        <xdr:cNvSpPr/>
      </xdr:nvSpPr>
      <xdr:spPr>
        <a:xfrm>
          <a:off x="4756151" y="2453214"/>
          <a:ext cx="579862" cy="42178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  <xdr:twoCellAnchor>
    <xdr:from>
      <xdr:col>36</xdr:col>
      <xdr:colOff>55551</xdr:colOff>
      <xdr:row>33</xdr:row>
      <xdr:rowOff>20080</xdr:rowOff>
    </xdr:from>
    <xdr:to>
      <xdr:col>42</xdr:col>
      <xdr:colOff>3203</xdr:colOff>
      <xdr:row>36</xdr:row>
      <xdr:rowOff>92614</xdr:rowOff>
    </xdr:to>
    <xdr:sp macro="" textlink="">
      <xdr:nvSpPr>
        <xdr:cNvPr id="87" name="Rounded Rectangle 134"/>
        <xdr:cNvSpPr/>
      </xdr:nvSpPr>
      <xdr:spPr>
        <a:xfrm>
          <a:off x="4648718" y="3840663"/>
          <a:ext cx="709652" cy="42178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drive-in</a:t>
          </a:r>
        </a:p>
      </xdr:txBody>
    </xdr:sp>
    <xdr:clientData/>
  </xdr:twoCellAnchor>
  <xdr:twoCellAnchor>
    <xdr:from>
      <xdr:col>43</xdr:col>
      <xdr:colOff>29069</xdr:colOff>
      <xdr:row>41</xdr:row>
      <xdr:rowOff>36498</xdr:rowOff>
    </xdr:from>
    <xdr:to>
      <xdr:col>48</xdr:col>
      <xdr:colOff>103721</xdr:colOff>
      <xdr:row>44</xdr:row>
      <xdr:rowOff>109032</xdr:rowOff>
    </xdr:to>
    <xdr:sp macro="" textlink="">
      <xdr:nvSpPr>
        <xdr:cNvPr id="88" name="Rounded Rectangle 134"/>
        <xdr:cNvSpPr/>
      </xdr:nvSpPr>
      <xdr:spPr>
        <a:xfrm>
          <a:off x="5511236" y="4788415"/>
          <a:ext cx="709652" cy="42178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drive-in</a:t>
          </a:r>
        </a:p>
      </xdr:txBody>
    </xdr:sp>
    <xdr:clientData/>
  </xdr:twoCellAnchor>
  <xdr:twoCellAnchor>
    <xdr:from>
      <xdr:col>36</xdr:col>
      <xdr:colOff>63500</xdr:colOff>
      <xdr:row>29</xdr:row>
      <xdr:rowOff>19049</xdr:rowOff>
    </xdr:from>
    <xdr:to>
      <xdr:col>42</xdr:col>
      <xdr:colOff>11152</xdr:colOff>
      <xdr:row>32</xdr:row>
      <xdr:rowOff>91583</xdr:rowOff>
    </xdr:to>
    <xdr:sp macro="" textlink="">
      <xdr:nvSpPr>
        <xdr:cNvPr id="89" name="Rounded Rectangle 134"/>
        <xdr:cNvSpPr/>
      </xdr:nvSpPr>
      <xdr:spPr>
        <a:xfrm>
          <a:off x="4656667" y="3373966"/>
          <a:ext cx="709652" cy="421784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drive in</a:t>
          </a:r>
        </a:p>
      </xdr:txBody>
    </xdr:sp>
    <xdr:clientData/>
  </xdr:twoCellAnchor>
  <xdr:twoCellAnchor>
    <xdr:from>
      <xdr:col>35</xdr:col>
      <xdr:colOff>21166</xdr:colOff>
      <xdr:row>41</xdr:row>
      <xdr:rowOff>21167</xdr:rowOff>
    </xdr:from>
    <xdr:to>
      <xdr:col>42</xdr:col>
      <xdr:colOff>100055</xdr:colOff>
      <xdr:row>44</xdr:row>
      <xdr:rowOff>92718</xdr:rowOff>
    </xdr:to>
    <xdr:sp macro="" textlink="">
      <xdr:nvSpPr>
        <xdr:cNvPr id="90" name="Rounded Rectangle 134"/>
        <xdr:cNvSpPr/>
      </xdr:nvSpPr>
      <xdr:spPr>
        <a:xfrm>
          <a:off x="4487333" y="4773084"/>
          <a:ext cx="967889" cy="42080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attractions</a:t>
          </a:r>
        </a:p>
      </xdr:txBody>
    </xdr:sp>
    <xdr:clientData/>
  </xdr:twoCellAnchor>
  <xdr:twoCellAnchor>
    <xdr:from>
      <xdr:col>25</xdr:col>
      <xdr:colOff>26387</xdr:colOff>
      <xdr:row>13</xdr:row>
      <xdr:rowOff>29638</xdr:rowOff>
    </xdr:from>
    <xdr:to>
      <xdr:col>27</xdr:col>
      <xdr:colOff>99992</xdr:colOff>
      <xdr:row>18</xdr:row>
      <xdr:rowOff>97864</xdr:rowOff>
    </xdr:to>
    <xdr:sp macro="" textlink="">
      <xdr:nvSpPr>
        <xdr:cNvPr id="94" name="Rounded Rectangle 93"/>
        <xdr:cNvSpPr/>
      </xdr:nvSpPr>
      <xdr:spPr>
        <a:xfrm>
          <a:off x="3211970" y="1521888"/>
          <a:ext cx="327605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</a:t>
          </a:r>
        </a:p>
      </xdr:txBody>
    </xdr:sp>
    <xdr:clientData/>
  </xdr:twoCellAnchor>
  <xdr:twoCellAnchor>
    <xdr:from>
      <xdr:col>25</xdr:col>
      <xdr:colOff>27954</xdr:colOff>
      <xdr:row>5</xdr:row>
      <xdr:rowOff>40220</xdr:rowOff>
    </xdr:from>
    <xdr:to>
      <xdr:col>27</xdr:col>
      <xdr:colOff>101559</xdr:colOff>
      <xdr:row>10</xdr:row>
      <xdr:rowOff>108446</xdr:rowOff>
    </xdr:to>
    <xdr:sp macro="" textlink="">
      <xdr:nvSpPr>
        <xdr:cNvPr id="95" name="Rounded Rectangle 111"/>
        <xdr:cNvSpPr/>
      </xdr:nvSpPr>
      <xdr:spPr>
        <a:xfrm>
          <a:off x="3213537" y="601137"/>
          <a:ext cx="327605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fer</a:t>
          </a:r>
        </a:p>
      </xdr:txBody>
    </xdr:sp>
    <xdr:clientData/>
  </xdr:twoCellAnchor>
  <xdr:twoCellAnchor>
    <xdr:from>
      <xdr:col>32</xdr:col>
      <xdr:colOff>52917</xdr:colOff>
      <xdr:row>19</xdr:row>
      <xdr:rowOff>33870</xdr:rowOff>
    </xdr:from>
    <xdr:to>
      <xdr:col>36</xdr:col>
      <xdr:colOff>119793</xdr:colOff>
      <xdr:row>24</xdr:row>
      <xdr:rowOff>102096</xdr:rowOff>
    </xdr:to>
    <xdr:sp macro="" textlink="">
      <xdr:nvSpPr>
        <xdr:cNvPr id="100" name="Rounded Rectangle 99"/>
        <xdr:cNvSpPr/>
      </xdr:nvSpPr>
      <xdr:spPr>
        <a:xfrm>
          <a:off x="4138084" y="2224620"/>
          <a:ext cx="574876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auto</a:t>
          </a:r>
        </a:p>
      </xdr:txBody>
    </xdr:sp>
    <xdr:clientData/>
  </xdr:twoCellAnchor>
  <xdr:twoCellAnchor>
    <xdr:from>
      <xdr:col>32</xdr:col>
      <xdr:colOff>17748</xdr:colOff>
      <xdr:row>5</xdr:row>
      <xdr:rowOff>44453</xdr:rowOff>
    </xdr:from>
    <xdr:to>
      <xdr:col>36</xdr:col>
      <xdr:colOff>84624</xdr:colOff>
      <xdr:row>10</xdr:row>
      <xdr:rowOff>112679</xdr:rowOff>
    </xdr:to>
    <xdr:sp macro="" textlink="">
      <xdr:nvSpPr>
        <xdr:cNvPr id="101" name="Rounded Rectangle 111"/>
        <xdr:cNvSpPr/>
      </xdr:nvSpPr>
      <xdr:spPr>
        <a:xfrm>
          <a:off x="4102915" y="605370"/>
          <a:ext cx="574876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zoo</a:t>
          </a:r>
        </a:p>
      </xdr:txBody>
    </xdr:sp>
    <xdr:clientData/>
  </xdr:twoCellAnchor>
  <xdr:twoCellAnchor>
    <xdr:from>
      <xdr:col>37</xdr:col>
      <xdr:colOff>35983</xdr:colOff>
      <xdr:row>5</xdr:row>
      <xdr:rowOff>48686</xdr:rowOff>
    </xdr:from>
    <xdr:to>
      <xdr:col>41</xdr:col>
      <xdr:colOff>102859</xdr:colOff>
      <xdr:row>11</xdr:row>
      <xdr:rowOff>495</xdr:rowOff>
    </xdr:to>
    <xdr:sp macro="" textlink="">
      <xdr:nvSpPr>
        <xdr:cNvPr id="103" name="Rounded Rectangle 102"/>
        <xdr:cNvSpPr/>
      </xdr:nvSpPr>
      <xdr:spPr>
        <a:xfrm>
          <a:off x="4756150" y="609603"/>
          <a:ext cx="574876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zoo</a:t>
          </a:r>
        </a:p>
      </xdr:txBody>
    </xdr:sp>
    <xdr:clientData/>
  </xdr:twoCellAnchor>
  <xdr:twoCellAnchor>
    <xdr:from>
      <xdr:col>44</xdr:col>
      <xdr:colOff>32565</xdr:colOff>
      <xdr:row>5</xdr:row>
      <xdr:rowOff>27520</xdr:rowOff>
    </xdr:from>
    <xdr:to>
      <xdr:col>48</xdr:col>
      <xdr:colOff>99441</xdr:colOff>
      <xdr:row>10</xdr:row>
      <xdr:rowOff>95746</xdr:rowOff>
    </xdr:to>
    <xdr:sp macro="" textlink="">
      <xdr:nvSpPr>
        <xdr:cNvPr id="104" name="Rounded Rectangle 111"/>
        <xdr:cNvSpPr/>
      </xdr:nvSpPr>
      <xdr:spPr>
        <a:xfrm>
          <a:off x="5641732" y="588437"/>
          <a:ext cx="574876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auto</a:t>
          </a:r>
        </a:p>
      </xdr:txBody>
    </xdr:sp>
    <xdr:clientData/>
  </xdr:twoCellAnchor>
  <xdr:twoCellAnchor>
    <xdr:from>
      <xdr:col>37</xdr:col>
      <xdr:colOff>40218</xdr:colOff>
      <xdr:row>25</xdr:row>
      <xdr:rowOff>23281</xdr:rowOff>
    </xdr:from>
    <xdr:to>
      <xdr:col>41</xdr:col>
      <xdr:colOff>112080</xdr:colOff>
      <xdr:row>28</xdr:row>
      <xdr:rowOff>95815</xdr:rowOff>
    </xdr:to>
    <xdr:sp macro="" textlink="">
      <xdr:nvSpPr>
        <xdr:cNvPr id="105" name="Rounded Rectangle 134"/>
        <xdr:cNvSpPr/>
      </xdr:nvSpPr>
      <xdr:spPr>
        <a:xfrm>
          <a:off x="4760385" y="2912531"/>
          <a:ext cx="579862" cy="421784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  <xdr:twoCellAnchor>
    <xdr:from>
      <xdr:col>33</xdr:col>
      <xdr:colOff>46566</xdr:colOff>
      <xdr:row>29</xdr:row>
      <xdr:rowOff>25399</xdr:rowOff>
    </xdr:from>
    <xdr:to>
      <xdr:col>35</xdr:col>
      <xdr:colOff>117269</xdr:colOff>
      <xdr:row>34</xdr:row>
      <xdr:rowOff>113095</xdr:rowOff>
    </xdr:to>
    <xdr:grpSp>
      <xdr:nvGrpSpPr>
        <xdr:cNvPr id="110" name="Group 109"/>
        <xdr:cNvGrpSpPr/>
      </xdr:nvGrpSpPr>
      <xdr:grpSpPr>
        <a:xfrm>
          <a:off x="4258733" y="3380316"/>
          <a:ext cx="324703" cy="669779"/>
          <a:chOff x="4159250" y="1861751"/>
          <a:chExt cx="570236" cy="669779"/>
        </a:xfrm>
      </xdr:grpSpPr>
      <xdr:sp macro="" textlink="">
        <xdr:nvSpPr>
          <xdr:cNvPr id="111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2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13</xdr:col>
      <xdr:colOff>46566</xdr:colOff>
      <xdr:row>38</xdr:row>
      <xdr:rowOff>25400</xdr:rowOff>
    </xdr:from>
    <xdr:to>
      <xdr:col>15</xdr:col>
      <xdr:colOff>105974</xdr:colOff>
      <xdr:row>40</xdr:row>
      <xdr:rowOff>107184</xdr:rowOff>
    </xdr:to>
    <xdr:sp macro="" textlink="">
      <xdr:nvSpPr>
        <xdr:cNvPr id="133" name="Rounded Rectangle 134"/>
        <xdr:cNvSpPr/>
      </xdr:nvSpPr>
      <xdr:spPr>
        <a:xfrm>
          <a:off x="1697566" y="4428067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31750</xdr:colOff>
      <xdr:row>26</xdr:row>
      <xdr:rowOff>21166</xdr:rowOff>
    </xdr:from>
    <xdr:to>
      <xdr:col>31</xdr:col>
      <xdr:colOff>96102</xdr:colOff>
      <xdr:row>37</xdr:row>
      <xdr:rowOff>113095</xdr:rowOff>
    </xdr:to>
    <xdr:grpSp>
      <xdr:nvGrpSpPr>
        <xdr:cNvPr id="150" name="Group 149"/>
        <xdr:cNvGrpSpPr/>
      </xdr:nvGrpSpPr>
      <xdr:grpSpPr>
        <a:xfrm>
          <a:off x="3725333" y="3026833"/>
          <a:ext cx="328936" cy="1372512"/>
          <a:chOff x="3725333" y="3026833"/>
          <a:chExt cx="328936" cy="1372512"/>
        </a:xfrm>
      </xdr:grpSpPr>
      <xdr:grpSp>
        <xdr:nvGrpSpPr>
          <xdr:cNvPr id="107" name="Group 106"/>
          <xdr:cNvGrpSpPr/>
        </xdr:nvGrpSpPr>
        <xdr:grpSpPr>
          <a:xfrm>
            <a:off x="3725333" y="3026833"/>
            <a:ext cx="324703" cy="669779"/>
            <a:chOff x="4159250" y="1861751"/>
            <a:chExt cx="570236" cy="669779"/>
          </a:xfrm>
        </xdr:grpSpPr>
        <xdr:sp macro="" textlink="">
          <xdr:nvSpPr>
            <xdr:cNvPr id="108" name="Rounded Rectangle 134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09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34" name="Group 133"/>
          <xdr:cNvGrpSpPr/>
        </xdr:nvGrpSpPr>
        <xdr:grpSpPr>
          <a:xfrm>
            <a:off x="3729566" y="3729566"/>
            <a:ext cx="324703" cy="669779"/>
            <a:chOff x="4159250" y="1861751"/>
            <a:chExt cx="570236" cy="669779"/>
          </a:xfrm>
        </xdr:grpSpPr>
        <xdr:sp macro="" textlink="">
          <xdr:nvSpPr>
            <xdr:cNvPr id="135" name="Rounded Rectangle 134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36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29</xdr:col>
      <xdr:colOff>40216</xdr:colOff>
      <xdr:row>19</xdr:row>
      <xdr:rowOff>19049</xdr:rowOff>
    </xdr:from>
    <xdr:to>
      <xdr:col>31</xdr:col>
      <xdr:colOff>100335</xdr:colOff>
      <xdr:row>24</xdr:row>
      <xdr:rowOff>106745</xdr:rowOff>
    </xdr:to>
    <xdr:grpSp>
      <xdr:nvGrpSpPr>
        <xdr:cNvPr id="137" name="Group 136"/>
        <xdr:cNvGrpSpPr/>
      </xdr:nvGrpSpPr>
      <xdr:grpSpPr>
        <a:xfrm>
          <a:off x="3733799" y="2209799"/>
          <a:ext cx="324703" cy="669779"/>
          <a:chOff x="4159250" y="1861751"/>
          <a:chExt cx="570236" cy="669779"/>
        </a:xfrm>
      </xdr:grpSpPr>
      <xdr:sp macro="" textlink="">
        <xdr:nvSpPr>
          <xdr:cNvPr id="138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9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43469</xdr:colOff>
      <xdr:row>16</xdr:row>
      <xdr:rowOff>27351</xdr:rowOff>
    </xdr:from>
    <xdr:to>
      <xdr:col>30</xdr:col>
      <xdr:colOff>99559</xdr:colOff>
      <xdr:row>18</xdr:row>
      <xdr:rowOff>97685</xdr:rowOff>
    </xdr:to>
    <xdr:sp macro="" textlink="">
      <xdr:nvSpPr>
        <xdr:cNvPr id="140" name="Rounded Rectangle 29"/>
        <xdr:cNvSpPr/>
      </xdr:nvSpPr>
      <xdr:spPr>
        <a:xfrm>
          <a:off x="3737052" y="1868851"/>
          <a:ext cx="193674" cy="303167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29</xdr:col>
      <xdr:colOff>26112</xdr:colOff>
      <xdr:row>13</xdr:row>
      <xdr:rowOff>31311</xdr:rowOff>
    </xdr:from>
    <xdr:to>
      <xdr:col>34</xdr:col>
      <xdr:colOff>105974</xdr:colOff>
      <xdr:row>16</xdr:row>
      <xdr:rowOff>1350</xdr:rowOff>
    </xdr:to>
    <xdr:grpSp>
      <xdr:nvGrpSpPr>
        <xdr:cNvPr id="141" name="Group 140"/>
        <xdr:cNvGrpSpPr/>
      </xdr:nvGrpSpPr>
      <xdr:grpSpPr>
        <a:xfrm>
          <a:off x="3719695" y="1523561"/>
          <a:ext cx="725446" cy="319289"/>
          <a:chOff x="4160501" y="1857079"/>
          <a:chExt cx="1274012" cy="319289"/>
        </a:xfrm>
      </xdr:grpSpPr>
      <xdr:sp macro="" textlink="">
        <xdr:nvSpPr>
          <xdr:cNvPr id="142" name="Rounded Rectangle 134"/>
          <xdr:cNvSpPr/>
        </xdr:nvSpPr>
        <xdr:spPr>
          <a:xfrm>
            <a:off x="4865527" y="1857079"/>
            <a:ext cx="568986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3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25</xdr:col>
      <xdr:colOff>31750</xdr:colOff>
      <xdr:row>19</xdr:row>
      <xdr:rowOff>10583</xdr:rowOff>
    </xdr:from>
    <xdr:to>
      <xdr:col>27</xdr:col>
      <xdr:colOff>102453</xdr:colOff>
      <xdr:row>24</xdr:row>
      <xdr:rowOff>98279</xdr:rowOff>
    </xdr:to>
    <xdr:grpSp>
      <xdr:nvGrpSpPr>
        <xdr:cNvPr id="144" name="Group 143"/>
        <xdr:cNvGrpSpPr/>
      </xdr:nvGrpSpPr>
      <xdr:grpSpPr>
        <a:xfrm>
          <a:off x="3217333" y="2201333"/>
          <a:ext cx="324703" cy="669779"/>
          <a:chOff x="4159250" y="1861751"/>
          <a:chExt cx="570236" cy="669779"/>
        </a:xfrm>
      </xdr:grpSpPr>
      <xdr:sp macro="" textlink="">
        <xdr:nvSpPr>
          <xdr:cNvPr id="145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6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22</xdr:col>
      <xdr:colOff>35984</xdr:colOff>
      <xdr:row>19</xdr:row>
      <xdr:rowOff>14816</xdr:rowOff>
    </xdr:from>
    <xdr:to>
      <xdr:col>24</xdr:col>
      <xdr:colOff>106687</xdr:colOff>
      <xdr:row>24</xdr:row>
      <xdr:rowOff>102512</xdr:rowOff>
    </xdr:to>
    <xdr:grpSp>
      <xdr:nvGrpSpPr>
        <xdr:cNvPr id="147" name="Group 146"/>
        <xdr:cNvGrpSpPr/>
      </xdr:nvGrpSpPr>
      <xdr:grpSpPr>
        <a:xfrm>
          <a:off x="2840567" y="2205566"/>
          <a:ext cx="324703" cy="669779"/>
          <a:chOff x="4159250" y="1861751"/>
          <a:chExt cx="570236" cy="669779"/>
        </a:xfrm>
      </xdr:grpSpPr>
      <xdr:sp macro="" textlink="">
        <xdr:nvSpPr>
          <xdr:cNvPr id="148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49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26</xdr:col>
      <xdr:colOff>25401</xdr:colOff>
      <xdr:row>26</xdr:row>
      <xdr:rowOff>25399</xdr:rowOff>
    </xdr:from>
    <xdr:to>
      <xdr:col>28</xdr:col>
      <xdr:colOff>100337</xdr:colOff>
      <xdr:row>38</xdr:row>
      <xdr:rowOff>911</xdr:rowOff>
    </xdr:to>
    <xdr:grpSp>
      <xdr:nvGrpSpPr>
        <xdr:cNvPr id="151" name="Group 150"/>
        <xdr:cNvGrpSpPr/>
      </xdr:nvGrpSpPr>
      <xdr:grpSpPr>
        <a:xfrm>
          <a:off x="3337984" y="3031066"/>
          <a:ext cx="328936" cy="1372512"/>
          <a:chOff x="3725333" y="3026833"/>
          <a:chExt cx="328936" cy="1372512"/>
        </a:xfrm>
      </xdr:grpSpPr>
      <xdr:grpSp>
        <xdr:nvGrpSpPr>
          <xdr:cNvPr id="152" name="Group 106"/>
          <xdr:cNvGrpSpPr/>
        </xdr:nvGrpSpPr>
        <xdr:grpSpPr>
          <a:xfrm>
            <a:off x="3725333" y="3026833"/>
            <a:ext cx="324703" cy="669779"/>
            <a:chOff x="4159250" y="1861751"/>
            <a:chExt cx="570236" cy="669779"/>
          </a:xfrm>
        </xdr:grpSpPr>
        <xdr:sp macro="" textlink="">
          <xdr:nvSpPr>
            <xdr:cNvPr id="156" name="Rounded Rectangle 134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7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53" name="Group 133"/>
          <xdr:cNvGrpSpPr/>
        </xdr:nvGrpSpPr>
        <xdr:grpSpPr>
          <a:xfrm>
            <a:off x="3729566" y="3729566"/>
            <a:ext cx="324703" cy="669779"/>
            <a:chOff x="4159250" y="1861751"/>
            <a:chExt cx="570236" cy="669779"/>
          </a:xfrm>
        </xdr:grpSpPr>
        <xdr:sp macro="" textlink="">
          <xdr:nvSpPr>
            <xdr:cNvPr id="154" name="Rounded Rectangle 153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55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22</xdr:col>
      <xdr:colOff>29634</xdr:colOff>
      <xdr:row>26</xdr:row>
      <xdr:rowOff>19048</xdr:rowOff>
    </xdr:from>
    <xdr:to>
      <xdr:col>24</xdr:col>
      <xdr:colOff>104570</xdr:colOff>
      <xdr:row>37</xdr:row>
      <xdr:rowOff>110977</xdr:rowOff>
    </xdr:to>
    <xdr:grpSp>
      <xdr:nvGrpSpPr>
        <xdr:cNvPr id="158" name="Group 157"/>
        <xdr:cNvGrpSpPr/>
      </xdr:nvGrpSpPr>
      <xdr:grpSpPr>
        <a:xfrm>
          <a:off x="2834217" y="3024715"/>
          <a:ext cx="328936" cy="1372512"/>
          <a:chOff x="3725333" y="3026833"/>
          <a:chExt cx="328936" cy="1372512"/>
        </a:xfrm>
      </xdr:grpSpPr>
      <xdr:grpSp>
        <xdr:nvGrpSpPr>
          <xdr:cNvPr id="159" name="Group 106"/>
          <xdr:cNvGrpSpPr/>
        </xdr:nvGrpSpPr>
        <xdr:grpSpPr>
          <a:xfrm>
            <a:off x="3725333" y="3026833"/>
            <a:ext cx="324703" cy="669779"/>
            <a:chOff x="4159250" y="1861751"/>
            <a:chExt cx="570236" cy="669779"/>
          </a:xfrm>
        </xdr:grpSpPr>
        <xdr:sp macro="" textlink="">
          <xdr:nvSpPr>
            <xdr:cNvPr id="163" name="Rounded Rectangle 134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4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60" name="Group 133"/>
          <xdr:cNvGrpSpPr/>
        </xdr:nvGrpSpPr>
        <xdr:grpSpPr>
          <a:xfrm>
            <a:off x="3729566" y="3729566"/>
            <a:ext cx="324703" cy="669779"/>
            <a:chOff x="4159250" y="1861751"/>
            <a:chExt cx="570236" cy="669779"/>
          </a:xfrm>
        </xdr:grpSpPr>
        <xdr:sp macro="" textlink="">
          <xdr:nvSpPr>
            <xdr:cNvPr id="161" name="Rounded Rectangle 160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62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18</xdr:col>
      <xdr:colOff>29634</xdr:colOff>
      <xdr:row>17</xdr:row>
      <xdr:rowOff>35545</xdr:rowOff>
    </xdr:from>
    <xdr:to>
      <xdr:col>20</xdr:col>
      <xdr:colOff>99625</xdr:colOff>
      <xdr:row>20</xdr:row>
      <xdr:rowOff>912</xdr:rowOff>
    </xdr:to>
    <xdr:sp macro="" textlink="">
      <xdr:nvSpPr>
        <xdr:cNvPr id="166" name="Rounded Rectangle 134"/>
        <xdr:cNvSpPr/>
      </xdr:nvSpPr>
      <xdr:spPr>
        <a:xfrm>
          <a:off x="2326217" y="1993462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15951</xdr:colOff>
      <xdr:row>34</xdr:row>
      <xdr:rowOff>31585</xdr:rowOff>
    </xdr:from>
    <xdr:to>
      <xdr:col>17</xdr:col>
      <xdr:colOff>82625</xdr:colOff>
      <xdr:row>36</xdr:row>
      <xdr:rowOff>101919</xdr:rowOff>
    </xdr:to>
    <xdr:sp macro="" textlink="">
      <xdr:nvSpPr>
        <xdr:cNvPr id="168" name="Rounded Rectangle 29"/>
        <xdr:cNvSpPr/>
      </xdr:nvSpPr>
      <xdr:spPr>
        <a:xfrm>
          <a:off x="2058534" y="3968585"/>
          <a:ext cx="193674" cy="303167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16</xdr:col>
      <xdr:colOff>21168</xdr:colOff>
      <xdr:row>38</xdr:row>
      <xdr:rowOff>29634</xdr:rowOff>
    </xdr:from>
    <xdr:to>
      <xdr:col>20</xdr:col>
      <xdr:colOff>99626</xdr:colOff>
      <xdr:row>40</xdr:row>
      <xdr:rowOff>111418</xdr:rowOff>
    </xdr:to>
    <xdr:sp macro="" textlink="">
      <xdr:nvSpPr>
        <xdr:cNvPr id="169" name="Rounded Rectangle 134"/>
        <xdr:cNvSpPr/>
      </xdr:nvSpPr>
      <xdr:spPr>
        <a:xfrm>
          <a:off x="2063751" y="4432301"/>
          <a:ext cx="586458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cimet</a:t>
          </a:r>
        </a:p>
      </xdr:txBody>
    </xdr:sp>
    <xdr:clientData/>
  </xdr:twoCellAnchor>
  <xdr:twoCellAnchor>
    <xdr:from>
      <xdr:col>19</xdr:col>
      <xdr:colOff>33867</xdr:colOff>
      <xdr:row>26</xdr:row>
      <xdr:rowOff>23282</xdr:rowOff>
    </xdr:from>
    <xdr:to>
      <xdr:col>21</xdr:col>
      <xdr:colOff>108803</xdr:colOff>
      <xdr:row>37</xdr:row>
      <xdr:rowOff>115211</xdr:rowOff>
    </xdr:to>
    <xdr:grpSp>
      <xdr:nvGrpSpPr>
        <xdr:cNvPr id="170" name="Group 169"/>
        <xdr:cNvGrpSpPr/>
      </xdr:nvGrpSpPr>
      <xdr:grpSpPr>
        <a:xfrm>
          <a:off x="2457450" y="3028949"/>
          <a:ext cx="328936" cy="1372512"/>
          <a:chOff x="3725333" y="3026833"/>
          <a:chExt cx="328936" cy="1372512"/>
        </a:xfrm>
      </xdr:grpSpPr>
      <xdr:grpSp>
        <xdr:nvGrpSpPr>
          <xdr:cNvPr id="171" name="Group 106"/>
          <xdr:cNvGrpSpPr/>
        </xdr:nvGrpSpPr>
        <xdr:grpSpPr>
          <a:xfrm>
            <a:off x="3725333" y="3026833"/>
            <a:ext cx="324703" cy="669779"/>
            <a:chOff x="4159250" y="1861751"/>
            <a:chExt cx="570236" cy="669779"/>
          </a:xfrm>
        </xdr:grpSpPr>
        <xdr:sp macro="" textlink="">
          <xdr:nvSpPr>
            <xdr:cNvPr id="175" name="Rounded Rectangle 134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6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172" name="Group 133"/>
          <xdr:cNvGrpSpPr/>
        </xdr:nvGrpSpPr>
        <xdr:grpSpPr>
          <a:xfrm>
            <a:off x="3729566" y="3729566"/>
            <a:ext cx="324703" cy="669779"/>
            <a:chOff x="4159250" y="1861751"/>
            <a:chExt cx="570236" cy="669779"/>
          </a:xfrm>
        </xdr:grpSpPr>
        <xdr:sp macro="" textlink="">
          <xdr:nvSpPr>
            <xdr:cNvPr id="173" name="Rounded Rectangle 172"/>
            <xdr:cNvSpPr/>
          </xdr:nvSpPr>
          <xdr:spPr>
            <a:xfrm>
              <a:off x="4159250" y="2216913"/>
              <a:ext cx="568985" cy="314617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174" name="Rounded Rectangle 134"/>
            <xdr:cNvSpPr/>
          </xdr:nvSpPr>
          <xdr:spPr>
            <a:xfrm>
              <a:off x="4160501" y="1861751"/>
              <a:ext cx="568985" cy="314617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9</xdr:col>
      <xdr:colOff>40216</xdr:colOff>
      <xdr:row>37</xdr:row>
      <xdr:rowOff>29634</xdr:rowOff>
    </xdr:from>
    <xdr:to>
      <xdr:col>11</xdr:col>
      <xdr:colOff>110207</xdr:colOff>
      <xdr:row>39</xdr:row>
      <xdr:rowOff>111418</xdr:rowOff>
    </xdr:to>
    <xdr:sp macro="" textlink="">
      <xdr:nvSpPr>
        <xdr:cNvPr id="177" name="Rounded Rectangle 134"/>
        <xdr:cNvSpPr/>
      </xdr:nvSpPr>
      <xdr:spPr>
        <a:xfrm>
          <a:off x="1183216" y="4315884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25597</xdr:colOff>
      <xdr:row>30</xdr:row>
      <xdr:rowOff>44333</xdr:rowOff>
    </xdr:from>
    <xdr:to>
      <xdr:col>17</xdr:col>
      <xdr:colOff>89413</xdr:colOff>
      <xdr:row>33</xdr:row>
      <xdr:rowOff>108679</xdr:rowOff>
    </xdr:to>
    <xdr:grpSp>
      <xdr:nvGrpSpPr>
        <xdr:cNvPr id="178" name="Group 276"/>
        <xdr:cNvGrpSpPr/>
      </xdr:nvGrpSpPr>
      <xdr:grpSpPr>
        <a:xfrm>
          <a:off x="2068180" y="3515666"/>
          <a:ext cx="190816" cy="413596"/>
          <a:chOff x="3735918" y="4430177"/>
          <a:chExt cx="192104" cy="413134"/>
        </a:xfrm>
      </xdr:grpSpPr>
      <xdr:sp macro="" textlink="">
        <xdr:nvSpPr>
          <xdr:cNvPr id="179" name="Rounded Rectangle 29"/>
          <xdr:cNvSpPr/>
        </xdr:nvSpPr>
        <xdr:spPr>
          <a:xfrm>
            <a:off x="3735918" y="4658776"/>
            <a:ext cx="190499" cy="184535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0" name="Rounded Rectangle 29"/>
          <xdr:cNvSpPr/>
        </xdr:nvSpPr>
        <xdr:spPr>
          <a:xfrm>
            <a:off x="3737523" y="4430177"/>
            <a:ext cx="190499" cy="18453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16</xdr:col>
      <xdr:colOff>29831</xdr:colOff>
      <xdr:row>28</xdr:row>
      <xdr:rowOff>44588</xdr:rowOff>
    </xdr:from>
    <xdr:to>
      <xdr:col>17</xdr:col>
      <xdr:colOff>92053</xdr:colOff>
      <xdr:row>29</xdr:row>
      <xdr:rowOff>112912</xdr:rowOff>
    </xdr:to>
    <xdr:sp macro="" textlink="">
      <xdr:nvSpPr>
        <xdr:cNvPr id="182" name="Rounded Rectangle 29"/>
        <xdr:cNvSpPr/>
      </xdr:nvSpPr>
      <xdr:spPr>
        <a:xfrm>
          <a:off x="2072414" y="3283088"/>
          <a:ext cx="189222" cy="18474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40220</xdr:colOff>
      <xdr:row>33</xdr:row>
      <xdr:rowOff>21167</xdr:rowOff>
    </xdr:from>
    <xdr:to>
      <xdr:col>15</xdr:col>
      <xdr:colOff>105834</xdr:colOff>
      <xdr:row>36</xdr:row>
      <xdr:rowOff>95564</xdr:rowOff>
    </xdr:to>
    <xdr:sp macro="" textlink="">
      <xdr:nvSpPr>
        <xdr:cNvPr id="184" name="Rounded Rectangle 90"/>
        <xdr:cNvSpPr/>
      </xdr:nvSpPr>
      <xdr:spPr>
        <a:xfrm>
          <a:off x="1691220" y="3841750"/>
          <a:ext cx="330197" cy="42364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33870</xdr:colOff>
      <xdr:row>21</xdr:row>
      <xdr:rowOff>35986</xdr:rowOff>
    </xdr:from>
    <xdr:to>
      <xdr:col>20</xdr:col>
      <xdr:colOff>110067</xdr:colOff>
      <xdr:row>24</xdr:row>
      <xdr:rowOff>110383</xdr:rowOff>
    </xdr:to>
    <xdr:sp macro="" textlink="">
      <xdr:nvSpPr>
        <xdr:cNvPr id="185" name="Rounded Rectangle 90"/>
        <xdr:cNvSpPr/>
      </xdr:nvSpPr>
      <xdr:spPr>
        <a:xfrm>
          <a:off x="2330453" y="2459569"/>
          <a:ext cx="330197" cy="423647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</a:t>
          </a:r>
          <a:endParaRPr lang="en-US" sz="1100" b="1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84668</xdr:colOff>
      <xdr:row>30</xdr:row>
      <xdr:rowOff>63501</xdr:rowOff>
    </xdr:from>
    <xdr:to>
      <xdr:col>64</xdr:col>
      <xdr:colOff>88790</xdr:colOff>
      <xdr:row>37</xdr:row>
      <xdr:rowOff>11209</xdr:rowOff>
    </xdr:to>
    <xdr:sp macro="" textlink="">
      <xdr:nvSpPr>
        <xdr:cNvPr id="8" name="Rounded Rectangle 7"/>
        <xdr:cNvSpPr/>
      </xdr:nvSpPr>
      <xdr:spPr>
        <a:xfrm>
          <a:off x="7524751" y="4000501"/>
          <a:ext cx="1200039" cy="7626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54</xdr:col>
      <xdr:colOff>99482</xdr:colOff>
      <xdr:row>1</xdr:row>
      <xdr:rowOff>71223</xdr:rowOff>
    </xdr:from>
    <xdr:to>
      <xdr:col>54</xdr:col>
      <xdr:colOff>99482</xdr:colOff>
      <xdr:row>11</xdr:row>
      <xdr:rowOff>42333</xdr:rowOff>
    </xdr:to>
    <xdr:cxnSp macro="">
      <xdr:nvCxnSpPr>
        <xdr:cNvPr id="9" name="Straight Connector 18"/>
        <xdr:cNvCxnSpPr/>
      </xdr:nvCxnSpPr>
      <xdr:spPr>
        <a:xfrm rot="5400000">
          <a:off x="6676652" y="1180728"/>
          <a:ext cx="111411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81569</xdr:colOff>
      <xdr:row>28</xdr:row>
      <xdr:rowOff>44286</xdr:rowOff>
    </xdr:from>
    <xdr:to>
      <xdr:col>67</xdr:col>
      <xdr:colOff>21243</xdr:colOff>
      <xdr:row>30</xdr:row>
      <xdr:rowOff>114620</xdr:rowOff>
    </xdr:to>
    <xdr:sp macro="" textlink="">
      <xdr:nvSpPr>
        <xdr:cNvPr id="11" name="Rounded Rectangle 29"/>
        <xdr:cNvSpPr/>
      </xdr:nvSpPr>
      <xdr:spPr>
        <a:xfrm>
          <a:off x="8844569" y="3748453"/>
          <a:ext cx="193674" cy="30316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55</xdr:col>
      <xdr:colOff>120148</xdr:colOff>
      <xdr:row>15</xdr:row>
      <xdr:rowOff>76481</xdr:rowOff>
    </xdr:from>
    <xdr:to>
      <xdr:col>58</xdr:col>
      <xdr:colOff>169695</xdr:colOff>
      <xdr:row>21</xdr:row>
      <xdr:rowOff>7982</xdr:rowOff>
    </xdr:to>
    <xdr:sp macro="" textlink="">
      <xdr:nvSpPr>
        <xdr:cNvPr id="13" name="Rounded Rectangle 69"/>
        <xdr:cNvSpPr/>
      </xdr:nvSpPr>
      <xdr:spPr>
        <a:xfrm>
          <a:off x="7560231" y="2267231"/>
          <a:ext cx="430547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66</xdr:col>
      <xdr:colOff>15618</xdr:colOff>
      <xdr:row>15</xdr:row>
      <xdr:rowOff>84667</xdr:rowOff>
    </xdr:from>
    <xdr:to>
      <xdr:col>72</xdr:col>
      <xdr:colOff>73986</xdr:colOff>
      <xdr:row>21</xdr:row>
      <xdr:rowOff>16168</xdr:rowOff>
    </xdr:to>
    <xdr:sp macro="" textlink="">
      <xdr:nvSpPr>
        <xdr:cNvPr id="15" name="Rounded Rectangle 14"/>
        <xdr:cNvSpPr/>
      </xdr:nvSpPr>
      <xdr:spPr>
        <a:xfrm>
          <a:off x="8692893" y="2237317"/>
          <a:ext cx="801318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67</xdr:col>
      <xdr:colOff>115958</xdr:colOff>
      <xdr:row>27</xdr:row>
      <xdr:rowOff>71578</xdr:rowOff>
    </xdr:from>
    <xdr:to>
      <xdr:col>71</xdr:col>
      <xdr:colOff>63644</xdr:colOff>
      <xdr:row>31</xdr:row>
      <xdr:rowOff>30106</xdr:rowOff>
    </xdr:to>
    <xdr:sp macro="" textlink="">
      <xdr:nvSpPr>
        <xdr:cNvPr id="16" name="Rounded Rectangle 1"/>
        <xdr:cNvSpPr/>
      </xdr:nvSpPr>
      <xdr:spPr>
        <a:xfrm>
          <a:off x="9132958" y="3659328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60</xdr:col>
      <xdr:colOff>4330</xdr:colOff>
      <xdr:row>15</xdr:row>
      <xdr:rowOff>52918</xdr:rowOff>
    </xdr:from>
    <xdr:to>
      <xdr:col>65</xdr:col>
      <xdr:colOff>63405</xdr:colOff>
      <xdr:row>20</xdr:row>
      <xdr:rowOff>100836</xdr:rowOff>
    </xdr:to>
    <xdr:sp macro="" textlink="">
      <xdr:nvSpPr>
        <xdr:cNvPr id="17" name="Rounded Rectangle 16"/>
        <xdr:cNvSpPr/>
      </xdr:nvSpPr>
      <xdr:spPr>
        <a:xfrm>
          <a:off x="7938655" y="2205568"/>
          <a:ext cx="678200" cy="619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61</xdr:col>
      <xdr:colOff>39860</xdr:colOff>
      <xdr:row>25</xdr:row>
      <xdr:rowOff>75424</xdr:rowOff>
    </xdr:from>
    <xdr:to>
      <xdr:col>64</xdr:col>
      <xdr:colOff>114545</xdr:colOff>
      <xdr:row>30</xdr:row>
      <xdr:rowOff>18753</xdr:rowOff>
    </xdr:to>
    <xdr:sp macro="" textlink="">
      <xdr:nvSpPr>
        <xdr:cNvPr id="21" name="Rounded Rectangle 1"/>
        <xdr:cNvSpPr/>
      </xdr:nvSpPr>
      <xdr:spPr>
        <a:xfrm>
          <a:off x="8294860" y="3430341"/>
          <a:ext cx="455685" cy="52541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56</xdr:col>
      <xdr:colOff>49258</xdr:colOff>
      <xdr:row>21</xdr:row>
      <xdr:rowOff>78405</xdr:rowOff>
    </xdr:from>
    <xdr:to>
      <xdr:col>60</xdr:col>
      <xdr:colOff>43390</xdr:colOff>
      <xdr:row>26</xdr:row>
      <xdr:rowOff>19138</xdr:rowOff>
    </xdr:to>
    <xdr:sp macro="" textlink="">
      <xdr:nvSpPr>
        <xdr:cNvPr id="22" name="Rounded Rectangle 21"/>
        <xdr:cNvSpPr/>
      </xdr:nvSpPr>
      <xdr:spPr>
        <a:xfrm>
          <a:off x="7616341" y="2967655"/>
          <a:ext cx="555049" cy="522816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65</xdr:col>
      <xdr:colOff>51601</xdr:colOff>
      <xdr:row>31</xdr:row>
      <xdr:rowOff>110066</xdr:rowOff>
    </xdr:from>
    <xdr:to>
      <xdr:col>71</xdr:col>
      <xdr:colOff>109969</xdr:colOff>
      <xdr:row>37</xdr:row>
      <xdr:rowOff>41567</xdr:rowOff>
    </xdr:to>
    <xdr:sp macro="" textlink="">
      <xdr:nvSpPr>
        <xdr:cNvPr id="23" name="Rounded Rectangle 22"/>
        <xdr:cNvSpPr/>
      </xdr:nvSpPr>
      <xdr:spPr>
        <a:xfrm>
          <a:off x="8605051" y="4091516"/>
          <a:ext cx="801318" cy="6173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56</xdr:col>
      <xdr:colOff>84667</xdr:colOff>
      <xdr:row>27</xdr:row>
      <xdr:rowOff>18885</xdr:rowOff>
    </xdr:from>
    <xdr:to>
      <xdr:col>58</xdr:col>
      <xdr:colOff>143934</xdr:colOff>
      <xdr:row>29</xdr:row>
      <xdr:rowOff>87104</xdr:rowOff>
    </xdr:to>
    <xdr:sp macro="" textlink="">
      <xdr:nvSpPr>
        <xdr:cNvPr id="25" name="Rounded Rectangle 29"/>
        <xdr:cNvSpPr/>
      </xdr:nvSpPr>
      <xdr:spPr>
        <a:xfrm>
          <a:off x="7651750" y="3606635"/>
          <a:ext cx="313267" cy="30105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59</xdr:col>
      <xdr:colOff>23823</xdr:colOff>
      <xdr:row>3</xdr:row>
      <xdr:rowOff>14547</xdr:rowOff>
    </xdr:from>
    <xdr:to>
      <xdr:col>77</xdr:col>
      <xdr:colOff>5823</xdr:colOff>
      <xdr:row>3</xdr:row>
      <xdr:rowOff>14547</xdr:rowOff>
    </xdr:to>
    <xdr:cxnSp macro="">
      <xdr:nvCxnSpPr>
        <xdr:cNvPr id="26" name="Straight Connector 18"/>
        <xdr:cNvCxnSpPr/>
      </xdr:nvCxnSpPr>
      <xdr:spPr>
        <a:xfrm>
          <a:off x="8024823" y="808297"/>
          <a:ext cx="2268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45537</xdr:colOff>
      <xdr:row>1</xdr:row>
      <xdr:rowOff>99486</xdr:rowOff>
    </xdr:from>
    <xdr:to>
      <xdr:col>53</xdr:col>
      <xdr:colOff>66076</xdr:colOff>
      <xdr:row>7</xdr:row>
      <xdr:rowOff>52918</xdr:rowOff>
    </xdr:to>
    <xdr:sp macro="" textlink="">
      <xdr:nvSpPr>
        <xdr:cNvPr id="34" name="Rounded Rectangle 33"/>
        <xdr:cNvSpPr/>
      </xdr:nvSpPr>
      <xdr:spPr>
        <a:xfrm>
          <a:off x="6416704" y="660403"/>
          <a:ext cx="835455" cy="6519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56</xdr:col>
      <xdr:colOff>110546</xdr:colOff>
      <xdr:row>4</xdr:row>
      <xdr:rowOff>39280</xdr:rowOff>
    </xdr:from>
    <xdr:to>
      <xdr:col>56</xdr:col>
      <xdr:colOff>110546</xdr:colOff>
      <xdr:row>6</xdr:row>
      <xdr:rowOff>22447</xdr:rowOff>
    </xdr:to>
    <xdr:cxnSp macro="">
      <xdr:nvCxnSpPr>
        <xdr:cNvPr id="36" name="Straight Connector 18"/>
        <xdr:cNvCxnSpPr/>
      </xdr:nvCxnSpPr>
      <xdr:spPr>
        <a:xfrm rot="5400000">
          <a:off x="7386537" y="1040514"/>
          <a:ext cx="2117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69801</xdr:colOff>
      <xdr:row>1</xdr:row>
      <xdr:rowOff>85847</xdr:rowOff>
    </xdr:from>
    <xdr:to>
      <xdr:col>57</xdr:col>
      <xdr:colOff>69801</xdr:colOff>
      <xdr:row>3</xdr:row>
      <xdr:rowOff>69014</xdr:rowOff>
    </xdr:to>
    <xdr:cxnSp macro="">
      <xdr:nvCxnSpPr>
        <xdr:cNvPr id="37" name="Straight Connector 18"/>
        <xdr:cNvCxnSpPr/>
      </xdr:nvCxnSpPr>
      <xdr:spPr>
        <a:xfrm rot="5400000">
          <a:off x="7469617" y="744181"/>
          <a:ext cx="2117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46567</xdr:colOff>
      <xdr:row>4</xdr:row>
      <xdr:rowOff>78316</xdr:rowOff>
    </xdr:from>
    <xdr:to>
      <xdr:col>61</xdr:col>
      <xdr:colOff>52917</xdr:colOff>
      <xdr:row>9</xdr:row>
      <xdr:rowOff>10583</xdr:rowOff>
    </xdr:to>
    <xdr:sp macro="" textlink="">
      <xdr:nvSpPr>
        <xdr:cNvPr id="38" name="Rounded Rectangle 90"/>
        <xdr:cNvSpPr/>
      </xdr:nvSpPr>
      <xdr:spPr>
        <a:xfrm>
          <a:off x="7867650" y="988483"/>
          <a:ext cx="440267" cy="514350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89</xdr:col>
      <xdr:colOff>46569</xdr:colOff>
      <xdr:row>30</xdr:row>
      <xdr:rowOff>0</xdr:rowOff>
    </xdr:from>
    <xdr:to>
      <xdr:col>92</xdr:col>
      <xdr:colOff>122379</xdr:colOff>
      <xdr:row>32</xdr:row>
      <xdr:rowOff>80749</xdr:rowOff>
    </xdr:to>
    <xdr:sp macro="" textlink="">
      <xdr:nvSpPr>
        <xdr:cNvPr id="39" name="Rounded Rectangle 90"/>
        <xdr:cNvSpPr/>
      </xdr:nvSpPr>
      <xdr:spPr>
        <a:xfrm>
          <a:off x="11857569" y="3937000"/>
          <a:ext cx="456810" cy="313582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81</xdr:col>
      <xdr:colOff>90570</xdr:colOff>
      <xdr:row>29</xdr:row>
      <xdr:rowOff>62392</xdr:rowOff>
    </xdr:from>
    <xdr:to>
      <xdr:col>87</xdr:col>
      <xdr:colOff>14311</xdr:colOff>
      <xdr:row>31</xdr:row>
      <xdr:rowOff>19144</xdr:rowOff>
    </xdr:to>
    <xdr:grpSp>
      <xdr:nvGrpSpPr>
        <xdr:cNvPr id="50" name="Group 49"/>
        <xdr:cNvGrpSpPr/>
      </xdr:nvGrpSpPr>
      <xdr:grpSpPr>
        <a:xfrm>
          <a:off x="10504570" y="3417309"/>
          <a:ext cx="685741" cy="189585"/>
          <a:chOff x="5524500" y="2551724"/>
          <a:chExt cx="685799" cy="295161"/>
        </a:xfrm>
      </xdr:grpSpPr>
      <xdr:sp macro="" textlink="">
        <xdr:nvSpPr>
          <xdr:cNvPr id="51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80</xdr:col>
      <xdr:colOff>74280</xdr:colOff>
      <xdr:row>23</xdr:row>
      <xdr:rowOff>59197</xdr:rowOff>
    </xdr:from>
    <xdr:to>
      <xdr:col>82</xdr:col>
      <xdr:colOff>11096</xdr:colOff>
      <xdr:row>29</xdr:row>
      <xdr:rowOff>19780</xdr:rowOff>
    </xdr:to>
    <xdr:grpSp>
      <xdr:nvGrpSpPr>
        <xdr:cNvPr id="54" name="Group 53"/>
        <xdr:cNvGrpSpPr/>
      </xdr:nvGrpSpPr>
      <xdr:grpSpPr>
        <a:xfrm>
          <a:off x="10361280" y="2715614"/>
          <a:ext cx="190816" cy="659083"/>
          <a:chOff x="1394022" y="3541114"/>
          <a:chExt cx="187641" cy="648500"/>
        </a:xfrm>
      </xdr:grpSpPr>
      <xdr:grpSp>
        <xdr:nvGrpSpPr>
          <xdr:cNvPr id="55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57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8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56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90</xdr:col>
      <xdr:colOff>40217</xdr:colOff>
      <xdr:row>20</xdr:row>
      <xdr:rowOff>80434</xdr:rowOff>
    </xdr:from>
    <xdr:to>
      <xdr:col>92</xdr:col>
      <xdr:colOff>102659</xdr:colOff>
      <xdr:row>23</xdr:row>
      <xdr:rowOff>32236</xdr:rowOff>
    </xdr:to>
    <xdr:sp macro="" textlink="">
      <xdr:nvSpPr>
        <xdr:cNvPr id="59" name="Rounded Rectangle 29"/>
        <xdr:cNvSpPr/>
      </xdr:nvSpPr>
      <xdr:spPr>
        <a:xfrm>
          <a:off x="11978217" y="2387601"/>
          <a:ext cx="316442" cy="3010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83</xdr:col>
      <xdr:colOff>35982</xdr:colOff>
      <xdr:row>24</xdr:row>
      <xdr:rowOff>102659</xdr:rowOff>
    </xdr:from>
    <xdr:to>
      <xdr:col>93</xdr:col>
      <xdr:colOff>116417</xdr:colOff>
      <xdr:row>28</xdr:row>
      <xdr:rowOff>43391</xdr:rowOff>
    </xdr:to>
    <xdr:sp macro="" textlink="">
      <xdr:nvSpPr>
        <xdr:cNvPr id="60" name="Rounded Rectangle 59"/>
        <xdr:cNvSpPr/>
      </xdr:nvSpPr>
      <xdr:spPr>
        <a:xfrm>
          <a:off x="10818282" y="3284009"/>
          <a:ext cx="1318685" cy="39793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66</xdr:col>
      <xdr:colOff>28319</xdr:colOff>
      <xdr:row>21</xdr:row>
      <xdr:rowOff>96308</xdr:rowOff>
    </xdr:from>
    <xdr:to>
      <xdr:col>72</xdr:col>
      <xdr:colOff>87745</xdr:colOff>
      <xdr:row>27</xdr:row>
      <xdr:rowOff>27809</xdr:rowOff>
    </xdr:to>
    <xdr:sp macro="" textlink="">
      <xdr:nvSpPr>
        <xdr:cNvPr id="61" name="Rounded Rectangle 60"/>
        <xdr:cNvSpPr/>
      </xdr:nvSpPr>
      <xdr:spPr>
        <a:xfrm>
          <a:off x="8918319" y="2985558"/>
          <a:ext cx="821426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83</xdr:col>
      <xdr:colOff>76200</xdr:colOff>
      <xdr:row>21</xdr:row>
      <xdr:rowOff>97371</xdr:rowOff>
    </xdr:from>
    <xdr:to>
      <xdr:col>89</xdr:col>
      <xdr:colOff>6348</xdr:colOff>
      <xdr:row>24</xdr:row>
      <xdr:rowOff>55525</xdr:rowOff>
    </xdr:to>
    <xdr:grpSp>
      <xdr:nvGrpSpPr>
        <xdr:cNvPr id="67" name="Group 66"/>
        <xdr:cNvGrpSpPr/>
      </xdr:nvGrpSpPr>
      <xdr:grpSpPr>
        <a:xfrm>
          <a:off x="10744200" y="2520954"/>
          <a:ext cx="692148" cy="307404"/>
          <a:chOff x="5270501" y="2561166"/>
          <a:chExt cx="692148" cy="307402"/>
        </a:xfrm>
      </xdr:grpSpPr>
      <xdr:sp macro="" textlink="">
        <xdr:nvSpPr>
          <xdr:cNvPr id="68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9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0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93</xdr:col>
      <xdr:colOff>50800</xdr:colOff>
      <xdr:row>20</xdr:row>
      <xdr:rowOff>114301</xdr:rowOff>
    </xdr:from>
    <xdr:to>
      <xdr:col>95</xdr:col>
      <xdr:colOff>103717</xdr:colOff>
      <xdr:row>23</xdr:row>
      <xdr:rowOff>68219</xdr:rowOff>
    </xdr:to>
    <xdr:sp macro="" textlink="">
      <xdr:nvSpPr>
        <xdr:cNvPr id="72" name="Rounded Rectangle 29"/>
        <xdr:cNvSpPr/>
      </xdr:nvSpPr>
      <xdr:spPr>
        <a:xfrm>
          <a:off x="12369800" y="2421468"/>
          <a:ext cx="306917" cy="30316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58</xdr:col>
      <xdr:colOff>40218</xdr:colOff>
      <xdr:row>9</xdr:row>
      <xdr:rowOff>71967</xdr:rowOff>
    </xdr:from>
    <xdr:to>
      <xdr:col>61</xdr:col>
      <xdr:colOff>46568</xdr:colOff>
      <xdr:row>14</xdr:row>
      <xdr:rowOff>4234</xdr:rowOff>
    </xdr:to>
    <xdr:sp macro="" textlink="">
      <xdr:nvSpPr>
        <xdr:cNvPr id="73" name="Rounded Rectangle 90"/>
        <xdr:cNvSpPr/>
      </xdr:nvSpPr>
      <xdr:spPr>
        <a:xfrm>
          <a:off x="7861301" y="1564217"/>
          <a:ext cx="440267" cy="514350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66</xdr:col>
      <xdr:colOff>67733</xdr:colOff>
      <xdr:row>12</xdr:row>
      <xdr:rowOff>67734</xdr:rowOff>
    </xdr:to>
    <xdr:sp macro="" textlink="">
      <xdr:nvSpPr>
        <xdr:cNvPr id="74" name="Rounded Rectangle 90"/>
        <xdr:cNvSpPr/>
      </xdr:nvSpPr>
      <xdr:spPr>
        <a:xfrm>
          <a:off x="8001000" y="1026583"/>
          <a:ext cx="575733" cy="416984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62</xdr:col>
      <xdr:colOff>4234</xdr:colOff>
      <xdr:row>4</xdr:row>
      <xdr:rowOff>110066</xdr:rowOff>
    </xdr:from>
    <xdr:to>
      <xdr:col>66</xdr:col>
      <xdr:colOff>71967</xdr:colOff>
      <xdr:row>8</xdr:row>
      <xdr:rowOff>61384</xdr:rowOff>
    </xdr:to>
    <xdr:sp macro="" textlink="">
      <xdr:nvSpPr>
        <xdr:cNvPr id="75" name="Rounded Rectangle 90"/>
        <xdr:cNvSpPr/>
      </xdr:nvSpPr>
      <xdr:spPr>
        <a:xfrm>
          <a:off x="8386234" y="1020233"/>
          <a:ext cx="575733" cy="416984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61</xdr:col>
      <xdr:colOff>50340</xdr:colOff>
      <xdr:row>21</xdr:row>
      <xdr:rowOff>29245</xdr:rowOff>
    </xdr:from>
    <xdr:to>
      <xdr:col>64</xdr:col>
      <xdr:colOff>125026</xdr:colOff>
      <xdr:row>24</xdr:row>
      <xdr:rowOff>104190</xdr:rowOff>
    </xdr:to>
    <xdr:sp macro="" textlink="">
      <xdr:nvSpPr>
        <xdr:cNvPr id="76" name="Rounded Rectangle 1"/>
        <xdr:cNvSpPr/>
      </xdr:nvSpPr>
      <xdr:spPr>
        <a:xfrm>
          <a:off x="8305340" y="2918495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babel</a:t>
          </a:r>
        </a:p>
      </xdr:txBody>
    </xdr:sp>
    <xdr:clientData/>
  </xdr:twoCellAnchor>
  <xdr:twoCellAnchor>
    <xdr:from>
      <xdr:col>67</xdr:col>
      <xdr:colOff>31754</xdr:colOff>
      <xdr:row>7</xdr:row>
      <xdr:rowOff>78320</xdr:rowOff>
    </xdr:from>
    <xdr:to>
      <xdr:col>74</xdr:col>
      <xdr:colOff>98882</xdr:colOff>
      <xdr:row>13</xdr:row>
      <xdr:rowOff>30129</xdr:rowOff>
    </xdr:to>
    <xdr:grpSp>
      <xdr:nvGrpSpPr>
        <xdr:cNvPr id="78" name="Group 15"/>
        <xdr:cNvGrpSpPr/>
      </xdr:nvGrpSpPr>
      <xdr:grpSpPr>
        <a:xfrm>
          <a:off x="8667754" y="872070"/>
          <a:ext cx="956128" cy="650309"/>
          <a:chOff x="1727267" y="798550"/>
          <a:chExt cx="948264" cy="639726"/>
        </a:xfrm>
      </xdr:grpSpPr>
      <xdr:sp macro="" textlink="">
        <xdr:nvSpPr>
          <xdr:cNvPr id="82" name="Rounded Rectangle 81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83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67</xdr:col>
      <xdr:colOff>101599</xdr:colOff>
      <xdr:row>8</xdr:row>
      <xdr:rowOff>19054</xdr:rowOff>
    </xdr:from>
    <xdr:to>
      <xdr:col>75</xdr:col>
      <xdr:colOff>38060</xdr:colOff>
      <xdr:row>13</xdr:row>
      <xdr:rowOff>87279</xdr:rowOff>
    </xdr:to>
    <xdr:grpSp>
      <xdr:nvGrpSpPr>
        <xdr:cNvPr id="79" name="Group 84"/>
        <xdr:cNvGrpSpPr/>
      </xdr:nvGrpSpPr>
      <xdr:grpSpPr>
        <a:xfrm>
          <a:off x="8737599" y="929221"/>
          <a:ext cx="952461" cy="650308"/>
          <a:chOff x="1745032" y="798550"/>
          <a:chExt cx="944627" cy="639726"/>
        </a:xfrm>
      </xdr:grpSpPr>
      <xdr:sp macro="" textlink="">
        <xdr:nvSpPr>
          <xdr:cNvPr id="80" name="Rounded Rectangle 79"/>
          <xdr:cNvSpPr/>
        </xdr:nvSpPr>
        <xdr:spPr>
          <a:xfrm>
            <a:off x="1745032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81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68</xdr:col>
      <xdr:colOff>46569</xdr:colOff>
      <xdr:row>8</xdr:row>
      <xdr:rowOff>93137</xdr:rowOff>
    </xdr:from>
    <xdr:to>
      <xdr:col>75</xdr:col>
      <xdr:colOff>113697</xdr:colOff>
      <xdr:row>14</xdr:row>
      <xdr:rowOff>44946</xdr:rowOff>
    </xdr:to>
    <xdr:grpSp>
      <xdr:nvGrpSpPr>
        <xdr:cNvPr id="85" name="Group 15"/>
        <xdr:cNvGrpSpPr/>
      </xdr:nvGrpSpPr>
      <xdr:grpSpPr>
        <a:xfrm>
          <a:off x="8809569" y="1003304"/>
          <a:ext cx="956128" cy="650309"/>
          <a:chOff x="1727267" y="798550"/>
          <a:chExt cx="948264" cy="639726"/>
        </a:xfrm>
      </xdr:grpSpPr>
      <xdr:sp macro="" textlink="">
        <xdr:nvSpPr>
          <xdr:cNvPr id="89" name="Rounded Rectangle 88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90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90</xdr:col>
      <xdr:colOff>60698</xdr:colOff>
      <xdr:row>1</xdr:row>
      <xdr:rowOff>29615</xdr:rowOff>
    </xdr:from>
    <xdr:to>
      <xdr:col>96</xdr:col>
      <xdr:colOff>681</xdr:colOff>
      <xdr:row>8</xdr:row>
      <xdr:rowOff>105818</xdr:rowOff>
    </xdr:to>
    <xdr:grpSp>
      <xdr:nvGrpSpPr>
        <xdr:cNvPr id="91" name="Group 90"/>
        <xdr:cNvGrpSpPr/>
      </xdr:nvGrpSpPr>
      <xdr:grpSpPr>
        <a:xfrm>
          <a:off x="11617698" y="124865"/>
          <a:ext cx="701983" cy="891120"/>
          <a:chOff x="672020" y="828288"/>
          <a:chExt cx="572638" cy="1105454"/>
        </a:xfrm>
      </xdr:grpSpPr>
      <xdr:sp macro="" textlink="">
        <xdr:nvSpPr>
          <xdr:cNvPr id="94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95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91</xdr:col>
      <xdr:colOff>22598</xdr:colOff>
      <xdr:row>1</xdr:row>
      <xdr:rowOff>107932</xdr:rowOff>
    </xdr:from>
    <xdr:to>
      <xdr:col>96</xdr:col>
      <xdr:colOff>89581</xdr:colOff>
      <xdr:row>9</xdr:row>
      <xdr:rowOff>67718</xdr:rowOff>
    </xdr:to>
    <xdr:grpSp>
      <xdr:nvGrpSpPr>
        <xdr:cNvPr id="96" name="Group 95"/>
        <xdr:cNvGrpSpPr/>
      </xdr:nvGrpSpPr>
      <xdr:grpSpPr>
        <a:xfrm>
          <a:off x="11706598" y="203182"/>
          <a:ext cx="701983" cy="891119"/>
          <a:chOff x="672020" y="828288"/>
          <a:chExt cx="572638" cy="1105454"/>
        </a:xfrm>
      </xdr:grpSpPr>
      <xdr:sp macro="" textlink="">
        <xdr:nvSpPr>
          <xdr:cNvPr id="97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98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91</xdr:col>
      <xdr:colOff>111501</xdr:colOff>
      <xdr:row>2</xdr:row>
      <xdr:rowOff>80431</xdr:rowOff>
    </xdr:from>
    <xdr:to>
      <xdr:col>97</xdr:col>
      <xdr:colOff>51484</xdr:colOff>
      <xdr:row>10</xdr:row>
      <xdr:rowOff>40216</xdr:rowOff>
    </xdr:to>
    <xdr:grpSp>
      <xdr:nvGrpSpPr>
        <xdr:cNvPr id="99" name="Group 98"/>
        <xdr:cNvGrpSpPr/>
      </xdr:nvGrpSpPr>
      <xdr:grpSpPr>
        <a:xfrm>
          <a:off x="11795501" y="292098"/>
          <a:ext cx="701983" cy="891118"/>
          <a:chOff x="672020" y="828288"/>
          <a:chExt cx="572638" cy="1105454"/>
        </a:xfrm>
      </xdr:grpSpPr>
      <xdr:sp macro="" textlink="">
        <xdr:nvSpPr>
          <xdr:cNvPr id="100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101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92</xdr:col>
      <xdr:colOff>94564</xdr:colOff>
      <xdr:row>3</xdr:row>
      <xdr:rowOff>42315</xdr:rowOff>
    </xdr:from>
    <xdr:to>
      <xdr:col>98</xdr:col>
      <xdr:colOff>34547</xdr:colOff>
      <xdr:row>11</xdr:row>
      <xdr:rowOff>2101</xdr:rowOff>
    </xdr:to>
    <xdr:grpSp>
      <xdr:nvGrpSpPr>
        <xdr:cNvPr id="102" name="Group 101"/>
        <xdr:cNvGrpSpPr/>
      </xdr:nvGrpSpPr>
      <xdr:grpSpPr>
        <a:xfrm>
          <a:off x="11905564" y="370398"/>
          <a:ext cx="701983" cy="891120"/>
          <a:chOff x="672020" y="828288"/>
          <a:chExt cx="572638" cy="1105454"/>
        </a:xfrm>
      </xdr:grpSpPr>
      <xdr:sp macro="" textlink="">
        <xdr:nvSpPr>
          <xdr:cNvPr id="103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104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76</xdr:col>
      <xdr:colOff>108534</xdr:colOff>
      <xdr:row>5</xdr:row>
      <xdr:rowOff>80253</xdr:rowOff>
    </xdr:from>
    <xdr:to>
      <xdr:col>84</xdr:col>
      <xdr:colOff>50994</xdr:colOff>
      <xdr:row>9</xdr:row>
      <xdr:rowOff>36118</xdr:rowOff>
    </xdr:to>
    <xdr:grpSp>
      <xdr:nvGrpSpPr>
        <xdr:cNvPr id="111" name="Group 110"/>
        <xdr:cNvGrpSpPr/>
      </xdr:nvGrpSpPr>
      <xdr:grpSpPr>
        <a:xfrm>
          <a:off x="9887534" y="641170"/>
          <a:ext cx="958460" cy="421531"/>
          <a:chOff x="9940450" y="122586"/>
          <a:chExt cx="958460" cy="421531"/>
        </a:xfrm>
      </xdr:grpSpPr>
      <xdr:sp macro="" textlink="">
        <xdr:nvSpPr>
          <xdr:cNvPr id="35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05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28099</xdr:colOff>
      <xdr:row>1</xdr:row>
      <xdr:rowOff>37918</xdr:rowOff>
    </xdr:from>
    <xdr:to>
      <xdr:col>82</xdr:col>
      <xdr:colOff>103909</xdr:colOff>
      <xdr:row>4</xdr:row>
      <xdr:rowOff>103849</xdr:rowOff>
    </xdr:to>
    <xdr:sp macro="" textlink="">
      <xdr:nvSpPr>
        <xdr:cNvPr id="106" name="Rounded Rectangle 91"/>
        <xdr:cNvSpPr/>
      </xdr:nvSpPr>
      <xdr:spPr>
        <a:xfrm>
          <a:off x="10188099" y="133168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78</xdr:col>
      <xdr:colOff>95833</xdr:colOff>
      <xdr:row>11</xdr:row>
      <xdr:rowOff>52735</xdr:rowOff>
    </xdr:from>
    <xdr:to>
      <xdr:col>82</xdr:col>
      <xdr:colOff>48877</xdr:colOff>
      <xdr:row>19</xdr:row>
      <xdr:rowOff>6482</xdr:rowOff>
    </xdr:to>
    <xdr:grpSp>
      <xdr:nvGrpSpPr>
        <xdr:cNvPr id="110" name="Group 109"/>
        <xdr:cNvGrpSpPr/>
      </xdr:nvGrpSpPr>
      <xdr:grpSpPr>
        <a:xfrm>
          <a:off x="10128833" y="1312152"/>
          <a:ext cx="461044" cy="885080"/>
          <a:chOff x="10456917" y="581902"/>
          <a:chExt cx="461044" cy="885080"/>
        </a:xfrm>
      </xdr:grpSpPr>
      <xdr:sp macro="" textlink="">
        <xdr:nvSpPr>
          <xdr:cNvPr id="107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09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90</xdr:col>
      <xdr:colOff>114303</xdr:colOff>
      <xdr:row>12</xdr:row>
      <xdr:rowOff>86788</xdr:rowOff>
    </xdr:from>
    <xdr:to>
      <xdr:col>98</xdr:col>
      <xdr:colOff>54431</xdr:colOff>
      <xdr:row>18</xdr:row>
      <xdr:rowOff>38597</xdr:rowOff>
    </xdr:to>
    <xdr:grpSp>
      <xdr:nvGrpSpPr>
        <xdr:cNvPr id="112" name="Group 15"/>
        <xdr:cNvGrpSpPr/>
      </xdr:nvGrpSpPr>
      <xdr:grpSpPr>
        <a:xfrm>
          <a:off x="11671303" y="1462621"/>
          <a:ext cx="956128" cy="650309"/>
          <a:chOff x="1727267" y="798550"/>
          <a:chExt cx="948264" cy="639726"/>
        </a:xfrm>
      </xdr:grpSpPr>
      <xdr:sp macro="" textlink="">
        <xdr:nvSpPr>
          <xdr:cNvPr id="113" name="Rounded Rectangle 112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  <xdr:sp macro="" textlink="">
        <xdr:nvSpPr>
          <xdr:cNvPr id="114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</xdr:grpSp>
    <xdr:clientData/>
  </xdr:twoCellAnchor>
  <xdr:twoCellAnchor>
    <xdr:from>
      <xdr:col>91</xdr:col>
      <xdr:colOff>76202</xdr:colOff>
      <xdr:row>13</xdr:row>
      <xdr:rowOff>69855</xdr:rowOff>
    </xdr:from>
    <xdr:to>
      <xdr:col>99</xdr:col>
      <xdr:colOff>16330</xdr:colOff>
      <xdr:row>19</xdr:row>
      <xdr:rowOff>21664</xdr:rowOff>
    </xdr:to>
    <xdr:grpSp>
      <xdr:nvGrpSpPr>
        <xdr:cNvPr id="115" name="Group 15"/>
        <xdr:cNvGrpSpPr/>
      </xdr:nvGrpSpPr>
      <xdr:grpSpPr>
        <a:xfrm>
          <a:off x="11760202" y="1562105"/>
          <a:ext cx="956128" cy="650309"/>
          <a:chOff x="1727267" y="798550"/>
          <a:chExt cx="948264" cy="639726"/>
        </a:xfrm>
      </xdr:grpSpPr>
      <xdr:sp macro="" textlink="">
        <xdr:nvSpPr>
          <xdr:cNvPr id="116" name="Rounded Rectangle 115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  <xdr:sp macro="" textlink="">
        <xdr:nvSpPr>
          <xdr:cNvPr id="117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logi</a:t>
            </a:r>
          </a:p>
        </xdr:txBody>
      </xdr:sp>
    </xdr:grpSp>
    <xdr:clientData/>
  </xdr:twoCellAnchor>
  <xdr:twoCellAnchor>
    <xdr:from>
      <xdr:col>96</xdr:col>
      <xdr:colOff>0</xdr:colOff>
      <xdr:row>25</xdr:row>
      <xdr:rowOff>0</xdr:rowOff>
    </xdr:from>
    <xdr:to>
      <xdr:col>98</xdr:col>
      <xdr:colOff>70703</xdr:colOff>
      <xdr:row>30</xdr:row>
      <xdr:rowOff>87696</xdr:rowOff>
    </xdr:to>
    <xdr:grpSp>
      <xdr:nvGrpSpPr>
        <xdr:cNvPr id="118" name="Group 117"/>
        <xdr:cNvGrpSpPr/>
      </xdr:nvGrpSpPr>
      <xdr:grpSpPr>
        <a:xfrm>
          <a:off x="12319000" y="2889250"/>
          <a:ext cx="324703" cy="669779"/>
          <a:chOff x="4159250" y="1861751"/>
          <a:chExt cx="570236" cy="669779"/>
        </a:xfrm>
      </xdr:grpSpPr>
      <xdr:sp macro="" textlink="">
        <xdr:nvSpPr>
          <xdr:cNvPr id="119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0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77</xdr:col>
      <xdr:colOff>38684</xdr:colOff>
      <xdr:row>6</xdr:row>
      <xdr:rowOff>42154</xdr:rowOff>
    </xdr:from>
    <xdr:to>
      <xdr:col>84</xdr:col>
      <xdr:colOff>108144</xdr:colOff>
      <xdr:row>9</xdr:row>
      <xdr:rowOff>114435</xdr:rowOff>
    </xdr:to>
    <xdr:grpSp>
      <xdr:nvGrpSpPr>
        <xdr:cNvPr id="121" name="Group 120"/>
        <xdr:cNvGrpSpPr/>
      </xdr:nvGrpSpPr>
      <xdr:grpSpPr>
        <a:xfrm>
          <a:off x="9944684" y="719487"/>
          <a:ext cx="958460" cy="421531"/>
          <a:chOff x="9940450" y="122586"/>
          <a:chExt cx="958460" cy="421531"/>
        </a:xfrm>
      </xdr:grpSpPr>
      <xdr:sp macro="" textlink="">
        <xdr:nvSpPr>
          <xdr:cNvPr id="122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23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77</xdr:col>
      <xdr:colOff>117000</xdr:colOff>
      <xdr:row>7</xdr:row>
      <xdr:rowOff>14637</xdr:rowOff>
    </xdr:from>
    <xdr:to>
      <xdr:col>85</xdr:col>
      <xdr:colOff>59460</xdr:colOff>
      <xdr:row>10</xdr:row>
      <xdr:rowOff>86918</xdr:rowOff>
    </xdr:to>
    <xdr:grpSp>
      <xdr:nvGrpSpPr>
        <xdr:cNvPr id="124" name="Group 123"/>
        <xdr:cNvGrpSpPr/>
      </xdr:nvGrpSpPr>
      <xdr:grpSpPr>
        <a:xfrm>
          <a:off x="10023000" y="808387"/>
          <a:ext cx="958460" cy="421531"/>
          <a:chOff x="9940450" y="122586"/>
          <a:chExt cx="958460" cy="421531"/>
        </a:xfrm>
      </xdr:grpSpPr>
      <xdr:sp macro="" textlink="">
        <xdr:nvSpPr>
          <xdr:cNvPr id="125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26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36566</xdr:colOff>
      <xdr:row>12</xdr:row>
      <xdr:rowOff>25219</xdr:rowOff>
    </xdr:from>
    <xdr:to>
      <xdr:col>82</xdr:col>
      <xdr:colOff>116610</xdr:colOff>
      <xdr:row>19</xdr:row>
      <xdr:rowOff>95382</xdr:rowOff>
    </xdr:to>
    <xdr:grpSp>
      <xdr:nvGrpSpPr>
        <xdr:cNvPr id="127" name="Group 126"/>
        <xdr:cNvGrpSpPr/>
      </xdr:nvGrpSpPr>
      <xdr:grpSpPr>
        <a:xfrm>
          <a:off x="10196566" y="1401052"/>
          <a:ext cx="461044" cy="885080"/>
          <a:chOff x="10456917" y="581902"/>
          <a:chExt cx="461044" cy="885080"/>
        </a:xfrm>
      </xdr:grpSpPr>
      <xdr:sp macro="" textlink="">
        <xdr:nvSpPr>
          <xdr:cNvPr id="128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29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79</xdr:col>
      <xdr:colOff>114883</xdr:colOff>
      <xdr:row>12</xdr:row>
      <xdr:rowOff>114119</xdr:rowOff>
    </xdr:from>
    <xdr:to>
      <xdr:col>83</xdr:col>
      <xdr:colOff>67927</xdr:colOff>
      <xdr:row>20</xdr:row>
      <xdr:rowOff>67865</xdr:rowOff>
    </xdr:to>
    <xdr:grpSp>
      <xdr:nvGrpSpPr>
        <xdr:cNvPr id="130" name="Group 129"/>
        <xdr:cNvGrpSpPr/>
      </xdr:nvGrpSpPr>
      <xdr:grpSpPr>
        <a:xfrm>
          <a:off x="10274883" y="1489952"/>
          <a:ext cx="461044" cy="885080"/>
          <a:chOff x="10456917" y="581902"/>
          <a:chExt cx="461044" cy="885080"/>
        </a:xfrm>
      </xdr:grpSpPr>
      <xdr:sp macro="" textlink="">
        <xdr:nvSpPr>
          <xdr:cNvPr id="131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132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96</xdr:col>
      <xdr:colOff>52917</xdr:colOff>
      <xdr:row>21</xdr:row>
      <xdr:rowOff>74084</xdr:rowOff>
    </xdr:from>
    <xdr:to>
      <xdr:col>98</xdr:col>
      <xdr:colOff>122908</xdr:colOff>
      <xdr:row>24</xdr:row>
      <xdr:rowOff>39451</xdr:rowOff>
    </xdr:to>
    <xdr:sp macro="" textlink="">
      <xdr:nvSpPr>
        <xdr:cNvPr id="133" name="Rounded Rectangle 134"/>
        <xdr:cNvSpPr/>
      </xdr:nvSpPr>
      <xdr:spPr>
        <a:xfrm>
          <a:off x="12371917" y="2497667"/>
          <a:ext cx="323991" cy="31461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52918</xdr:colOff>
      <xdr:row>34</xdr:row>
      <xdr:rowOff>31750</xdr:rowOff>
    </xdr:from>
    <xdr:to>
      <xdr:col>11</xdr:col>
      <xdr:colOff>99374</xdr:colOff>
      <xdr:row>40</xdr:row>
      <xdr:rowOff>95875</xdr:rowOff>
    </xdr:to>
    <xdr:sp macro="" textlink="">
      <xdr:nvSpPr>
        <xdr:cNvPr id="2" name="Rounded Rectangle 1"/>
        <xdr:cNvSpPr/>
      </xdr:nvSpPr>
      <xdr:spPr>
        <a:xfrm>
          <a:off x="306918" y="3968750"/>
          <a:ext cx="1200039" cy="7626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41</xdr:col>
      <xdr:colOff>4230</xdr:colOff>
      <xdr:row>11</xdr:row>
      <xdr:rowOff>28890</xdr:rowOff>
    </xdr:from>
    <xdr:to>
      <xdr:col>41</xdr:col>
      <xdr:colOff>4230</xdr:colOff>
      <xdr:row>36</xdr:row>
      <xdr:rowOff>106474</xdr:rowOff>
    </xdr:to>
    <xdr:cxnSp macro="">
      <xdr:nvCxnSpPr>
        <xdr:cNvPr id="3" name="Straight Connector 18"/>
        <xdr:cNvCxnSpPr/>
      </xdr:nvCxnSpPr>
      <xdr:spPr>
        <a:xfrm rot="5400000">
          <a:off x="3738397" y="2782307"/>
          <a:ext cx="2988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28652</xdr:colOff>
      <xdr:row>11</xdr:row>
      <xdr:rowOff>33702</xdr:rowOff>
    </xdr:from>
    <xdr:to>
      <xdr:col>7</xdr:col>
      <xdr:colOff>95326</xdr:colOff>
      <xdr:row>13</xdr:row>
      <xdr:rowOff>104036</xdr:rowOff>
    </xdr:to>
    <xdr:sp macro="" textlink="">
      <xdr:nvSpPr>
        <xdr:cNvPr id="4" name="Rounded Rectangle 29"/>
        <xdr:cNvSpPr/>
      </xdr:nvSpPr>
      <xdr:spPr>
        <a:xfrm>
          <a:off x="790652" y="1293119"/>
          <a:ext cx="193674" cy="30316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35482</xdr:colOff>
      <xdr:row>35</xdr:row>
      <xdr:rowOff>34147</xdr:rowOff>
    </xdr:from>
    <xdr:to>
      <xdr:col>15</xdr:col>
      <xdr:colOff>85029</xdr:colOff>
      <xdr:row>40</xdr:row>
      <xdr:rowOff>82065</xdr:rowOff>
    </xdr:to>
    <xdr:sp macro="" textlink="">
      <xdr:nvSpPr>
        <xdr:cNvPr id="5" name="Rounded Rectangle 69"/>
        <xdr:cNvSpPr/>
      </xdr:nvSpPr>
      <xdr:spPr>
        <a:xfrm>
          <a:off x="1570065" y="4087564"/>
          <a:ext cx="430547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23</xdr:col>
      <xdr:colOff>47368</xdr:colOff>
      <xdr:row>35</xdr:row>
      <xdr:rowOff>42333</xdr:rowOff>
    </xdr:from>
    <xdr:to>
      <xdr:col>29</xdr:col>
      <xdr:colOff>95152</xdr:colOff>
      <xdr:row>40</xdr:row>
      <xdr:rowOff>90251</xdr:rowOff>
    </xdr:to>
    <xdr:sp macro="" textlink="">
      <xdr:nvSpPr>
        <xdr:cNvPr id="6" name="Rounded Rectangle 5"/>
        <xdr:cNvSpPr/>
      </xdr:nvSpPr>
      <xdr:spPr>
        <a:xfrm>
          <a:off x="2978951" y="4095750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13</xdr:col>
      <xdr:colOff>52458</xdr:colOff>
      <xdr:row>13</xdr:row>
      <xdr:rowOff>29244</xdr:rowOff>
    </xdr:from>
    <xdr:to>
      <xdr:col>17</xdr:col>
      <xdr:colOff>144</xdr:colOff>
      <xdr:row>16</xdr:row>
      <xdr:rowOff>104189</xdr:rowOff>
    </xdr:to>
    <xdr:sp macro="" textlink="">
      <xdr:nvSpPr>
        <xdr:cNvPr id="7" name="Rounded Rectangle 1"/>
        <xdr:cNvSpPr/>
      </xdr:nvSpPr>
      <xdr:spPr>
        <a:xfrm>
          <a:off x="1714041" y="1521494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6</xdr:col>
      <xdr:colOff>36080</xdr:colOff>
      <xdr:row>28</xdr:row>
      <xdr:rowOff>52917</xdr:rowOff>
    </xdr:from>
    <xdr:to>
      <xdr:col>11</xdr:col>
      <xdr:colOff>84572</xdr:colOff>
      <xdr:row>33</xdr:row>
      <xdr:rowOff>100836</xdr:rowOff>
    </xdr:to>
    <xdr:sp macro="" textlink="">
      <xdr:nvSpPr>
        <xdr:cNvPr id="8" name="Rounded Rectangle 7"/>
        <xdr:cNvSpPr/>
      </xdr:nvSpPr>
      <xdr:spPr>
        <a:xfrm>
          <a:off x="798080" y="3291417"/>
          <a:ext cx="694075" cy="63000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13</xdr:col>
      <xdr:colOff>29276</xdr:colOff>
      <xdr:row>21</xdr:row>
      <xdr:rowOff>33092</xdr:rowOff>
    </xdr:from>
    <xdr:to>
      <xdr:col>16</xdr:col>
      <xdr:colOff>103961</xdr:colOff>
      <xdr:row>25</xdr:row>
      <xdr:rowOff>92837</xdr:rowOff>
    </xdr:to>
    <xdr:sp macro="" textlink="">
      <xdr:nvSpPr>
        <xdr:cNvPr id="9" name="Rounded Rectangle 1"/>
        <xdr:cNvSpPr/>
      </xdr:nvSpPr>
      <xdr:spPr>
        <a:xfrm>
          <a:off x="1690859" y="2456675"/>
          <a:ext cx="455685" cy="52541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6</xdr:col>
      <xdr:colOff>49257</xdr:colOff>
      <xdr:row>14</xdr:row>
      <xdr:rowOff>46654</xdr:rowOff>
    </xdr:from>
    <xdr:to>
      <xdr:col>10</xdr:col>
      <xdr:colOff>96306</xdr:colOff>
      <xdr:row>18</xdr:row>
      <xdr:rowOff>103805</xdr:rowOff>
    </xdr:to>
    <xdr:sp macro="" textlink="">
      <xdr:nvSpPr>
        <xdr:cNvPr id="10" name="Rounded Rectangle 9"/>
        <xdr:cNvSpPr/>
      </xdr:nvSpPr>
      <xdr:spPr>
        <a:xfrm>
          <a:off x="811257" y="1655321"/>
          <a:ext cx="555049" cy="52281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13</xdr:col>
      <xdr:colOff>30435</xdr:colOff>
      <xdr:row>29</xdr:row>
      <xdr:rowOff>46566</xdr:rowOff>
    </xdr:from>
    <xdr:to>
      <xdr:col>19</xdr:col>
      <xdr:colOff>88803</xdr:colOff>
      <xdr:row>34</xdr:row>
      <xdr:rowOff>94484</xdr:rowOff>
    </xdr:to>
    <xdr:sp macro="" textlink="">
      <xdr:nvSpPr>
        <xdr:cNvPr id="11" name="Rounded Rectangle 10"/>
        <xdr:cNvSpPr/>
      </xdr:nvSpPr>
      <xdr:spPr>
        <a:xfrm>
          <a:off x="1692018" y="3401483"/>
          <a:ext cx="820368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13</xdr:col>
      <xdr:colOff>52917</xdr:colOff>
      <xdr:row>26</xdr:row>
      <xdr:rowOff>29468</xdr:rowOff>
    </xdr:from>
    <xdr:to>
      <xdr:col>15</xdr:col>
      <xdr:colOff>112184</xdr:colOff>
      <xdr:row>28</xdr:row>
      <xdr:rowOff>97688</xdr:rowOff>
    </xdr:to>
    <xdr:sp macro="" textlink="">
      <xdr:nvSpPr>
        <xdr:cNvPr id="12" name="Rounded Rectangle 29"/>
        <xdr:cNvSpPr/>
      </xdr:nvSpPr>
      <xdr:spPr>
        <a:xfrm>
          <a:off x="1714500" y="3035135"/>
          <a:ext cx="313267" cy="30105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34404</xdr:colOff>
      <xdr:row>6</xdr:row>
      <xdr:rowOff>14546</xdr:rowOff>
    </xdr:from>
    <xdr:to>
      <xdr:col>33</xdr:col>
      <xdr:colOff>1820</xdr:colOff>
      <xdr:row>6</xdr:row>
      <xdr:rowOff>14546</xdr:rowOff>
    </xdr:to>
    <xdr:cxnSp macro="">
      <xdr:nvCxnSpPr>
        <xdr:cNvPr id="13" name="Straight Connector 18"/>
        <xdr:cNvCxnSpPr/>
      </xdr:nvCxnSpPr>
      <xdr:spPr>
        <a:xfrm>
          <a:off x="1441987" y="691879"/>
          <a:ext cx="2772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34954</xdr:colOff>
      <xdr:row>5</xdr:row>
      <xdr:rowOff>35986</xdr:rowOff>
    </xdr:from>
    <xdr:to>
      <xdr:col>39</xdr:col>
      <xdr:colOff>108409</xdr:colOff>
      <xdr:row>10</xdr:row>
      <xdr:rowOff>105835</xdr:rowOff>
    </xdr:to>
    <xdr:sp macro="" textlink="">
      <xdr:nvSpPr>
        <xdr:cNvPr id="14" name="Rounded Rectangle 13"/>
        <xdr:cNvSpPr/>
      </xdr:nvSpPr>
      <xdr:spPr>
        <a:xfrm>
          <a:off x="4247121" y="596903"/>
          <a:ext cx="835455" cy="6519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41</xdr:col>
      <xdr:colOff>4712</xdr:colOff>
      <xdr:row>5</xdr:row>
      <xdr:rowOff>18113</xdr:rowOff>
    </xdr:from>
    <xdr:to>
      <xdr:col>41</xdr:col>
      <xdr:colOff>4712</xdr:colOff>
      <xdr:row>7</xdr:row>
      <xdr:rowOff>1280</xdr:rowOff>
    </xdr:to>
    <xdr:cxnSp macro="">
      <xdr:nvCxnSpPr>
        <xdr:cNvPr id="15" name="Straight Connector 18"/>
        <xdr:cNvCxnSpPr/>
      </xdr:nvCxnSpPr>
      <xdr:spPr>
        <a:xfrm rot="5400000">
          <a:off x="5124879" y="687030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122717</xdr:colOff>
      <xdr:row>11</xdr:row>
      <xdr:rowOff>11763</xdr:rowOff>
    </xdr:from>
    <xdr:to>
      <xdr:col>33</xdr:col>
      <xdr:colOff>122717</xdr:colOff>
      <xdr:row>12</xdr:row>
      <xdr:rowOff>111347</xdr:rowOff>
    </xdr:to>
    <xdr:cxnSp macro="">
      <xdr:nvCxnSpPr>
        <xdr:cNvPr id="16" name="Straight Connector 18"/>
        <xdr:cNvCxnSpPr/>
      </xdr:nvCxnSpPr>
      <xdr:spPr>
        <a:xfrm rot="5400000">
          <a:off x="4226884" y="1379180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46565</xdr:colOff>
      <xdr:row>1</xdr:row>
      <xdr:rowOff>46565</xdr:rowOff>
    </xdr:from>
    <xdr:to>
      <xdr:col>10</xdr:col>
      <xdr:colOff>105832</xdr:colOff>
      <xdr:row>5</xdr:row>
      <xdr:rowOff>95248</xdr:rowOff>
    </xdr:to>
    <xdr:sp macro="" textlink="">
      <xdr:nvSpPr>
        <xdr:cNvPr id="17" name="Rounded Rectangle 90"/>
        <xdr:cNvSpPr/>
      </xdr:nvSpPr>
      <xdr:spPr>
        <a:xfrm>
          <a:off x="935565" y="141815"/>
          <a:ext cx="440267" cy="514350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89</xdr:col>
      <xdr:colOff>46569</xdr:colOff>
      <xdr:row>30</xdr:row>
      <xdr:rowOff>0</xdr:rowOff>
    </xdr:from>
    <xdr:to>
      <xdr:col>92</xdr:col>
      <xdr:colOff>122379</xdr:colOff>
      <xdr:row>32</xdr:row>
      <xdr:rowOff>80749</xdr:rowOff>
    </xdr:to>
    <xdr:sp macro="" textlink="">
      <xdr:nvSpPr>
        <xdr:cNvPr id="18" name="Rounded Rectangle 90"/>
        <xdr:cNvSpPr/>
      </xdr:nvSpPr>
      <xdr:spPr>
        <a:xfrm>
          <a:off x="11200344" y="3409950"/>
          <a:ext cx="447285" cy="309349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81</xdr:col>
      <xdr:colOff>90570</xdr:colOff>
      <xdr:row>29</xdr:row>
      <xdr:rowOff>62392</xdr:rowOff>
    </xdr:from>
    <xdr:to>
      <xdr:col>87</xdr:col>
      <xdr:colOff>14311</xdr:colOff>
      <xdr:row>31</xdr:row>
      <xdr:rowOff>19144</xdr:rowOff>
    </xdr:to>
    <xdr:grpSp>
      <xdr:nvGrpSpPr>
        <xdr:cNvPr id="19" name="Group 18"/>
        <xdr:cNvGrpSpPr/>
      </xdr:nvGrpSpPr>
      <xdr:grpSpPr>
        <a:xfrm>
          <a:off x="10504570" y="3417309"/>
          <a:ext cx="685741" cy="189585"/>
          <a:chOff x="5524500" y="2551724"/>
          <a:chExt cx="685799" cy="295161"/>
        </a:xfrm>
      </xdr:grpSpPr>
      <xdr:sp macro="" textlink="">
        <xdr:nvSpPr>
          <xdr:cNvPr id="20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80</xdr:col>
      <xdr:colOff>74280</xdr:colOff>
      <xdr:row>23</xdr:row>
      <xdr:rowOff>59197</xdr:rowOff>
    </xdr:from>
    <xdr:to>
      <xdr:col>82</xdr:col>
      <xdr:colOff>11096</xdr:colOff>
      <xdr:row>29</xdr:row>
      <xdr:rowOff>19780</xdr:rowOff>
    </xdr:to>
    <xdr:grpSp>
      <xdr:nvGrpSpPr>
        <xdr:cNvPr id="23" name="Group 22"/>
        <xdr:cNvGrpSpPr/>
      </xdr:nvGrpSpPr>
      <xdr:grpSpPr>
        <a:xfrm>
          <a:off x="10361280" y="2715614"/>
          <a:ext cx="190816" cy="659083"/>
          <a:chOff x="1394022" y="3541114"/>
          <a:chExt cx="187641" cy="648500"/>
        </a:xfrm>
      </xdr:grpSpPr>
      <xdr:grpSp>
        <xdr:nvGrpSpPr>
          <xdr:cNvPr id="24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26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27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accent4">
                  <a:lumMod val="60000"/>
                  <a:lumOff val="40000"/>
                </a:schemeClr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25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90</xdr:col>
      <xdr:colOff>40217</xdr:colOff>
      <xdr:row>20</xdr:row>
      <xdr:rowOff>80434</xdr:rowOff>
    </xdr:from>
    <xdr:to>
      <xdr:col>92</xdr:col>
      <xdr:colOff>102659</xdr:colOff>
      <xdr:row>23</xdr:row>
      <xdr:rowOff>32236</xdr:rowOff>
    </xdr:to>
    <xdr:sp macro="" textlink="">
      <xdr:nvSpPr>
        <xdr:cNvPr id="28" name="Rounded Rectangle 29"/>
        <xdr:cNvSpPr/>
      </xdr:nvSpPr>
      <xdr:spPr>
        <a:xfrm>
          <a:off x="11317817" y="2347384"/>
          <a:ext cx="310092" cy="2947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83</xdr:col>
      <xdr:colOff>35982</xdr:colOff>
      <xdr:row>24</xdr:row>
      <xdr:rowOff>102659</xdr:rowOff>
    </xdr:from>
    <xdr:to>
      <xdr:col>93</xdr:col>
      <xdr:colOff>116417</xdr:colOff>
      <xdr:row>28</xdr:row>
      <xdr:rowOff>43391</xdr:rowOff>
    </xdr:to>
    <xdr:sp macro="" textlink="">
      <xdr:nvSpPr>
        <xdr:cNvPr id="29" name="Rounded Rectangle 28"/>
        <xdr:cNvSpPr/>
      </xdr:nvSpPr>
      <xdr:spPr>
        <a:xfrm>
          <a:off x="10446807" y="2826809"/>
          <a:ext cx="1318685" cy="397932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 sanctuaires</a:t>
          </a:r>
        </a:p>
      </xdr:txBody>
    </xdr:sp>
    <xdr:clientData/>
  </xdr:twoCellAnchor>
  <xdr:twoCellAnchor>
    <xdr:from>
      <xdr:col>16</xdr:col>
      <xdr:colOff>38903</xdr:colOff>
      <xdr:row>35</xdr:row>
      <xdr:rowOff>32807</xdr:rowOff>
    </xdr:from>
    <xdr:to>
      <xdr:col>22</xdr:col>
      <xdr:colOff>98329</xdr:colOff>
      <xdr:row>40</xdr:row>
      <xdr:rowOff>80725</xdr:rowOff>
    </xdr:to>
    <xdr:sp macro="" textlink="">
      <xdr:nvSpPr>
        <xdr:cNvPr id="30" name="Rounded Rectangle 29"/>
        <xdr:cNvSpPr/>
      </xdr:nvSpPr>
      <xdr:spPr>
        <a:xfrm>
          <a:off x="2081486" y="4086224"/>
          <a:ext cx="821426" cy="6300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6</xdr:col>
      <xdr:colOff>33866</xdr:colOff>
      <xdr:row>8</xdr:row>
      <xdr:rowOff>33871</xdr:rowOff>
    </xdr:from>
    <xdr:to>
      <xdr:col>7</xdr:col>
      <xdr:colOff>97365</xdr:colOff>
      <xdr:row>10</xdr:row>
      <xdr:rowOff>104208</xdr:rowOff>
    </xdr:to>
    <xdr:sp macro="" textlink="">
      <xdr:nvSpPr>
        <xdr:cNvPr id="33" name="Rounded Rectangle 29"/>
        <xdr:cNvSpPr/>
      </xdr:nvSpPr>
      <xdr:spPr>
        <a:xfrm>
          <a:off x="795866" y="944038"/>
          <a:ext cx="190499" cy="303170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93</xdr:col>
      <xdr:colOff>50800</xdr:colOff>
      <xdr:row>20</xdr:row>
      <xdr:rowOff>114301</xdr:rowOff>
    </xdr:from>
    <xdr:to>
      <xdr:col>95</xdr:col>
      <xdr:colOff>103717</xdr:colOff>
      <xdr:row>23</xdr:row>
      <xdr:rowOff>68219</xdr:rowOff>
    </xdr:to>
    <xdr:sp macro="" textlink="">
      <xdr:nvSpPr>
        <xdr:cNvPr id="35" name="Rounded Rectangle 29"/>
        <xdr:cNvSpPr/>
      </xdr:nvSpPr>
      <xdr:spPr>
        <a:xfrm>
          <a:off x="11699875" y="2381251"/>
          <a:ext cx="300567" cy="2968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30</xdr:col>
      <xdr:colOff>40217</xdr:colOff>
      <xdr:row>36</xdr:row>
      <xdr:rowOff>50799</xdr:rowOff>
    </xdr:from>
    <xdr:to>
      <xdr:col>33</xdr:col>
      <xdr:colOff>99484</xdr:colOff>
      <xdr:row>40</xdr:row>
      <xdr:rowOff>99483</xdr:rowOff>
    </xdr:to>
    <xdr:sp macro="" textlink="">
      <xdr:nvSpPr>
        <xdr:cNvPr id="36" name="Rounded Rectangle 90"/>
        <xdr:cNvSpPr/>
      </xdr:nvSpPr>
      <xdr:spPr>
        <a:xfrm>
          <a:off x="3871384" y="4220632"/>
          <a:ext cx="440267" cy="51435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conserve</a:t>
          </a:r>
        </a:p>
      </xdr:txBody>
    </xdr:sp>
    <xdr:clientData/>
  </xdr:twoCellAnchor>
  <xdr:twoCellAnchor>
    <xdr:from>
      <xdr:col>35</xdr:col>
      <xdr:colOff>42333</xdr:colOff>
      <xdr:row>11</xdr:row>
      <xdr:rowOff>31749</xdr:rowOff>
    </xdr:from>
    <xdr:to>
      <xdr:col>39</xdr:col>
      <xdr:colOff>110066</xdr:colOff>
      <xdr:row>14</xdr:row>
      <xdr:rowOff>99483</xdr:rowOff>
    </xdr:to>
    <xdr:sp macro="" textlink="">
      <xdr:nvSpPr>
        <xdr:cNvPr id="37" name="Rounded Rectangle 90"/>
        <xdr:cNvSpPr/>
      </xdr:nvSpPr>
      <xdr:spPr>
        <a:xfrm>
          <a:off x="4508500" y="1291166"/>
          <a:ext cx="575733" cy="416984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31</xdr:col>
      <xdr:colOff>35983</xdr:colOff>
      <xdr:row>1</xdr:row>
      <xdr:rowOff>35983</xdr:rowOff>
    </xdr:from>
    <xdr:to>
      <xdr:col>35</xdr:col>
      <xdr:colOff>103716</xdr:colOff>
      <xdr:row>4</xdr:row>
      <xdr:rowOff>103718</xdr:rowOff>
    </xdr:to>
    <xdr:sp macro="" textlink="">
      <xdr:nvSpPr>
        <xdr:cNvPr id="38" name="Rounded Rectangle 90"/>
        <xdr:cNvSpPr/>
      </xdr:nvSpPr>
      <xdr:spPr>
        <a:xfrm>
          <a:off x="3994150" y="131233"/>
          <a:ext cx="575733" cy="416985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béton</a:t>
          </a:r>
        </a:p>
      </xdr:txBody>
    </xdr:sp>
    <xdr:clientData/>
  </xdr:twoCellAnchor>
  <xdr:twoCellAnchor>
    <xdr:from>
      <xdr:col>13</xdr:col>
      <xdr:colOff>39757</xdr:colOff>
      <xdr:row>17</xdr:row>
      <xdr:rowOff>29244</xdr:rowOff>
    </xdr:from>
    <xdr:to>
      <xdr:col>16</xdr:col>
      <xdr:colOff>114443</xdr:colOff>
      <xdr:row>20</xdr:row>
      <xdr:rowOff>104189</xdr:rowOff>
    </xdr:to>
    <xdr:sp macro="" textlink="">
      <xdr:nvSpPr>
        <xdr:cNvPr id="39" name="Rounded Rectangle 1"/>
        <xdr:cNvSpPr/>
      </xdr:nvSpPr>
      <xdr:spPr>
        <a:xfrm>
          <a:off x="1701340" y="1987161"/>
          <a:ext cx="455686" cy="42419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babel</a:t>
          </a:r>
        </a:p>
      </xdr:txBody>
    </xdr:sp>
    <xdr:clientData/>
  </xdr:twoCellAnchor>
  <xdr:twoCellAnchor>
    <xdr:from>
      <xdr:col>9</xdr:col>
      <xdr:colOff>42337</xdr:colOff>
      <xdr:row>7</xdr:row>
      <xdr:rowOff>35987</xdr:rowOff>
    </xdr:from>
    <xdr:to>
      <xdr:col>16</xdr:col>
      <xdr:colOff>98882</xdr:colOff>
      <xdr:row>12</xdr:row>
      <xdr:rowOff>104213</xdr:rowOff>
    </xdr:to>
    <xdr:grpSp>
      <xdr:nvGrpSpPr>
        <xdr:cNvPr id="40" name="Group 15"/>
        <xdr:cNvGrpSpPr/>
      </xdr:nvGrpSpPr>
      <xdr:grpSpPr>
        <a:xfrm>
          <a:off x="1185337" y="829737"/>
          <a:ext cx="956128" cy="650309"/>
          <a:chOff x="1727267" y="798550"/>
          <a:chExt cx="948264" cy="639726"/>
        </a:xfrm>
      </xdr:grpSpPr>
      <xdr:sp macro="" textlink="">
        <xdr:nvSpPr>
          <xdr:cNvPr id="41" name="Rounded Rectangle 40"/>
          <xdr:cNvSpPr/>
        </xdr:nvSpPr>
        <xdr:spPr>
          <a:xfrm>
            <a:off x="1727267" y="798550"/>
            <a:ext cx="437437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42" name="Rounded Rectangle 111"/>
          <xdr:cNvSpPr/>
        </xdr:nvSpPr>
        <xdr:spPr>
          <a:xfrm>
            <a:off x="2238093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17</xdr:col>
      <xdr:colOff>38100</xdr:colOff>
      <xdr:row>7</xdr:row>
      <xdr:rowOff>29638</xdr:rowOff>
    </xdr:from>
    <xdr:to>
      <xdr:col>24</xdr:col>
      <xdr:colOff>90978</xdr:colOff>
      <xdr:row>12</xdr:row>
      <xdr:rowOff>97863</xdr:rowOff>
    </xdr:to>
    <xdr:grpSp>
      <xdr:nvGrpSpPr>
        <xdr:cNvPr id="43" name="Group 84"/>
        <xdr:cNvGrpSpPr/>
      </xdr:nvGrpSpPr>
      <xdr:grpSpPr>
        <a:xfrm>
          <a:off x="2207683" y="823388"/>
          <a:ext cx="941878" cy="650308"/>
          <a:chOff x="1755528" y="798550"/>
          <a:chExt cx="934131" cy="639726"/>
        </a:xfrm>
      </xdr:grpSpPr>
      <xdr:sp macro="" textlink="">
        <xdr:nvSpPr>
          <xdr:cNvPr id="44" name="Rounded Rectangle 43"/>
          <xdr:cNvSpPr/>
        </xdr:nvSpPr>
        <xdr:spPr>
          <a:xfrm>
            <a:off x="1755528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  <xdr:sp macro="" textlink="">
        <xdr:nvSpPr>
          <xdr:cNvPr id="45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t</a:t>
            </a:r>
          </a:p>
        </xdr:txBody>
      </xdr:sp>
    </xdr:grpSp>
    <xdr:clientData/>
  </xdr:twoCellAnchor>
  <xdr:twoCellAnchor>
    <xdr:from>
      <xdr:col>25</xdr:col>
      <xdr:colOff>35986</xdr:colOff>
      <xdr:row>7</xdr:row>
      <xdr:rowOff>40221</xdr:rowOff>
    </xdr:from>
    <xdr:to>
      <xdr:col>28</xdr:col>
      <xdr:colOff>85467</xdr:colOff>
      <xdr:row>12</xdr:row>
      <xdr:rowOff>108447</xdr:rowOff>
    </xdr:to>
    <xdr:sp macro="" textlink="">
      <xdr:nvSpPr>
        <xdr:cNvPr id="47" name="Rounded Rectangle 46"/>
        <xdr:cNvSpPr/>
      </xdr:nvSpPr>
      <xdr:spPr>
        <a:xfrm>
          <a:off x="3221569" y="833971"/>
          <a:ext cx="441065" cy="65030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</a:t>
          </a:r>
        </a:p>
      </xdr:txBody>
    </xdr:sp>
    <xdr:clientData/>
  </xdr:twoCellAnchor>
  <xdr:twoCellAnchor>
    <xdr:from>
      <xdr:col>34</xdr:col>
      <xdr:colOff>54348</xdr:colOff>
      <xdr:row>23</xdr:row>
      <xdr:rowOff>33849</xdr:rowOff>
    </xdr:from>
    <xdr:to>
      <xdr:col>39</xdr:col>
      <xdr:colOff>121331</xdr:colOff>
      <xdr:row>30</xdr:row>
      <xdr:rowOff>110052</xdr:rowOff>
    </xdr:to>
    <xdr:grpSp>
      <xdr:nvGrpSpPr>
        <xdr:cNvPr id="52" name="Group 51"/>
        <xdr:cNvGrpSpPr/>
      </xdr:nvGrpSpPr>
      <xdr:grpSpPr>
        <a:xfrm>
          <a:off x="4393515" y="2690266"/>
          <a:ext cx="701983" cy="891119"/>
          <a:chOff x="672020" y="828288"/>
          <a:chExt cx="572638" cy="1105454"/>
        </a:xfrm>
      </xdr:grpSpPr>
      <xdr:sp macro="" textlink="">
        <xdr:nvSpPr>
          <xdr:cNvPr id="53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54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34</xdr:col>
      <xdr:colOff>37417</xdr:colOff>
      <xdr:row>15</xdr:row>
      <xdr:rowOff>27515</xdr:rowOff>
    </xdr:from>
    <xdr:to>
      <xdr:col>39</xdr:col>
      <xdr:colOff>104400</xdr:colOff>
      <xdr:row>22</xdr:row>
      <xdr:rowOff>103716</xdr:rowOff>
    </xdr:to>
    <xdr:grpSp>
      <xdr:nvGrpSpPr>
        <xdr:cNvPr id="55" name="Group 54"/>
        <xdr:cNvGrpSpPr/>
      </xdr:nvGrpSpPr>
      <xdr:grpSpPr>
        <a:xfrm>
          <a:off x="4376584" y="1752598"/>
          <a:ext cx="701983" cy="891118"/>
          <a:chOff x="672020" y="828288"/>
          <a:chExt cx="572638" cy="1105454"/>
        </a:xfrm>
      </xdr:grpSpPr>
      <xdr:sp macro="" textlink="">
        <xdr:nvSpPr>
          <xdr:cNvPr id="56" name="Rounded Rectangle 134"/>
          <xdr:cNvSpPr/>
        </xdr:nvSpPr>
        <xdr:spPr>
          <a:xfrm>
            <a:off x="672020" y="1406137"/>
            <a:ext cx="570355" cy="527605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  <xdr:sp macro="" textlink="">
        <xdr:nvSpPr>
          <xdr:cNvPr id="57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satisf</a:t>
            </a:r>
          </a:p>
        </xdr:txBody>
      </xdr:sp>
    </xdr:grpSp>
    <xdr:clientData/>
  </xdr:twoCellAnchor>
  <xdr:twoCellAnchor>
    <xdr:from>
      <xdr:col>36</xdr:col>
      <xdr:colOff>31063</xdr:colOff>
      <xdr:row>1</xdr:row>
      <xdr:rowOff>21293</xdr:rowOff>
    </xdr:from>
    <xdr:to>
      <xdr:col>41</xdr:col>
      <xdr:colOff>95247</xdr:colOff>
      <xdr:row>4</xdr:row>
      <xdr:rowOff>97352</xdr:rowOff>
    </xdr:to>
    <xdr:sp macro="" textlink="">
      <xdr:nvSpPr>
        <xdr:cNvPr id="59" name="Rounded Rectangle 134"/>
        <xdr:cNvSpPr/>
      </xdr:nvSpPr>
      <xdr:spPr>
        <a:xfrm>
          <a:off x="4624230" y="116543"/>
          <a:ext cx="699184" cy="425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satisf</a:t>
          </a:r>
        </a:p>
      </xdr:txBody>
    </xdr:sp>
    <xdr:clientData/>
  </xdr:twoCellAnchor>
  <xdr:twoCellAnchor>
    <xdr:from>
      <xdr:col>40</xdr:col>
      <xdr:colOff>44446</xdr:colOff>
      <xdr:row>7</xdr:row>
      <xdr:rowOff>42314</xdr:rowOff>
    </xdr:from>
    <xdr:to>
      <xdr:col>45</xdr:col>
      <xdr:colOff>108630</xdr:colOff>
      <xdr:row>11</xdr:row>
      <xdr:rowOff>1955</xdr:rowOff>
    </xdr:to>
    <xdr:sp macro="" textlink="">
      <xdr:nvSpPr>
        <xdr:cNvPr id="60" name="Rounded Rectangle 134"/>
        <xdr:cNvSpPr/>
      </xdr:nvSpPr>
      <xdr:spPr>
        <a:xfrm>
          <a:off x="5145613" y="836064"/>
          <a:ext cx="699184" cy="425308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satisf</a:t>
          </a:r>
        </a:p>
      </xdr:txBody>
    </xdr:sp>
    <xdr:clientData/>
  </xdr:twoCellAnchor>
  <xdr:twoCellAnchor>
    <xdr:from>
      <xdr:col>11</xdr:col>
      <xdr:colOff>23864</xdr:colOff>
      <xdr:row>1</xdr:row>
      <xdr:rowOff>37920</xdr:rowOff>
    </xdr:from>
    <xdr:to>
      <xdr:col>18</xdr:col>
      <xdr:colOff>93324</xdr:colOff>
      <xdr:row>4</xdr:row>
      <xdr:rowOff>110201</xdr:rowOff>
    </xdr:to>
    <xdr:grpSp>
      <xdr:nvGrpSpPr>
        <xdr:cNvPr id="61" name="Group 60"/>
        <xdr:cNvGrpSpPr/>
      </xdr:nvGrpSpPr>
      <xdr:grpSpPr>
        <a:xfrm>
          <a:off x="1431447" y="133170"/>
          <a:ext cx="958460" cy="421531"/>
          <a:chOff x="9940450" y="122586"/>
          <a:chExt cx="958460" cy="421531"/>
        </a:xfrm>
      </xdr:grpSpPr>
      <xdr:sp macro="" textlink="">
        <xdr:nvSpPr>
          <xdr:cNvPr id="62" name="Rounded Rectangle 91"/>
          <xdr:cNvSpPr/>
        </xdr:nvSpPr>
        <xdr:spPr>
          <a:xfrm>
            <a:off x="9940450" y="12893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63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42</xdr:col>
      <xdr:colOff>28098</xdr:colOff>
      <xdr:row>27</xdr:row>
      <xdr:rowOff>27335</xdr:rowOff>
    </xdr:from>
    <xdr:to>
      <xdr:col>45</xdr:col>
      <xdr:colOff>103908</xdr:colOff>
      <xdr:row>30</xdr:row>
      <xdr:rowOff>93266</xdr:rowOff>
    </xdr:to>
    <xdr:sp macro="" textlink="">
      <xdr:nvSpPr>
        <xdr:cNvPr id="64" name="Rounded Rectangle 91"/>
        <xdr:cNvSpPr/>
      </xdr:nvSpPr>
      <xdr:spPr>
        <a:xfrm>
          <a:off x="5383265" y="3149418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29</xdr:col>
      <xdr:colOff>11166</xdr:colOff>
      <xdr:row>7</xdr:row>
      <xdr:rowOff>31568</xdr:rowOff>
    </xdr:from>
    <xdr:to>
      <xdr:col>32</xdr:col>
      <xdr:colOff>91210</xdr:colOff>
      <xdr:row>14</xdr:row>
      <xdr:rowOff>101731</xdr:rowOff>
    </xdr:to>
    <xdr:grpSp>
      <xdr:nvGrpSpPr>
        <xdr:cNvPr id="65" name="Group 64"/>
        <xdr:cNvGrpSpPr/>
      </xdr:nvGrpSpPr>
      <xdr:grpSpPr>
        <a:xfrm>
          <a:off x="3715333" y="825318"/>
          <a:ext cx="461044" cy="885080"/>
          <a:chOff x="10456917" y="581902"/>
          <a:chExt cx="461044" cy="885080"/>
        </a:xfrm>
      </xdr:grpSpPr>
      <xdr:sp macro="" textlink="">
        <xdr:nvSpPr>
          <xdr:cNvPr id="66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67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30</xdr:col>
      <xdr:colOff>47281</xdr:colOff>
      <xdr:row>30</xdr:row>
      <xdr:rowOff>33871</xdr:rowOff>
    </xdr:from>
    <xdr:to>
      <xdr:col>33</xdr:col>
      <xdr:colOff>107347</xdr:colOff>
      <xdr:row>35</xdr:row>
      <xdr:rowOff>102096</xdr:rowOff>
    </xdr:to>
    <xdr:sp macro="" textlink="">
      <xdr:nvSpPr>
        <xdr:cNvPr id="70" name="Rounded Rectangle 111"/>
        <xdr:cNvSpPr/>
      </xdr:nvSpPr>
      <xdr:spPr>
        <a:xfrm>
          <a:off x="3878448" y="3505204"/>
          <a:ext cx="441066" cy="65030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logi</a:t>
          </a:r>
        </a:p>
      </xdr:txBody>
    </xdr:sp>
    <xdr:clientData/>
  </xdr:twoCellAnchor>
  <xdr:twoCellAnchor>
    <xdr:from>
      <xdr:col>30</xdr:col>
      <xdr:colOff>44451</xdr:colOff>
      <xdr:row>15</xdr:row>
      <xdr:rowOff>27522</xdr:rowOff>
    </xdr:from>
    <xdr:to>
      <xdr:col>33</xdr:col>
      <xdr:colOff>104516</xdr:colOff>
      <xdr:row>20</xdr:row>
      <xdr:rowOff>95747</xdr:rowOff>
    </xdr:to>
    <xdr:sp macro="" textlink="">
      <xdr:nvSpPr>
        <xdr:cNvPr id="72" name="Rounded Rectangle 71"/>
        <xdr:cNvSpPr/>
      </xdr:nvSpPr>
      <xdr:spPr>
        <a:xfrm>
          <a:off x="3875618" y="1752605"/>
          <a:ext cx="441065" cy="65030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logi</a:t>
          </a:r>
        </a:p>
      </xdr:txBody>
    </xdr:sp>
    <xdr:clientData/>
  </xdr:twoCellAnchor>
  <xdr:twoCellAnchor>
    <xdr:from>
      <xdr:col>42</xdr:col>
      <xdr:colOff>40930</xdr:colOff>
      <xdr:row>1</xdr:row>
      <xdr:rowOff>27521</xdr:rowOff>
    </xdr:from>
    <xdr:to>
      <xdr:col>45</xdr:col>
      <xdr:colOff>100996</xdr:colOff>
      <xdr:row>6</xdr:row>
      <xdr:rowOff>95747</xdr:rowOff>
    </xdr:to>
    <xdr:sp macro="" textlink="">
      <xdr:nvSpPr>
        <xdr:cNvPr id="73" name="Rounded Rectangle 111"/>
        <xdr:cNvSpPr/>
      </xdr:nvSpPr>
      <xdr:spPr>
        <a:xfrm>
          <a:off x="5396097" y="122771"/>
          <a:ext cx="441066" cy="65030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logi</a:t>
          </a:r>
        </a:p>
      </xdr:txBody>
    </xdr:sp>
    <xdr:clientData/>
  </xdr:twoCellAnchor>
  <xdr:twoCellAnchor>
    <xdr:from>
      <xdr:col>96</xdr:col>
      <xdr:colOff>0</xdr:colOff>
      <xdr:row>25</xdr:row>
      <xdr:rowOff>0</xdr:rowOff>
    </xdr:from>
    <xdr:to>
      <xdr:col>98</xdr:col>
      <xdr:colOff>70703</xdr:colOff>
      <xdr:row>30</xdr:row>
      <xdr:rowOff>87696</xdr:rowOff>
    </xdr:to>
    <xdr:grpSp>
      <xdr:nvGrpSpPr>
        <xdr:cNvPr id="74" name="Group 73"/>
        <xdr:cNvGrpSpPr/>
      </xdr:nvGrpSpPr>
      <xdr:grpSpPr>
        <a:xfrm>
          <a:off x="12319000" y="2889250"/>
          <a:ext cx="324703" cy="669779"/>
          <a:chOff x="4159250" y="1861751"/>
          <a:chExt cx="570236" cy="669779"/>
        </a:xfrm>
      </xdr:grpSpPr>
      <xdr:sp macro="" textlink="">
        <xdr:nvSpPr>
          <xdr:cNvPr id="75" name="Rounded Rectangle 134"/>
          <xdr:cNvSpPr/>
        </xdr:nvSpPr>
        <xdr:spPr>
          <a:xfrm>
            <a:off x="4159250" y="2216913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6" name="Rounded Rectangle 134"/>
          <xdr:cNvSpPr/>
        </xdr:nvSpPr>
        <xdr:spPr>
          <a:xfrm>
            <a:off x="4160501" y="1861751"/>
            <a:ext cx="568985" cy="314617"/>
          </a:xfrm>
          <a:prstGeom prst="roundRect">
            <a:avLst/>
          </a:prstGeom>
          <a:ln w="19050">
            <a:solidFill>
              <a:schemeClr val="accent4">
                <a:lumMod val="60000"/>
                <a:lumOff val="4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19</xdr:col>
      <xdr:colOff>17515</xdr:colOff>
      <xdr:row>1</xdr:row>
      <xdr:rowOff>37952</xdr:rowOff>
    </xdr:from>
    <xdr:to>
      <xdr:col>26</xdr:col>
      <xdr:colOff>86975</xdr:colOff>
      <xdr:row>4</xdr:row>
      <xdr:rowOff>110169</xdr:rowOff>
    </xdr:to>
    <xdr:grpSp>
      <xdr:nvGrpSpPr>
        <xdr:cNvPr id="77" name="Group 76"/>
        <xdr:cNvGrpSpPr/>
      </xdr:nvGrpSpPr>
      <xdr:grpSpPr>
        <a:xfrm>
          <a:off x="2441098" y="133202"/>
          <a:ext cx="958460" cy="421467"/>
          <a:chOff x="9940450" y="118406"/>
          <a:chExt cx="958460" cy="419361"/>
        </a:xfrm>
      </xdr:grpSpPr>
      <xdr:sp macro="" textlink="">
        <xdr:nvSpPr>
          <xdr:cNvPr id="78" name="Rounded Rectangle 91"/>
          <xdr:cNvSpPr/>
        </xdr:nvSpPr>
        <xdr:spPr>
          <a:xfrm>
            <a:off x="9940450" y="11840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79" name="Rounded Rectangle 91"/>
          <xdr:cNvSpPr/>
        </xdr:nvSpPr>
        <xdr:spPr>
          <a:xfrm>
            <a:off x="10442100" y="122586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27</xdr:col>
      <xdr:colOff>21746</xdr:colOff>
      <xdr:row>1</xdr:row>
      <xdr:rowOff>42154</xdr:rowOff>
    </xdr:from>
    <xdr:to>
      <xdr:col>30</xdr:col>
      <xdr:colOff>97556</xdr:colOff>
      <xdr:row>4</xdr:row>
      <xdr:rowOff>108085</xdr:rowOff>
    </xdr:to>
    <xdr:sp macro="" textlink="">
      <xdr:nvSpPr>
        <xdr:cNvPr id="81" name="Rounded Rectangle 91"/>
        <xdr:cNvSpPr/>
      </xdr:nvSpPr>
      <xdr:spPr>
        <a:xfrm>
          <a:off x="3471913" y="137404"/>
          <a:ext cx="456810" cy="41518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42</xdr:col>
      <xdr:colOff>25982</xdr:colOff>
      <xdr:row>19</xdr:row>
      <xdr:rowOff>46385</xdr:rowOff>
    </xdr:from>
    <xdr:to>
      <xdr:col>45</xdr:col>
      <xdr:colOff>106026</xdr:colOff>
      <xdr:row>27</xdr:row>
      <xdr:rowOff>132</xdr:rowOff>
    </xdr:to>
    <xdr:grpSp>
      <xdr:nvGrpSpPr>
        <xdr:cNvPr id="83" name="Group 82"/>
        <xdr:cNvGrpSpPr/>
      </xdr:nvGrpSpPr>
      <xdr:grpSpPr>
        <a:xfrm>
          <a:off x="5381149" y="2237135"/>
          <a:ext cx="461044" cy="885080"/>
          <a:chOff x="10456917" y="581902"/>
          <a:chExt cx="461044" cy="885080"/>
        </a:xfrm>
      </xdr:grpSpPr>
      <xdr:sp macro="" textlink="">
        <xdr:nvSpPr>
          <xdr:cNvPr id="84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85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42</xdr:col>
      <xdr:colOff>30216</xdr:colOff>
      <xdr:row>11</xdr:row>
      <xdr:rowOff>40035</xdr:rowOff>
    </xdr:from>
    <xdr:to>
      <xdr:col>45</xdr:col>
      <xdr:colOff>110260</xdr:colOff>
      <xdr:row>18</xdr:row>
      <xdr:rowOff>110199</xdr:rowOff>
    </xdr:to>
    <xdr:grpSp>
      <xdr:nvGrpSpPr>
        <xdr:cNvPr id="86" name="Group 85"/>
        <xdr:cNvGrpSpPr/>
      </xdr:nvGrpSpPr>
      <xdr:grpSpPr>
        <a:xfrm>
          <a:off x="5385383" y="1299452"/>
          <a:ext cx="461044" cy="885080"/>
          <a:chOff x="10456917" y="581902"/>
          <a:chExt cx="461044" cy="885080"/>
        </a:xfrm>
      </xdr:grpSpPr>
      <xdr:sp macro="" textlink="">
        <xdr:nvSpPr>
          <xdr:cNvPr id="87" name="Rounded Rectangle 91"/>
          <xdr:cNvSpPr/>
        </xdr:nvSpPr>
        <xdr:spPr>
          <a:xfrm>
            <a:off x="10456917" y="581902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  <xdr:sp macro="" textlink="">
        <xdr:nvSpPr>
          <xdr:cNvPr id="88" name="Rounded Rectangle 91"/>
          <xdr:cNvSpPr/>
        </xdr:nvSpPr>
        <xdr:spPr>
          <a:xfrm>
            <a:off x="10461151" y="1051801"/>
            <a:ext cx="456810" cy="415181"/>
          </a:xfrm>
          <a:prstGeom prst="roundRect">
            <a:avLst/>
          </a:prstGeom>
          <a:ln w="19050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</a:t>
            </a:r>
          </a:p>
        </xdr:txBody>
      </xdr:sp>
    </xdr:grpSp>
    <xdr:clientData/>
  </xdr:twoCellAnchor>
  <xdr:twoCellAnchor>
    <xdr:from>
      <xdr:col>96</xdr:col>
      <xdr:colOff>52917</xdr:colOff>
      <xdr:row>21</xdr:row>
      <xdr:rowOff>74084</xdr:rowOff>
    </xdr:from>
    <xdr:to>
      <xdr:col>98</xdr:col>
      <xdr:colOff>122908</xdr:colOff>
      <xdr:row>24</xdr:row>
      <xdr:rowOff>39451</xdr:rowOff>
    </xdr:to>
    <xdr:sp macro="" textlink="">
      <xdr:nvSpPr>
        <xdr:cNvPr id="89" name="Rounded Rectangle 134"/>
        <xdr:cNvSpPr/>
      </xdr:nvSpPr>
      <xdr:spPr>
        <a:xfrm>
          <a:off x="12073467" y="2455334"/>
          <a:ext cx="317641" cy="308267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35301</xdr:colOff>
      <xdr:row>37</xdr:row>
      <xdr:rowOff>25526</xdr:rowOff>
    </xdr:from>
    <xdr:to>
      <xdr:col>39</xdr:col>
      <xdr:colOff>99485</xdr:colOff>
      <xdr:row>40</xdr:row>
      <xdr:rowOff>101585</xdr:rowOff>
    </xdr:to>
    <xdr:sp macro="" textlink="">
      <xdr:nvSpPr>
        <xdr:cNvPr id="90" name="Rounded Rectangle 134"/>
        <xdr:cNvSpPr/>
      </xdr:nvSpPr>
      <xdr:spPr>
        <a:xfrm>
          <a:off x="4374468" y="4311776"/>
          <a:ext cx="699184" cy="425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satisf</a:t>
          </a:r>
        </a:p>
      </xdr:txBody>
    </xdr:sp>
    <xdr:clientData/>
  </xdr:twoCellAnchor>
  <xdr:twoCellAnchor>
    <xdr:from>
      <xdr:col>34</xdr:col>
      <xdr:colOff>39529</xdr:colOff>
      <xdr:row>31</xdr:row>
      <xdr:rowOff>29759</xdr:rowOff>
    </xdr:from>
    <xdr:to>
      <xdr:col>39</xdr:col>
      <xdr:colOff>103713</xdr:colOff>
      <xdr:row>34</xdr:row>
      <xdr:rowOff>105818</xdr:rowOff>
    </xdr:to>
    <xdr:sp macro="" textlink="">
      <xdr:nvSpPr>
        <xdr:cNvPr id="92" name="Rounded Rectangle 134"/>
        <xdr:cNvSpPr/>
      </xdr:nvSpPr>
      <xdr:spPr>
        <a:xfrm>
          <a:off x="4378696" y="3617509"/>
          <a:ext cx="699184" cy="425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satisf</a:t>
          </a:r>
        </a:p>
      </xdr:txBody>
    </xdr:sp>
    <xdr:clientData/>
  </xdr:twoCellAnchor>
  <xdr:twoCellAnchor>
    <xdr:from>
      <xdr:col>33</xdr:col>
      <xdr:colOff>126950</xdr:colOff>
      <xdr:row>13</xdr:row>
      <xdr:rowOff>5413</xdr:rowOff>
    </xdr:from>
    <xdr:to>
      <xdr:col>33</xdr:col>
      <xdr:colOff>126950</xdr:colOff>
      <xdr:row>14</xdr:row>
      <xdr:rowOff>104996</xdr:rowOff>
    </xdr:to>
    <xdr:cxnSp macro="">
      <xdr:nvCxnSpPr>
        <xdr:cNvPr id="93" name="Straight Connector 18"/>
        <xdr:cNvCxnSpPr/>
      </xdr:nvCxnSpPr>
      <xdr:spPr>
        <a:xfrm rot="5400000">
          <a:off x="4231117" y="1605663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38637</xdr:colOff>
      <xdr:row>35</xdr:row>
      <xdr:rowOff>114029</xdr:rowOff>
    </xdr:from>
    <xdr:to>
      <xdr:col>39</xdr:col>
      <xdr:colOff>123637</xdr:colOff>
      <xdr:row>35</xdr:row>
      <xdr:rowOff>114029</xdr:rowOff>
    </xdr:to>
    <xdr:cxnSp macro="">
      <xdr:nvCxnSpPr>
        <xdr:cNvPr id="94" name="Straight Connector 18"/>
        <xdr:cNvCxnSpPr/>
      </xdr:nvCxnSpPr>
      <xdr:spPr>
        <a:xfrm>
          <a:off x="4377804" y="4167446"/>
          <a:ext cx="72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39534</xdr:colOff>
      <xdr:row>37</xdr:row>
      <xdr:rowOff>29759</xdr:rowOff>
    </xdr:from>
    <xdr:to>
      <xdr:col>45</xdr:col>
      <xdr:colOff>103718</xdr:colOff>
      <xdr:row>40</xdr:row>
      <xdr:rowOff>105818</xdr:rowOff>
    </xdr:to>
    <xdr:sp macro="" textlink="">
      <xdr:nvSpPr>
        <xdr:cNvPr id="95" name="Rounded Rectangle 134"/>
        <xdr:cNvSpPr/>
      </xdr:nvSpPr>
      <xdr:spPr>
        <a:xfrm>
          <a:off x="5140701" y="4316009"/>
          <a:ext cx="699184" cy="425309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satisf</a:t>
          </a:r>
        </a:p>
      </xdr:txBody>
    </xdr:sp>
    <xdr:clientData/>
  </xdr:twoCellAnchor>
  <xdr:twoCellAnchor>
    <xdr:from>
      <xdr:col>42</xdr:col>
      <xdr:colOff>30348</xdr:colOff>
      <xdr:row>31</xdr:row>
      <xdr:rowOff>27521</xdr:rowOff>
    </xdr:from>
    <xdr:to>
      <xdr:col>45</xdr:col>
      <xdr:colOff>90414</xdr:colOff>
      <xdr:row>36</xdr:row>
      <xdr:rowOff>95747</xdr:rowOff>
    </xdr:to>
    <xdr:sp macro="" textlink="">
      <xdr:nvSpPr>
        <xdr:cNvPr id="96" name="Rounded Rectangle 111"/>
        <xdr:cNvSpPr/>
      </xdr:nvSpPr>
      <xdr:spPr>
        <a:xfrm>
          <a:off x="5385515" y="3615271"/>
          <a:ext cx="441066" cy="650309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logi</a:t>
          </a:r>
        </a:p>
      </xdr:txBody>
    </xdr:sp>
    <xdr:clientData/>
  </xdr:twoCellAnchor>
  <xdr:twoCellAnchor>
    <xdr:from>
      <xdr:col>6</xdr:col>
      <xdr:colOff>46764</xdr:colOff>
      <xdr:row>6</xdr:row>
      <xdr:rowOff>31681</xdr:rowOff>
    </xdr:from>
    <xdr:to>
      <xdr:col>7</xdr:col>
      <xdr:colOff>108985</xdr:colOff>
      <xdr:row>7</xdr:row>
      <xdr:rowOff>100005</xdr:rowOff>
    </xdr:to>
    <xdr:sp macro="" textlink="">
      <xdr:nvSpPr>
        <xdr:cNvPr id="97" name="Rounded Rectangle 29"/>
        <xdr:cNvSpPr/>
      </xdr:nvSpPr>
      <xdr:spPr>
        <a:xfrm>
          <a:off x="808764" y="709014"/>
          <a:ext cx="189221" cy="184741"/>
        </a:xfrm>
        <a:prstGeom prst="roundRect">
          <a:avLst/>
        </a:prstGeom>
        <a:ln w="19050"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83316</xdr:colOff>
      <xdr:row>5</xdr:row>
      <xdr:rowOff>14814</xdr:rowOff>
    </xdr:from>
    <xdr:to>
      <xdr:col>92</xdr:col>
      <xdr:colOff>35985</xdr:colOff>
      <xdr:row>16</xdr:row>
      <xdr:rowOff>88897</xdr:rowOff>
    </xdr:to>
    <xdr:grpSp>
      <xdr:nvGrpSpPr>
        <xdr:cNvPr id="2" name="Group 1"/>
        <xdr:cNvGrpSpPr/>
      </xdr:nvGrpSpPr>
      <xdr:grpSpPr>
        <a:xfrm>
          <a:off x="11386316" y="575731"/>
          <a:ext cx="460669" cy="1354666"/>
          <a:chOff x="674303" y="828288"/>
          <a:chExt cx="576705" cy="2271737"/>
        </a:xfrm>
      </xdr:grpSpPr>
      <xdr:sp macro="" textlink="">
        <xdr:nvSpPr>
          <xdr:cNvPr id="3" name="Rounded Rectangle 134"/>
          <xdr:cNvSpPr/>
        </xdr:nvSpPr>
        <xdr:spPr>
          <a:xfrm>
            <a:off x="674852" y="2572421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ounded Rectangle 134"/>
          <xdr:cNvSpPr/>
        </xdr:nvSpPr>
        <xdr:spPr>
          <a:xfrm>
            <a:off x="676419" y="1994571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ounded Rectangle 134"/>
          <xdr:cNvSpPr/>
        </xdr:nvSpPr>
        <xdr:spPr>
          <a:xfrm>
            <a:off x="680653" y="140613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ounded Rectangle 134"/>
          <xdr:cNvSpPr/>
        </xdr:nvSpPr>
        <xdr:spPr>
          <a:xfrm>
            <a:off x="674303" y="828288"/>
            <a:ext cx="570355" cy="527604"/>
          </a:xfrm>
          <a:prstGeom prst="roundRect">
            <a:avLst/>
          </a:prstGeom>
          <a:ln w="19050"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62</xdr:col>
      <xdr:colOff>7441</xdr:colOff>
      <xdr:row>25</xdr:row>
      <xdr:rowOff>40218</xdr:rowOff>
    </xdr:from>
    <xdr:to>
      <xdr:col>68</xdr:col>
      <xdr:colOff>80896</xdr:colOff>
      <xdr:row>30</xdr:row>
      <xdr:rowOff>88136</xdr:rowOff>
    </xdr:to>
    <xdr:sp macro="" textlink="">
      <xdr:nvSpPr>
        <xdr:cNvPr id="7" name="Rounded Rectangle 6"/>
        <xdr:cNvSpPr/>
      </xdr:nvSpPr>
      <xdr:spPr>
        <a:xfrm>
          <a:off x="7684591" y="4802718"/>
          <a:ext cx="816405" cy="1000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albert</a:t>
          </a:r>
        </a:p>
      </xdr:txBody>
    </xdr:sp>
    <xdr:clientData/>
  </xdr:twoCellAnchor>
  <xdr:twoCellAnchor>
    <xdr:from>
      <xdr:col>53</xdr:col>
      <xdr:colOff>10584</xdr:colOff>
      <xdr:row>24</xdr:row>
      <xdr:rowOff>31751</xdr:rowOff>
    </xdr:from>
    <xdr:to>
      <xdr:col>61</xdr:col>
      <xdr:colOff>141707</xdr:colOff>
      <xdr:row>30</xdr:row>
      <xdr:rowOff>95876</xdr:rowOff>
    </xdr:to>
    <xdr:sp macro="" textlink="">
      <xdr:nvSpPr>
        <xdr:cNvPr id="8" name="Rounded Rectangle 7"/>
        <xdr:cNvSpPr/>
      </xdr:nvSpPr>
      <xdr:spPr>
        <a:xfrm>
          <a:off x="6573309" y="4603751"/>
          <a:ext cx="1102673" cy="120712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57</xdr:col>
      <xdr:colOff>99482</xdr:colOff>
      <xdr:row>5</xdr:row>
      <xdr:rowOff>71223</xdr:rowOff>
    </xdr:from>
    <xdr:to>
      <xdr:col>57</xdr:col>
      <xdr:colOff>99482</xdr:colOff>
      <xdr:row>15</xdr:row>
      <xdr:rowOff>42333</xdr:rowOff>
    </xdr:to>
    <xdr:cxnSp macro="">
      <xdr:nvCxnSpPr>
        <xdr:cNvPr id="9" name="Straight Connector 18"/>
        <xdr:cNvCxnSpPr/>
      </xdr:nvCxnSpPr>
      <xdr:spPr>
        <a:xfrm rot="5400000">
          <a:off x="6219452" y="1961778"/>
          <a:ext cx="187611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38863</xdr:colOff>
      <xdr:row>5</xdr:row>
      <xdr:rowOff>44452</xdr:rowOff>
    </xdr:from>
    <xdr:to>
      <xdr:col>73</xdr:col>
      <xdr:colOff>112756</xdr:colOff>
      <xdr:row>8</xdr:row>
      <xdr:rowOff>116003</xdr:rowOff>
    </xdr:to>
    <xdr:sp macro="" textlink="">
      <xdr:nvSpPr>
        <xdr:cNvPr id="10" name="Rounded Rectangle 134"/>
        <xdr:cNvSpPr/>
      </xdr:nvSpPr>
      <xdr:spPr>
        <a:xfrm>
          <a:off x="8458963" y="996952"/>
          <a:ext cx="693018" cy="643051"/>
        </a:xfrm>
        <a:prstGeom prst="roundRect">
          <a:avLst/>
        </a:prstGeom>
        <a:ln w="19050">
          <a:solidFill>
            <a:srgbClr val="7030A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69</xdr:col>
      <xdr:colOff>60402</xdr:colOff>
      <xdr:row>26</xdr:row>
      <xdr:rowOff>86618</xdr:rowOff>
    </xdr:from>
    <xdr:to>
      <xdr:col>71</xdr:col>
      <xdr:colOff>76</xdr:colOff>
      <xdr:row>29</xdr:row>
      <xdr:rowOff>40535</xdr:rowOff>
    </xdr:to>
    <xdr:sp macro="" textlink="">
      <xdr:nvSpPr>
        <xdr:cNvPr id="11" name="Rounded Rectangle 29"/>
        <xdr:cNvSpPr/>
      </xdr:nvSpPr>
      <xdr:spPr>
        <a:xfrm>
          <a:off x="8604327" y="5039618"/>
          <a:ext cx="187324" cy="52541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61</xdr:col>
      <xdr:colOff>21169</xdr:colOff>
      <xdr:row>31</xdr:row>
      <xdr:rowOff>21167</xdr:rowOff>
    </xdr:from>
    <xdr:to>
      <xdr:col>66</xdr:col>
      <xdr:colOff>24344</xdr:colOff>
      <xdr:row>36</xdr:row>
      <xdr:rowOff>69085</xdr:rowOff>
    </xdr:to>
    <xdr:sp macro="" textlink="">
      <xdr:nvSpPr>
        <xdr:cNvPr id="12" name="Rounded Rectangle 11"/>
        <xdr:cNvSpPr/>
      </xdr:nvSpPr>
      <xdr:spPr>
        <a:xfrm>
          <a:off x="7574494" y="5926667"/>
          <a:ext cx="622300" cy="1000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75</xdr:col>
      <xdr:colOff>67231</xdr:colOff>
      <xdr:row>35</xdr:row>
      <xdr:rowOff>23564</xdr:rowOff>
    </xdr:from>
    <xdr:to>
      <xdr:col>78</xdr:col>
      <xdr:colOff>116778</xdr:colOff>
      <xdr:row>40</xdr:row>
      <xdr:rowOff>71482</xdr:rowOff>
    </xdr:to>
    <xdr:sp macro="" textlink="">
      <xdr:nvSpPr>
        <xdr:cNvPr id="13" name="Rounded Rectangle 69"/>
        <xdr:cNvSpPr/>
      </xdr:nvSpPr>
      <xdr:spPr>
        <a:xfrm>
          <a:off x="9354106" y="6691064"/>
          <a:ext cx="421022" cy="1000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58</xdr:col>
      <xdr:colOff>115262</xdr:colOff>
      <xdr:row>37</xdr:row>
      <xdr:rowOff>7017</xdr:rowOff>
    </xdr:from>
    <xdr:to>
      <xdr:col>62</xdr:col>
      <xdr:colOff>123574</xdr:colOff>
      <xdr:row>41</xdr:row>
      <xdr:rowOff>62051</xdr:rowOff>
    </xdr:to>
    <xdr:sp macro="" textlink="">
      <xdr:nvSpPr>
        <xdr:cNvPr id="14" name="Rounded Rectangle 13"/>
        <xdr:cNvSpPr/>
      </xdr:nvSpPr>
      <xdr:spPr>
        <a:xfrm>
          <a:off x="7297112" y="7055517"/>
          <a:ext cx="503612" cy="8170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69</xdr:col>
      <xdr:colOff>15618</xdr:colOff>
      <xdr:row>19</xdr:row>
      <xdr:rowOff>84667</xdr:rowOff>
    </xdr:from>
    <xdr:to>
      <xdr:col>75</xdr:col>
      <xdr:colOff>73986</xdr:colOff>
      <xdr:row>25</xdr:row>
      <xdr:rowOff>16168</xdr:rowOff>
    </xdr:to>
    <xdr:sp macro="" textlink="">
      <xdr:nvSpPr>
        <xdr:cNvPr id="15" name="Rounded Rectangle 14"/>
        <xdr:cNvSpPr/>
      </xdr:nvSpPr>
      <xdr:spPr>
        <a:xfrm>
          <a:off x="8559543" y="3704167"/>
          <a:ext cx="801318" cy="10745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66</xdr:col>
      <xdr:colOff>105374</xdr:colOff>
      <xdr:row>31</xdr:row>
      <xdr:rowOff>39828</xdr:rowOff>
    </xdr:from>
    <xdr:to>
      <xdr:col>70</xdr:col>
      <xdr:colOff>53060</xdr:colOff>
      <xdr:row>34</xdr:row>
      <xdr:rowOff>114773</xdr:rowOff>
    </xdr:to>
    <xdr:sp macro="" textlink="">
      <xdr:nvSpPr>
        <xdr:cNvPr id="16" name="Rounded Rectangle 1"/>
        <xdr:cNvSpPr/>
      </xdr:nvSpPr>
      <xdr:spPr>
        <a:xfrm>
          <a:off x="8277824" y="5945328"/>
          <a:ext cx="442986" cy="646445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63</xdr:col>
      <xdr:colOff>4330</xdr:colOff>
      <xdr:row>19</xdr:row>
      <xdr:rowOff>52918</xdr:rowOff>
    </xdr:from>
    <xdr:to>
      <xdr:col>68</xdr:col>
      <xdr:colOff>63405</xdr:colOff>
      <xdr:row>24</xdr:row>
      <xdr:rowOff>100836</xdr:rowOff>
    </xdr:to>
    <xdr:sp macro="" textlink="">
      <xdr:nvSpPr>
        <xdr:cNvPr id="17" name="Rounded Rectangle 16"/>
        <xdr:cNvSpPr/>
      </xdr:nvSpPr>
      <xdr:spPr>
        <a:xfrm>
          <a:off x="7805305" y="3672418"/>
          <a:ext cx="678200" cy="1000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inno</a:t>
          </a:r>
        </a:p>
      </xdr:txBody>
    </xdr:sp>
    <xdr:clientData/>
  </xdr:twoCellAnchor>
  <xdr:twoCellAnchor>
    <xdr:from>
      <xdr:col>71</xdr:col>
      <xdr:colOff>37461</xdr:colOff>
      <xdr:row>28</xdr:row>
      <xdr:rowOff>57151</xdr:rowOff>
    </xdr:from>
    <xdr:to>
      <xdr:col>77</xdr:col>
      <xdr:colOff>89190</xdr:colOff>
      <xdr:row>34</xdr:row>
      <xdr:rowOff>103999</xdr:rowOff>
    </xdr:to>
    <xdr:sp macro="" textlink="">
      <xdr:nvSpPr>
        <xdr:cNvPr id="18" name="Rounded Rectangle 17"/>
        <xdr:cNvSpPr/>
      </xdr:nvSpPr>
      <xdr:spPr>
        <a:xfrm>
          <a:off x="8829036" y="5391151"/>
          <a:ext cx="794679" cy="118984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deal</a:t>
          </a:r>
        </a:p>
      </xdr:txBody>
    </xdr:sp>
    <xdr:clientData/>
  </xdr:twoCellAnchor>
  <xdr:twoCellAnchor>
    <xdr:from>
      <xdr:col>52</xdr:col>
      <xdr:colOff>82262</xdr:colOff>
      <xdr:row>18</xdr:row>
      <xdr:rowOff>42332</xdr:rowOff>
    </xdr:from>
    <xdr:to>
      <xdr:col>56</xdr:col>
      <xdr:colOff>95155</xdr:colOff>
      <xdr:row>23</xdr:row>
      <xdr:rowOff>90249</xdr:rowOff>
    </xdr:to>
    <xdr:sp macro="" textlink="">
      <xdr:nvSpPr>
        <xdr:cNvPr id="19" name="Rounded Rectangle 18"/>
        <xdr:cNvSpPr/>
      </xdr:nvSpPr>
      <xdr:spPr>
        <a:xfrm>
          <a:off x="6521162" y="3471332"/>
          <a:ext cx="508193" cy="100041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fron fron</a:t>
          </a:r>
        </a:p>
      </xdr:txBody>
    </xdr:sp>
    <xdr:clientData/>
  </xdr:twoCellAnchor>
  <xdr:twoCellAnchor>
    <xdr:from>
      <xdr:col>63</xdr:col>
      <xdr:colOff>61383</xdr:colOff>
      <xdr:row>37</xdr:row>
      <xdr:rowOff>4418</xdr:rowOff>
    </xdr:from>
    <xdr:to>
      <xdr:col>67</xdr:col>
      <xdr:colOff>126709</xdr:colOff>
      <xdr:row>41</xdr:row>
      <xdr:rowOff>59452</xdr:rowOff>
    </xdr:to>
    <xdr:sp macro="" textlink="">
      <xdr:nvSpPr>
        <xdr:cNvPr id="20" name="Rounded Rectangle 19"/>
        <xdr:cNvSpPr/>
      </xdr:nvSpPr>
      <xdr:spPr>
        <a:xfrm>
          <a:off x="7862358" y="7052918"/>
          <a:ext cx="560626" cy="817034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56</xdr:col>
      <xdr:colOff>82194</xdr:colOff>
      <xdr:row>31</xdr:row>
      <xdr:rowOff>75424</xdr:rowOff>
    </xdr:from>
    <xdr:to>
      <xdr:col>60</xdr:col>
      <xdr:colOff>29879</xdr:colOff>
      <xdr:row>36</xdr:row>
      <xdr:rowOff>18753</xdr:rowOff>
    </xdr:to>
    <xdr:sp macro="" textlink="">
      <xdr:nvSpPr>
        <xdr:cNvPr id="21" name="Rounded Rectangle 1"/>
        <xdr:cNvSpPr/>
      </xdr:nvSpPr>
      <xdr:spPr>
        <a:xfrm>
          <a:off x="7016394" y="5980924"/>
          <a:ext cx="442985" cy="895829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52</xdr:col>
      <xdr:colOff>38675</xdr:colOff>
      <xdr:row>31</xdr:row>
      <xdr:rowOff>110155</xdr:rowOff>
    </xdr:from>
    <xdr:to>
      <xdr:col>56</xdr:col>
      <xdr:colOff>32808</xdr:colOff>
      <xdr:row>36</xdr:row>
      <xdr:rowOff>50888</xdr:rowOff>
    </xdr:to>
    <xdr:sp macro="" textlink="">
      <xdr:nvSpPr>
        <xdr:cNvPr id="22" name="Rounded Rectangle 21"/>
        <xdr:cNvSpPr/>
      </xdr:nvSpPr>
      <xdr:spPr>
        <a:xfrm>
          <a:off x="6477575" y="6015655"/>
          <a:ext cx="489433" cy="893233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68</xdr:col>
      <xdr:colOff>51601</xdr:colOff>
      <xdr:row>35</xdr:row>
      <xdr:rowOff>110066</xdr:rowOff>
    </xdr:from>
    <xdr:to>
      <xdr:col>74</xdr:col>
      <xdr:colOff>109969</xdr:colOff>
      <xdr:row>41</xdr:row>
      <xdr:rowOff>41567</xdr:rowOff>
    </xdr:to>
    <xdr:sp macro="" textlink="">
      <xdr:nvSpPr>
        <xdr:cNvPr id="23" name="Rounded Rectangle 22"/>
        <xdr:cNvSpPr/>
      </xdr:nvSpPr>
      <xdr:spPr>
        <a:xfrm>
          <a:off x="8471701" y="6777566"/>
          <a:ext cx="801318" cy="1074501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habitat</a:t>
          </a:r>
        </a:p>
      </xdr:txBody>
    </xdr:sp>
    <xdr:clientData/>
  </xdr:twoCellAnchor>
  <xdr:twoCellAnchor>
    <xdr:from>
      <xdr:col>57</xdr:col>
      <xdr:colOff>61480</xdr:colOff>
      <xdr:row>18</xdr:row>
      <xdr:rowOff>48104</xdr:rowOff>
    </xdr:from>
    <xdr:to>
      <xdr:col>62</xdr:col>
      <xdr:colOff>67638</xdr:colOff>
      <xdr:row>23</xdr:row>
      <xdr:rowOff>96021</xdr:rowOff>
    </xdr:to>
    <xdr:sp macro="" textlink="">
      <xdr:nvSpPr>
        <xdr:cNvPr id="24" name="Rounded Rectangle 23"/>
        <xdr:cNvSpPr/>
      </xdr:nvSpPr>
      <xdr:spPr>
        <a:xfrm>
          <a:off x="7119505" y="3477104"/>
          <a:ext cx="625283" cy="1000417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lotus</a:t>
          </a:r>
        </a:p>
      </xdr:txBody>
    </xdr:sp>
    <xdr:clientData/>
  </xdr:twoCellAnchor>
  <xdr:twoCellAnchor>
    <xdr:from>
      <xdr:col>72</xdr:col>
      <xdr:colOff>105833</xdr:colOff>
      <xdr:row>25</xdr:row>
      <xdr:rowOff>50635</xdr:rowOff>
    </xdr:from>
    <xdr:to>
      <xdr:col>75</xdr:col>
      <xdr:colOff>38100</xdr:colOff>
      <xdr:row>28</xdr:row>
      <xdr:rowOff>2437</xdr:rowOff>
    </xdr:to>
    <xdr:sp macro="" textlink="">
      <xdr:nvSpPr>
        <xdr:cNvPr id="25" name="Rounded Rectangle 29"/>
        <xdr:cNvSpPr/>
      </xdr:nvSpPr>
      <xdr:spPr>
        <a:xfrm>
          <a:off x="9021233" y="4813135"/>
          <a:ext cx="303742" cy="52330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57</xdr:col>
      <xdr:colOff>55572</xdr:colOff>
      <xdr:row>3</xdr:row>
      <xdr:rowOff>67464</xdr:rowOff>
    </xdr:from>
    <xdr:to>
      <xdr:col>74</xdr:col>
      <xdr:colOff>111655</xdr:colOff>
      <xdr:row>3</xdr:row>
      <xdr:rowOff>67464</xdr:rowOff>
    </xdr:to>
    <xdr:cxnSp macro="">
      <xdr:nvCxnSpPr>
        <xdr:cNvPr id="26" name="Straight Connector 18"/>
        <xdr:cNvCxnSpPr/>
      </xdr:nvCxnSpPr>
      <xdr:spPr>
        <a:xfrm>
          <a:off x="7113597" y="638964"/>
          <a:ext cx="2161108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16934</xdr:colOff>
      <xdr:row>5</xdr:row>
      <xdr:rowOff>52920</xdr:rowOff>
    </xdr:from>
    <xdr:to>
      <xdr:col>87</xdr:col>
      <xdr:colOff>86741</xdr:colOff>
      <xdr:row>11</xdr:row>
      <xdr:rowOff>8962</xdr:rowOff>
    </xdr:to>
    <xdr:grpSp>
      <xdr:nvGrpSpPr>
        <xdr:cNvPr id="27" name="Group 94"/>
        <xdr:cNvGrpSpPr/>
      </xdr:nvGrpSpPr>
      <xdr:grpSpPr>
        <a:xfrm>
          <a:off x="9795934" y="613837"/>
          <a:ext cx="1466807" cy="654542"/>
          <a:chOff x="1552249" y="817311"/>
          <a:chExt cx="2005873" cy="654542"/>
        </a:xfrm>
      </xdr:grpSpPr>
      <xdr:grpSp>
        <xdr:nvGrpSpPr>
          <xdr:cNvPr id="28" name="Group 15"/>
          <xdr:cNvGrpSpPr/>
        </xdr:nvGrpSpPr>
        <xdr:grpSpPr>
          <a:xfrm>
            <a:off x="1552251" y="817311"/>
            <a:ext cx="971169" cy="650309"/>
            <a:chOff x="1727267" y="798550"/>
            <a:chExt cx="948264" cy="639726"/>
          </a:xfrm>
        </xdr:grpSpPr>
        <xdr:sp macro="" textlink="">
          <xdr:nvSpPr>
            <xdr:cNvPr id="32" name="Rounded Rectangle 31"/>
            <xdr:cNvSpPr/>
          </xdr:nvSpPr>
          <xdr:spPr>
            <a:xfrm>
              <a:off x="1727267" y="798550"/>
              <a:ext cx="437437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3" name="Rounded Rectangle 111"/>
            <xdr:cNvSpPr/>
          </xdr:nvSpPr>
          <xdr:spPr>
            <a:xfrm>
              <a:off x="2238093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grpSp>
        <xdr:nvGrpSpPr>
          <xdr:cNvPr id="29" name="Group 84"/>
          <xdr:cNvGrpSpPr/>
        </xdr:nvGrpSpPr>
        <xdr:grpSpPr>
          <a:xfrm>
            <a:off x="2601428" y="821544"/>
            <a:ext cx="956694" cy="650309"/>
            <a:chOff x="1755528" y="798550"/>
            <a:chExt cx="934131" cy="639726"/>
          </a:xfrm>
        </xdr:grpSpPr>
        <xdr:sp macro="" textlink="">
          <xdr:nvSpPr>
            <xdr:cNvPr id="30" name="Rounded Rectangle 29"/>
            <xdr:cNvSpPr/>
          </xdr:nvSpPr>
          <xdr:spPr>
            <a:xfrm>
              <a:off x="1755528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1" name="Rounded Rectangle 111"/>
            <xdr:cNvSpPr/>
          </xdr:nvSpPr>
          <xdr:spPr>
            <a:xfrm>
              <a:off x="2252221" y="798550"/>
              <a:ext cx="437438" cy="639726"/>
            </a:xfrm>
            <a:prstGeom prst="roundRect">
              <a:avLst/>
            </a:prstGeom>
            <a:ln w="19050">
              <a:solidFill>
                <a:srgbClr val="002060"/>
              </a:solidFill>
            </a:ln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50</xdr:col>
      <xdr:colOff>34954</xdr:colOff>
      <xdr:row>3</xdr:row>
      <xdr:rowOff>57153</xdr:rowOff>
    </xdr:from>
    <xdr:to>
      <xdr:col>56</xdr:col>
      <xdr:colOff>55493</xdr:colOff>
      <xdr:row>9</xdr:row>
      <xdr:rowOff>10585</xdr:rowOff>
    </xdr:to>
    <xdr:sp macro="" textlink="">
      <xdr:nvSpPr>
        <xdr:cNvPr id="34" name="Rounded Rectangle 33"/>
        <xdr:cNvSpPr/>
      </xdr:nvSpPr>
      <xdr:spPr>
        <a:xfrm>
          <a:off x="6226204" y="628653"/>
          <a:ext cx="763489" cy="1096432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  <xdr:twoCellAnchor>
    <xdr:from>
      <xdr:col>63</xdr:col>
      <xdr:colOff>87367</xdr:colOff>
      <xdr:row>5</xdr:row>
      <xdr:rowOff>44270</xdr:rowOff>
    </xdr:from>
    <xdr:to>
      <xdr:col>67</xdr:col>
      <xdr:colOff>36177</xdr:colOff>
      <xdr:row>8</xdr:row>
      <xdr:rowOff>110201</xdr:rowOff>
    </xdr:to>
    <xdr:sp macro="" textlink="">
      <xdr:nvSpPr>
        <xdr:cNvPr id="35" name="Rounded Rectangle 91"/>
        <xdr:cNvSpPr/>
      </xdr:nvSpPr>
      <xdr:spPr>
        <a:xfrm>
          <a:off x="7888342" y="996770"/>
          <a:ext cx="444110" cy="637431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 pro</a:t>
          </a:r>
        </a:p>
      </xdr:txBody>
    </xdr:sp>
    <xdr:clientData/>
  </xdr:twoCellAnchor>
  <xdr:twoCellAnchor>
    <xdr:from>
      <xdr:col>59</xdr:col>
      <xdr:colOff>110546</xdr:colOff>
      <xdr:row>8</xdr:row>
      <xdr:rowOff>39280</xdr:rowOff>
    </xdr:from>
    <xdr:to>
      <xdr:col>59</xdr:col>
      <xdr:colOff>110546</xdr:colOff>
      <xdr:row>10</xdr:row>
      <xdr:rowOff>22447</xdr:rowOff>
    </xdr:to>
    <xdr:cxnSp macro="">
      <xdr:nvCxnSpPr>
        <xdr:cNvPr id="36" name="Straight Connector 18"/>
        <xdr:cNvCxnSpPr/>
      </xdr:nvCxnSpPr>
      <xdr:spPr>
        <a:xfrm rot="5400000">
          <a:off x="7234137" y="1745364"/>
          <a:ext cx="3641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69801</xdr:colOff>
      <xdr:row>5</xdr:row>
      <xdr:rowOff>85847</xdr:rowOff>
    </xdr:from>
    <xdr:to>
      <xdr:col>60</xdr:col>
      <xdr:colOff>69801</xdr:colOff>
      <xdr:row>7</xdr:row>
      <xdr:rowOff>69014</xdr:rowOff>
    </xdr:to>
    <xdr:cxnSp macro="">
      <xdr:nvCxnSpPr>
        <xdr:cNvPr id="37" name="Straight Connector 18"/>
        <xdr:cNvCxnSpPr/>
      </xdr:nvCxnSpPr>
      <xdr:spPr>
        <a:xfrm rot="5400000">
          <a:off x="7317217" y="1220431"/>
          <a:ext cx="36416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78317</xdr:colOff>
      <xdr:row>9</xdr:row>
      <xdr:rowOff>46567</xdr:rowOff>
    </xdr:from>
    <xdr:to>
      <xdr:col>67</xdr:col>
      <xdr:colOff>27127</xdr:colOff>
      <xdr:row>12</xdr:row>
      <xdr:rowOff>112498</xdr:rowOff>
    </xdr:to>
    <xdr:sp macro="" textlink="">
      <xdr:nvSpPr>
        <xdr:cNvPr id="38" name="Rounded Rectangle 90"/>
        <xdr:cNvSpPr/>
      </xdr:nvSpPr>
      <xdr:spPr>
        <a:xfrm>
          <a:off x="7879292" y="1761067"/>
          <a:ext cx="444110" cy="637431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vil la</a:t>
          </a:r>
        </a:p>
      </xdr:txBody>
    </xdr:sp>
    <xdr:clientData/>
  </xdr:twoCellAnchor>
  <xdr:twoCellAnchor>
    <xdr:from>
      <xdr:col>68</xdr:col>
      <xdr:colOff>46569</xdr:colOff>
      <xdr:row>9</xdr:row>
      <xdr:rowOff>63500</xdr:rowOff>
    </xdr:from>
    <xdr:to>
      <xdr:col>71</xdr:col>
      <xdr:colOff>122379</xdr:colOff>
      <xdr:row>12</xdr:row>
      <xdr:rowOff>27832</xdr:rowOff>
    </xdr:to>
    <xdr:sp macro="" textlink="">
      <xdr:nvSpPr>
        <xdr:cNvPr id="39" name="Rounded Rectangle 90"/>
        <xdr:cNvSpPr/>
      </xdr:nvSpPr>
      <xdr:spPr>
        <a:xfrm>
          <a:off x="8466669" y="1778000"/>
          <a:ext cx="447285" cy="535832"/>
        </a:xfrm>
        <a:prstGeom prst="roundRect">
          <a:avLst/>
        </a:prstGeom>
        <a:ln w="19050"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confise</a:t>
          </a:r>
        </a:p>
      </xdr:txBody>
    </xdr:sp>
    <xdr:clientData/>
  </xdr:twoCellAnchor>
  <xdr:twoCellAnchor>
    <xdr:from>
      <xdr:col>83</xdr:col>
      <xdr:colOff>74082</xdr:colOff>
      <xdr:row>20</xdr:row>
      <xdr:rowOff>61384</xdr:rowOff>
    </xdr:from>
    <xdr:to>
      <xdr:col>91</xdr:col>
      <xdr:colOff>1055</xdr:colOff>
      <xdr:row>23</xdr:row>
      <xdr:rowOff>21655</xdr:rowOff>
    </xdr:to>
    <xdr:grpSp>
      <xdr:nvGrpSpPr>
        <xdr:cNvPr id="40" name="Group 39"/>
        <xdr:cNvGrpSpPr/>
      </xdr:nvGrpSpPr>
      <xdr:grpSpPr>
        <a:xfrm>
          <a:off x="10742082" y="2368551"/>
          <a:ext cx="942973" cy="309521"/>
          <a:chOff x="5270501" y="2559049"/>
          <a:chExt cx="939798" cy="309519"/>
        </a:xfrm>
      </xdr:grpSpPr>
      <xdr:sp macro="" textlink="">
        <xdr:nvSpPr>
          <xdr:cNvPr id="41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4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84</xdr:col>
      <xdr:colOff>67733</xdr:colOff>
      <xdr:row>22</xdr:row>
      <xdr:rowOff>2119</xdr:rowOff>
    </xdr:from>
    <xdr:to>
      <xdr:col>91</xdr:col>
      <xdr:colOff>118531</xdr:colOff>
      <xdr:row>24</xdr:row>
      <xdr:rowOff>78807</xdr:rowOff>
    </xdr:to>
    <xdr:grpSp>
      <xdr:nvGrpSpPr>
        <xdr:cNvPr id="45" name="Group 44"/>
        <xdr:cNvGrpSpPr/>
      </xdr:nvGrpSpPr>
      <xdr:grpSpPr>
        <a:xfrm>
          <a:off x="10862733" y="2542119"/>
          <a:ext cx="939798" cy="309521"/>
          <a:chOff x="5270501" y="2559049"/>
          <a:chExt cx="939798" cy="309519"/>
        </a:xfrm>
      </xdr:grpSpPr>
      <xdr:sp macro="" textlink="">
        <xdr:nvSpPr>
          <xdr:cNvPr id="46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84</xdr:col>
      <xdr:colOff>90570</xdr:colOff>
      <xdr:row>33</xdr:row>
      <xdr:rowOff>62392</xdr:rowOff>
    </xdr:from>
    <xdr:to>
      <xdr:col>90</xdr:col>
      <xdr:colOff>14311</xdr:colOff>
      <xdr:row>35</xdr:row>
      <xdr:rowOff>19144</xdr:rowOff>
    </xdr:to>
    <xdr:grpSp>
      <xdr:nvGrpSpPr>
        <xdr:cNvPr id="50" name="Group 49"/>
        <xdr:cNvGrpSpPr/>
      </xdr:nvGrpSpPr>
      <xdr:grpSpPr>
        <a:xfrm>
          <a:off x="10885570" y="3882975"/>
          <a:ext cx="685741" cy="189586"/>
          <a:chOff x="5524500" y="2551724"/>
          <a:chExt cx="685799" cy="295161"/>
        </a:xfrm>
      </xdr:grpSpPr>
      <xdr:sp macro="" textlink="">
        <xdr:nvSpPr>
          <xdr:cNvPr id="51" name="Rounded Rectangle 29"/>
          <xdr:cNvSpPr/>
        </xdr:nvSpPr>
        <xdr:spPr>
          <a:xfrm>
            <a:off x="5524500" y="255172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2" name="Rounded Rectangle 29"/>
          <xdr:cNvSpPr/>
        </xdr:nvSpPr>
        <xdr:spPr>
          <a:xfrm>
            <a:off x="5772150" y="2555965"/>
            <a:ext cx="190499" cy="290920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3" name="Rounded Rectangle 29"/>
          <xdr:cNvSpPr/>
        </xdr:nvSpPr>
        <xdr:spPr>
          <a:xfrm>
            <a:off x="6019800" y="2554534"/>
            <a:ext cx="190499" cy="290918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83</xdr:col>
      <xdr:colOff>74280</xdr:colOff>
      <xdr:row>27</xdr:row>
      <xdr:rowOff>59197</xdr:rowOff>
    </xdr:from>
    <xdr:to>
      <xdr:col>85</xdr:col>
      <xdr:colOff>11096</xdr:colOff>
      <xdr:row>33</xdr:row>
      <xdr:rowOff>19780</xdr:rowOff>
    </xdr:to>
    <xdr:grpSp>
      <xdr:nvGrpSpPr>
        <xdr:cNvPr id="54" name="Group 53"/>
        <xdr:cNvGrpSpPr/>
      </xdr:nvGrpSpPr>
      <xdr:grpSpPr>
        <a:xfrm>
          <a:off x="10742280" y="3181280"/>
          <a:ext cx="190816" cy="659083"/>
          <a:chOff x="1394022" y="3541114"/>
          <a:chExt cx="187641" cy="648500"/>
        </a:xfrm>
      </xdr:grpSpPr>
      <xdr:grpSp>
        <xdr:nvGrpSpPr>
          <xdr:cNvPr id="55" name="Group 276"/>
          <xdr:cNvGrpSpPr/>
        </xdr:nvGrpSpPr>
        <xdr:grpSpPr>
          <a:xfrm>
            <a:off x="1394022" y="3782659"/>
            <a:ext cx="187641" cy="406955"/>
            <a:chOff x="3735918" y="4430177"/>
            <a:chExt cx="192104" cy="413134"/>
          </a:xfrm>
        </xdr:grpSpPr>
        <xdr:sp macro="" textlink="">
          <xdr:nvSpPr>
            <xdr:cNvPr id="57" name="Rounded Rectangle 29"/>
            <xdr:cNvSpPr/>
          </xdr:nvSpPr>
          <xdr:spPr>
            <a:xfrm>
              <a:off x="3735918" y="4658776"/>
              <a:ext cx="190499" cy="184535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58" name="Rounded Rectangle 29"/>
            <xdr:cNvSpPr/>
          </xdr:nvSpPr>
          <xdr:spPr>
            <a:xfrm>
              <a:off x="3737523" y="4430177"/>
              <a:ext cx="190499" cy="184536"/>
            </a:xfrm>
            <a:prstGeom prst="roundRect">
              <a:avLst/>
            </a:prstGeom>
            <a:ln w="19050">
              <a:solidFill>
                <a:schemeClr val="bg1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56" name="Rounded Rectangle 29"/>
          <xdr:cNvSpPr/>
        </xdr:nvSpPr>
        <xdr:spPr>
          <a:xfrm>
            <a:off x="1394022" y="3541114"/>
            <a:ext cx="186073" cy="181775"/>
          </a:xfrm>
          <a:prstGeom prst="roundRect">
            <a:avLst/>
          </a:prstGeom>
          <a:ln w="19050"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91</xdr:col>
      <xdr:colOff>114301</xdr:colOff>
      <xdr:row>18</xdr:row>
      <xdr:rowOff>91017</xdr:rowOff>
    </xdr:from>
    <xdr:to>
      <xdr:col>94</xdr:col>
      <xdr:colOff>49743</xdr:colOff>
      <xdr:row>21</xdr:row>
      <xdr:rowOff>42819</xdr:rowOff>
    </xdr:to>
    <xdr:sp macro="" textlink="">
      <xdr:nvSpPr>
        <xdr:cNvPr id="59" name="Rounded Rectangle 29"/>
        <xdr:cNvSpPr/>
      </xdr:nvSpPr>
      <xdr:spPr>
        <a:xfrm>
          <a:off x="11382376" y="3520017"/>
          <a:ext cx="306917" cy="52330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</a:t>
          </a:r>
        </a:p>
      </xdr:txBody>
    </xdr:sp>
    <xdr:clientData/>
  </xdr:twoCellAnchor>
  <xdr:twoCellAnchor>
    <xdr:from>
      <xdr:col>86</xdr:col>
      <xdr:colOff>35982</xdr:colOff>
      <xdr:row>28</xdr:row>
      <xdr:rowOff>102659</xdr:rowOff>
    </xdr:from>
    <xdr:to>
      <xdr:col>96</xdr:col>
      <xdr:colOff>116417</xdr:colOff>
      <xdr:row>32</xdr:row>
      <xdr:rowOff>43391</xdr:rowOff>
    </xdr:to>
    <xdr:sp macro="" textlink="">
      <xdr:nvSpPr>
        <xdr:cNvPr id="60" name="Rounded Rectangle 59"/>
        <xdr:cNvSpPr/>
      </xdr:nvSpPr>
      <xdr:spPr>
        <a:xfrm>
          <a:off x="10684932" y="5436659"/>
          <a:ext cx="1318685" cy="70273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aseline="0"/>
            <a:t> </a:t>
          </a:r>
          <a:r>
            <a:rPr lang="en-US" sz="1100"/>
            <a:t>sanctuaires</a:t>
          </a:r>
        </a:p>
      </xdr:txBody>
    </xdr:sp>
    <xdr:clientData/>
  </xdr:twoCellAnchor>
  <xdr:twoCellAnchor>
    <xdr:from>
      <xdr:col>52</xdr:col>
      <xdr:colOff>28318</xdr:colOff>
      <xdr:row>37</xdr:row>
      <xdr:rowOff>11642</xdr:rowOff>
    </xdr:from>
    <xdr:to>
      <xdr:col>58</xdr:col>
      <xdr:colOff>34828</xdr:colOff>
      <xdr:row>42</xdr:row>
      <xdr:rowOff>59560</xdr:rowOff>
    </xdr:to>
    <xdr:sp macro="" textlink="">
      <xdr:nvSpPr>
        <xdr:cNvPr id="61" name="Rounded Rectangle 60"/>
        <xdr:cNvSpPr/>
      </xdr:nvSpPr>
      <xdr:spPr>
        <a:xfrm>
          <a:off x="6467218" y="7060142"/>
          <a:ext cx="749460" cy="1000418"/>
        </a:xfrm>
        <a:prstGeom prst="roundRect">
          <a:avLst/>
        </a:prstGeom>
        <a:ln w="19050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85</xdr:col>
      <xdr:colOff>93133</xdr:colOff>
      <xdr:row>23</xdr:row>
      <xdr:rowOff>38102</xdr:rowOff>
    </xdr:from>
    <xdr:to>
      <xdr:col>93</xdr:col>
      <xdr:colOff>16931</xdr:colOff>
      <xdr:row>26</xdr:row>
      <xdr:rowOff>490</xdr:rowOff>
    </xdr:to>
    <xdr:grpSp>
      <xdr:nvGrpSpPr>
        <xdr:cNvPr id="62" name="Group 61"/>
        <xdr:cNvGrpSpPr/>
      </xdr:nvGrpSpPr>
      <xdr:grpSpPr>
        <a:xfrm>
          <a:off x="11015133" y="2694519"/>
          <a:ext cx="939798" cy="311638"/>
          <a:chOff x="5270501" y="2559049"/>
          <a:chExt cx="939798" cy="309519"/>
        </a:xfrm>
      </xdr:grpSpPr>
      <xdr:sp macro="" textlink="">
        <xdr:nvSpPr>
          <xdr:cNvPr id="63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5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6" name="Rounded Rectangle 29"/>
          <xdr:cNvSpPr/>
        </xdr:nvSpPr>
        <xdr:spPr>
          <a:xfrm>
            <a:off x="6019800" y="2559049"/>
            <a:ext cx="190499" cy="303167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86</xdr:col>
      <xdr:colOff>118533</xdr:colOff>
      <xdr:row>24</xdr:row>
      <xdr:rowOff>76203</xdr:rowOff>
    </xdr:from>
    <xdr:to>
      <xdr:col>92</xdr:col>
      <xdr:colOff>48681</xdr:colOff>
      <xdr:row>27</xdr:row>
      <xdr:rowOff>34357</xdr:rowOff>
    </xdr:to>
    <xdr:grpSp>
      <xdr:nvGrpSpPr>
        <xdr:cNvPr id="67" name="Group 66"/>
        <xdr:cNvGrpSpPr/>
      </xdr:nvGrpSpPr>
      <xdr:grpSpPr>
        <a:xfrm>
          <a:off x="11167533" y="2849036"/>
          <a:ext cx="692148" cy="307404"/>
          <a:chOff x="5270501" y="2561166"/>
          <a:chExt cx="692148" cy="307402"/>
        </a:xfrm>
      </xdr:grpSpPr>
      <xdr:sp macro="" textlink="">
        <xdr:nvSpPr>
          <xdr:cNvPr id="68" name="Rounded Rectangle 29"/>
          <xdr:cNvSpPr/>
        </xdr:nvSpPr>
        <xdr:spPr>
          <a:xfrm>
            <a:off x="5270501" y="2561166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9" name="Rounded Rectangle 29"/>
          <xdr:cNvSpPr/>
        </xdr:nvSpPr>
        <xdr:spPr>
          <a:xfrm>
            <a:off x="5524500" y="2561167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0" name="Rounded Rectangle 29"/>
          <xdr:cNvSpPr/>
        </xdr:nvSpPr>
        <xdr:spPr>
          <a:xfrm>
            <a:off x="5772150" y="2565400"/>
            <a:ext cx="190499" cy="303168"/>
          </a:xfrm>
          <a:prstGeom prst="roundRect">
            <a:avLst/>
          </a:prstGeom>
          <a:ln w="19050">
            <a:solidFill>
              <a:schemeClr val="bg1">
                <a:lumMod val="6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94</xdr:col>
      <xdr:colOff>35984</xdr:colOff>
      <xdr:row>21</xdr:row>
      <xdr:rowOff>35985</xdr:rowOff>
    </xdr:from>
    <xdr:to>
      <xdr:col>96</xdr:col>
      <xdr:colOff>88901</xdr:colOff>
      <xdr:row>23</xdr:row>
      <xdr:rowOff>106319</xdr:rowOff>
    </xdr:to>
    <xdr:sp macro="" textlink="">
      <xdr:nvSpPr>
        <xdr:cNvPr id="71" name="Rounded Rectangle 29"/>
        <xdr:cNvSpPr/>
      </xdr:nvSpPr>
      <xdr:spPr>
        <a:xfrm>
          <a:off x="11675534" y="4036485"/>
          <a:ext cx="300567" cy="451334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95</xdr:col>
      <xdr:colOff>61384</xdr:colOff>
      <xdr:row>22</xdr:row>
      <xdr:rowOff>71968</xdr:rowOff>
    </xdr:from>
    <xdr:to>
      <xdr:col>97</xdr:col>
      <xdr:colOff>114301</xdr:colOff>
      <xdr:row>25</xdr:row>
      <xdr:rowOff>25886</xdr:rowOff>
    </xdr:to>
    <xdr:sp macro="" textlink="">
      <xdr:nvSpPr>
        <xdr:cNvPr id="72" name="Rounded Rectangle 29"/>
        <xdr:cNvSpPr/>
      </xdr:nvSpPr>
      <xdr:spPr>
        <a:xfrm>
          <a:off x="11824759" y="4262968"/>
          <a:ext cx="300567" cy="52541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34061</xdr:colOff>
      <xdr:row>15</xdr:row>
      <xdr:rowOff>31773</xdr:rowOff>
    </xdr:from>
    <xdr:to>
      <xdr:col>28</xdr:col>
      <xdr:colOff>105832</xdr:colOff>
      <xdr:row>20</xdr:row>
      <xdr:rowOff>101622</xdr:rowOff>
    </xdr:to>
    <xdr:sp macro="" textlink="">
      <xdr:nvSpPr>
        <xdr:cNvPr id="2" name="Rounded Rectangle 1"/>
        <xdr:cNvSpPr/>
      </xdr:nvSpPr>
      <xdr:spPr>
        <a:xfrm>
          <a:off x="2767736" y="1803423"/>
          <a:ext cx="852821" cy="68897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HDV</a:t>
          </a:r>
        </a:p>
      </xdr:txBody>
    </xdr:sp>
    <xdr:clientData/>
  </xdr:twoCellAnchor>
  <xdr:twoCellAnchor>
    <xdr:from>
      <xdr:col>55</xdr:col>
      <xdr:colOff>114367</xdr:colOff>
      <xdr:row>5</xdr:row>
      <xdr:rowOff>63498</xdr:rowOff>
    </xdr:from>
    <xdr:to>
      <xdr:col>61</xdr:col>
      <xdr:colOff>72367</xdr:colOff>
      <xdr:row>5</xdr:row>
      <xdr:rowOff>63498</xdr:rowOff>
    </xdr:to>
    <xdr:cxnSp macro="">
      <xdr:nvCxnSpPr>
        <xdr:cNvPr id="3" name="Straight Connector 2"/>
        <xdr:cNvCxnSpPr/>
      </xdr:nvCxnSpPr>
      <xdr:spPr>
        <a:xfrm rot="10800000" flipV="1">
          <a:off x="6991417" y="606423"/>
          <a:ext cx="70095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87</xdr:col>
      <xdr:colOff>72162</xdr:colOff>
      <xdr:row>12</xdr:row>
      <xdr:rowOff>11743</xdr:rowOff>
    </xdr:from>
    <xdr:to>
      <xdr:col>87</xdr:col>
      <xdr:colOff>72162</xdr:colOff>
      <xdr:row>23</xdr:row>
      <xdr:rowOff>65327</xdr:rowOff>
    </xdr:to>
    <xdr:cxnSp macro="">
      <xdr:nvCxnSpPr>
        <xdr:cNvPr id="4" name="Straight Connector 3"/>
        <xdr:cNvCxnSpPr/>
      </xdr:nvCxnSpPr>
      <xdr:spPr>
        <a:xfrm rot="5400000">
          <a:off x="10475245" y="2181660"/>
          <a:ext cx="1440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27679</xdr:colOff>
      <xdr:row>18</xdr:row>
      <xdr:rowOff>31751</xdr:rowOff>
    </xdr:from>
    <xdr:to>
      <xdr:col>32</xdr:col>
      <xdr:colOff>101763</xdr:colOff>
      <xdr:row>21</xdr:row>
      <xdr:rowOff>95250</xdr:rowOff>
    </xdr:to>
    <xdr:sp macro="" textlink="">
      <xdr:nvSpPr>
        <xdr:cNvPr id="5" name="Rounded Rectangle 4"/>
        <xdr:cNvSpPr/>
      </xdr:nvSpPr>
      <xdr:spPr>
        <a:xfrm>
          <a:off x="3691141" y="2193193"/>
          <a:ext cx="469737" cy="437172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29</xdr:col>
      <xdr:colOff>10583</xdr:colOff>
      <xdr:row>13</xdr:row>
      <xdr:rowOff>21166</xdr:rowOff>
    </xdr:from>
    <xdr:to>
      <xdr:col>29</xdr:col>
      <xdr:colOff>10583</xdr:colOff>
      <xdr:row>14</xdr:row>
      <xdr:rowOff>120750</xdr:rowOff>
    </xdr:to>
    <xdr:cxnSp macro="">
      <xdr:nvCxnSpPr>
        <xdr:cNvPr id="9" name="Straight Connector 18"/>
        <xdr:cNvCxnSpPr/>
      </xdr:nvCxnSpPr>
      <xdr:spPr>
        <a:xfrm rot="5400000">
          <a:off x="3638500" y="1706083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14816</xdr:colOff>
      <xdr:row>21</xdr:row>
      <xdr:rowOff>25399</xdr:rowOff>
    </xdr:from>
    <xdr:to>
      <xdr:col>28</xdr:col>
      <xdr:colOff>14816</xdr:colOff>
      <xdr:row>22</xdr:row>
      <xdr:rowOff>114399</xdr:rowOff>
    </xdr:to>
    <xdr:cxnSp macro="">
      <xdr:nvCxnSpPr>
        <xdr:cNvPr id="10" name="Straight Connector 18"/>
        <xdr:cNvCxnSpPr/>
      </xdr:nvCxnSpPr>
      <xdr:spPr>
        <a:xfrm rot="5400000">
          <a:off x="3515733" y="2715732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31749</xdr:colOff>
      <xdr:row>15</xdr:row>
      <xdr:rowOff>31749</xdr:rowOff>
    </xdr:from>
    <xdr:to>
      <xdr:col>31</xdr:col>
      <xdr:colOff>105834</xdr:colOff>
      <xdr:row>17</xdr:row>
      <xdr:rowOff>119701</xdr:rowOff>
    </xdr:to>
    <xdr:sp macro="" textlink="">
      <xdr:nvSpPr>
        <xdr:cNvPr id="11" name="Rounded Rectangle 111"/>
        <xdr:cNvSpPr/>
      </xdr:nvSpPr>
      <xdr:spPr>
        <a:xfrm>
          <a:off x="3767666" y="1852082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29</xdr:col>
      <xdr:colOff>31912</xdr:colOff>
      <xdr:row>22</xdr:row>
      <xdr:rowOff>35984</xdr:rowOff>
    </xdr:from>
    <xdr:to>
      <xdr:col>32</xdr:col>
      <xdr:colOff>105996</xdr:colOff>
      <xdr:row>25</xdr:row>
      <xdr:rowOff>99483</xdr:rowOff>
    </xdr:to>
    <xdr:sp macro="" textlink="">
      <xdr:nvSpPr>
        <xdr:cNvPr id="12" name="Rounded Rectangle 11"/>
        <xdr:cNvSpPr/>
      </xdr:nvSpPr>
      <xdr:spPr>
        <a:xfrm>
          <a:off x="3695374" y="2695657"/>
          <a:ext cx="469737" cy="437172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29</xdr:col>
      <xdr:colOff>40216</xdr:colOff>
      <xdr:row>7</xdr:row>
      <xdr:rowOff>40217</xdr:rowOff>
    </xdr:from>
    <xdr:to>
      <xdr:col>32</xdr:col>
      <xdr:colOff>114300</xdr:colOff>
      <xdr:row>10</xdr:row>
      <xdr:rowOff>103716</xdr:rowOff>
    </xdr:to>
    <xdr:sp macro="" textlink="">
      <xdr:nvSpPr>
        <xdr:cNvPr id="13" name="Rounded Rectangle 12"/>
        <xdr:cNvSpPr/>
      </xdr:nvSpPr>
      <xdr:spPr>
        <a:xfrm>
          <a:off x="3776133" y="855134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26</xdr:col>
      <xdr:colOff>35983</xdr:colOff>
      <xdr:row>23</xdr:row>
      <xdr:rowOff>35982</xdr:rowOff>
    </xdr:from>
    <xdr:to>
      <xdr:col>28</xdr:col>
      <xdr:colOff>110067</xdr:colOff>
      <xdr:row>25</xdr:row>
      <xdr:rowOff>123934</xdr:rowOff>
    </xdr:to>
    <xdr:sp macro="" textlink="">
      <xdr:nvSpPr>
        <xdr:cNvPr id="14" name="Rounded Rectangle 111"/>
        <xdr:cNvSpPr/>
      </xdr:nvSpPr>
      <xdr:spPr>
        <a:xfrm>
          <a:off x="3369733" y="2872315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29</xdr:col>
      <xdr:colOff>6878</xdr:colOff>
      <xdr:row>11</xdr:row>
      <xdr:rowOff>46566</xdr:rowOff>
    </xdr:from>
    <xdr:to>
      <xdr:col>29</xdr:col>
      <xdr:colOff>6878</xdr:colOff>
      <xdr:row>13</xdr:row>
      <xdr:rowOff>8566</xdr:rowOff>
    </xdr:to>
    <xdr:cxnSp macro="">
      <xdr:nvCxnSpPr>
        <xdr:cNvPr id="15" name="Straight Connector 18"/>
        <xdr:cNvCxnSpPr/>
      </xdr:nvCxnSpPr>
      <xdr:spPr>
        <a:xfrm rot="5400000">
          <a:off x="3621566" y="1472191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33867</xdr:colOff>
      <xdr:row>7</xdr:row>
      <xdr:rowOff>44450</xdr:rowOff>
    </xdr:from>
    <xdr:to>
      <xdr:col>28</xdr:col>
      <xdr:colOff>107950</xdr:colOff>
      <xdr:row>10</xdr:row>
      <xdr:rowOff>107949</xdr:rowOff>
    </xdr:to>
    <xdr:sp macro="" textlink="">
      <xdr:nvSpPr>
        <xdr:cNvPr id="16" name="Rounded Rectangle 15"/>
        <xdr:cNvSpPr/>
      </xdr:nvSpPr>
      <xdr:spPr>
        <a:xfrm>
          <a:off x="3240617" y="859367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30</xdr:col>
      <xdr:colOff>27516</xdr:colOff>
      <xdr:row>11</xdr:row>
      <xdr:rowOff>38099</xdr:rowOff>
    </xdr:from>
    <xdr:to>
      <xdr:col>33</xdr:col>
      <xdr:colOff>101600</xdr:colOff>
      <xdr:row>14</xdr:row>
      <xdr:rowOff>112182</xdr:rowOff>
    </xdr:to>
    <xdr:sp macro="" textlink="">
      <xdr:nvSpPr>
        <xdr:cNvPr id="17" name="Rounded Rectangle 16"/>
        <xdr:cNvSpPr/>
      </xdr:nvSpPr>
      <xdr:spPr>
        <a:xfrm>
          <a:off x="3890433" y="1361016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24</xdr:col>
      <xdr:colOff>31750</xdr:colOff>
      <xdr:row>11</xdr:row>
      <xdr:rowOff>42333</xdr:rowOff>
    </xdr:from>
    <xdr:to>
      <xdr:col>27</xdr:col>
      <xdr:colOff>105833</xdr:colOff>
      <xdr:row>14</xdr:row>
      <xdr:rowOff>116416</xdr:rowOff>
    </xdr:to>
    <xdr:sp macro="" textlink="">
      <xdr:nvSpPr>
        <xdr:cNvPr id="18" name="Rounded Rectangle 17"/>
        <xdr:cNvSpPr/>
      </xdr:nvSpPr>
      <xdr:spPr>
        <a:xfrm>
          <a:off x="3111500" y="1365250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20</xdr:col>
      <xdr:colOff>124884</xdr:colOff>
      <xdr:row>15</xdr:row>
      <xdr:rowOff>29632</xdr:rowOff>
    </xdr:from>
    <xdr:to>
      <xdr:col>20</xdr:col>
      <xdr:colOff>124884</xdr:colOff>
      <xdr:row>16</xdr:row>
      <xdr:rowOff>118632</xdr:rowOff>
    </xdr:to>
    <xdr:cxnSp macro="">
      <xdr:nvCxnSpPr>
        <xdr:cNvPr id="19" name="Straight Connector 18"/>
        <xdr:cNvCxnSpPr/>
      </xdr:nvCxnSpPr>
      <xdr:spPr>
        <a:xfrm rot="5400000">
          <a:off x="2567467" y="1957965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25400</xdr:colOff>
      <xdr:row>12</xdr:row>
      <xdr:rowOff>14815</xdr:rowOff>
    </xdr:from>
    <xdr:to>
      <xdr:col>23</xdr:col>
      <xdr:colOff>120651</xdr:colOff>
      <xdr:row>14</xdr:row>
      <xdr:rowOff>113351</xdr:rowOff>
    </xdr:to>
    <xdr:sp macro="" textlink="">
      <xdr:nvSpPr>
        <xdr:cNvPr id="20" name="Rounded Rectangle 111"/>
        <xdr:cNvSpPr/>
      </xdr:nvSpPr>
      <xdr:spPr>
        <a:xfrm>
          <a:off x="2702983" y="1464732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17</xdr:col>
      <xdr:colOff>29633</xdr:colOff>
      <xdr:row>15</xdr:row>
      <xdr:rowOff>29632</xdr:rowOff>
    </xdr:from>
    <xdr:to>
      <xdr:col>19</xdr:col>
      <xdr:colOff>114301</xdr:colOff>
      <xdr:row>17</xdr:row>
      <xdr:rowOff>117584</xdr:rowOff>
    </xdr:to>
    <xdr:sp macro="" textlink="">
      <xdr:nvSpPr>
        <xdr:cNvPr id="21" name="Rounded Rectangle 111"/>
        <xdr:cNvSpPr/>
      </xdr:nvSpPr>
      <xdr:spPr>
        <a:xfrm>
          <a:off x="2188633" y="1849965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17</xdr:col>
      <xdr:colOff>21166</xdr:colOff>
      <xdr:row>11</xdr:row>
      <xdr:rowOff>31750</xdr:rowOff>
    </xdr:from>
    <xdr:to>
      <xdr:col>20</xdr:col>
      <xdr:colOff>105833</xdr:colOff>
      <xdr:row>14</xdr:row>
      <xdr:rowOff>105833</xdr:rowOff>
    </xdr:to>
    <xdr:sp macro="" textlink="">
      <xdr:nvSpPr>
        <xdr:cNvPr id="22" name="Rounded Rectangle 21"/>
        <xdr:cNvSpPr/>
      </xdr:nvSpPr>
      <xdr:spPr>
        <a:xfrm>
          <a:off x="2180166" y="1354667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19</xdr:col>
      <xdr:colOff>33866</xdr:colOff>
      <xdr:row>18</xdr:row>
      <xdr:rowOff>23282</xdr:rowOff>
    </xdr:from>
    <xdr:to>
      <xdr:col>22</xdr:col>
      <xdr:colOff>2117</xdr:colOff>
      <xdr:row>20</xdr:row>
      <xdr:rowOff>111234</xdr:rowOff>
    </xdr:to>
    <xdr:sp macro="" textlink="">
      <xdr:nvSpPr>
        <xdr:cNvPr id="23" name="Rounded Rectangle 111"/>
        <xdr:cNvSpPr/>
      </xdr:nvSpPr>
      <xdr:spPr>
        <a:xfrm>
          <a:off x="2457449" y="2224615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21</xdr:col>
      <xdr:colOff>118535</xdr:colOff>
      <xdr:row>21</xdr:row>
      <xdr:rowOff>23282</xdr:rowOff>
    </xdr:from>
    <xdr:to>
      <xdr:col>21</xdr:col>
      <xdr:colOff>118535</xdr:colOff>
      <xdr:row>22</xdr:row>
      <xdr:rowOff>112282</xdr:rowOff>
    </xdr:to>
    <xdr:cxnSp macro="">
      <xdr:nvCxnSpPr>
        <xdr:cNvPr id="24" name="Straight Connector 23"/>
        <xdr:cNvCxnSpPr/>
      </xdr:nvCxnSpPr>
      <xdr:spPr>
        <a:xfrm rot="5400000">
          <a:off x="2688118" y="2713615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38101</xdr:colOff>
      <xdr:row>21</xdr:row>
      <xdr:rowOff>38099</xdr:rowOff>
    </xdr:from>
    <xdr:to>
      <xdr:col>25</xdr:col>
      <xdr:colOff>112185</xdr:colOff>
      <xdr:row>23</xdr:row>
      <xdr:rowOff>126051</xdr:rowOff>
    </xdr:to>
    <xdr:sp macro="" textlink="">
      <xdr:nvSpPr>
        <xdr:cNvPr id="25" name="Rounded Rectangle 111"/>
        <xdr:cNvSpPr/>
      </xdr:nvSpPr>
      <xdr:spPr>
        <a:xfrm>
          <a:off x="2969684" y="2620432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20</xdr:col>
      <xdr:colOff>6352</xdr:colOff>
      <xdr:row>21</xdr:row>
      <xdr:rowOff>16932</xdr:rowOff>
    </xdr:from>
    <xdr:to>
      <xdr:col>20</xdr:col>
      <xdr:colOff>6352</xdr:colOff>
      <xdr:row>22</xdr:row>
      <xdr:rowOff>105932</xdr:rowOff>
    </xdr:to>
    <xdr:cxnSp macro="">
      <xdr:nvCxnSpPr>
        <xdr:cNvPr id="26" name="Straight Connector 25"/>
        <xdr:cNvCxnSpPr/>
      </xdr:nvCxnSpPr>
      <xdr:spPr>
        <a:xfrm rot="5400000">
          <a:off x="2448935" y="2707265"/>
          <a:ext cx="2160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25400</xdr:colOff>
      <xdr:row>18</xdr:row>
      <xdr:rowOff>35984</xdr:rowOff>
    </xdr:from>
    <xdr:to>
      <xdr:col>18</xdr:col>
      <xdr:colOff>110067</xdr:colOff>
      <xdr:row>21</xdr:row>
      <xdr:rowOff>99483</xdr:rowOff>
    </xdr:to>
    <xdr:sp macro="" textlink="">
      <xdr:nvSpPr>
        <xdr:cNvPr id="28" name="Rounded Rectangle 27"/>
        <xdr:cNvSpPr/>
      </xdr:nvSpPr>
      <xdr:spPr>
        <a:xfrm>
          <a:off x="1930400" y="2237317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15</xdr:col>
      <xdr:colOff>19050</xdr:colOff>
      <xdr:row>22</xdr:row>
      <xdr:rowOff>29633</xdr:rowOff>
    </xdr:from>
    <xdr:to>
      <xdr:col>18</xdr:col>
      <xdr:colOff>103717</xdr:colOff>
      <xdr:row>25</xdr:row>
      <xdr:rowOff>93132</xdr:rowOff>
    </xdr:to>
    <xdr:sp macro="" textlink="">
      <xdr:nvSpPr>
        <xdr:cNvPr id="29" name="Rounded Rectangle 28"/>
        <xdr:cNvSpPr/>
      </xdr:nvSpPr>
      <xdr:spPr>
        <a:xfrm>
          <a:off x="1924050" y="2738966"/>
          <a:ext cx="476250" cy="444499"/>
        </a:xfrm>
        <a:prstGeom prst="roundRect">
          <a:avLst/>
        </a:prstGeom>
        <a:ln w="19050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19</xdr:col>
      <xdr:colOff>6350</xdr:colOff>
      <xdr:row>23</xdr:row>
      <xdr:rowOff>16932</xdr:rowOff>
    </xdr:from>
    <xdr:to>
      <xdr:col>21</xdr:col>
      <xdr:colOff>101601</xdr:colOff>
      <xdr:row>25</xdr:row>
      <xdr:rowOff>104884</xdr:rowOff>
    </xdr:to>
    <xdr:sp macro="" textlink="">
      <xdr:nvSpPr>
        <xdr:cNvPr id="30" name="Rounded Rectangle 111"/>
        <xdr:cNvSpPr/>
      </xdr:nvSpPr>
      <xdr:spPr>
        <a:xfrm>
          <a:off x="2429933" y="2853265"/>
          <a:ext cx="349251" cy="341952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  <xdr:twoCellAnchor>
    <xdr:from>
      <xdr:col>88</xdr:col>
      <xdr:colOff>91017</xdr:colOff>
      <xdr:row>12</xdr:row>
      <xdr:rowOff>12700</xdr:rowOff>
    </xdr:from>
    <xdr:to>
      <xdr:col>92</xdr:col>
      <xdr:colOff>65617</xdr:colOff>
      <xdr:row>23</xdr:row>
      <xdr:rowOff>63500</xdr:rowOff>
    </xdr:to>
    <xdr:grpSp>
      <xdr:nvGrpSpPr>
        <xdr:cNvPr id="36" name="Group 35"/>
        <xdr:cNvGrpSpPr/>
      </xdr:nvGrpSpPr>
      <xdr:grpSpPr>
        <a:xfrm>
          <a:off x="11125363" y="1434123"/>
          <a:ext cx="472831" cy="1413608"/>
          <a:chOff x="5562600" y="1123950"/>
          <a:chExt cx="482600" cy="1437216"/>
        </a:xfrm>
      </xdr:grpSpPr>
      <xdr:sp macro="" textlink="">
        <xdr:nvSpPr>
          <xdr:cNvPr id="32" name="Rounded Rectangle 31"/>
          <xdr:cNvSpPr/>
        </xdr:nvSpPr>
        <xdr:spPr>
          <a:xfrm>
            <a:off x="5568950" y="1123950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33" name="Rounded Rectangle 32"/>
          <xdr:cNvSpPr/>
        </xdr:nvSpPr>
        <xdr:spPr>
          <a:xfrm>
            <a:off x="5562600" y="1615017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34" name="Rounded Rectangle 33"/>
          <xdr:cNvSpPr/>
        </xdr:nvSpPr>
        <xdr:spPr>
          <a:xfrm>
            <a:off x="5566833" y="2116667"/>
            <a:ext cx="476250" cy="444499"/>
          </a:xfrm>
          <a:prstGeom prst="roundRect">
            <a:avLst/>
          </a:prstGeom>
          <a:ln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</xdr:grpSp>
    <xdr:clientData/>
  </xdr:twoCellAnchor>
  <xdr:twoCellAnchor>
    <xdr:from>
      <xdr:col>30</xdr:col>
      <xdr:colOff>30936</xdr:colOff>
      <xdr:row>11</xdr:row>
      <xdr:rowOff>27679</xdr:rowOff>
    </xdr:from>
    <xdr:to>
      <xdr:col>32</xdr:col>
      <xdr:colOff>105021</xdr:colOff>
      <xdr:row>13</xdr:row>
      <xdr:rowOff>115631</xdr:rowOff>
    </xdr:to>
    <xdr:sp macro="" textlink="">
      <xdr:nvSpPr>
        <xdr:cNvPr id="31" name="Rounded Rectangle 111"/>
        <xdr:cNvSpPr/>
      </xdr:nvSpPr>
      <xdr:spPr>
        <a:xfrm>
          <a:off x="3818955" y="1324544"/>
          <a:ext cx="345181" cy="337068"/>
        </a:xfrm>
        <a:prstGeom prst="roundRect">
          <a:avLst/>
        </a:prstGeom>
        <a:ln w="19050">
          <a:solidFill>
            <a:schemeClr val="bg1">
              <a:lumMod val="65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27328</xdr:colOff>
      <xdr:row>40</xdr:row>
      <xdr:rowOff>26237</xdr:rowOff>
    </xdr:from>
    <xdr:to>
      <xdr:col>11</xdr:col>
      <xdr:colOff>111816</xdr:colOff>
      <xdr:row>44</xdr:row>
      <xdr:rowOff>88886</xdr:rowOff>
    </xdr:to>
    <xdr:sp macro="" textlink="">
      <xdr:nvSpPr>
        <xdr:cNvPr id="227" name="Rounded Rectangle 226"/>
        <xdr:cNvSpPr/>
      </xdr:nvSpPr>
      <xdr:spPr>
        <a:xfrm>
          <a:off x="74953" y="4979237"/>
          <a:ext cx="827438" cy="55794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studio</a:t>
          </a:r>
        </a:p>
      </xdr:txBody>
    </xdr:sp>
    <xdr:clientData/>
  </xdr:twoCellAnchor>
  <xdr:twoCellAnchor>
    <xdr:from>
      <xdr:col>17</xdr:col>
      <xdr:colOff>41413</xdr:colOff>
      <xdr:row>17</xdr:row>
      <xdr:rowOff>0</xdr:rowOff>
    </xdr:from>
    <xdr:to>
      <xdr:col>40</xdr:col>
      <xdr:colOff>107677</xdr:colOff>
      <xdr:row>17</xdr:row>
      <xdr:rowOff>1588</xdr:rowOff>
    </xdr:to>
    <xdr:cxnSp macro="">
      <xdr:nvCxnSpPr>
        <xdr:cNvPr id="228" name="Straight Connector 227"/>
        <xdr:cNvCxnSpPr/>
      </xdr:nvCxnSpPr>
      <xdr:spPr>
        <a:xfrm rot="10800000">
          <a:off x="1574938" y="2105025"/>
          <a:ext cx="2923764" cy="158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</xdr:colOff>
      <xdr:row>10</xdr:row>
      <xdr:rowOff>14659</xdr:rowOff>
    </xdr:from>
    <xdr:to>
      <xdr:col>11</xdr:col>
      <xdr:colOff>4</xdr:colOff>
      <xdr:row>16</xdr:row>
      <xdr:rowOff>3</xdr:rowOff>
    </xdr:to>
    <xdr:cxnSp macro="">
      <xdr:nvCxnSpPr>
        <xdr:cNvPr id="229" name="Straight Connector 228"/>
        <xdr:cNvCxnSpPr/>
      </xdr:nvCxnSpPr>
      <xdr:spPr>
        <a:xfrm rot="5400000">
          <a:off x="426431" y="1617054"/>
          <a:ext cx="728294" cy="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45871</xdr:colOff>
      <xdr:row>15</xdr:row>
      <xdr:rowOff>21981</xdr:rowOff>
    </xdr:from>
    <xdr:to>
      <xdr:col>9</xdr:col>
      <xdr:colOff>119142</xdr:colOff>
      <xdr:row>19</xdr:row>
      <xdr:rowOff>102576</xdr:rowOff>
    </xdr:to>
    <xdr:sp macro="" textlink="">
      <xdr:nvSpPr>
        <xdr:cNvPr id="230" name="Rounded Rectangle 229"/>
        <xdr:cNvSpPr/>
      </xdr:nvSpPr>
      <xdr:spPr>
        <a:xfrm>
          <a:off x="93496" y="1879356"/>
          <a:ext cx="568571" cy="575895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000">
            <a:ln w="10160">
              <a:solidFill>
                <a:schemeClr val="accent6"/>
              </a:solidFill>
              <a:prstDash val="solid"/>
            </a:ln>
            <a:solidFill>
              <a:schemeClr val="accent6">
                <a:lumMod val="50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31357</xdr:colOff>
      <xdr:row>5</xdr:row>
      <xdr:rowOff>37443</xdr:rowOff>
    </xdr:from>
    <xdr:to>
      <xdr:col>16</xdr:col>
      <xdr:colOff>95174</xdr:colOff>
      <xdr:row>9</xdr:row>
      <xdr:rowOff>88784</xdr:rowOff>
    </xdr:to>
    <xdr:grpSp>
      <xdr:nvGrpSpPr>
        <xdr:cNvPr id="231" name="Group 230"/>
        <xdr:cNvGrpSpPr/>
      </xdr:nvGrpSpPr>
      <xdr:grpSpPr>
        <a:xfrm>
          <a:off x="592274" y="598360"/>
          <a:ext cx="1460817" cy="559341"/>
          <a:chOff x="1760511" y="1385555"/>
          <a:chExt cx="1433951" cy="520306"/>
        </a:xfrm>
      </xdr:grpSpPr>
      <xdr:sp macro="" textlink="">
        <xdr:nvSpPr>
          <xdr:cNvPr id="232" name="Rounded Rectangle 231"/>
          <xdr:cNvSpPr/>
        </xdr:nvSpPr>
        <xdr:spPr>
          <a:xfrm>
            <a:off x="1760511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3" name="Rounded Rectangle 232"/>
          <xdr:cNvSpPr/>
        </xdr:nvSpPr>
        <xdr:spPr>
          <a:xfrm>
            <a:off x="2515222" y="1385555"/>
            <a:ext cx="679240" cy="5203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12</xdr:col>
      <xdr:colOff>119699</xdr:colOff>
      <xdr:row>37</xdr:row>
      <xdr:rowOff>52917</xdr:rowOff>
    </xdr:from>
    <xdr:to>
      <xdr:col>19</xdr:col>
      <xdr:colOff>52917</xdr:colOff>
      <xdr:row>37</xdr:row>
      <xdr:rowOff>56251</xdr:rowOff>
    </xdr:to>
    <xdr:cxnSp macro="">
      <xdr:nvCxnSpPr>
        <xdr:cNvPr id="234" name="Straight Connector 233"/>
        <xdr:cNvCxnSpPr/>
      </xdr:nvCxnSpPr>
      <xdr:spPr>
        <a:xfrm flipV="1">
          <a:off x="1034099" y="4634442"/>
          <a:ext cx="809518" cy="3334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4908</xdr:colOff>
      <xdr:row>13</xdr:row>
      <xdr:rowOff>34663</xdr:rowOff>
    </xdr:from>
    <xdr:to>
      <xdr:col>16</xdr:col>
      <xdr:colOff>79642</xdr:colOff>
      <xdr:row>15</xdr:row>
      <xdr:rowOff>104512</xdr:rowOff>
    </xdr:to>
    <xdr:sp macro="" textlink="">
      <xdr:nvSpPr>
        <xdr:cNvPr id="235" name="Rounded Rectangle 234"/>
        <xdr:cNvSpPr/>
      </xdr:nvSpPr>
      <xdr:spPr>
        <a:xfrm>
          <a:off x="919308" y="1644388"/>
          <a:ext cx="570034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3936</xdr:colOff>
      <xdr:row>10</xdr:row>
      <xdr:rowOff>33199</xdr:rowOff>
    </xdr:from>
    <xdr:to>
      <xdr:col>16</xdr:col>
      <xdr:colOff>81431</xdr:colOff>
      <xdr:row>12</xdr:row>
      <xdr:rowOff>103048</xdr:rowOff>
    </xdr:to>
    <xdr:sp macro="" textlink="">
      <xdr:nvSpPr>
        <xdr:cNvPr id="236" name="Rounded Rectangle 97"/>
        <xdr:cNvSpPr/>
      </xdr:nvSpPr>
      <xdr:spPr>
        <a:xfrm>
          <a:off x="918336" y="1271449"/>
          <a:ext cx="572795" cy="31749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44406</xdr:colOff>
      <xdr:row>10</xdr:row>
      <xdr:rowOff>27842</xdr:rowOff>
    </xdr:from>
    <xdr:to>
      <xdr:col>9</xdr:col>
      <xdr:colOff>117677</xdr:colOff>
      <xdr:row>14</xdr:row>
      <xdr:rowOff>108440</xdr:rowOff>
    </xdr:to>
    <xdr:sp macro="" textlink="">
      <xdr:nvSpPr>
        <xdr:cNvPr id="237" name="Rounded Rectangle 21"/>
        <xdr:cNvSpPr/>
      </xdr:nvSpPr>
      <xdr:spPr>
        <a:xfrm>
          <a:off x="92031" y="1266092"/>
          <a:ext cx="568571" cy="575898"/>
        </a:xfrm>
        <a:prstGeom prst="round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festiv</a:t>
          </a:r>
        </a:p>
      </xdr:txBody>
    </xdr:sp>
    <xdr:clientData/>
  </xdr:twoCellAnchor>
  <xdr:twoCellAnchor>
    <xdr:from>
      <xdr:col>12</xdr:col>
      <xdr:colOff>18648</xdr:colOff>
      <xdr:row>40</xdr:row>
      <xdr:rowOff>35275</xdr:rowOff>
    </xdr:from>
    <xdr:to>
      <xdr:col>17</xdr:col>
      <xdr:colOff>109388</xdr:colOff>
      <xdr:row>44</xdr:row>
      <xdr:rowOff>98743</xdr:rowOff>
    </xdr:to>
    <xdr:sp macro="" textlink="">
      <xdr:nvSpPr>
        <xdr:cNvPr id="238" name="Rounded Rectangle 29"/>
        <xdr:cNvSpPr/>
      </xdr:nvSpPr>
      <xdr:spPr>
        <a:xfrm rot="5400000">
          <a:off x="1008597" y="4912726"/>
          <a:ext cx="558768" cy="7098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33</xdr:col>
      <xdr:colOff>47216</xdr:colOff>
      <xdr:row>22</xdr:row>
      <xdr:rowOff>26681</xdr:rowOff>
    </xdr:from>
    <xdr:to>
      <xdr:col>36</xdr:col>
      <xdr:colOff>96764</xdr:colOff>
      <xdr:row>27</xdr:row>
      <xdr:rowOff>116417</xdr:rowOff>
    </xdr:to>
    <xdr:sp macro="" textlink="">
      <xdr:nvSpPr>
        <xdr:cNvPr id="239" name="Rounded Rectangle 69"/>
        <xdr:cNvSpPr/>
      </xdr:nvSpPr>
      <xdr:spPr>
        <a:xfrm>
          <a:off x="3571466" y="2750831"/>
          <a:ext cx="421023" cy="70886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20</xdr:col>
      <xdr:colOff>33472</xdr:colOff>
      <xdr:row>36</xdr:row>
      <xdr:rowOff>40390</xdr:rowOff>
    </xdr:from>
    <xdr:to>
      <xdr:col>21</xdr:col>
      <xdr:colOff>103321</xdr:colOff>
      <xdr:row>38</xdr:row>
      <xdr:rowOff>110239</xdr:rowOff>
    </xdr:to>
    <xdr:sp macro="" textlink="">
      <xdr:nvSpPr>
        <xdr:cNvPr id="240" name="Rounded Rectangle 15"/>
        <xdr:cNvSpPr/>
      </xdr:nvSpPr>
      <xdr:spPr>
        <a:xfrm>
          <a:off x="1947997" y="4498090"/>
          <a:ext cx="193674" cy="3174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22535</xdr:colOff>
      <xdr:row>39</xdr:row>
      <xdr:rowOff>18865</xdr:rowOff>
    </xdr:from>
    <xdr:to>
      <xdr:col>23</xdr:col>
      <xdr:colOff>79686</xdr:colOff>
      <xdr:row>44</xdr:row>
      <xdr:rowOff>99463</xdr:rowOff>
    </xdr:to>
    <xdr:sp macro="" textlink="">
      <xdr:nvSpPr>
        <xdr:cNvPr id="241" name="Rounded Rectangle 6"/>
        <xdr:cNvSpPr/>
      </xdr:nvSpPr>
      <xdr:spPr>
        <a:xfrm>
          <a:off x="1689410" y="4848040"/>
          <a:ext cx="676276" cy="69972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13</xdr:col>
      <xdr:colOff>29785</xdr:colOff>
      <xdr:row>22</xdr:row>
      <xdr:rowOff>29250</xdr:rowOff>
    </xdr:from>
    <xdr:to>
      <xdr:col>18</xdr:col>
      <xdr:colOff>111307</xdr:colOff>
      <xdr:row>31</xdr:row>
      <xdr:rowOff>87928</xdr:rowOff>
    </xdr:to>
    <xdr:grpSp>
      <xdr:nvGrpSpPr>
        <xdr:cNvPr id="242" name="Group 114"/>
        <xdr:cNvGrpSpPr/>
      </xdr:nvGrpSpPr>
      <xdr:grpSpPr>
        <a:xfrm rot="5400000">
          <a:off x="1369416" y="2975869"/>
          <a:ext cx="1201678" cy="727105"/>
          <a:chOff x="3005124" y="2435923"/>
          <a:chExt cx="1203822" cy="306280"/>
        </a:xfrm>
      </xdr:grpSpPr>
      <xdr:sp macro="" textlink="">
        <xdr:nvSpPr>
          <xdr:cNvPr id="243" name="Rounded Rectangle 28"/>
          <xdr:cNvSpPr/>
        </xdr:nvSpPr>
        <xdr:spPr>
          <a:xfrm>
            <a:off x="3005124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44" name="Rounded Rectangle 2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19</xdr:col>
      <xdr:colOff>35435</xdr:colOff>
      <xdr:row>22</xdr:row>
      <xdr:rowOff>41415</xdr:rowOff>
    </xdr:from>
    <xdr:to>
      <xdr:col>28</xdr:col>
      <xdr:colOff>91607</xdr:colOff>
      <xdr:row>28</xdr:row>
      <xdr:rowOff>83912</xdr:rowOff>
    </xdr:to>
    <xdr:sp macro="" textlink="">
      <xdr:nvSpPr>
        <xdr:cNvPr id="245" name="Rounded Rectangle 7"/>
        <xdr:cNvSpPr/>
      </xdr:nvSpPr>
      <xdr:spPr>
        <a:xfrm>
          <a:off x="1826135" y="2765565"/>
          <a:ext cx="1170597" cy="7854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30</xdr:col>
      <xdr:colOff>14262</xdr:colOff>
      <xdr:row>28</xdr:row>
      <xdr:rowOff>41043</xdr:rowOff>
    </xdr:from>
    <xdr:to>
      <xdr:col>36</xdr:col>
      <xdr:colOff>83007</xdr:colOff>
      <xdr:row>33</xdr:row>
      <xdr:rowOff>121640</xdr:rowOff>
    </xdr:to>
    <xdr:sp macro="" textlink="">
      <xdr:nvSpPr>
        <xdr:cNvPr id="246" name="Rounded Rectangle 6"/>
        <xdr:cNvSpPr/>
      </xdr:nvSpPr>
      <xdr:spPr>
        <a:xfrm>
          <a:off x="3167037" y="3508143"/>
          <a:ext cx="811695" cy="69972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45</xdr:col>
      <xdr:colOff>25908</xdr:colOff>
      <xdr:row>13</xdr:row>
      <xdr:rowOff>37732</xdr:rowOff>
    </xdr:from>
    <xdr:to>
      <xdr:col>48</xdr:col>
      <xdr:colOff>100595</xdr:colOff>
      <xdr:row>16</xdr:row>
      <xdr:rowOff>110970</xdr:rowOff>
    </xdr:to>
    <xdr:sp macro="" textlink="">
      <xdr:nvSpPr>
        <xdr:cNvPr id="247" name="Rounded Rectangle 1"/>
        <xdr:cNvSpPr/>
      </xdr:nvSpPr>
      <xdr:spPr>
        <a:xfrm>
          <a:off x="5677408" y="1614649"/>
          <a:ext cx="455687" cy="44365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35715</xdr:colOff>
      <xdr:row>9</xdr:row>
      <xdr:rowOff>36871</xdr:rowOff>
    </xdr:from>
    <xdr:to>
      <xdr:col>28</xdr:col>
      <xdr:colOff>96625</xdr:colOff>
      <xdr:row>15</xdr:row>
      <xdr:rowOff>109974</xdr:rowOff>
    </xdr:to>
    <xdr:grpSp>
      <xdr:nvGrpSpPr>
        <xdr:cNvPr id="248" name="Group 247"/>
        <xdr:cNvGrpSpPr/>
      </xdr:nvGrpSpPr>
      <xdr:grpSpPr>
        <a:xfrm>
          <a:off x="2120632" y="1105788"/>
          <a:ext cx="1468493" cy="824519"/>
          <a:chOff x="2901498" y="1517159"/>
          <a:chExt cx="1435823" cy="812942"/>
        </a:xfrm>
      </xdr:grpSpPr>
      <xdr:grpSp>
        <xdr:nvGrpSpPr>
          <xdr:cNvPr id="249" name="Group 57"/>
          <xdr:cNvGrpSpPr/>
        </xdr:nvGrpSpPr>
        <xdr:grpSpPr>
          <a:xfrm>
            <a:off x="2901498" y="1517159"/>
            <a:ext cx="940614" cy="812942"/>
            <a:chOff x="3006989" y="2435923"/>
            <a:chExt cx="1201957" cy="306280"/>
          </a:xfrm>
        </xdr:grpSpPr>
        <xdr:sp macro="" textlink="">
          <xdr:nvSpPr>
            <xdr:cNvPr id="251" name="Rounded Rectangle 250"/>
            <xdr:cNvSpPr/>
          </xdr:nvSpPr>
          <xdr:spPr>
            <a:xfrm>
              <a:off x="3006989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52" name="Rounded Rectangle 251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250" name="Rounded Rectangle 32"/>
          <xdr:cNvSpPr/>
        </xdr:nvSpPr>
        <xdr:spPr>
          <a:xfrm>
            <a:off x="3898725" y="1517703"/>
            <a:ext cx="438596" cy="80229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robots</a:t>
            </a:r>
          </a:p>
        </xdr:txBody>
      </xdr:sp>
    </xdr:grpSp>
    <xdr:clientData/>
  </xdr:twoCellAnchor>
  <xdr:twoCellAnchor>
    <xdr:from>
      <xdr:col>5</xdr:col>
      <xdr:colOff>53009</xdr:colOff>
      <xdr:row>20</xdr:row>
      <xdr:rowOff>28531</xdr:rowOff>
    </xdr:from>
    <xdr:to>
      <xdr:col>9</xdr:col>
      <xdr:colOff>107673</xdr:colOff>
      <xdr:row>24</xdr:row>
      <xdr:rowOff>80233</xdr:rowOff>
    </xdr:to>
    <xdr:sp macro="" textlink="">
      <xdr:nvSpPr>
        <xdr:cNvPr id="253" name="Rounded Rectangle 1"/>
        <xdr:cNvSpPr/>
      </xdr:nvSpPr>
      <xdr:spPr>
        <a:xfrm>
          <a:off x="100634" y="2505031"/>
          <a:ext cx="549964" cy="54700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22</xdr:col>
      <xdr:colOff>39891</xdr:colOff>
      <xdr:row>36</xdr:row>
      <xdr:rowOff>32566</xdr:rowOff>
    </xdr:from>
    <xdr:to>
      <xdr:col>24</xdr:col>
      <xdr:colOff>109279</xdr:colOff>
      <xdr:row>38</xdr:row>
      <xdr:rowOff>102415</xdr:rowOff>
    </xdr:to>
    <xdr:sp macro="" textlink="">
      <xdr:nvSpPr>
        <xdr:cNvPr id="254" name="Rounded Rectangle 253"/>
        <xdr:cNvSpPr/>
      </xdr:nvSpPr>
      <xdr:spPr>
        <a:xfrm>
          <a:off x="2202066" y="4490266"/>
          <a:ext cx="317038" cy="3174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29</xdr:col>
      <xdr:colOff>39028</xdr:colOff>
      <xdr:row>9</xdr:row>
      <xdr:rowOff>37883</xdr:rowOff>
    </xdr:from>
    <xdr:to>
      <xdr:col>40</xdr:col>
      <xdr:colOff>108221</xdr:colOff>
      <xdr:row>15</xdr:row>
      <xdr:rowOff>110986</xdr:rowOff>
    </xdr:to>
    <xdr:grpSp>
      <xdr:nvGrpSpPr>
        <xdr:cNvPr id="256" name="Group 255"/>
        <xdr:cNvGrpSpPr/>
      </xdr:nvGrpSpPr>
      <xdr:grpSpPr>
        <a:xfrm>
          <a:off x="3658528" y="1106800"/>
          <a:ext cx="1466193" cy="824519"/>
          <a:chOff x="2901498" y="1517159"/>
          <a:chExt cx="1435823" cy="812942"/>
        </a:xfrm>
      </xdr:grpSpPr>
      <xdr:grpSp>
        <xdr:nvGrpSpPr>
          <xdr:cNvPr id="257" name="Group 57"/>
          <xdr:cNvGrpSpPr/>
        </xdr:nvGrpSpPr>
        <xdr:grpSpPr>
          <a:xfrm>
            <a:off x="2901498" y="1517159"/>
            <a:ext cx="940614" cy="812942"/>
            <a:chOff x="3006989" y="2435923"/>
            <a:chExt cx="1201957" cy="306280"/>
          </a:xfrm>
        </xdr:grpSpPr>
        <xdr:sp macro="" textlink="">
          <xdr:nvSpPr>
            <xdr:cNvPr id="259" name="Rounded Rectangle 32"/>
            <xdr:cNvSpPr/>
          </xdr:nvSpPr>
          <xdr:spPr>
            <a:xfrm>
              <a:off x="3006989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100"/>
                <a:t>x7</a:t>
              </a:r>
            </a:p>
          </xdr:txBody>
        </xdr:sp>
        <xdr:sp macro="" textlink="">
          <xdr:nvSpPr>
            <xdr:cNvPr id="260" name="Rounded Rectangle 33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258" name="Rounded Rectangle 32"/>
          <xdr:cNvSpPr/>
        </xdr:nvSpPr>
        <xdr:spPr>
          <a:xfrm>
            <a:off x="3898725" y="1517703"/>
            <a:ext cx="438596" cy="80229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41</xdr:col>
      <xdr:colOff>20163</xdr:colOff>
      <xdr:row>9</xdr:row>
      <xdr:rowOff>50768</xdr:rowOff>
    </xdr:from>
    <xdr:to>
      <xdr:col>44</xdr:col>
      <xdr:colOff>86041</xdr:colOff>
      <xdr:row>15</xdr:row>
      <xdr:rowOff>113146</xdr:rowOff>
    </xdr:to>
    <xdr:sp macro="" textlink="">
      <xdr:nvSpPr>
        <xdr:cNvPr id="261" name="Rounded Rectangle 32"/>
        <xdr:cNvSpPr/>
      </xdr:nvSpPr>
      <xdr:spPr>
        <a:xfrm>
          <a:off x="4535013" y="1165193"/>
          <a:ext cx="437353" cy="805328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29</xdr:col>
      <xdr:colOff>58309</xdr:colOff>
      <xdr:row>27</xdr:row>
      <xdr:rowOff>63465</xdr:rowOff>
    </xdr:from>
    <xdr:to>
      <xdr:col>29</xdr:col>
      <xdr:colOff>58309</xdr:colOff>
      <xdr:row>29</xdr:row>
      <xdr:rowOff>94290</xdr:rowOff>
    </xdr:to>
    <xdr:cxnSp macro="">
      <xdr:nvCxnSpPr>
        <xdr:cNvPr id="262" name="Straight Connector 261"/>
        <xdr:cNvCxnSpPr/>
      </xdr:nvCxnSpPr>
      <xdr:spPr>
        <a:xfrm rot="16200000" flipV="1">
          <a:off x="2948021" y="3545978"/>
          <a:ext cx="278475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45693</xdr:colOff>
      <xdr:row>27</xdr:row>
      <xdr:rowOff>56935</xdr:rowOff>
    </xdr:from>
    <xdr:to>
      <xdr:col>32</xdr:col>
      <xdr:colOff>96693</xdr:colOff>
      <xdr:row>27</xdr:row>
      <xdr:rowOff>56935</xdr:rowOff>
    </xdr:to>
    <xdr:cxnSp macro="">
      <xdr:nvCxnSpPr>
        <xdr:cNvPr id="263" name="Straight Connector 77"/>
        <xdr:cNvCxnSpPr/>
      </xdr:nvCxnSpPr>
      <xdr:spPr>
        <a:xfrm>
          <a:off x="3074643" y="3400210"/>
          <a:ext cx="422475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29082</xdr:colOff>
      <xdr:row>22</xdr:row>
      <xdr:rowOff>52548</xdr:rowOff>
    </xdr:from>
    <xdr:to>
      <xdr:col>32</xdr:col>
      <xdr:colOff>103769</xdr:colOff>
      <xdr:row>26</xdr:row>
      <xdr:rowOff>105833</xdr:rowOff>
    </xdr:to>
    <xdr:sp macro="" textlink="">
      <xdr:nvSpPr>
        <xdr:cNvPr id="264" name="Rounded Rectangle 1"/>
        <xdr:cNvSpPr/>
      </xdr:nvSpPr>
      <xdr:spPr>
        <a:xfrm>
          <a:off x="3058032" y="2776698"/>
          <a:ext cx="446162" cy="54858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43</xdr:col>
      <xdr:colOff>13131</xdr:colOff>
      <xdr:row>25</xdr:row>
      <xdr:rowOff>42333</xdr:rowOff>
    </xdr:from>
    <xdr:to>
      <xdr:col>48</xdr:col>
      <xdr:colOff>116416</xdr:colOff>
      <xdr:row>39</xdr:row>
      <xdr:rowOff>99419</xdr:rowOff>
    </xdr:to>
    <xdr:grpSp>
      <xdr:nvGrpSpPr>
        <xdr:cNvPr id="265" name="Group 24"/>
        <xdr:cNvGrpSpPr/>
      </xdr:nvGrpSpPr>
      <xdr:grpSpPr>
        <a:xfrm rot="5400000">
          <a:off x="4862231" y="3681066"/>
          <a:ext cx="1835086" cy="738285"/>
          <a:chOff x="3288321" y="1130632"/>
          <a:chExt cx="1441427" cy="782952"/>
        </a:xfrm>
      </xdr:grpSpPr>
      <xdr:sp macro="" textlink="">
        <xdr:nvSpPr>
          <xdr:cNvPr id="266" name="Rounded Rectangle 33"/>
          <xdr:cNvSpPr/>
        </xdr:nvSpPr>
        <xdr:spPr>
          <a:xfrm rot="16200000">
            <a:off x="3128485" y="1290468"/>
            <a:ext cx="782952" cy="463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gaz x13</a:t>
            </a:r>
          </a:p>
        </xdr:txBody>
      </xdr:sp>
      <xdr:grpSp>
        <xdr:nvGrpSpPr>
          <xdr:cNvPr id="267" name="Group 114"/>
          <xdr:cNvGrpSpPr/>
        </xdr:nvGrpSpPr>
        <xdr:grpSpPr>
          <a:xfrm>
            <a:off x="3785441" y="1137025"/>
            <a:ext cx="944307" cy="771386"/>
            <a:chOff x="3005124" y="2435923"/>
            <a:chExt cx="1203822" cy="306280"/>
          </a:xfrm>
        </xdr:grpSpPr>
        <xdr:sp macro="" textlink="">
          <xdr:nvSpPr>
            <xdr:cNvPr id="268" name="Rounded Rectangle 28"/>
            <xdr:cNvSpPr/>
          </xdr:nvSpPr>
          <xdr:spPr>
            <a:xfrm>
              <a:off x="3005124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269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43</xdr:col>
      <xdr:colOff>10727</xdr:colOff>
      <xdr:row>17</xdr:row>
      <xdr:rowOff>42335</xdr:rowOff>
    </xdr:from>
    <xdr:to>
      <xdr:col>48</xdr:col>
      <xdr:colOff>105837</xdr:colOff>
      <xdr:row>24</xdr:row>
      <xdr:rowOff>93063</xdr:rowOff>
    </xdr:to>
    <xdr:grpSp>
      <xdr:nvGrpSpPr>
        <xdr:cNvPr id="270" name="Group 114"/>
        <xdr:cNvGrpSpPr/>
      </xdr:nvGrpSpPr>
      <xdr:grpSpPr>
        <a:xfrm rot="5400000">
          <a:off x="5303418" y="2221477"/>
          <a:ext cx="939728" cy="730110"/>
          <a:chOff x="2991410" y="2435165"/>
          <a:chExt cx="1217536" cy="307430"/>
        </a:xfrm>
      </xdr:grpSpPr>
      <xdr:sp macro="" textlink="">
        <xdr:nvSpPr>
          <xdr:cNvPr id="271" name="Rounded Rectangle 28"/>
          <xdr:cNvSpPr/>
        </xdr:nvSpPr>
        <xdr:spPr>
          <a:xfrm rot="16200000">
            <a:off x="3128055" y="2298520"/>
            <a:ext cx="307430" cy="58072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bionic x2</a:t>
            </a:r>
          </a:p>
        </xdr:txBody>
      </xdr:sp>
      <xdr:sp macro="" textlink="">
        <xdr:nvSpPr>
          <xdr:cNvPr id="272" name="Rounded Rectangle 29"/>
          <xdr:cNvSpPr/>
        </xdr:nvSpPr>
        <xdr:spPr>
          <a:xfrm>
            <a:off x="3635790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24</xdr:col>
      <xdr:colOff>25007</xdr:colOff>
      <xdr:row>40</xdr:row>
      <xdr:rowOff>16225</xdr:rowOff>
    </xdr:from>
    <xdr:to>
      <xdr:col>29</xdr:col>
      <xdr:colOff>115747</xdr:colOff>
      <xdr:row>44</xdr:row>
      <xdr:rowOff>79693</xdr:rowOff>
    </xdr:to>
    <xdr:sp macro="" textlink="">
      <xdr:nvSpPr>
        <xdr:cNvPr id="273" name="Rounded Rectangle 29"/>
        <xdr:cNvSpPr/>
      </xdr:nvSpPr>
      <xdr:spPr>
        <a:xfrm rot="5400000">
          <a:off x="2510381" y="4893676"/>
          <a:ext cx="558768" cy="7098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38485</xdr:colOff>
      <xdr:row>18</xdr:row>
      <xdr:rowOff>31750</xdr:rowOff>
    </xdr:from>
    <xdr:to>
      <xdr:col>40</xdr:col>
      <xdr:colOff>114184</xdr:colOff>
      <xdr:row>33</xdr:row>
      <xdr:rowOff>75207</xdr:rowOff>
    </xdr:to>
    <xdr:grpSp>
      <xdr:nvGrpSpPr>
        <xdr:cNvPr id="274" name="Group 273"/>
        <xdr:cNvGrpSpPr/>
      </xdr:nvGrpSpPr>
      <xdr:grpSpPr>
        <a:xfrm>
          <a:off x="4673985" y="2233083"/>
          <a:ext cx="456699" cy="1948457"/>
          <a:chOff x="5230307" y="3388429"/>
          <a:chExt cx="336570" cy="1428507"/>
        </a:xfrm>
      </xdr:grpSpPr>
      <xdr:sp macro="" textlink="">
        <xdr:nvSpPr>
          <xdr:cNvPr id="275" name="Rounded Rectangle 111"/>
          <xdr:cNvSpPr/>
        </xdr:nvSpPr>
        <xdr:spPr>
          <a:xfrm rot="10800000">
            <a:off x="5230307" y="4124310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6" name="Rounded Rectangle 275"/>
          <xdr:cNvSpPr/>
        </xdr:nvSpPr>
        <xdr:spPr>
          <a:xfrm rot="10800000">
            <a:off x="5235046" y="3388429"/>
            <a:ext cx="331831" cy="32434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7" name="Rounded Rectangle 111"/>
          <xdr:cNvSpPr/>
        </xdr:nvSpPr>
        <xdr:spPr>
          <a:xfrm rot="10800000">
            <a:off x="5233137" y="4492581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78" name="Rounded Rectangle 111"/>
          <xdr:cNvSpPr/>
        </xdr:nvSpPr>
        <xdr:spPr>
          <a:xfrm rot="10800000">
            <a:off x="5233138" y="3761617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33</xdr:col>
      <xdr:colOff>33859</xdr:colOff>
      <xdr:row>18</xdr:row>
      <xdr:rowOff>26493</xdr:rowOff>
    </xdr:from>
    <xdr:to>
      <xdr:col>36</xdr:col>
      <xdr:colOff>103133</xdr:colOff>
      <xdr:row>21</xdr:row>
      <xdr:rowOff>87907</xdr:rowOff>
    </xdr:to>
    <xdr:sp macro="" textlink="">
      <xdr:nvSpPr>
        <xdr:cNvPr id="279" name="Rounded Rectangle 111"/>
        <xdr:cNvSpPr/>
      </xdr:nvSpPr>
      <xdr:spPr>
        <a:xfrm>
          <a:off x="3558109" y="2255343"/>
          <a:ext cx="440749" cy="43288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x16</a:t>
          </a:r>
        </a:p>
      </xdr:txBody>
    </xdr:sp>
    <xdr:clientData/>
  </xdr:twoCellAnchor>
  <xdr:twoCellAnchor>
    <xdr:from>
      <xdr:col>29</xdr:col>
      <xdr:colOff>42334</xdr:colOff>
      <xdr:row>38</xdr:row>
      <xdr:rowOff>116418</xdr:rowOff>
    </xdr:from>
    <xdr:to>
      <xdr:col>40</xdr:col>
      <xdr:colOff>108745</xdr:colOff>
      <xdr:row>39</xdr:row>
      <xdr:rowOff>2649</xdr:rowOff>
    </xdr:to>
    <xdr:cxnSp macro="">
      <xdr:nvCxnSpPr>
        <xdr:cNvPr id="280" name="Straight Connector 279"/>
        <xdr:cNvCxnSpPr/>
      </xdr:nvCxnSpPr>
      <xdr:spPr>
        <a:xfrm rot="10800000">
          <a:off x="3071284" y="4821768"/>
          <a:ext cx="1428486" cy="10056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36868</xdr:colOff>
      <xdr:row>34</xdr:row>
      <xdr:rowOff>34682</xdr:rowOff>
    </xdr:from>
    <xdr:to>
      <xdr:col>40</xdr:col>
      <xdr:colOff>106530</xdr:colOff>
      <xdr:row>37</xdr:row>
      <xdr:rowOff>110381</xdr:rowOff>
    </xdr:to>
    <xdr:grpSp>
      <xdr:nvGrpSpPr>
        <xdr:cNvPr id="281" name="Group 280"/>
        <xdr:cNvGrpSpPr/>
      </xdr:nvGrpSpPr>
      <xdr:grpSpPr>
        <a:xfrm rot="5400000">
          <a:off x="4161349" y="3763034"/>
          <a:ext cx="456699" cy="1466662"/>
          <a:chOff x="5230307" y="3396025"/>
          <a:chExt cx="336570" cy="1052640"/>
        </a:xfrm>
      </xdr:grpSpPr>
      <xdr:sp macro="" textlink="">
        <xdr:nvSpPr>
          <xdr:cNvPr id="282" name="Rounded Rectangle 111"/>
          <xdr:cNvSpPr/>
        </xdr:nvSpPr>
        <xdr:spPr>
          <a:xfrm rot="10800000">
            <a:off x="5230307" y="4124310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83" name="Rounded Rectangle 282"/>
          <xdr:cNvSpPr/>
        </xdr:nvSpPr>
        <xdr:spPr>
          <a:xfrm rot="10800000">
            <a:off x="5235046" y="3396025"/>
            <a:ext cx="331831" cy="32434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84" name="Rounded Rectangle 111"/>
          <xdr:cNvSpPr/>
        </xdr:nvSpPr>
        <xdr:spPr>
          <a:xfrm rot="10800000">
            <a:off x="5233138" y="3761617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</xdr:col>
      <xdr:colOff>27867</xdr:colOff>
      <xdr:row>1</xdr:row>
      <xdr:rowOff>27788</xdr:rowOff>
    </xdr:from>
    <xdr:to>
      <xdr:col>12</xdr:col>
      <xdr:colOff>101504</xdr:colOff>
      <xdr:row>4</xdr:row>
      <xdr:rowOff>87310</xdr:rowOff>
    </xdr:to>
    <xdr:grpSp>
      <xdr:nvGrpSpPr>
        <xdr:cNvPr id="285" name="Group 284"/>
        <xdr:cNvGrpSpPr/>
      </xdr:nvGrpSpPr>
      <xdr:grpSpPr>
        <a:xfrm>
          <a:off x="588784" y="80705"/>
          <a:ext cx="962637" cy="440522"/>
          <a:chOff x="3848449" y="4605082"/>
          <a:chExt cx="961314" cy="559588"/>
        </a:xfrm>
      </xdr:grpSpPr>
      <xdr:sp macro="" textlink="">
        <xdr:nvSpPr>
          <xdr:cNvPr id="286" name="Rounded Rectangle 285"/>
          <xdr:cNvSpPr/>
        </xdr:nvSpPr>
        <xdr:spPr>
          <a:xfrm rot="16200000">
            <a:off x="4305614" y="4660520"/>
            <a:ext cx="556388" cy="45191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87" name="Rounded Rectangle 111"/>
          <xdr:cNvSpPr/>
        </xdr:nvSpPr>
        <xdr:spPr>
          <a:xfrm rot="16200000">
            <a:off x="3796216" y="4657315"/>
            <a:ext cx="556395" cy="45193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21</xdr:col>
      <xdr:colOff>35582</xdr:colOff>
      <xdr:row>18</xdr:row>
      <xdr:rowOff>21181</xdr:rowOff>
    </xdr:from>
    <xdr:to>
      <xdr:col>33</xdr:col>
      <xdr:colOff>3174</xdr:colOff>
      <xdr:row>21</xdr:row>
      <xdr:rowOff>98515</xdr:rowOff>
    </xdr:to>
    <xdr:grpSp>
      <xdr:nvGrpSpPr>
        <xdr:cNvPr id="288" name="Group 287"/>
        <xdr:cNvGrpSpPr/>
      </xdr:nvGrpSpPr>
      <xdr:grpSpPr>
        <a:xfrm rot="5400000">
          <a:off x="3155711" y="1705885"/>
          <a:ext cx="458334" cy="1491592"/>
          <a:chOff x="5229697" y="3387411"/>
          <a:chExt cx="337774" cy="1068254"/>
        </a:xfrm>
      </xdr:grpSpPr>
      <xdr:sp macro="" textlink="">
        <xdr:nvSpPr>
          <xdr:cNvPr id="289" name="Rounded Rectangle 111"/>
          <xdr:cNvSpPr/>
        </xdr:nvSpPr>
        <xdr:spPr>
          <a:xfrm rot="16200000">
            <a:off x="5234641" y="4127554"/>
            <a:ext cx="323167" cy="3330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0" name="Rounded Rectangle 289"/>
          <xdr:cNvSpPr/>
        </xdr:nvSpPr>
        <xdr:spPr>
          <a:xfrm rot="16200000">
            <a:off x="5230970" y="3390871"/>
            <a:ext cx="339962" cy="33304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copro</a:t>
            </a:r>
          </a:p>
        </xdr:txBody>
      </xdr:sp>
      <xdr:sp macro="" textlink="">
        <xdr:nvSpPr>
          <xdr:cNvPr id="291" name="Rounded Rectangle 111"/>
          <xdr:cNvSpPr/>
        </xdr:nvSpPr>
        <xdr:spPr>
          <a:xfrm rot="10800000">
            <a:off x="5233138" y="3769211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17</xdr:col>
      <xdr:colOff>38092</xdr:colOff>
      <xdr:row>18</xdr:row>
      <xdr:rowOff>20143</xdr:rowOff>
    </xdr:from>
    <xdr:to>
      <xdr:col>20</xdr:col>
      <xdr:colOff>96783</xdr:colOff>
      <xdr:row>21</xdr:row>
      <xdr:rowOff>81557</xdr:rowOff>
    </xdr:to>
    <xdr:sp macro="" textlink="">
      <xdr:nvSpPr>
        <xdr:cNvPr id="292" name="Rounded Rectangle 111"/>
        <xdr:cNvSpPr/>
      </xdr:nvSpPr>
      <xdr:spPr>
        <a:xfrm rot="10800000">
          <a:off x="1571617" y="2248993"/>
          <a:ext cx="439691" cy="43288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42330</xdr:colOff>
      <xdr:row>32</xdr:row>
      <xdr:rowOff>34958</xdr:rowOff>
    </xdr:from>
    <xdr:to>
      <xdr:col>18</xdr:col>
      <xdr:colOff>105833</xdr:colOff>
      <xdr:row>36</xdr:row>
      <xdr:rowOff>95249</xdr:rowOff>
    </xdr:to>
    <xdr:sp macro="" textlink="">
      <xdr:nvSpPr>
        <xdr:cNvPr id="293" name="Rounded Rectangle 111"/>
        <xdr:cNvSpPr/>
      </xdr:nvSpPr>
      <xdr:spPr>
        <a:xfrm>
          <a:off x="1080555" y="3997358"/>
          <a:ext cx="692153" cy="555591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acier</a:t>
          </a:r>
        </a:p>
      </xdr:txBody>
    </xdr:sp>
    <xdr:clientData/>
  </xdr:twoCellAnchor>
  <xdr:twoCellAnchor>
    <xdr:from>
      <xdr:col>42</xdr:col>
      <xdr:colOff>63500</xdr:colOff>
      <xdr:row>39</xdr:row>
      <xdr:rowOff>105835</xdr:rowOff>
    </xdr:from>
    <xdr:to>
      <xdr:col>42</xdr:col>
      <xdr:colOff>63501</xdr:colOff>
      <xdr:row>42</xdr:row>
      <xdr:rowOff>42332</xdr:rowOff>
    </xdr:to>
    <xdr:cxnSp macro="">
      <xdr:nvCxnSpPr>
        <xdr:cNvPr id="294" name="Straight Connector 77"/>
        <xdr:cNvCxnSpPr/>
      </xdr:nvCxnSpPr>
      <xdr:spPr>
        <a:xfrm rot="16200000" flipH="1">
          <a:off x="4548190" y="5088995"/>
          <a:ext cx="307972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74082</xdr:colOff>
      <xdr:row>29</xdr:row>
      <xdr:rowOff>21710</xdr:rowOff>
    </xdr:from>
    <xdr:to>
      <xdr:col>28</xdr:col>
      <xdr:colOff>74083</xdr:colOff>
      <xdr:row>35</xdr:row>
      <xdr:rowOff>87710</xdr:rowOff>
    </xdr:to>
    <xdr:cxnSp macro="">
      <xdr:nvCxnSpPr>
        <xdr:cNvPr id="295" name="Straight Connector 294"/>
        <xdr:cNvCxnSpPr/>
      </xdr:nvCxnSpPr>
      <xdr:spPr>
        <a:xfrm rot="5400000" flipH="1" flipV="1">
          <a:off x="2574733" y="4017109"/>
          <a:ext cx="808950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29239</xdr:colOff>
      <xdr:row>40</xdr:row>
      <xdr:rowOff>20458</xdr:rowOff>
    </xdr:from>
    <xdr:to>
      <xdr:col>35</xdr:col>
      <xdr:colOff>119979</xdr:colOff>
      <xdr:row>44</xdr:row>
      <xdr:rowOff>83926</xdr:rowOff>
    </xdr:to>
    <xdr:sp macro="" textlink="">
      <xdr:nvSpPr>
        <xdr:cNvPr id="296" name="Rounded Rectangle 29"/>
        <xdr:cNvSpPr/>
      </xdr:nvSpPr>
      <xdr:spPr>
        <a:xfrm rot="5400000">
          <a:off x="3257563" y="4897909"/>
          <a:ext cx="558768" cy="7098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19</xdr:col>
      <xdr:colOff>15323</xdr:colOff>
      <xdr:row>29</xdr:row>
      <xdr:rowOff>15644</xdr:rowOff>
    </xdr:from>
    <xdr:to>
      <xdr:col>25</xdr:col>
      <xdr:colOff>84068</xdr:colOff>
      <xdr:row>34</xdr:row>
      <xdr:rowOff>96241</xdr:rowOff>
    </xdr:to>
    <xdr:sp macro="" textlink="">
      <xdr:nvSpPr>
        <xdr:cNvPr id="297" name="Rounded Rectangle 6"/>
        <xdr:cNvSpPr/>
      </xdr:nvSpPr>
      <xdr:spPr>
        <a:xfrm>
          <a:off x="1806023" y="3606569"/>
          <a:ext cx="811695" cy="69972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35</xdr:col>
      <xdr:colOff>26558</xdr:colOff>
      <xdr:row>48</xdr:row>
      <xdr:rowOff>10550</xdr:rowOff>
    </xdr:from>
    <xdr:to>
      <xdr:col>35</xdr:col>
      <xdr:colOff>26558</xdr:colOff>
      <xdr:row>50</xdr:row>
      <xdr:rowOff>41375</xdr:rowOff>
    </xdr:to>
    <xdr:cxnSp macro="">
      <xdr:nvCxnSpPr>
        <xdr:cNvPr id="298" name="Straight Connector 297"/>
        <xdr:cNvCxnSpPr/>
      </xdr:nvCxnSpPr>
      <xdr:spPr>
        <a:xfrm rot="16200000" flipV="1">
          <a:off x="3659220" y="6093388"/>
          <a:ext cx="278475" cy="0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28947</xdr:colOff>
      <xdr:row>29</xdr:row>
      <xdr:rowOff>31448</xdr:rowOff>
    </xdr:from>
    <xdr:to>
      <xdr:col>27</xdr:col>
      <xdr:colOff>120264</xdr:colOff>
      <xdr:row>34</xdr:row>
      <xdr:rowOff>120438</xdr:rowOff>
    </xdr:to>
    <xdr:grpSp>
      <xdr:nvGrpSpPr>
        <xdr:cNvPr id="299" name="Groupe 13"/>
        <xdr:cNvGrpSpPr/>
      </xdr:nvGrpSpPr>
      <xdr:grpSpPr>
        <a:xfrm rot="5400000">
          <a:off x="3014611" y="3882617"/>
          <a:ext cx="723990" cy="218317"/>
          <a:chOff x="1791515" y="3383855"/>
          <a:chExt cx="694783" cy="199612"/>
        </a:xfrm>
      </xdr:grpSpPr>
      <xdr:grpSp>
        <xdr:nvGrpSpPr>
          <xdr:cNvPr id="300" name="Group 304"/>
          <xdr:cNvGrpSpPr/>
        </xdr:nvGrpSpPr>
        <xdr:grpSpPr>
          <a:xfrm>
            <a:off x="2025402" y="3383855"/>
            <a:ext cx="460896" cy="198737"/>
            <a:chOff x="2549764" y="3353798"/>
            <a:chExt cx="461656" cy="188678"/>
          </a:xfrm>
        </xdr:grpSpPr>
        <xdr:sp macro="" textlink="">
          <xdr:nvSpPr>
            <xdr:cNvPr id="302" name="Rounded Rectangle 301"/>
            <xdr:cNvSpPr/>
          </xdr:nvSpPr>
          <xdr:spPr>
            <a:xfrm>
              <a:off x="2803792" y="3353798"/>
              <a:ext cx="207628" cy="187082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3" name="Rounded Rectangle 302"/>
            <xdr:cNvSpPr/>
          </xdr:nvSpPr>
          <xdr:spPr>
            <a:xfrm>
              <a:off x="2549764" y="3355393"/>
              <a:ext cx="207628" cy="187083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301" name="Rounded Rectangle 87"/>
          <xdr:cNvSpPr/>
        </xdr:nvSpPr>
        <xdr:spPr>
          <a:xfrm>
            <a:off x="1791515" y="3386275"/>
            <a:ext cx="207287" cy="197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42</xdr:col>
      <xdr:colOff>31751</xdr:colOff>
      <xdr:row>40</xdr:row>
      <xdr:rowOff>19805</xdr:rowOff>
    </xdr:from>
    <xdr:to>
      <xdr:col>46</xdr:col>
      <xdr:colOff>110062</xdr:colOff>
      <xdr:row>42</xdr:row>
      <xdr:rowOff>63500</xdr:rowOff>
    </xdr:to>
    <xdr:grpSp>
      <xdr:nvGrpSpPr>
        <xdr:cNvPr id="304" name="Group 303"/>
        <xdr:cNvGrpSpPr/>
      </xdr:nvGrpSpPr>
      <xdr:grpSpPr>
        <a:xfrm>
          <a:off x="5302251" y="5015138"/>
          <a:ext cx="586311" cy="297695"/>
          <a:chOff x="1318683" y="3582155"/>
          <a:chExt cx="586310" cy="297695"/>
        </a:xfrm>
      </xdr:grpSpPr>
      <xdr:cxnSp macro="">
        <xdr:nvCxnSpPr>
          <xdr:cNvPr id="305" name="Straight Connector 304"/>
          <xdr:cNvCxnSpPr/>
        </xdr:nvCxnSpPr>
        <xdr:spPr>
          <a:xfrm flipV="1">
            <a:off x="1318683" y="3878426"/>
            <a:ext cx="575999" cy="1424"/>
          </a:xfrm>
          <a:prstGeom prst="line">
            <a:avLst/>
          </a:prstGeom>
          <a:ln w="95250">
            <a:solidFill>
              <a:srgbClr val="00206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06" name="Groupe 13"/>
          <xdr:cNvGrpSpPr/>
        </xdr:nvGrpSpPr>
        <xdr:grpSpPr>
          <a:xfrm rot="5400000">
            <a:off x="1557190" y="3450669"/>
            <a:ext cx="216317" cy="479289"/>
            <a:chOff x="2025111" y="3270149"/>
            <a:chExt cx="207591" cy="438223"/>
          </a:xfrm>
        </xdr:grpSpPr>
        <xdr:sp macro="" textlink="">
          <xdr:nvSpPr>
            <xdr:cNvPr id="307" name="Rounded Rectangle 306"/>
            <xdr:cNvSpPr/>
          </xdr:nvSpPr>
          <xdr:spPr>
            <a:xfrm>
              <a:off x="2025415" y="3511316"/>
              <a:ext cx="207287" cy="197056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08" name="Rounded Rectangle 87"/>
            <xdr:cNvSpPr/>
          </xdr:nvSpPr>
          <xdr:spPr>
            <a:xfrm>
              <a:off x="2025111" y="3270149"/>
              <a:ext cx="207288" cy="197192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42</xdr:col>
      <xdr:colOff>26602</xdr:colOff>
      <xdr:row>43</xdr:row>
      <xdr:rowOff>13454</xdr:rowOff>
    </xdr:from>
    <xdr:to>
      <xdr:col>48</xdr:col>
      <xdr:colOff>152</xdr:colOff>
      <xdr:row>44</xdr:row>
      <xdr:rowOff>102791</xdr:rowOff>
    </xdr:to>
    <xdr:grpSp>
      <xdr:nvGrpSpPr>
        <xdr:cNvPr id="309" name="Group 308"/>
        <xdr:cNvGrpSpPr/>
      </xdr:nvGrpSpPr>
      <xdr:grpSpPr>
        <a:xfrm>
          <a:off x="5297102" y="5389787"/>
          <a:ext cx="735550" cy="216337"/>
          <a:chOff x="1425713" y="3592737"/>
          <a:chExt cx="732374" cy="216337"/>
        </a:xfrm>
      </xdr:grpSpPr>
      <xdr:sp macro="" textlink="">
        <xdr:nvSpPr>
          <xdr:cNvPr id="310" name="Rounded Rectangle 87"/>
          <xdr:cNvSpPr/>
        </xdr:nvSpPr>
        <xdr:spPr>
          <a:xfrm>
            <a:off x="1942087" y="3593074"/>
            <a:ext cx="216000" cy="216000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grpSp>
        <xdr:nvGrpSpPr>
          <xdr:cNvPr id="311" name="Groupe 13"/>
          <xdr:cNvGrpSpPr/>
        </xdr:nvGrpSpPr>
        <xdr:grpSpPr>
          <a:xfrm rot="5400000">
            <a:off x="1557190" y="3461251"/>
            <a:ext cx="216319" cy="479291"/>
            <a:chOff x="2035268" y="3270149"/>
            <a:chExt cx="207593" cy="438225"/>
          </a:xfrm>
        </xdr:grpSpPr>
        <xdr:sp macro="" textlink="">
          <xdr:nvSpPr>
            <xdr:cNvPr id="312" name="Rounded Rectangle 311"/>
            <xdr:cNvSpPr/>
          </xdr:nvSpPr>
          <xdr:spPr>
            <a:xfrm>
              <a:off x="2035574" y="3511318"/>
              <a:ext cx="207287" cy="197056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313" name="Rounded Rectangle 87"/>
            <xdr:cNvSpPr/>
          </xdr:nvSpPr>
          <xdr:spPr>
            <a:xfrm>
              <a:off x="2035268" y="3270149"/>
              <a:ext cx="207288" cy="197191"/>
            </a:xfrm>
            <a:prstGeom prst="roundRect">
              <a:avLst/>
            </a:prstGeom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3"/>
            </a:lnRef>
            <a:fillRef idx="1">
              <a:schemeClr val="lt1"/>
            </a:fillRef>
            <a:effectRef idx="0">
              <a:schemeClr val="accent3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</xdr:grpSp>
    <xdr:clientData/>
  </xdr:twoCellAnchor>
  <xdr:twoCellAnchor>
    <xdr:from>
      <xdr:col>19</xdr:col>
      <xdr:colOff>67733</xdr:colOff>
      <xdr:row>35</xdr:row>
      <xdr:rowOff>37899</xdr:rowOff>
    </xdr:from>
    <xdr:to>
      <xdr:col>19</xdr:col>
      <xdr:colOff>67734</xdr:colOff>
      <xdr:row>38</xdr:row>
      <xdr:rowOff>88899</xdr:rowOff>
    </xdr:to>
    <xdr:cxnSp macro="">
      <xdr:nvCxnSpPr>
        <xdr:cNvPr id="314" name="Straight Connector 77"/>
        <xdr:cNvCxnSpPr/>
      </xdr:nvCxnSpPr>
      <xdr:spPr>
        <a:xfrm rot="16200000" flipH="1">
          <a:off x="1647196" y="4583011"/>
          <a:ext cx="422475" cy="1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46567</xdr:colOff>
      <xdr:row>36</xdr:row>
      <xdr:rowOff>28610</xdr:rowOff>
    </xdr:from>
    <xdr:to>
      <xdr:col>28</xdr:col>
      <xdr:colOff>115841</xdr:colOff>
      <xdr:row>39</xdr:row>
      <xdr:rowOff>90024</xdr:rowOff>
    </xdr:to>
    <xdr:sp macro="" textlink="">
      <xdr:nvSpPr>
        <xdr:cNvPr id="315" name="Rounded Rectangle 111"/>
        <xdr:cNvSpPr/>
      </xdr:nvSpPr>
      <xdr:spPr>
        <a:xfrm rot="10800000">
          <a:off x="2580217" y="4486310"/>
          <a:ext cx="440749" cy="43288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35976</xdr:colOff>
      <xdr:row>1</xdr:row>
      <xdr:rowOff>28609</xdr:rowOff>
    </xdr:from>
    <xdr:to>
      <xdr:col>16</xdr:col>
      <xdr:colOff>105250</xdr:colOff>
      <xdr:row>4</xdr:row>
      <xdr:rowOff>90023</xdr:rowOff>
    </xdr:to>
    <xdr:sp macro="" textlink="">
      <xdr:nvSpPr>
        <xdr:cNvPr id="316" name="Rounded Rectangle 111"/>
        <xdr:cNvSpPr/>
      </xdr:nvSpPr>
      <xdr:spPr>
        <a:xfrm rot="10800000">
          <a:off x="1074201" y="152434"/>
          <a:ext cx="440749" cy="43288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30826</xdr:colOff>
      <xdr:row>38</xdr:row>
      <xdr:rowOff>17687</xdr:rowOff>
    </xdr:from>
    <xdr:to>
      <xdr:col>17</xdr:col>
      <xdr:colOff>2117</xdr:colOff>
      <xdr:row>39</xdr:row>
      <xdr:rowOff>107006</xdr:rowOff>
    </xdr:to>
    <xdr:grpSp>
      <xdr:nvGrpSpPr>
        <xdr:cNvPr id="317" name="Groupe 13"/>
        <xdr:cNvGrpSpPr/>
      </xdr:nvGrpSpPr>
      <xdr:grpSpPr>
        <a:xfrm rot="5400000">
          <a:off x="1739229" y="4627534"/>
          <a:ext cx="216319" cy="479291"/>
          <a:chOff x="2035268" y="3270149"/>
          <a:chExt cx="207593" cy="438225"/>
        </a:xfrm>
      </xdr:grpSpPr>
      <xdr:sp macro="" textlink="">
        <xdr:nvSpPr>
          <xdr:cNvPr id="318" name="Rounded Rectangle 317"/>
          <xdr:cNvSpPr/>
        </xdr:nvSpPr>
        <xdr:spPr>
          <a:xfrm>
            <a:off x="2035574" y="3511318"/>
            <a:ext cx="207287" cy="19705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9" name="Rounded Rectangle 87"/>
          <xdr:cNvSpPr/>
        </xdr:nvSpPr>
        <xdr:spPr>
          <a:xfrm>
            <a:off x="2035268" y="3270149"/>
            <a:ext cx="207288" cy="197191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19</xdr:col>
      <xdr:colOff>63500</xdr:colOff>
      <xdr:row>35</xdr:row>
      <xdr:rowOff>57147</xdr:rowOff>
    </xdr:from>
    <xdr:to>
      <xdr:col>28</xdr:col>
      <xdr:colOff>110067</xdr:colOff>
      <xdr:row>35</xdr:row>
      <xdr:rowOff>63500</xdr:rowOff>
    </xdr:to>
    <xdr:cxnSp macro="">
      <xdr:nvCxnSpPr>
        <xdr:cNvPr id="320" name="Straight Connector 319"/>
        <xdr:cNvCxnSpPr/>
      </xdr:nvCxnSpPr>
      <xdr:spPr>
        <a:xfrm flipV="1">
          <a:off x="1854200" y="4391022"/>
          <a:ext cx="1160992" cy="6353"/>
        </a:xfrm>
        <a:prstGeom prst="line">
          <a:avLst/>
        </a:prstGeom>
        <a:ln w="952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10584</xdr:colOff>
      <xdr:row>46</xdr:row>
      <xdr:rowOff>62138</xdr:rowOff>
    </xdr:from>
    <xdr:to>
      <xdr:col>42</xdr:col>
      <xdr:colOff>99584</xdr:colOff>
      <xdr:row>48</xdr:row>
      <xdr:rowOff>24138</xdr:rowOff>
    </xdr:to>
    <xdr:sp macro="" textlink="">
      <xdr:nvSpPr>
        <xdr:cNvPr id="321" name="Rounded Rectangle 87"/>
        <xdr:cNvSpPr/>
      </xdr:nvSpPr>
      <xdr:spPr>
        <a:xfrm>
          <a:off x="4525434" y="5758088"/>
          <a:ext cx="212825" cy="20965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47</xdr:col>
      <xdr:colOff>25810</xdr:colOff>
      <xdr:row>40</xdr:row>
      <xdr:rowOff>19430</xdr:rowOff>
    </xdr:from>
    <xdr:to>
      <xdr:col>48</xdr:col>
      <xdr:colOff>95659</xdr:colOff>
      <xdr:row>42</xdr:row>
      <xdr:rowOff>89280</xdr:rowOff>
    </xdr:to>
    <xdr:sp macro="" textlink="">
      <xdr:nvSpPr>
        <xdr:cNvPr id="322" name="Rounded Rectangle 321"/>
        <xdr:cNvSpPr/>
      </xdr:nvSpPr>
      <xdr:spPr>
        <a:xfrm>
          <a:off x="5283610" y="4972430"/>
          <a:ext cx="193674" cy="3175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36</xdr:col>
      <xdr:colOff>28180</xdr:colOff>
      <xdr:row>40</xdr:row>
      <xdr:rowOff>20458</xdr:rowOff>
    </xdr:from>
    <xdr:to>
      <xdr:col>41</xdr:col>
      <xdr:colOff>118920</xdr:colOff>
      <xdr:row>44</xdr:row>
      <xdr:rowOff>83926</xdr:rowOff>
    </xdr:to>
    <xdr:sp macro="" textlink="">
      <xdr:nvSpPr>
        <xdr:cNvPr id="323" name="Rounded Rectangle 29"/>
        <xdr:cNvSpPr/>
      </xdr:nvSpPr>
      <xdr:spPr>
        <a:xfrm rot="5400000">
          <a:off x="3999454" y="4897909"/>
          <a:ext cx="558768" cy="7098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117963</xdr:colOff>
      <xdr:row>20</xdr:row>
      <xdr:rowOff>56125</xdr:rowOff>
    </xdr:from>
    <xdr:to>
      <xdr:col>11</xdr:col>
      <xdr:colOff>122312</xdr:colOff>
      <xdr:row>40</xdr:row>
      <xdr:rowOff>14712</xdr:rowOff>
    </xdr:to>
    <xdr:cxnSp macro="">
      <xdr:nvCxnSpPr>
        <xdr:cNvPr id="324" name="Straight Connector 323"/>
        <xdr:cNvCxnSpPr/>
      </xdr:nvCxnSpPr>
      <xdr:spPr>
        <a:xfrm rot="5400000">
          <a:off x="193761" y="3758577"/>
          <a:ext cx="2498587" cy="4349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21166</xdr:colOff>
      <xdr:row>25</xdr:row>
      <xdr:rowOff>28291</xdr:rowOff>
    </xdr:from>
    <xdr:to>
      <xdr:col>10</xdr:col>
      <xdr:colOff>121836</xdr:colOff>
      <xdr:row>39</xdr:row>
      <xdr:rowOff>81946</xdr:rowOff>
    </xdr:to>
    <xdr:grpSp>
      <xdr:nvGrpSpPr>
        <xdr:cNvPr id="325" name="Group 24"/>
        <xdr:cNvGrpSpPr/>
      </xdr:nvGrpSpPr>
      <xdr:grpSpPr>
        <a:xfrm rot="5400000">
          <a:off x="34090" y="3666617"/>
          <a:ext cx="1831655" cy="735670"/>
          <a:chOff x="3291015" y="1137025"/>
          <a:chExt cx="1438733" cy="780179"/>
        </a:xfrm>
      </xdr:grpSpPr>
      <xdr:sp macro="" textlink="">
        <xdr:nvSpPr>
          <xdr:cNvPr id="326" name="Rounded Rectangle 33"/>
          <xdr:cNvSpPr/>
        </xdr:nvSpPr>
        <xdr:spPr>
          <a:xfrm>
            <a:off x="3291015" y="1145818"/>
            <a:ext cx="449597" cy="77138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grpSp>
        <xdr:nvGrpSpPr>
          <xdr:cNvPr id="327" name="Group 114"/>
          <xdr:cNvGrpSpPr/>
        </xdr:nvGrpSpPr>
        <xdr:grpSpPr>
          <a:xfrm>
            <a:off x="3785441" y="1137025"/>
            <a:ext cx="944307" cy="771386"/>
            <a:chOff x="3005124" y="2435923"/>
            <a:chExt cx="1203822" cy="306280"/>
          </a:xfrm>
        </xdr:grpSpPr>
        <xdr:sp macro="" textlink="">
          <xdr:nvSpPr>
            <xdr:cNvPr id="328" name="Rounded Rectangle 28"/>
            <xdr:cNvSpPr/>
          </xdr:nvSpPr>
          <xdr:spPr>
            <a:xfrm>
              <a:off x="3005124" y="2438000"/>
              <a:ext cx="560457" cy="302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329" name="Rounded Rectangle 29"/>
            <xdr:cNvSpPr/>
          </xdr:nvSpPr>
          <xdr:spPr>
            <a:xfrm>
              <a:off x="3635790" y="2435923"/>
              <a:ext cx="573156" cy="306280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41</xdr:col>
      <xdr:colOff>121519</xdr:colOff>
      <xdr:row>16</xdr:row>
      <xdr:rowOff>31750</xdr:rowOff>
    </xdr:from>
    <xdr:to>
      <xdr:col>41</xdr:col>
      <xdr:colOff>124423</xdr:colOff>
      <xdr:row>39</xdr:row>
      <xdr:rowOff>103190</xdr:rowOff>
    </xdr:to>
    <xdr:cxnSp macro="">
      <xdr:nvCxnSpPr>
        <xdr:cNvPr id="330" name="Straight Connector 329"/>
        <xdr:cNvCxnSpPr/>
      </xdr:nvCxnSpPr>
      <xdr:spPr>
        <a:xfrm rot="5400000">
          <a:off x="3770251" y="3473851"/>
          <a:ext cx="2992440" cy="2904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33690</xdr:colOff>
      <xdr:row>16</xdr:row>
      <xdr:rowOff>31773</xdr:rowOff>
    </xdr:from>
    <xdr:to>
      <xdr:col>16</xdr:col>
      <xdr:colOff>103541</xdr:colOff>
      <xdr:row>21</xdr:row>
      <xdr:rowOff>101622</xdr:rowOff>
    </xdr:to>
    <xdr:sp macro="" textlink="">
      <xdr:nvSpPr>
        <xdr:cNvPr id="255" name="Rounded Rectangle 254"/>
        <xdr:cNvSpPr/>
      </xdr:nvSpPr>
      <xdr:spPr>
        <a:xfrm>
          <a:off x="700440" y="2012973"/>
          <a:ext cx="812801" cy="68897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HOTEL DE VILLE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41843</xdr:colOff>
      <xdr:row>9</xdr:row>
      <xdr:rowOff>53067</xdr:rowOff>
    </xdr:from>
    <xdr:to>
      <xdr:col>38</xdr:col>
      <xdr:colOff>127567</xdr:colOff>
      <xdr:row>14</xdr:row>
      <xdr:rowOff>119742</xdr:rowOff>
    </xdr:to>
    <xdr:sp macro="" textlink="">
      <xdr:nvSpPr>
        <xdr:cNvPr id="2" name="Rounded Rectangle 85"/>
        <xdr:cNvSpPr/>
      </xdr:nvSpPr>
      <xdr:spPr>
        <a:xfrm>
          <a:off x="5556818" y="1596117"/>
          <a:ext cx="1114424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300"/>
            <a:t>ATO</a:t>
          </a:r>
        </a:p>
      </xdr:txBody>
    </xdr:sp>
    <xdr:clientData/>
  </xdr:twoCellAnchor>
  <xdr:twoCellAnchor>
    <xdr:from>
      <xdr:col>11</xdr:col>
      <xdr:colOff>50006</xdr:colOff>
      <xdr:row>43</xdr:row>
      <xdr:rowOff>69395</xdr:rowOff>
    </xdr:from>
    <xdr:to>
      <xdr:col>16</xdr:col>
      <xdr:colOff>135730</xdr:colOff>
      <xdr:row>48</xdr:row>
      <xdr:rowOff>136070</xdr:rowOff>
    </xdr:to>
    <xdr:sp macro="" textlink="">
      <xdr:nvSpPr>
        <xdr:cNvPr id="3" name="Rounded Rectangle 86"/>
        <xdr:cNvSpPr/>
      </xdr:nvSpPr>
      <xdr:spPr>
        <a:xfrm>
          <a:off x="1935956" y="7441745"/>
          <a:ext cx="942974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300" b="1"/>
            <a:t>SM</a:t>
          </a:r>
        </a:p>
      </xdr:txBody>
    </xdr:sp>
    <xdr:clientData/>
  </xdr:twoCellAnchor>
  <xdr:twoCellAnchor>
    <xdr:from>
      <xdr:col>19</xdr:col>
      <xdr:colOff>35307</xdr:colOff>
      <xdr:row>10</xdr:row>
      <xdr:rowOff>63611</xdr:rowOff>
    </xdr:from>
    <xdr:to>
      <xdr:col>28</xdr:col>
      <xdr:colOff>149608</xdr:colOff>
      <xdr:row>16</xdr:row>
      <xdr:rowOff>139810</xdr:rowOff>
    </xdr:to>
    <xdr:sp macro="" textlink="">
      <xdr:nvSpPr>
        <xdr:cNvPr id="4" name="Rounded Rectangle 85"/>
        <xdr:cNvSpPr/>
      </xdr:nvSpPr>
      <xdr:spPr>
        <a:xfrm>
          <a:off x="3292857" y="1778111"/>
          <a:ext cx="1657351" cy="110489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fr-FR" sz="1300"/>
            <a:t>ALCA</a:t>
          </a:r>
        </a:p>
      </xdr:txBody>
    </xdr:sp>
    <xdr:clientData/>
  </xdr:twoCellAnchor>
  <xdr:twoCellAnchor>
    <xdr:from>
      <xdr:col>28</xdr:col>
      <xdr:colOff>18710</xdr:colOff>
      <xdr:row>19</xdr:row>
      <xdr:rowOff>43879</xdr:rowOff>
    </xdr:from>
    <xdr:to>
      <xdr:col>31</xdr:col>
      <xdr:colOff>123484</xdr:colOff>
      <xdr:row>24</xdr:row>
      <xdr:rowOff>148654</xdr:rowOff>
    </xdr:to>
    <xdr:sp macro="" textlink="">
      <xdr:nvSpPr>
        <xdr:cNvPr id="5" name="Rounded Rectangle 85"/>
        <xdr:cNvSpPr/>
      </xdr:nvSpPr>
      <xdr:spPr>
        <a:xfrm>
          <a:off x="4819310" y="3301429"/>
          <a:ext cx="638174" cy="9620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fr-FR" sz="1300"/>
            <a:t>aix</a:t>
          </a:r>
        </a:p>
      </xdr:txBody>
    </xdr:sp>
    <xdr:clientData/>
  </xdr:twoCellAnchor>
  <xdr:twoCellAnchor>
    <xdr:from>
      <xdr:col>30</xdr:col>
      <xdr:colOff>61910</xdr:colOff>
      <xdr:row>36</xdr:row>
      <xdr:rowOff>62258</xdr:rowOff>
    </xdr:from>
    <xdr:to>
      <xdr:col>34</xdr:col>
      <xdr:colOff>157162</xdr:colOff>
      <xdr:row>40</xdr:row>
      <xdr:rowOff>147982</xdr:rowOff>
    </xdr:to>
    <xdr:sp macro="" textlink="">
      <xdr:nvSpPr>
        <xdr:cNvPr id="6" name="Rounded Rectangle 85"/>
        <xdr:cNvSpPr/>
      </xdr:nvSpPr>
      <xdr:spPr>
        <a:xfrm>
          <a:off x="5214935" y="6234458"/>
          <a:ext cx="800102" cy="7715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fr-FR" sz="1300" b="1"/>
            <a:t>castel</a:t>
          </a:r>
        </a:p>
      </xdr:txBody>
    </xdr:sp>
    <xdr:clientData/>
  </xdr:twoCellAnchor>
  <xdr:twoCellAnchor>
    <xdr:from>
      <xdr:col>43</xdr:col>
      <xdr:colOff>44901</xdr:colOff>
      <xdr:row>42</xdr:row>
      <xdr:rowOff>40821</xdr:rowOff>
    </xdr:from>
    <xdr:to>
      <xdr:col>49</xdr:col>
      <xdr:colOff>136068</xdr:colOff>
      <xdr:row>48</xdr:row>
      <xdr:rowOff>125186</xdr:rowOff>
    </xdr:to>
    <xdr:sp macro="" textlink="">
      <xdr:nvSpPr>
        <xdr:cNvPr id="7" name="Rounded Rectangle 85"/>
        <xdr:cNvSpPr/>
      </xdr:nvSpPr>
      <xdr:spPr>
        <a:xfrm>
          <a:off x="7445826" y="7241721"/>
          <a:ext cx="1119867" cy="111306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fr-FR" sz="1300"/>
            <a:t>deal</a:t>
          </a:r>
        </a:p>
      </xdr:txBody>
    </xdr:sp>
    <xdr:clientData/>
  </xdr:twoCellAnchor>
  <xdr:twoCellAnchor>
    <xdr:from>
      <xdr:col>13</xdr:col>
      <xdr:colOff>60211</xdr:colOff>
      <xdr:row>1</xdr:row>
      <xdr:rowOff>35717</xdr:rowOff>
    </xdr:from>
    <xdr:to>
      <xdr:col>20</xdr:col>
      <xdr:colOff>140494</xdr:colOff>
      <xdr:row>4</xdr:row>
      <xdr:rowOff>158183</xdr:rowOff>
    </xdr:to>
    <xdr:sp macro="" textlink="">
      <xdr:nvSpPr>
        <xdr:cNvPr id="8" name="Rounded Rectangle 58"/>
        <xdr:cNvSpPr/>
      </xdr:nvSpPr>
      <xdr:spPr bwMode="auto">
        <a:xfrm>
          <a:off x="2289061" y="207167"/>
          <a:ext cx="1280433" cy="636816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attractions</a:t>
          </a:r>
        </a:p>
      </xdr:txBody>
    </xdr:sp>
    <xdr:clientData/>
  </xdr:twoCellAnchor>
  <xdr:twoCellAnchor>
    <xdr:from>
      <xdr:col>14</xdr:col>
      <xdr:colOff>47286</xdr:colOff>
      <xdr:row>6</xdr:row>
      <xdr:rowOff>49325</xdr:rowOff>
    </xdr:from>
    <xdr:to>
      <xdr:col>21</xdr:col>
      <xdr:colOff>127568</xdr:colOff>
      <xdr:row>9</xdr:row>
      <xdr:rowOff>171791</xdr:rowOff>
    </xdr:to>
    <xdr:sp macro="" textlink="">
      <xdr:nvSpPr>
        <xdr:cNvPr id="9" name="Rounded Rectangle 58"/>
        <xdr:cNvSpPr/>
      </xdr:nvSpPr>
      <xdr:spPr bwMode="auto">
        <a:xfrm>
          <a:off x="2447586" y="1078025"/>
          <a:ext cx="1280432" cy="636816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chemeClr val="dk1"/>
              </a:solidFill>
              <a:latin typeface="+mn-lt"/>
              <a:ea typeface="+mn-ea"/>
              <a:cs typeface="+mn-cs"/>
            </a:rPr>
            <a:t>attractions</a:t>
          </a:r>
        </a:p>
      </xdr:txBody>
    </xdr:sp>
    <xdr:clientData/>
  </xdr:twoCellAnchor>
  <xdr:twoCellAnchor>
    <xdr:from>
      <xdr:col>13</xdr:col>
      <xdr:colOff>12813</xdr:colOff>
      <xdr:row>5</xdr:row>
      <xdr:rowOff>41615</xdr:rowOff>
    </xdr:from>
    <xdr:to>
      <xdr:col>13</xdr:col>
      <xdr:colOff>14401</xdr:colOff>
      <xdr:row>36</xdr:row>
      <xdr:rowOff>123258</xdr:rowOff>
    </xdr:to>
    <xdr:cxnSp macro="">
      <xdr:nvCxnSpPr>
        <xdr:cNvPr id="10" name="Straight Connector 9"/>
        <xdr:cNvCxnSpPr/>
      </xdr:nvCxnSpPr>
      <xdr:spPr>
        <a:xfrm rot="5400000">
          <a:off x="-455840" y="3596368"/>
          <a:ext cx="5396593" cy="1588"/>
        </a:xfrm>
        <a:prstGeom prst="line">
          <a:avLst/>
        </a:prstGeom>
        <a:ln w="2698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36228</xdr:colOff>
      <xdr:row>5</xdr:row>
      <xdr:rowOff>57148</xdr:rowOff>
    </xdr:from>
    <xdr:to>
      <xdr:col>11</xdr:col>
      <xdr:colOff>167708</xdr:colOff>
      <xdr:row>20</xdr:row>
      <xdr:rowOff>114300</xdr:rowOff>
    </xdr:to>
    <xdr:grpSp>
      <xdr:nvGrpSpPr>
        <xdr:cNvPr id="11" name="Group 10"/>
        <xdr:cNvGrpSpPr/>
      </xdr:nvGrpSpPr>
      <xdr:grpSpPr>
        <a:xfrm>
          <a:off x="1097585" y="941612"/>
          <a:ext cx="1015944" cy="2710545"/>
          <a:chOff x="1097585" y="941612"/>
          <a:chExt cx="1015944" cy="2710545"/>
        </a:xfrm>
      </xdr:grpSpPr>
      <xdr:grpSp>
        <xdr:nvGrpSpPr>
          <xdr:cNvPr id="12" name="Group 147"/>
          <xdr:cNvGrpSpPr/>
        </xdr:nvGrpSpPr>
        <xdr:grpSpPr>
          <a:xfrm>
            <a:off x="1097585" y="941612"/>
            <a:ext cx="1004718" cy="1297783"/>
            <a:chOff x="1022746" y="890586"/>
            <a:chExt cx="953692" cy="1226345"/>
          </a:xfrm>
        </xdr:grpSpPr>
        <xdr:sp macro="" textlink="">
          <xdr:nvSpPr>
            <xdr:cNvPr id="16" name="Rounded Rectangle 28"/>
            <xdr:cNvSpPr/>
          </xdr:nvSpPr>
          <xdr:spPr>
            <a:xfrm>
              <a:off x="1037033" y="890586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  <xdr:sp macro="" textlink="">
          <xdr:nvSpPr>
            <xdr:cNvPr id="17" name="Rounded Rectangle 28"/>
            <xdr:cNvSpPr/>
          </xdr:nvSpPr>
          <xdr:spPr>
            <a:xfrm>
              <a:off x="1022746" y="1531142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</xdr:grpSp>
      <xdr:grpSp>
        <xdr:nvGrpSpPr>
          <xdr:cNvPr id="13" name="Group 150"/>
          <xdr:cNvGrpSpPr/>
        </xdr:nvGrpSpPr>
        <xdr:grpSpPr>
          <a:xfrm>
            <a:off x="1108811" y="2354374"/>
            <a:ext cx="1004718" cy="1297783"/>
            <a:chOff x="1022746" y="890586"/>
            <a:chExt cx="953692" cy="1226345"/>
          </a:xfrm>
        </xdr:grpSpPr>
        <xdr:sp macro="" textlink="">
          <xdr:nvSpPr>
            <xdr:cNvPr id="14" name="Rounded Rectangle 28"/>
            <xdr:cNvSpPr/>
          </xdr:nvSpPr>
          <xdr:spPr>
            <a:xfrm>
              <a:off x="1037033" y="890586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  <xdr:sp macro="" textlink="">
          <xdr:nvSpPr>
            <xdr:cNvPr id="15" name="Rounded Rectangle 28"/>
            <xdr:cNvSpPr/>
          </xdr:nvSpPr>
          <xdr:spPr>
            <a:xfrm>
              <a:off x="1022746" y="1531142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</xdr:grpSp>
    </xdr:grpSp>
    <xdr:clientData/>
  </xdr:twoCellAnchor>
  <xdr:twoCellAnchor>
    <xdr:from>
      <xdr:col>42</xdr:col>
      <xdr:colOff>39081</xdr:colOff>
      <xdr:row>15</xdr:row>
      <xdr:rowOff>23811</xdr:rowOff>
    </xdr:from>
    <xdr:to>
      <xdr:col>45</xdr:col>
      <xdr:colOff>134086</xdr:colOff>
      <xdr:row>29</xdr:row>
      <xdr:rowOff>130966</xdr:rowOff>
    </xdr:to>
    <xdr:grpSp>
      <xdr:nvGrpSpPr>
        <xdr:cNvPr id="18" name="Group 17"/>
        <xdr:cNvGrpSpPr/>
      </xdr:nvGrpSpPr>
      <xdr:grpSpPr>
        <a:xfrm>
          <a:off x="7468581" y="2677204"/>
          <a:ext cx="625684" cy="2583655"/>
          <a:chOff x="5235051" y="3022646"/>
          <a:chExt cx="336675" cy="1801021"/>
        </a:xfrm>
      </xdr:grpSpPr>
      <xdr:sp macro="" textlink="">
        <xdr:nvSpPr>
          <xdr:cNvPr id="19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20" name="Group 79"/>
          <xdr:cNvGrpSpPr/>
        </xdr:nvGrpSpPr>
        <xdr:grpSpPr>
          <a:xfrm rot="10800000">
            <a:off x="5235051" y="3022646"/>
            <a:ext cx="331834" cy="691153"/>
            <a:chOff x="3079745" y="964219"/>
            <a:chExt cx="457205" cy="635981"/>
          </a:xfrm>
          <a:solidFill>
            <a:sysClr val="window" lastClr="FFFFFF"/>
          </a:solidFill>
        </xdr:grpSpPr>
        <xdr:sp macro="" textlink="">
          <xdr:nvSpPr>
            <xdr:cNvPr id="23" name="Rounded Rectangle 22"/>
            <xdr:cNvSpPr/>
          </xdr:nvSpPr>
          <xdr:spPr>
            <a:xfrm>
              <a:off x="3079745" y="964219"/>
              <a:ext cx="457201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24" name="Rounded Rectangle 23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  <xdr:sp macro="" textlink="">
        <xdr:nvSpPr>
          <xdr:cNvPr id="21" name="Rounded Rectangle 111"/>
          <xdr:cNvSpPr/>
        </xdr:nvSpPr>
        <xdr:spPr>
          <a:xfrm rot="10800000">
            <a:off x="5239882" y="4499312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22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35</xdr:col>
      <xdr:colOff>49328</xdr:colOff>
      <xdr:row>37</xdr:row>
      <xdr:rowOff>45925</xdr:rowOff>
    </xdr:from>
    <xdr:to>
      <xdr:col>40</xdr:col>
      <xdr:colOff>155296</xdr:colOff>
      <xdr:row>40</xdr:row>
      <xdr:rowOff>131652</xdr:rowOff>
    </xdr:to>
    <xdr:sp macro="" textlink="">
      <xdr:nvSpPr>
        <xdr:cNvPr id="25" name="Rounded Rectangle 28"/>
        <xdr:cNvSpPr/>
      </xdr:nvSpPr>
      <xdr:spPr>
        <a:xfrm>
          <a:off x="6078653" y="6389575"/>
          <a:ext cx="963218" cy="60007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bionics</a:t>
          </a:r>
        </a:p>
      </xdr:txBody>
    </xdr:sp>
    <xdr:clientData/>
  </xdr:twoCellAnchor>
  <xdr:twoCellAnchor>
    <xdr:from>
      <xdr:col>6</xdr:col>
      <xdr:colOff>54428</xdr:colOff>
      <xdr:row>44</xdr:row>
      <xdr:rowOff>45244</xdr:rowOff>
    </xdr:from>
    <xdr:to>
      <xdr:col>10</xdr:col>
      <xdr:colOff>149679</xdr:colOff>
      <xdr:row>48</xdr:row>
      <xdr:rowOff>130968</xdr:rowOff>
    </xdr:to>
    <xdr:sp macro="" textlink="">
      <xdr:nvSpPr>
        <xdr:cNvPr id="26" name="Rounded Rectangle 85"/>
        <xdr:cNvSpPr/>
      </xdr:nvSpPr>
      <xdr:spPr>
        <a:xfrm>
          <a:off x="1083128" y="7589044"/>
          <a:ext cx="781051" cy="771524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fr-FR" sz="1300"/>
            <a:t>basile</a:t>
          </a:r>
        </a:p>
      </xdr:txBody>
    </xdr:sp>
    <xdr:clientData/>
  </xdr:twoCellAnchor>
  <xdr:twoCellAnchor>
    <xdr:from>
      <xdr:col>29</xdr:col>
      <xdr:colOff>32839</xdr:colOff>
      <xdr:row>9</xdr:row>
      <xdr:rowOff>74839</xdr:rowOff>
    </xdr:from>
    <xdr:to>
      <xdr:col>31</xdr:col>
      <xdr:colOff>140334</xdr:colOff>
      <xdr:row>14</xdr:row>
      <xdr:rowOff>152399</xdr:rowOff>
    </xdr:to>
    <xdr:sp macro="" textlink="">
      <xdr:nvSpPr>
        <xdr:cNvPr id="27" name="Rounded Rectangle 85"/>
        <xdr:cNvSpPr/>
      </xdr:nvSpPr>
      <xdr:spPr>
        <a:xfrm>
          <a:off x="5004889" y="1617889"/>
          <a:ext cx="469445" cy="934810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fr-FR" sz="1300">
              <a:solidFill>
                <a:schemeClr val="dk1"/>
              </a:solidFill>
              <a:latin typeface="+mn-lt"/>
              <a:ea typeface="+mn-ea"/>
              <a:cs typeface="+mn-cs"/>
            </a:rPr>
            <a:t>zep</a:t>
          </a:r>
        </a:p>
      </xdr:txBody>
    </xdr:sp>
    <xdr:clientData/>
  </xdr:twoCellAnchor>
  <xdr:twoCellAnchor>
    <xdr:from>
      <xdr:col>37</xdr:col>
      <xdr:colOff>35720</xdr:colOff>
      <xdr:row>30</xdr:row>
      <xdr:rowOff>18921</xdr:rowOff>
    </xdr:from>
    <xdr:to>
      <xdr:col>40</xdr:col>
      <xdr:colOff>117239</xdr:colOff>
      <xdr:row>33</xdr:row>
      <xdr:rowOff>111581</xdr:rowOff>
    </xdr:to>
    <xdr:sp macro="" textlink="">
      <xdr:nvSpPr>
        <xdr:cNvPr id="28" name="Rounded Rectangle 62"/>
        <xdr:cNvSpPr/>
      </xdr:nvSpPr>
      <xdr:spPr>
        <a:xfrm>
          <a:off x="6407945" y="5162421"/>
          <a:ext cx="595869" cy="60701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en-US" sz="1300"/>
            <a:t>phare</a:t>
          </a:r>
        </a:p>
      </xdr:txBody>
    </xdr:sp>
    <xdr:clientData/>
  </xdr:twoCellAnchor>
  <xdr:twoCellAnchor>
    <xdr:from>
      <xdr:col>29</xdr:col>
      <xdr:colOff>27186</xdr:colOff>
      <xdr:row>15</xdr:row>
      <xdr:rowOff>23803</xdr:rowOff>
    </xdr:from>
    <xdr:to>
      <xdr:col>31</xdr:col>
      <xdr:colOff>134365</xdr:colOff>
      <xdr:row>18</xdr:row>
      <xdr:rowOff>142984</xdr:rowOff>
    </xdr:to>
    <xdr:grpSp>
      <xdr:nvGrpSpPr>
        <xdr:cNvPr id="29" name="Groupe 132"/>
        <xdr:cNvGrpSpPr>
          <a:grpSpLocks/>
        </xdr:cNvGrpSpPr>
      </xdr:nvGrpSpPr>
      <xdr:grpSpPr bwMode="auto">
        <a:xfrm>
          <a:off x="5157079" y="2677196"/>
          <a:ext cx="460965" cy="649859"/>
          <a:chOff x="4683703" y="3632868"/>
          <a:chExt cx="441242" cy="636754"/>
        </a:xfrm>
      </xdr:grpSpPr>
      <xdr:sp macro="" textlink="">
        <xdr:nvSpPr>
          <xdr:cNvPr id="30" name="Rounded Rectangle 61"/>
          <xdr:cNvSpPr/>
        </xdr:nvSpPr>
        <xdr:spPr>
          <a:xfrm>
            <a:off x="4683703" y="3632868"/>
            <a:ext cx="271894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 sz="1300"/>
          </a:p>
        </xdr:txBody>
      </xdr:sp>
      <xdr:sp macro="" textlink="">
        <xdr:nvSpPr>
          <xdr:cNvPr id="31" name="Rounded Rectangle 62"/>
          <xdr:cNvSpPr/>
        </xdr:nvSpPr>
        <xdr:spPr>
          <a:xfrm>
            <a:off x="4853050" y="3995413"/>
            <a:ext cx="271895" cy="274209"/>
          </a:xfrm>
          <a:prstGeom prst="roundRect">
            <a:avLst/>
          </a:prstGeom>
          <a:ln w="22225">
            <a:solidFill>
              <a:srgbClr val="00206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endParaRPr lang="en-US" sz="1300"/>
          </a:p>
        </xdr:txBody>
      </xdr:sp>
    </xdr:grpSp>
    <xdr:clientData/>
  </xdr:twoCellAnchor>
  <xdr:twoCellAnchor>
    <xdr:from>
      <xdr:col>30</xdr:col>
      <xdr:colOff>29252</xdr:colOff>
      <xdr:row>25</xdr:row>
      <xdr:rowOff>85380</xdr:rowOff>
    </xdr:from>
    <xdr:to>
      <xdr:col>31</xdr:col>
      <xdr:colOff>136408</xdr:colOff>
      <xdr:row>27</xdr:row>
      <xdr:rowOff>3305</xdr:rowOff>
    </xdr:to>
    <xdr:sp macro="" textlink="">
      <xdr:nvSpPr>
        <xdr:cNvPr id="32" name="Rounded Rectangle 61"/>
        <xdr:cNvSpPr/>
      </xdr:nvSpPr>
      <xdr:spPr bwMode="auto">
        <a:xfrm>
          <a:off x="5182277" y="4371630"/>
          <a:ext cx="288131" cy="260825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32</xdr:col>
      <xdr:colOff>81643</xdr:colOff>
      <xdr:row>2</xdr:row>
      <xdr:rowOff>136071</xdr:rowOff>
    </xdr:from>
    <xdr:to>
      <xdr:col>34</xdr:col>
      <xdr:colOff>10204</xdr:colOff>
      <xdr:row>5</xdr:row>
      <xdr:rowOff>79942</xdr:rowOff>
    </xdr:to>
    <xdr:sp macro="" textlink="">
      <xdr:nvSpPr>
        <xdr:cNvPr id="33" name="Rounded Rectangle 62"/>
        <xdr:cNvSpPr/>
      </xdr:nvSpPr>
      <xdr:spPr bwMode="auto">
        <a:xfrm>
          <a:off x="5596618" y="478971"/>
          <a:ext cx="271461" cy="45822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37</xdr:col>
      <xdr:colOff>48606</xdr:colOff>
      <xdr:row>15</xdr:row>
      <xdr:rowOff>21430</xdr:rowOff>
    </xdr:from>
    <xdr:to>
      <xdr:col>40</xdr:col>
      <xdr:colOff>143612</xdr:colOff>
      <xdr:row>29</xdr:row>
      <xdr:rowOff>128585</xdr:rowOff>
    </xdr:to>
    <xdr:grpSp>
      <xdr:nvGrpSpPr>
        <xdr:cNvPr id="34" name="Group 33"/>
        <xdr:cNvGrpSpPr/>
      </xdr:nvGrpSpPr>
      <xdr:grpSpPr>
        <a:xfrm>
          <a:off x="6593642" y="2674823"/>
          <a:ext cx="625684" cy="2583655"/>
          <a:chOff x="5235051" y="3022646"/>
          <a:chExt cx="336675" cy="1801021"/>
        </a:xfrm>
      </xdr:grpSpPr>
      <xdr:sp macro="" textlink="">
        <xdr:nvSpPr>
          <xdr:cNvPr id="35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36" name="Group 79"/>
          <xdr:cNvGrpSpPr/>
        </xdr:nvGrpSpPr>
        <xdr:grpSpPr>
          <a:xfrm rot="10800000">
            <a:off x="5235051" y="3022646"/>
            <a:ext cx="331834" cy="691153"/>
            <a:chOff x="3079745" y="964219"/>
            <a:chExt cx="457205" cy="635981"/>
          </a:xfrm>
          <a:solidFill>
            <a:sysClr val="window" lastClr="FFFFFF"/>
          </a:solidFill>
        </xdr:grpSpPr>
        <xdr:sp macro="" textlink="">
          <xdr:nvSpPr>
            <xdr:cNvPr id="39" name="Rounded Rectangle 38"/>
            <xdr:cNvSpPr/>
          </xdr:nvSpPr>
          <xdr:spPr>
            <a:xfrm>
              <a:off x="3079745" y="964219"/>
              <a:ext cx="457201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40" name="Rounded Rectangle 39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  <xdr:sp macro="" textlink="">
        <xdr:nvSpPr>
          <xdr:cNvPr id="37" name="Rounded Rectangle 111"/>
          <xdr:cNvSpPr/>
        </xdr:nvSpPr>
        <xdr:spPr>
          <a:xfrm rot="10800000">
            <a:off x="5239882" y="4499312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38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42</xdr:col>
      <xdr:colOff>34320</xdr:colOff>
      <xdr:row>30</xdr:row>
      <xdr:rowOff>30954</xdr:rowOff>
    </xdr:from>
    <xdr:to>
      <xdr:col>45</xdr:col>
      <xdr:colOff>129325</xdr:colOff>
      <xdr:row>41</xdr:row>
      <xdr:rowOff>141959</xdr:rowOff>
    </xdr:to>
    <xdr:grpSp>
      <xdr:nvGrpSpPr>
        <xdr:cNvPr id="41" name="Group 40"/>
        <xdr:cNvGrpSpPr/>
      </xdr:nvGrpSpPr>
      <xdr:grpSpPr>
        <a:xfrm>
          <a:off x="7463820" y="5337740"/>
          <a:ext cx="625684" cy="2056826"/>
          <a:chOff x="5235051" y="3022646"/>
          <a:chExt cx="336675" cy="1433778"/>
        </a:xfrm>
      </xdr:grpSpPr>
      <xdr:sp macro="" textlink="">
        <xdr:nvSpPr>
          <xdr:cNvPr id="42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43" name="Group 79"/>
          <xdr:cNvGrpSpPr/>
        </xdr:nvGrpSpPr>
        <xdr:grpSpPr>
          <a:xfrm rot="10800000">
            <a:off x="5235051" y="3022646"/>
            <a:ext cx="331834" cy="691153"/>
            <a:chOff x="3079745" y="964219"/>
            <a:chExt cx="457205" cy="635981"/>
          </a:xfrm>
          <a:solidFill>
            <a:sysClr val="window" lastClr="FFFFFF"/>
          </a:solidFill>
        </xdr:grpSpPr>
        <xdr:sp macro="" textlink="">
          <xdr:nvSpPr>
            <xdr:cNvPr id="45" name="Rounded Rectangle 44"/>
            <xdr:cNvSpPr/>
          </xdr:nvSpPr>
          <xdr:spPr>
            <a:xfrm>
              <a:off x="3079745" y="964219"/>
              <a:ext cx="457201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46" name="Rounded Rectangle 45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  <xdr:sp macro="" textlink="">
        <xdr:nvSpPr>
          <xdr:cNvPr id="44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30</xdr:col>
      <xdr:colOff>16329</xdr:colOff>
      <xdr:row>27</xdr:row>
      <xdr:rowOff>49553</xdr:rowOff>
    </xdr:from>
    <xdr:to>
      <xdr:col>31</xdr:col>
      <xdr:colOff>133690</xdr:colOff>
      <xdr:row>28</xdr:row>
      <xdr:rowOff>152512</xdr:rowOff>
    </xdr:to>
    <xdr:sp macro="" textlink="">
      <xdr:nvSpPr>
        <xdr:cNvPr id="47" name="Rounded Rectangle 62"/>
        <xdr:cNvSpPr/>
      </xdr:nvSpPr>
      <xdr:spPr bwMode="auto">
        <a:xfrm>
          <a:off x="5169354" y="4678703"/>
          <a:ext cx="298336" cy="274409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6</xdr:col>
      <xdr:colOff>44052</xdr:colOff>
      <xdr:row>21</xdr:row>
      <xdr:rowOff>64292</xdr:rowOff>
    </xdr:from>
    <xdr:to>
      <xdr:col>12</xdr:col>
      <xdr:colOff>1192</xdr:colOff>
      <xdr:row>36</xdr:row>
      <xdr:rowOff>142877</xdr:rowOff>
    </xdr:to>
    <xdr:grpSp>
      <xdr:nvGrpSpPr>
        <xdr:cNvPr id="48" name="Group 47"/>
        <xdr:cNvGrpSpPr/>
      </xdr:nvGrpSpPr>
      <xdr:grpSpPr>
        <a:xfrm>
          <a:off x="1105409" y="3779042"/>
          <a:ext cx="1018497" cy="2731978"/>
          <a:chOff x="1105409" y="3779042"/>
          <a:chExt cx="1018497" cy="2731978"/>
        </a:xfrm>
      </xdr:grpSpPr>
      <xdr:grpSp>
        <xdr:nvGrpSpPr>
          <xdr:cNvPr id="49" name="Group 153"/>
          <xdr:cNvGrpSpPr/>
        </xdr:nvGrpSpPr>
        <xdr:grpSpPr>
          <a:xfrm>
            <a:off x="1108982" y="4486614"/>
            <a:ext cx="1014924" cy="1297783"/>
            <a:chOff x="1022746" y="890586"/>
            <a:chExt cx="953692" cy="1226345"/>
          </a:xfrm>
        </xdr:grpSpPr>
        <xdr:sp macro="" textlink="">
          <xdr:nvSpPr>
            <xdr:cNvPr id="52" name="Rounded Rectangle 28"/>
            <xdr:cNvSpPr/>
          </xdr:nvSpPr>
          <xdr:spPr>
            <a:xfrm>
              <a:off x="1037033" y="890586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  <xdr:sp macro="" textlink="">
          <xdr:nvSpPr>
            <xdr:cNvPr id="53" name="Rounded Rectangle 28"/>
            <xdr:cNvSpPr/>
          </xdr:nvSpPr>
          <xdr:spPr>
            <a:xfrm>
              <a:off x="1022746" y="1531142"/>
              <a:ext cx="939405" cy="585789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bionics</a:t>
              </a:r>
            </a:p>
          </xdr:txBody>
        </xdr:sp>
      </xdr:grpSp>
      <xdr:sp macro="" textlink="">
        <xdr:nvSpPr>
          <xdr:cNvPr id="50" name="Rounded Rectangle 28"/>
          <xdr:cNvSpPr/>
        </xdr:nvSpPr>
        <xdr:spPr>
          <a:xfrm>
            <a:off x="1105409" y="3779042"/>
            <a:ext cx="990431" cy="6164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bionics</a:t>
            </a:r>
          </a:p>
        </xdr:txBody>
      </xdr:sp>
      <xdr:sp macro="" textlink="">
        <xdr:nvSpPr>
          <xdr:cNvPr id="51" name="Rounded Rectangle 28"/>
          <xdr:cNvSpPr/>
        </xdr:nvSpPr>
        <xdr:spPr>
          <a:xfrm>
            <a:off x="1108302" y="5894614"/>
            <a:ext cx="990431" cy="616406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bionics</a:t>
            </a:r>
          </a:p>
        </xdr:txBody>
      </xdr:sp>
    </xdr:grpSp>
    <xdr:clientData/>
  </xdr:twoCellAnchor>
  <xdr:twoCellAnchor>
    <xdr:from>
      <xdr:col>14</xdr:col>
      <xdr:colOff>32145</xdr:colOff>
      <xdr:row>10</xdr:row>
      <xdr:rowOff>45239</xdr:rowOff>
    </xdr:from>
    <xdr:to>
      <xdr:col>18</xdr:col>
      <xdr:colOff>139444</xdr:colOff>
      <xdr:row>29</xdr:row>
      <xdr:rowOff>139563</xdr:rowOff>
    </xdr:to>
    <xdr:grpSp>
      <xdr:nvGrpSpPr>
        <xdr:cNvPr id="54" name="Group 53"/>
        <xdr:cNvGrpSpPr/>
      </xdr:nvGrpSpPr>
      <xdr:grpSpPr>
        <a:xfrm>
          <a:off x="2508645" y="1814168"/>
          <a:ext cx="814870" cy="3455288"/>
          <a:chOff x="2508645" y="1637277"/>
          <a:chExt cx="814870" cy="3464813"/>
        </a:xfrm>
      </xdr:grpSpPr>
      <xdr:grpSp>
        <xdr:nvGrpSpPr>
          <xdr:cNvPr id="55" name="Group 228"/>
          <xdr:cNvGrpSpPr/>
        </xdr:nvGrpSpPr>
        <xdr:grpSpPr>
          <a:xfrm>
            <a:off x="2522932" y="1637277"/>
            <a:ext cx="800583" cy="1710169"/>
            <a:chOff x="2380057" y="1557336"/>
            <a:chExt cx="759762" cy="1618322"/>
          </a:xfrm>
        </xdr:grpSpPr>
        <xdr:sp macro="" textlink="">
          <xdr:nvSpPr>
            <xdr:cNvPr id="59" name="Rounded Rectangle 28"/>
            <xdr:cNvSpPr/>
          </xdr:nvSpPr>
          <xdr:spPr>
            <a:xfrm>
              <a:off x="2382438" y="1557336"/>
              <a:ext cx="757381" cy="787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magnet</a:t>
              </a:r>
            </a:p>
          </xdr:txBody>
        </xdr:sp>
        <xdr:sp macro="" textlink="">
          <xdr:nvSpPr>
            <xdr:cNvPr id="60" name="Rounded Rectangle 28"/>
            <xdr:cNvSpPr/>
          </xdr:nvSpPr>
          <xdr:spPr>
            <a:xfrm>
              <a:off x="2380057" y="2388391"/>
              <a:ext cx="757381" cy="787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magnet</a:t>
              </a:r>
            </a:p>
          </xdr:txBody>
        </xdr:sp>
      </xdr:grpSp>
      <xdr:grpSp>
        <xdr:nvGrpSpPr>
          <xdr:cNvPr id="56" name="Group 229"/>
          <xdr:cNvGrpSpPr/>
        </xdr:nvGrpSpPr>
        <xdr:grpSpPr>
          <a:xfrm>
            <a:off x="2508645" y="3391919"/>
            <a:ext cx="800583" cy="1710171"/>
            <a:chOff x="2380057" y="1557336"/>
            <a:chExt cx="759762" cy="1618322"/>
          </a:xfrm>
        </xdr:grpSpPr>
        <xdr:sp macro="" textlink="">
          <xdr:nvSpPr>
            <xdr:cNvPr id="57" name="Rounded Rectangle 28"/>
            <xdr:cNvSpPr/>
          </xdr:nvSpPr>
          <xdr:spPr>
            <a:xfrm>
              <a:off x="2382438" y="1557336"/>
              <a:ext cx="757381" cy="787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magnet</a:t>
              </a:r>
            </a:p>
          </xdr:txBody>
        </xdr:sp>
        <xdr:sp macro="" textlink="">
          <xdr:nvSpPr>
            <xdr:cNvPr id="58" name="Rounded Rectangle 28"/>
            <xdr:cNvSpPr/>
          </xdr:nvSpPr>
          <xdr:spPr>
            <a:xfrm>
              <a:off x="2380057" y="2388391"/>
              <a:ext cx="757381" cy="787267"/>
            </a:xfrm>
            <a:prstGeom prst="roundRect">
              <a:avLst/>
            </a:prstGeom>
            <a:ln/>
          </xdr:spPr>
          <xdr:style>
            <a:lnRef idx="2">
              <a:schemeClr val="accent4"/>
            </a:lnRef>
            <a:fillRef idx="1">
              <a:schemeClr val="lt1"/>
            </a:fillRef>
            <a:effectRef idx="0">
              <a:schemeClr val="accent4"/>
            </a:effectRef>
            <a:fontRef idx="minor">
              <a:schemeClr val="dk1"/>
            </a:fontRef>
          </xdr:style>
          <xdr:txBody>
            <a:bodyPr rtlCol="0" anchor="ctr"/>
            <a:lstStyle/>
            <a:p>
              <a:pPr algn="ctr"/>
              <a:r>
                <a:rPr lang="en-US" sz="1300"/>
                <a:t>magnet</a:t>
              </a:r>
            </a:p>
          </xdr:txBody>
        </xdr:sp>
      </xdr:grpSp>
    </xdr:grpSp>
    <xdr:clientData/>
  </xdr:twoCellAnchor>
  <xdr:twoCellAnchor>
    <xdr:from>
      <xdr:col>24</xdr:col>
      <xdr:colOff>40114</xdr:colOff>
      <xdr:row>19</xdr:row>
      <xdr:rowOff>52674</xdr:rowOff>
    </xdr:from>
    <xdr:to>
      <xdr:col>27</xdr:col>
      <xdr:colOff>135110</xdr:colOff>
      <xdr:row>24</xdr:row>
      <xdr:rowOff>170334</xdr:rowOff>
    </xdr:to>
    <xdr:grpSp>
      <xdr:nvGrpSpPr>
        <xdr:cNvPr id="61" name="Group 60"/>
        <xdr:cNvGrpSpPr/>
      </xdr:nvGrpSpPr>
      <xdr:grpSpPr>
        <a:xfrm>
          <a:off x="4285543" y="3413638"/>
          <a:ext cx="625674" cy="1002125"/>
          <a:chOff x="5235057" y="3389458"/>
          <a:chExt cx="336669" cy="698565"/>
        </a:xfrm>
      </xdr:grpSpPr>
      <xdr:sp macro="" textlink="">
        <xdr:nvSpPr>
          <xdr:cNvPr id="62" name="Rounded Rectangle 61"/>
          <xdr:cNvSpPr/>
        </xdr:nvSpPr>
        <xdr:spPr>
          <a:xfrm rot="10800000">
            <a:off x="5235057" y="3389458"/>
            <a:ext cx="331832" cy="324342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3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33</xdr:col>
      <xdr:colOff>46236</xdr:colOff>
      <xdr:row>18</xdr:row>
      <xdr:rowOff>28003</xdr:rowOff>
    </xdr:from>
    <xdr:to>
      <xdr:col>36</xdr:col>
      <xdr:colOff>141239</xdr:colOff>
      <xdr:row>29</xdr:row>
      <xdr:rowOff>138109</xdr:rowOff>
    </xdr:to>
    <xdr:grpSp>
      <xdr:nvGrpSpPr>
        <xdr:cNvPr id="64" name="Group 63"/>
        <xdr:cNvGrpSpPr/>
      </xdr:nvGrpSpPr>
      <xdr:grpSpPr>
        <a:xfrm>
          <a:off x="5883700" y="3212074"/>
          <a:ext cx="625682" cy="2055928"/>
          <a:chOff x="5235053" y="3389458"/>
          <a:chExt cx="336673" cy="1434209"/>
        </a:xfrm>
      </xdr:grpSpPr>
      <xdr:sp macro="" textlink="">
        <xdr:nvSpPr>
          <xdr:cNvPr id="65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66" name="Rounded Rectangle 65"/>
          <xdr:cNvSpPr/>
        </xdr:nvSpPr>
        <xdr:spPr>
          <a:xfrm rot="10800000">
            <a:off x="5235053" y="3389458"/>
            <a:ext cx="331831" cy="32434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67" name="Rounded Rectangle 111"/>
          <xdr:cNvSpPr/>
        </xdr:nvSpPr>
        <xdr:spPr>
          <a:xfrm rot="10800000">
            <a:off x="5239882" y="4499312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68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38</xdr:col>
      <xdr:colOff>30956</xdr:colOff>
      <xdr:row>34</xdr:row>
      <xdr:rowOff>4814</xdr:rowOff>
    </xdr:from>
    <xdr:to>
      <xdr:col>40</xdr:col>
      <xdr:colOff>152454</xdr:colOff>
      <xdr:row>36</xdr:row>
      <xdr:rowOff>122806</xdr:rowOff>
    </xdr:to>
    <xdr:sp macro="" textlink="">
      <xdr:nvSpPr>
        <xdr:cNvPr id="69" name="Rounded Rectangle 62"/>
        <xdr:cNvSpPr/>
      </xdr:nvSpPr>
      <xdr:spPr bwMode="auto">
        <a:xfrm>
          <a:off x="6574631" y="5834114"/>
          <a:ext cx="464398" cy="46089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35</xdr:col>
      <xdr:colOff>35717</xdr:colOff>
      <xdr:row>34</xdr:row>
      <xdr:rowOff>10206</xdr:rowOff>
    </xdr:from>
    <xdr:to>
      <xdr:col>37</xdr:col>
      <xdr:colOff>157515</xdr:colOff>
      <xdr:row>36</xdr:row>
      <xdr:rowOff>124506</xdr:rowOff>
    </xdr:to>
    <xdr:sp macro="" textlink="">
      <xdr:nvSpPr>
        <xdr:cNvPr id="70" name="Rounded Rectangle 62"/>
        <xdr:cNvSpPr/>
      </xdr:nvSpPr>
      <xdr:spPr bwMode="auto">
        <a:xfrm>
          <a:off x="6065042" y="5839506"/>
          <a:ext cx="464698" cy="4572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24</xdr:col>
      <xdr:colOff>57463</xdr:colOff>
      <xdr:row>29</xdr:row>
      <xdr:rowOff>25621</xdr:rowOff>
    </xdr:from>
    <xdr:to>
      <xdr:col>31</xdr:col>
      <xdr:colOff>138838</xdr:colOff>
      <xdr:row>34</xdr:row>
      <xdr:rowOff>142543</xdr:rowOff>
    </xdr:to>
    <xdr:grpSp>
      <xdr:nvGrpSpPr>
        <xdr:cNvPr id="71" name="Group 70"/>
        <xdr:cNvGrpSpPr/>
      </xdr:nvGrpSpPr>
      <xdr:grpSpPr>
        <a:xfrm>
          <a:off x="4302892" y="5155514"/>
          <a:ext cx="1319625" cy="1001386"/>
          <a:chOff x="4861638" y="4129858"/>
          <a:chExt cx="710079" cy="698564"/>
        </a:xfrm>
      </xdr:grpSpPr>
      <xdr:sp macro="" textlink="">
        <xdr:nvSpPr>
          <xdr:cNvPr id="72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73" name="Rounded Rectangle 72"/>
          <xdr:cNvSpPr/>
        </xdr:nvSpPr>
        <xdr:spPr>
          <a:xfrm rot="10800000">
            <a:off x="4861638" y="4129858"/>
            <a:ext cx="331831" cy="324341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74" name="Rounded Rectangle 111"/>
          <xdr:cNvSpPr/>
        </xdr:nvSpPr>
        <xdr:spPr>
          <a:xfrm rot="10800000">
            <a:off x="5239882" y="4499312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sp macro="" textlink="">
        <xdr:nvSpPr>
          <xdr:cNvPr id="75" name="Rounded Rectangle 111"/>
          <xdr:cNvSpPr/>
        </xdr:nvSpPr>
        <xdr:spPr>
          <a:xfrm rot="10800000">
            <a:off x="4866474" y="4504067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23</xdr:col>
      <xdr:colOff>18029</xdr:colOff>
      <xdr:row>1</xdr:row>
      <xdr:rowOff>45244</xdr:rowOff>
    </xdr:from>
    <xdr:to>
      <xdr:col>25</xdr:col>
      <xdr:colOff>139828</xdr:colOff>
      <xdr:row>3</xdr:row>
      <xdr:rowOff>159544</xdr:rowOff>
    </xdr:to>
    <xdr:sp macro="" textlink="">
      <xdr:nvSpPr>
        <xdr:cNvPr id="76" name="Rounded Rectangle 62"/>
        <xdr:cNvSpPr/>
      </xdr:nvSpPr>
      <xdr:spPr bwMode="auto">
        <a:xfrm>
          <a:off x="3961379" y="216694"/>
          <a:ext cx="464699" cy="4572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24</xdr:col>
      <xdr:colOff>68036</xdr:colOff>
      <xdr:row>25</xdr:row>
      <xdr:rowOff>54429</xdr:rowOff>
    </xdr:from>
    <xdr:to>
      <xdr:col>29</xdr:col>
      <xdr:colOff>136071</xdr:colOff>
      <xdr:row>28</xdr:row>
      <xdr:rowOff>135390</xdr:rowOff>
    </xdr:to>
    <xdr:sp macro="" textlink="">
      <xdr:nvSpPr>
        <xdr:cNvPr id="77" name="Rounded Rectangle 85"/>
        <xdr:cNvSpPr/>
      </xdr:nvSpPr>
      <xdr:spPr>
        <a:xfrm>
          <a:off x="4182836" y="4340679"/>
          <a:ext cx="925285" cy="595311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fr-FR" sz="1300">
              <a:solidFill>
                <a:schemeClr val="dk1"/>
              </a:solidFill>
              <a:latin typeface="+mn-lt"/>
              <a:ea typeface="+mn-ea"/>
              <a:cs typeface="+mn-cs"/>
            </a:rPr>
            <a:t>golf</a:t>
          </a:r>
        </a:p>
      </xdr:txBody>
    </xdr:sp>
    <xdr:clientData/>
  </xdr:twoCellAnchor>
  <xdr:twoCellAnchor>
    <xdr:from>
      <xdr:col>23</xdr:col>
      <xdr:colOff>34358</xdr:colOff>
      <xdr:row>7</xdr:row>
      <xdr:rowOff>47964</xdr:rowOff>
    </xdr:from>
    <xdr:to>
      <xdr:col>25</xdr:col>
      <xdr:colOff>156157</xdr:colOff>
      <xdr:row>9</xdr:row>
      <xdr:rowOff>162264</xdr:rowOff>
    </xdr:to>
    <xdr:sp macro="" textlink="">
      <xdr:nvSpPr>
        <xdr:cNvPr id="78" name="Rounded Rectangle 62"/>
        <xdr:cNvSpPr/>
      </xdr:nvSpPr>
      <xdr:spPr bwMode="auto">
        <a:xfrm>
          <a:off x="3977708" y="1248114"/>
          <a:ext cx="464699" cy="4572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OBS</a:t>
          </a:r>
        </a:p>
      </xdr:txBody>
    </xdr:sp>
    <xdr:clientData/>
  </xdr:twoCellAnchor>
  <xdr:twoCellAnchor>
    <xdr:from>
      <xdr:col>18</xdr:col>
      <xdr:colOff>43543</xdr:colOff>
      <xdr:row>32</xdr:row>
      <xdr:rowOff>16329</xdr:rowOff>
    </xdr:from>
    <xdr:to>
      <xdr:col>19</xdr:col>
      <xdr:colOff>148997</xdr:colOff>
      <xdr:row>34</xdr:row>
      <xdr:rowOff>137092</xdr:rowOff>
    </xdr:to>
    <xdr:sp macro="" textlink="">
      <xdr:nvSpPr>
        <xdr:cNvPr id="79" name="Rounded Rectangle 62"/>
        <xdr:cNvSpPr/>
      </xdr:nvSpPr>
      <xdr:spPr bwMode="auto">
        <a:xfrm>
          <a:off x="3129643" y="5502729"/>
          <a:ext cx="276904" cy="46366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19</xdr:col>
      <xdr:colOff>24114</xdr:colOff>
      <xdr:row>17</xdr:row>
      <xdr:rowOff>37756</xdr:rowOff>
    </xdr:from>
    <xdr:to>
      <xdr:col>22</xdr:col>
      <xdr:colOff>119119</xdr:colOff>
      <xdr:row>28</xdr:row>
      <xdr:rowOff>148761</xdr:rowOff>
    </xdr:to>
    <xdr:grpSp>
      <xdr:nvGrpSpPr>
        <xdr:cNvPr id="80" name="Group 79"/>
        <xdr:cNvGrpSpPr/>
      </xdr:nvGrpSpPr>
      <xdr:grpSpPr>
        <a:xfrm>
          <a:off x="3385078" y="3044935"/>
          <a:ext cx="625684" cy="2056826"/>
          <a:chOff x="5235051" y="3022646"/>
          <a:chExt cx="336675" cy="1433778"/>
        </a:xfrm>
      </xdr:grpSpPr>
      <xdr:sp macro="" textlink="">
        <xdr:nvSpPr>
          <xdr:cNvPr id="81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  <xdr:grpSp>
        <xdr:nvGrpSpPr>
          <xdr:cNvPr id="82" name="Group 79"/>
          <xdr:cNvGrpSpPr/>
        </xdr:nvGrpSpPr>
        <xdr:grpSpPr>
          <a:xfrm rot="10800000">
            <a:off x="5235051" y="3022646"/>
            <a:ext cx="331834" cy="691153"/>
            <a:chOff x="3079745" y="964219"/>
            <a:chExt cx="457205" cy="635981"/>
          </a:xfrm>
          <a:solidFill>
            <a:sysClr val="window" lastClr="FFFFFF"/>
          </a:solidFill>
        </xdr:grpSpPr>
        <xdr:sp macro="" textlink="">
          <xdr:nvSpPr>
            <xdr:cNvPr id="84" name="Rounded Rectangle 83"/>
            <xdr:cNvSpPr/>
          </xdr:nvSpPr>
          <xdr:spPr>
            <a:xfrm>
              <a:off x="3079745" y="964219"/>
              <a:ext cx="457201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  <xdr:sp macro="" textlink="">
          <xdr:nvSpPr>
            <xdr:cNvPr id="85" name="Rounded Rectangle 84"/>
            <xdr:cNvSpPr/>
          </xdr:nvSpPr>
          <xdr:spPr>
            <a:xfrm>
              <a:off x="3079750" y="1301750"/>
              <a:ext cx="457200" cy="298450"/>
            </a:xfrm>
            <a:prstGeom prst="roundRect">
              <a:avLst/>
            </a:prstGeom>
            <a:grpFill/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300"/>
            </a:p>
          </xdr:txBody>
        </xdr:sp>
      </xdr:grpSp>
      <xdr:sp macro="" textlink="">
        <xdr:nvSpPr>
          <xdr:cNvPr id="83" name="Rounded Rectangle 111"/>
          <xdr:cNvSpPr/>
        </xdr:nvSpPr>
        <xdr:spPr>
          <a:xfrm rot="10800000">
            <a:off x="5239890" y="3763668"/>
            <a:ext cx="331836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300"/>
          </a:p>
        </xdr:txBody>
      </xdr:sp>
    </xdr:grpSp>
    <xdr:clientData/>
  </xdr:twoCellAnchor>
  <xdr:twoCellAnchor>
    <xdr:from>
      <xdr:col>13</xdr:col>
      <xdr:colOff>22792</xdr:colOff>
      <xdr:row>37</xdr:row>
      <xdr:rowOff>18028</xdr:rowOff>
    </xdr:from>
    <xdr:to>
      <xdr:col>19</xdr:col>
      <xdr:colOff>155700</xdr:colOff>
      <xdr:row>42</xdr:row>
      <xdr:rowOff>113296</xdr:rowOff>
    </xdr:to>
    <xdr:sp macro="" textlink="">
      <xdr:nvSpPr>
        <xdr:cNvPr id="86" name="Rounded Rectangle 60"/>
        <xdr:cNvSpPr/>
      </xdr:nvSpPr>
      <xdr:spPr>
        <a:xfrm>
          <a:off x="2251642" y="6361678"/>
          <a:ext cx="1161608" cy="952518"/>
        </a:xfrm>
        <a:prstGeom prst="roundRect">
          <a:avLst/>
        </a:prstGeom>
        <a:ln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fr-FR" sz="1600" b="1">
              <a:solidFill>
                <a:schemeClr val="dk1"/>
              </a:solidFill>
              <a:latin typeface="+mn-lt"/>
              <a:ea typeface="+mn-ea"/>
              <a:cs typeface="+mn-cs"/>
            </a:rPr>
            <a:t>HOTEL DE VILLE</a:t>
          </a:r>
        </a:p>
      </xdr:txBody>
    </xdr:sp>
    <xdr:clientData/>
  </xdr:twoCellAnchor>
  <xdr:twoCellAnchor>
    <xdr:from>
      <xdr:col>20</xdr:col>
      <xdr:colOff>17233</xdr:colOff>
      <xdr:row>36</xdr:row>
      <xdr:rowOff>22831</xdr:rowOff>
    </xdr:from>
    <xdr:to>
      <xdr:col>29</xdr:col>
      <xdr:colOff>139876</xdr:colOff>
      <xdr:row>40</xdr:row>
      <xdr:rowOff>159299</xdr:rowOff>
    </xdr:to>
    <xdr:grpSp>
      <xdr:nvGrpSpPr>
        <xdr:cNvPr id="87" name="Group 114"/>
        <xdr:cNvGrpSpPr/>
      </xdr:nvGrpSpPr>
      <xdr:grpSpPr>
        <a:xfrm>
          <a:off x="3555090" y="6390974"/>
          <a:ext cx="1714679" cy="844039"/>
          <a:chOff x="3005124" y="2435923"/>
          <a:chExt cx="1195590" cy="306280"/>
        </a:xfrm>
      </xdr:grpSpPr>
      <xdr:sp macro="" textlink="">
        <xdr:nvSpPr>
          <xdr:cNvPr id="88" name="Rounded Rectangle 28"/>
          <xdr:cNvSpPr/>
        </xdr:nvSpPr>
        <xdr:spPr>
          <a:xfrm>
            <a:off x="3005124" y="2438000"/>
            <a:ext cx="560457" cy="302267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magnet</a:t>
            </a:r>
          </a:p>
        </xdr:txBody>
      </xdr:sp>
      <xdr:sp macro="" textlink="">
        <xdr:nvSpPr>
          <xdr:cNvPr id="89" name="Rounded Rectangle 29"/>
          <xdr:cNvSpPr/>
        </xdr:nvSpPr>
        <xdr:spPr>
          <a:xfrm>
            <a:off x="3627558" y="2435923"/>
            <a:ext cx="573156" cy="306280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magnet</a:t>
            </a:r>
          </a:p>
        </xdr:txBody>
      </xdr:sp>
    </xdr:grpSp>
    <xdr:clientData/>
  </xdr:twoCellAnchor>
  <xdr:twoCellAnchor>
    <xdr:from>
      <xdr:col>20</xdr:col>
      <xdr:colOff>55178</xdr:colOff>
      <xdr:row>41</xdr:row>
      <xdr:rowOff>163286</xdr:rowOff>
    </xdr:from>
    <xdr:to>
      <xdr:col>37</xdr:col>
      <xdr:colOff>-1</xdr:colOff>
      <xdr:row>41</xdr:row>
      <xdr:rowOff>163286</xdr:rowOff>
    </xdr:to>
    <xdr:cxnSp macro="">
      <xdr:nvCxnSpPr>
        <xdr:cNvPr id="90" name="Straight Connector 89"/>
        <xdr:cNvCxnSpPr/>
      </xdr:nvCxnSpPr>
      <xdr:spPr>
        <a:xfrm rot="10800000">
          <a:off x="3484178" y="7192736"/>
          <a:ext cx="2888046" cy="0"/>
        </a:xfrm>
        <a:prstGeom prst="line">
          <a:avLst/>
        </a:prstGeom>
        <a:ln w="2952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34288</xdr:colOff>
      <xdr:row>43</xdr:row>
      <xdr:rowOff>15115</xdr:rowOff>
    </xdr:from>
    <xdr:to>
      <xdr:col>26</xdr:col>
      <xdr:colOff>131659</xdr:colOff>
      <xdr:row>48</xdr:row>
      <xdr:rowOff>136073</xdr:rowOff>
    </xdr:to>
    <xdr:grpSp>
      <xdr:nvGrpSpPr>
        <xdr:cNvPr id="91" name="Group 114"/>
        <xdr:cNvGrpSpPr/>
      </xdr:nvGrpSpPr>
      <xdr:grpSpPr>
        <a:xfrm>
          <a:off x="3041467" y="7621508"/>
          <a:ext cx="1689406" cy="1005422"/>
          <a:chOff x="2881777" y="2435923"/>
          <a:chExt cx="1177970" cy="364842"/>
        </a:xfrm>
      </xdr:grpSpPr>
      <xdr:sp macro="" textlink="">
        <xdr:nvSpPr>
          <xdr:cNvPr id="92" name="Rounded Rectangle 28"/>
          <xdr:cNvSpPr/>
        </xdr:nvSpPr>
        <xdr:spPr>
          <a:xfrm>
            <a:off x="2881777" y="2438000"/>
            <a:ext cx="560457" cy="36276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ZOO</a:t>
            </a:r>
          </a:p>
        </xdr:txBody>
      </xdr:sp>
      <xdr:sp macro="" textlink="">
        <xdr:nvSpPr>
          <xdr:cNvPr id="93" name="Rounded Rectangle 29"/>
          <xdr:cNvSpPr/>
        </xdr:nvSpPr>
        <xdr:spPr>
          <a:xfrm>
            <a:off x="3486591" y="2435923"/>
            <a:ext cx="573156" cy="358961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300"/>
              <a:t>ZOO</a:t>
            </a:r>
          </a:p>
        </xdr:txBody>
      </xdr:sp>
    </xdr:grpSp>
    <xdr:clientData/>
  </xdr:twoCellAnchor>
  <xdr:twoCellAnchor>
    <xdr:from>
      <xdr:col>26</xdr:col>
      <xdr:colOff>59873</xdr:colOff>
      <xdr:row>17</xdr:row>
      <xdr:rowOff>38665</xdr:rowOff>
    </xdr:from>
    <xdr:to>
      <xdr:col>28</xdr:col>
      <xdr:colOff>341</xdr:colOff>
      <xdr:row>18</xdr:row>
      <xdr:rowOff>141625</xdr:rowOff>
    </xdr:to>
    <xdr:sp macro="" textlink="">
      <xdr:nvSpPr>
        <xdr:cNvPr id="94" name="Rounded Rectangle 62"/>
        <xdr:cNvSpPr/>
      </xdr:nvSpPr>
      <xdr:spPr bwMode="auto">
        <a:xfrm>
          <a:off x="4517573" y="2953315"/>
          <a:ext cx="283368" cy="274410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41</xdr:col>
      <xdr:colOff>19050</xdr:colOff>
      <xdr:row>47</xdr:row>
      <xdr:rowOff>52274</xdr:rowOff>
    </xdr:from>
    <xdr:to>
      <xdr:col>42</xdr:col>
      <xdr:colOff>136411</xdr:colOff>
      <xdr:row>48</xdr:row>
      <xdr:rowOff>155233</xdr:rowOff>
    </xdr:to>
    <xdr:sp macro="" textlink="">
      <xdr:nvSpPr>
        <xdr:cNvPr id="95" name="Rounded Rectangle 62"/>
        <xdr:cNvSpPr/>
      </xdr:nvSpPr>
      <xdr:spPr bwMode="auto">
        <a:xfrm>
          <a:off x="7077075" y="8110424"/>
          <a:ext cx="288811" cy="274409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21</xdr:col>
      <xdr:colOff>21773</xdr:colOff>
      <xdr:row>1</xdr:row>
      <xdr:rowOff>41389</xdr:rowOff>
    </xdr:from>
    <xdr:to>
      <xdr:col>22</xdr:col>
      <xdr:colOff>139134</xdr:colOff>
      <xdr:row>2</xdr:row>
      <xdr:rowOff>144348</xdr:rowOff>
    </xdr:to>
    <xdr:sp macro="" textlink="">
      <xdr:nvSpPr>
        <xdr:cNvPr id="96" name="Rounded Rectangle 62"/>
        <xdr:cNvSpPr/>
      </xdr:nvSpPr>
      <xdr:spPr bwMode="auto">
        <a:xfrm>
          <a:off x="3622223" y="212839"/>
          <a:ext cx="288811" cy="274409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32</xdr:col>
      <xdr:colOff>95253</xdr:colOff>
      <xdr:row>6</xdr:row>
      <xdr:rowOff>136073</xdr:rowOff>
    </xdr:from>
    <xdr:to>
      <xdr:col>34</xdr:col>
      <xdr:colOff>35721</xdr:colOff>
      <xdr:row>8</xdr:row>
      <xdr:rowOff>62139</xdr:rowOff>
    </xdr:to>
    <xdr:sp macro="" textlink="">
      <xdr:nvSpPr>
        <xdr:cNvPr id="97" name="Rounded Rectangle 62"/>
        <xdr:cNvSpPr/>
      </xdr:nvSpPr>
      <xdr:spPr bwMode="auto">
        <a:xfrm>
          <a:off x="5610228" y="1164773"/>
          <a:ext cx="283368" cy="268966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>
    <xdr:from>
      <xdr:col>6</xdr:col>
      <xdr:colOff>39799</xdr:colOff>
      <xdr:row>37</xdr:row>
      <xdr:rowOff>39802</xdr:rowOff>
    </xdr:from>
    <xdr:to>
      <xdr:col>12</xdr:col>
      <xdr:colOff>149677</xdr:colOff>
      <xdr:row>40</xdr:row>
      <xdr:rowOff>149680</xdr:rowOff>
    </xdr:to>
    <xdr:sp macro="" textlink="">
      <xdr:nvSpPr>
        <xdr:cNvPr id="98" name="Rounded Rectangle 62"/>
        <xdr:cNvSpPr/>
      </xdr:nvSpPr>
      <xdr:spPr bwMode="auto">
        <a:xfrm>
          <a:off x="1068499" y="6383452"/>
          <a:ext cx="1138578" cy="62422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14</xdr:col>
      <xdr:colOff>39119</xdr:colOff>
      <xdr:row>30</xdr:row>
      <xdr:rowOff>54427</xdr:rowOff>
    </xdr:from>
    <xdr:to>
      <xdr:col>17</xdr:col>
      <xdr:colOff>149677</xdr:colOff>
      <xdr:row>36</xdr:row>
      <xdr:rowOff>166319</xdr:rowOff>
    </xdr:to>
    <xdr:sp macro="" textlink="">
      <xdr:nvSpPr>
        <xdr:cNvPr id="99" name="Rounded Rectangle 29"/>
        <xdr:cNvSpPr/>
      </xdr:nvSpPr>
      <xdr:spPr>
        <a:xfrm>
          <a:off x="2439419" y="5197927"/>
          <a:ext cx="624908" cy="11405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 b="1"/>
            <a:t>ROBOTS</a:t>
          </a:r>
        </a:p>
      </xdr:txBody>
    </xdr:sp>
    <xdr:clientData/>
  </xdr:twoCellAnchor>
  <xdr:twoCellAnchor>
    <xdr:from>
      <xdr:col>37</xdr:col>
      <xdr:colOff>28234</xdr:colOff>
      <xdr:row>42</xdr:row>
      <xdr:rowOff>29935</xdr:rowOff>
    </xdr:from>
    <xdr:to>
      <xdr:col>40</xdr:col>
      <xdr:colOff>138793</xdr:colOff>
      <xdr:row>48</xdr:row>
      <xdr:rowOff>141827</xdr:rowOff>
    </xdr:to>
    <xdr:sp macro="" textlink="">
      <xdr:nvSpPr>
        <xdr:cNvPr id="100" name="Rounded Rectangle 29"/>
        <xdr:cNvSpPr/>
      </xdr:nvSpPr>
      <xdr:spPr>
        <a:xfrm>
          <a:off x="6400459" y="7230835"/>
          <a:ext cx="624909" cy="11405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 b="1"/>
            <a:t>ROBOTS</a:t>
          </a:r>
        </a:p>
      </xdr:txBody>
    </xdr:sp>
    <xdr:clientData/>
  </xdr:twoCellAnchor>
  <xdr:twoCellAnchor>
    <xdr:from>
      <xdr:col>39</xdr:col>
      <xdr:colOff>13266</xdr:colOff>
      <xdr:row>9</xdr:row>
      <xdr:rowOff>72115</xdr:rowOff>
    </xdr:from>
    <xdr:to>
      <xdr:col>45</xdr:col>
      <xdr:colOff>98989</xdr:colOff>
      <xdr:row>14</xdr:row>
      <xdr:rowOff>138790</xdr:rowOff>
    </xdr:to>
    <xdr:sp macro="" textlink="">
      <xdr:nvSpPr>
        <xdr:cNvPr id="101" name="Rounded Rectangle 85"/>
        <xdr:cNvSpPr/>
      </xdr:nvSpPr>
      <xdr:spPr>
        <a:xfrm>
          <a:off x="6728391" y="1615165"/>
          <a:ext cx="1114423" cy="923925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r>
            <a:rPr lang="fr-FR" sz="1300" b="1"/>
            <a:t>HAGGIA</a:t>
          </a:r>
        </a:p>
      </xdr:txBody>
    </xdr:sp>
    <xdr:clientData/>
  </xdr:twoCellAnchor>
  <xdr:twoCellAnchor>
    <xdr:from>
      <xdr:col>6</xdr:col>
      <xdr:colOff>69735</xdr:colOff>
      <xdr:row>1</xdr:row>
      <xdr:rowOff>28916</xdr:rowOff>
    </xdr:from>
    <xdr:to>
      <xdr:col>13</xdr:col>
      <xdr:colOff>2720</xdr:colOff>
      <xdr:row>4</xdr:row>
      <xdr:rowOff>138794</xdr:rowOff>
    </xdr:to>
    <xdr:sp macro="" textlink="">
      <xdr:nvSpPr>
        <xdr:cNvPr id="102" name="Rounded Rectangle 62"/>
        <xdr:cNvSpPr/>
      </xdr:nvSpPr>
      <xdr:spPr bwMode="auto">
        <a:xfrm>
          <a:off x="1098435" y="200366"/>
          <a:ext cx="1133135" cy="62422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chars</a:t>
          </a:r>
        </a:p>
      </xdr:txBody>
    </xdr:sp>
    <xdr:clientData/>
  </xdr:twoCellAnchor>
  <xdr:twoCellAnchor>
    <xdr:from>
      <xdr:col>19</xdr:col>
      <xdr:colOff>34320</xdr:colOff>
      <xdr:row>29</xdr:row>
      <xdr:rowOff>44561</xdr:rowOff>
    </xdr:from>
    <xdr:to>
      <xdr:col>22</xdr:col>
      <xdr:colOff>120330</xdr:colOff>
      <xdr:row>31</xdr:row>
      <xdr:rowOff>156079</xdr:rowOff>
    </xdr:to>
    <xdr:sp macro="" textlink="">
      <xdr:nvSpPr>
        <xdr:cNvPr id="103" name="Rounded Rectangle 111"/>
        <xdr:cNvSpPr/>
      </xdr:nvSpPr>
      <xdr:spPr>
        <a:xfrm rot="10800000">
          <a:off x="3291870" y="5016611"/>
          <a:ext cx="600360" cy="45441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300"/>
        </a:p>
      </xdr:txBody>
    </xdr:sp>
    <xdr:clientData/>
  </xdr:twoCellAnchor>
  <xdr:twoCellAnchor>
    <xdr:from>
      <xdr:col>6</xdr:col>
      <xdr:colOff>50649</xdr:colOff>
      <xdr:row>41</xdr:row>
      <xdr:rowOff>47284</xdr:rowOff>
    </xdr:from>
    <xdr:to>
      <xdr:col>9</xdr:col>
      <xdr:colOff>136659</xdr:colOff>
      <xdr:row>43</xdr:row>
      <xdr:rowOff>158802</xdr:rowOff>
    </xdr:to>
    <xdr:sp macro="" textlink="">
      <xdr:nvSpPr>
        <xdr:cNvPr id="104" name="Rounded Rectangle 111"/>
        <xdr:cNvSpPr/>
      </xdr:nvSpPr>
      <xdr:spPr>
        <a:xfrm rot="10800000">
          <a:off x="1079349" y="7076734"/>
          <a:ext cx="600360" cy="45441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300"/>
        </a:p>
      </xdr:txBody>
    </xdr:sp>
    <xdr:clientData/>
  </xdr:twoCellAnchor>
  <xdr:twoCellAnchor>
    <xdr:from>
      <xdr:col>20</xdr:col>
      <xdr:colOff>341</xdr:colOff>
      <xdr:row>32</xdr:row>
      <xdr:rowOff>20750</xdr:rowOff>
    </xdr:from>
    <xdr:to>
      <xdr:col>22</xdr:col>
      <xdr:colOff>112614</xdr:colOff>
      <xdr:row>34</xdr:row>
      <xdr:rowOff>135050</xdr:rowOff>
    </xdr:to>
    <xdr:sp macro="" textlink="">
      <xdr:nvSpPr>
        <xdr:cNvPr id="105" name="Rounded Rectangle 62"/>
        <xdr:cNvSpPr/>
      </xdr:nvSpPr>
      <xdr:spPr bwMode="auto">
        <a:xfrm>
          <a:off x="3429341" y="5507150"/>
          <a:ext cx="455173" cy="45720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CH</a:t>
          </a:r>
        </a:p>
      </xdr:txBody>
    </xdr:sp>
    <xdr:clientData/>
  </xdr:twoCellAnchor>
  <xdr:twoCellAnchor>
    <xdr:from>
      <xdr:col>27</xdr:col>
      <xdr:colOff>32147</xdr:colOff>
      <xdr:row>43</xdr:row>
      <xdr:rowOff>31635</xdr:rowOff>
    </xdr:from>
    <xdr:to>
      <xdr:col>31</xdr:col>
      <xdr:colOff>122777</xdr:colOff>
      <xdr:row>47</xdr:row>
      <xdr:rowOff>152152</xdr:rowOff>
    </xdr:to>
    <xdr:sp macro="" textlink="">
      <xdr:nvSpPr>
        <xdr:cNvPr id="106" name="Rounded Rectangle 28"/>
        <xdr:cNvSpPr/>
      </xdr:nvSpPr>
      <xdr:spPr>
        <a:xfrm>
          <a:off x="4661297" y="7403985"/>
          <a:ext cx="795480" cy="80631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magnet</a:t>
          </a:r>
        </a:p>
      </xdr:txBody>
    </xdr:sp>
    <xdr:clientData/>
  </xdr:twoCellAnchor>
  <xdr:twoCellAnchor>
    <xdr:from>
      <xdr:col>33</xdr:col>
      <xdr:colOff>80935</xdr:colOff>
      <xdr:row>15</xdr:row>
      <xdr:rowOff>25459</xdr:rowOff>
    </xdr:from>
    <xdr:to>
      <xdr:col>36</xdr:col>
      <xdr:colOff>166948</xdr:colOff>
      <xdr:row>17</xdr:row>
      <xdr:rowOff>136976</xdr:rowOff>
    </xdr:to>
    <xdr:sp macro="" textlink="">
      <xdr:nvSpPr>
        <xdr:cNvPr id="107" name="Rounded Rectangle 111"/>
        <xdr:cNvSpPr/>
      </xdr:nvSpPr>
      <xdr:spPr>
        <a:xfrm rot="10800000">
          <a:off x="5767360" y="2597209"/>
          <a:ext cx="600363" cy="45441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3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32</xdr:col>
      <xdr:colOff>21262</xdr:colOff>
      <xdr:row>43</xdr:row>
      <xdr:rowOff>20749</xdr:rowOff>
    </xdr:from>
    <xdr:to>
      <xdr:col>36</xdr:col>
      <xdr:colOff>111892</xdr:colOff>
      <xdr:row>47</xdr:row>
      <xdr:rowOff>141266</xdr:rowOff>
    </xdr:to>
    <xdr:sp macro="" textlink="">
      <xdr:nvSpPr>
        <xdr:cNvPr id="108" name="Rounded Rectangle 28"/>
        <xdr:cNvSpPr/>
      </xdr:nvSpPr>
      <xdr:spPr>
        <a:xfrm>
          <a:off x="5536237" y="7393099"/>
          <a:ext cx="776430" cy="80631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300"/>
            <a:t>magnet</a:t>
          </a:r>
        </a:p>
      </xdr:txBody>
    </xdr:sp>
    <xdr:clientData/>
  </xdr:twoCellAnchor>
  <xdr:twoCellAnchor>
    <xdr:from>
      <xdr:col>33</xdr:col>
      <xdr:colOff>58131</xdr:colOff>
      <xdr:row>30</xdr:row>
      <xdr:rowOff>53311</xdr:rowOff>
    </xdr:from>
    <xdr:to>
      <xdr:col>36</xdr:col>
      <xdr:colOff>144132</xdr:colOff>
      <xdr:row>32</xdr:row>
      <xdr:rowOff>164474</xdr:rowOff>
    </xdr:to>
    <xdr:sp macro="" textlink="">
      <xdr:nvSpPr>
        <xdr:cNvPr id="109" name="Rounded Rectangle 108"/>
        <xdr:cNvSpPr/>
      </xdr:nvSpPr>
      <xdr:spPr>
        <a:xfrm rot="10800000">
          <a:off x="5744556" y="5196811"/>
          <a:ext cx="600351" cy="454063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300"/>
        </a:p>
      </xdr:txBody>
    </xdr:sp>
    <xdr:clientData/>
  </xdr:twoCellAnchor>
  <xdr:twoCellAnchor>
    <xdr:from>
      <xdr:col>23</xdr:col>
      <xdr:colOff>40821</xdr:colOff>
      <xdr:row>4</xdr:row>
      <xdr:rowOff>40822</xdr:rowOff>
    </xdr:from>
    <xdr:to>
      <xdr:col>25</xdr:col>
      <xdr:colOff>162320</xdr:colOff>
      <xdr:row>6</xdr:row>
      <xdr:rowOff>158814</xdr:rowOff>
    </xdr:to>
    <xdr:sp macro="" textlink="">
      <xdr:nvSpPr>
        <xdr:cNvPr id="110" name="Rounded Rectangle 62"/>
        <xdr:cNvSpPr/>
      </xdr:nvSpPr>
      <xdr:spPr bwMode="auto">
        <a:xfrm>
          <a:off x="3984171" y="726622"/>
          <a:ext cx="464399" cy="46089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3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p</a:t>
          </a:r>
        </a:p>
      </xdr:txBody>
    </xdr:sp>
    <xdr:clientData/>
  </xdr:twoCellAnchor>
  <xdr:twoCellAnchor>
    <xdr:from>
      <xdr:col>33</xdr:col>
      <xdr:colOff>45581</xdr:colOff>
      <xdr:row>33</xdr:row>
      <xdr:rowOff>60888</xdr:rowOff>
    </xdr:from>
    <xdr:to>
      <xdr:col>34</xdr:col>
      <xdr:colOff>152737</xdr:colOff>
      <xdr:row>34</xdr:row>
      <xdr:rowOff>155706</xdr:rowOff>
    </xdr:to>
    <xdr:sp macro="" textlink="">
      <xdr:nvSpPr>
        <xdr:cNvPr id="111" name="Rounded Rectangle 61"/>
        <xdr:cNvSpPr/>
      </xdr:nvSpPr>
      <xdr:spPr bwMode="auto">
        <a:xfrm>
          <a:off x="5732006" y="5718738"/>
          <a:ext cx="278606" cy="266268"/>
        </a:xfrm>
        <a:prstGeom prst="roundRect">
          <a:avLst/>
        </a:prstGeom>
        <a:ln w="22225">
          <a:solidFill>
            <a:srgbClr val="002060"/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en-US" sz="1300"/>
        </a:p>
      </xdr:txBody>
    </xdr:sp>
    <xdr:clientData/>
  </xdr:twoCellAnchor>
  <xdr:twoCellAnchor editAs="oneCell">
    <xdr:from>
      <xdr:col>59</xdr:col>
      <xdr:colOff>40821</xdr:colOff>
      <xdr:row>7</xdr:row>
      <xdr:rowOff>49947</xdr:rowOff>
    </xdr:from>
    <xdr:to>
      <xdr:col>84</xdr:col>
      <xdr:colOff>122464</xdr:colOff>
      <xdr:row>35</xdr:row>
      <xdr:rowOff>149679</xdr:rowOff>
    </xdr:to>
    <xdr:pic>
      <xdr:nvPicPr>
        <xdr:cNvPr id="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70871" y="1250097"/>
          <a:ext cx="4625068" cy="49003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34959</xdr:colOff>
      <xdr:row>5</xdr:row>
      <xdr:rowOff>25402</xdr:rowOff>
    </xdr:from>
    <xdr:to>
      <xdr:col>15</xdr:col>
      <xdr:colOff>97831</xdr:colOff>
      <xdr:row>10</xdr:row>
      <xdr:rowOff>95251</xdr:rowOff>
    </xdr:to>
    <xdr:sp macro="" textlink="">
      <xdr:nvSpPr>
        <xdr:cNvPr id="2" name="Rounded Rectangle 1"/>
        <xdr:cNvSpPr/>
      </xdr:nvSpPr>
      <xdr:spPr>
        <a:xfrm>
          <a:off x="1149384" y="977902"/>
          <a:ext cx="805822" cy="10223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/>
            <a:t>HOTEL DE VILLE</a:t>
          </a:r>
        </a:p>
      </xdr:txBody>
    </xdr:sp>
    <xdr:clientData/>
  </xdr:twoCellAnchor>
  <xdr:twoCellAnchor>
    <xdr:from>
      <xdr:col>15</xdr:col>
      <xdr:colOff>25977</xdr:colOff>
      <xdr:row>12</xdr:row>
      <xdr:rowOff>8659</xdr:rowOff>
    </xdr:from>
    <xdr:to>
      <xdr:col>44</xdr:col>
      <xdr:colOff>91876</xdr:colOff>
      <xdr:row>12</xdr:row>
      <xdr:rowOff>8659</xdr:rowOff>
    </xdr:to>
    <xdr:cxnSp macro="">
      <xdr:nvCxnSpPr>
        <xdr:cNvPr id="3" name="Straight Connector 18"/>
        <xdr:cNvCxnSpPr/>
      </xdr:nvCxnSpPr>
      <xdr:spPr>
        <a:xfrm>
          <a:off x="1883352" y="2294659"/>
          <a:ext cx="3656824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10343</xdr:colOff>
      <xdr:row>11</xdr:row>
      <xdr:rowOff>20650</xdr:rowOff>
    </xdr:from>
    <xdr:to>
      <xdr:col>10</xdr:col>
      <xdr:colOff>10343</xdr:colOff>
      <xdr:row>41</xdr:row>
      <xdr:rowOff>63605</xdr:rowOff>
    </xdr:to>
    <xdr:cxnSp macro="">
      <xdr:nvCxnSpPr>
        <xdr:cNvPr id="4" name="Straight Connector 18"/>
        <xdr:cNvCxnSpPr/>
      </xdr:nvCxnSpPr>
      <xdr:spPr>
        <a:xfrm rot="5400000">
          <a:off x="-1630385" y="4995128"/>
          <a:ext cx="5757955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28720</xdr:colOff>
      <xdr:row>6</xdr:row>
      <xdr:rowOff>23954</xdr:rowOff>
    </xdr:from>
    <xdr:to>
      <xdr:col>20</xdr:col>
      <xdr:colOff>91075</xdr:colOff>
      <xdr:row>10</xdr:row>
      <xdr:rowOff>85891</xdr:rowOff>
    </xdr:to>
    <xdr:sp macro="" textlink="">
      <xdr:nvSpPr>
        <xdr:cNvPr id="5" name="Rounded Rectangle 134"/>
        <xdr:cNvSpPr/>
      </xdr:nvSpPr>
      <xdr:spPr>
        <a:xfrm>
          <a:off x="2009920" y="1166954"/>
          <a:ext cx="557655" cy="823937"/>
        </a:xfrm>
        <a:prstGeom prst="round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festiv</a:t>
          </a:r>
        </a:p>
      </xdr:txBody>
    </xdr:sp>
    <xdr:clientData/>
  </xdr:twoCellAnchor>
  <xdr:twoCellAnchor>
    <xdr:from>
      <xdr:col>5</xdr:col>
      <xdr:colOff>19874</xdr:colOff>
      <xdr:row>13</xdr:row>
      <xdr:rowOff>35745</xdr:rowOff>
    </xdr:from>
    <xdr:to>
      <xdr:col>8</xdr:col>
      <xdr:colOff>97720</xdr:colOff>
      <xdr:row>20</xdr:row>
      <xdr:rowOff>90327</xdr:rowOff>
    </xdr:to>
    <xdr:grpSp>
      <xdr:nvGrpSpPr>
        <xdr:cNvPr id="6" name="Group 154"/>
        <xdr:cNvGrpSpPr/>
      </xdr:nvGrpSpPr>
      <xdr:grpSpPr>
        <a:xfrm rot="16200000">
          <a:off x="449547" y="1733322"/>
          <a:ext cx="869499" cy="458846"/>
          <a:chOff x="4647420" y="2367103"/>
          <a:chExt cx="911228" cy="319340"/>
        </a:xfrm>
      </xdr:grpSpPr>
      <xdr:sp macro="" textlink="">
        <xdr:nvSpPr>
          <xdr:cNvPr id="7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29</xdr:col>
      <xdr:colOff>28907</xdr:colOff>
      <xdr:row>5</xdr:row>
      <xdr:rowOff>18365</xdr:rowOff>
    </xdr:from>
    <xdr:to>
      <xdr:col>36</xdr:col>
      <xdr:colOff>87942</xdr:colOff>
      <xdr:row>10</xdr:row>
      <xdr:rowOff>86591</xdr:rowOff>
    </xdr:to>
    <xdr:grpSp>
      <xdr:nvGrpSpPr>
        <xdr:cNvPr id="9" name="Group 8"/>
        <xdr:cNvGrpSpPr/>
      </xdr:nvGrpSpPr>
      <xdr:grpSpPr>
        <a:xfrm>
          <a:off x="3722490" y="579282"/>
          <a:ext cx="958619" cy="650309"/>
          <a:chOff x="1755528" y="798550"/>
          <a:chExt cx="934131" cy="639726"/>
        </a:xfrm>
      </xdr:grpSpPr>
      <xdr:sp macro="" textlink="">
        <xdr:nvSpPr>
          <xdr:cNvPr id="10" name="Rounded Rectangle 111"/>
          <xdr:cNvSpPr/>
        </xdr:nvSpPr>
        <xdr:spPr>
          <a:xfrm>
            <a:off x="1755528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  <xdr:sp macro="" textlink="">
        <xdr:nvSpPr>
          <xdr:cNvPr id="11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</xdr:grpSp>
    <xdr:clientData/>
  </xdr:twoCellAnchor>
  <xdr:twoCellAnchor>
    <xdr:from>
      <xdr:col>9</xdr:col>
      <xdr:colOff>37191</xdr:colOff>
      <xdr:row>1</xdr:row>
      <xdr:rowOff>18425</xdr:rowOff>
    </xdr:from>
    <xdr:to>
      <xdr:col>15</xdr:col>
      <xdr:colOff>95250</xdr:colOff>
      <xdr:row>4</xdr:row>
      <xdr:rowOff>83038</xdr:rowOff>
    </xdr:to>
    <xdr:sp macro="" textlink="">
      <xdr:nvSpPr>
        <xdr:cNvPr id="12" name="Rounded Rectangle 90"/>
        <xdr:cNvSpPr/>
      </xdr:nvSpPr>
      <xdr:spPr>
        <a:xfrm>
          <a:off x="1151616" y="208925"/>
          <a:ext cx="801009" cy="636113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adn</a:t>
          </a:r>
        </a:p>
      </xdr:txBody>
    </xdr:sp>
    <xdr:clientData/>
  </xdr:twoCellAnchor>
  <xdr:twoCellAnchor>
    <xdr:from>
      <xdr:col>21</xdr:col>
      <xdr:colOff>30636</xdr:colOff>
      <xdr:row>4</xdr:row>
      <xdr:rowOff>31353</xdr:rowOff>
    </xdr:from>
    <xdr:to>
      <xdr:col>28</xdr:col>
      <xdr:colOff>93136</xdr:colOff>
      <xdr:row>10</xdr:row>
      <xdr:rowOff>87916</xdr:rowOff>
    </xdr:to>
    <xdr:grpSp>
      <xdr:nvGrpSpPr>
        <xdr:cNvPr id="13" name="Group 12"/>
        <xdr:cNvGrpSpPr/>
      </xdr:nvGrpSpPr>
      <xdr:grpSpPr>
        <a:xfrm>
          <a:off x="2708219" y="475853"/>
          <a:ext cx="951500" cy="755063"/>
          <a:chOff x="2100159" y="464308"/>
          <a:chExt cx="911091" cy="731972"/>
        </a:xfrm>
      </xdr:grpSpPr>
      <xdr:sp macro="" textlink="">
        <xdr:nvSpPr>
          <xdr:cNvPr id="14" name="Rounded Rectangle 111"/>
          <xdr:cNvSpPr/>
        </xdr:nvSpPr>
        <xdr:spPr>
          <a:xfrm>
            <a:off x="2100159" y="467772"/>
            <a:ext cx="429645" cy="72850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filtres</a:t>
            </a:r>
          </a:p>
        </xdr:txBody>
      </xdr:sp>
      <xdr:sp macro="" textlink="">
        <xdr:nvSpPr>
          <xdr:cNvPr id="15" name="Rounded Rectangle 111"/>
          <xdr:cNvSpPr/>
        </xdr:nvSpPr>
        <xdr:spPr>
          <a:xfrm>
            <a:off x="2581605" y="464308"/>
            <a:ext cx="429645" cy="72850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filtres</a:t>
            </a:r>
          </a:p>
        </xdr:txBody>
      </xdr:sp>
    </xdr:grpSp>
    <xdr:clientData/>
  </xdr:twoCellAnchor>
  <xdr:twoCellAnchor>
    <xdr:from>
      <xdr:col>37</xdr:col>
      <xdr:colOff>25444</xdr:colOff>
      <xdr:row>5</xdr:row>
      <xdr:rowOff>23560</xdr:rowOff>
    </xdr:from>
    <xdr:to>
      <xdr:col>44</xdr:col>
      <xdr:colOff>93138</xdr:colOff>
      <xdr:row>10</xdr:row>
      <xdr:rowOff>91786</xdr:rowOff>
    </xdr:to>
    <xdr:grpSp>
      <xdr:nvGrpSpPr>
        <xdr:cNvPr id="16" name="Group 15"/>
        <xdr:cNvGrpSpPr/>
      </xdr:nvGrpSpPr>
      <xdr:grpSpPr>
        <a:xfrm>
          <a:off x="4745611" y="584477"/>
          <a:ext cx="956694" cy="650309"/>
          <a:chOff x="1755528" y="798550"/>
          <a:chExt cx="934131" cy="639726"/>
        </a:xfrm>
      </xdr:grpSpPr>
      <xdr:sp macro="" textlink="">
        <xdr:nvSpPr>
          <xdr:cNvPr id="17" name="Rounded Rectangle 16"/>
          <xdr:cNvSpPr/>
        </xdr:nvSpPr>
        <xdr:spPr>
          <a:xfrm>
            <a:off x="1755528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  <xdr:sp macro="" textlink="">
        <xdr:nvSpPr>
          <xdr:cNvPr id="18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</xdr:grpSp>
    <xdr:clientData/>
  </xdr:twoCellAnchor>
  <xdr:twoCellAnchor>
    <xdr:from>
      <xdr:col>45</xdr:col>
      <xdr:colOff>21978</xdr:colOff>
      <xdr:row>5</xdr:row>
      <xdr:rowOff>31354</xdr:rowOff>
    </xdr:from>
    <xdr:to>
      <xdr:col>48</xdr:col>
      <xdr:colOff>87941</xdr:colOff>
      <xdr:row>11</xdr:row>
      <xdr:rowOff>84453</xdr:rowOff>
    </xdr:to>
    <xdr:sp macro="" textlink="">
      <xdr:nvSpPr>
        <xdr:cNvPr id="19" name="Rounded Rectangle 111"/>
        <xdr:cNvSpPr/>
      </xdr:nvSpPr>
      <xdr:spPr>
        <a:xfrm>
          <a:off x="5594103" y="983854"/>
          <a:ext cx="437438" cy="119609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filtres</a:t>
          </a:r>
        </a:p>
      </xdr:txBody>
    </xdr:sp>
    <xdr:clientData/>
  </xdr:twoCellAnchor>
  <xdr:twoCellAnchor>
    <xdr:from>
      <xdr:col>29</xdr:col>
      <xdr:colOff>34103</xdr:colOff>
      <xdr:row>13</xdr:row>
      <xdr:rowOff>23561</xdr:rowOff>
    </xdr:from>
    <xdr:to>
      <xdr:col>36</xdr:col>
      <xdr:colOff>93138</xdr:colOff>
      <xdr:row>18</xdr:row>
      <xdr:rowOff>91787</xdr:rowOff>
    </xdr:to>
    <xdr:grpSp>
      <xdr:nvGrpSpPr>
        <xdr:cNvPr id="20" name="Group 19"/>
        <xdr:cNvGrpSpPr/>
      </xdr:nvGrpSpPr>
      <xdr:grpSpPr>
        <a:xfrm>
          <a:off x="3727686" y="1515811"/>
          <a:ext cx="958619" cy="650309"/>
          <a:chOff x="1755528" y="798550"/>
          <a:chExt cx="934131" cy="639726"/>
        </a:xfrm>
      </xdr:grpSpPr>
      <xdr:sp macro="" textlink="">
        <xdr:nvSpPr>
          <xdr:cNvPr id="21" name="Rounded Rectangle 111"/>
          <xdr:cNvSpPr/>
        </xdr:nvSpPr>
        <xdr:spPr>
          <a:xfrm>
            <a:off x="1755528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  <xdr:sp macro="" textlink="">
        <xdr:nvSpPr>
          <xdr:cNvPr id="22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</xdr:grpSp>
    <xdr:clientData/>
  </xdr:twoCellAnchor>
  <xdr:twoCellAnchor>
    <xdr:from>
      <xdr:col>37</xdr:col>
      <xdr:colOff>30640</xdr:colOff>
      <xdr:row>13</xdr:row>
      <xdr:rowOff>28756</xdr:rowOff>
    </xdr:from>
    <xdr:to>
      <xdr:col>44</xdr:col>
      <xdr:colOff>98334</xdr:colOff>
      <xdr:row>18</xdr:row>
      <xdr:rowOff>96982</xdr:rowOff>
    </xdr:to>
    <xdr:grpSp>
      <xdr:nvGrpSpPr>
        <xdr:cNvPr id="23" name="Group 22"/>
        <xdr:cNvGrpSpPr/>
      </xdr:nvGrpSpPr>
      <xdr:grpSpPr>
        <a:xfrm>
          <a:off x="4750807" y="1521006"/>
          <a:ext cx="956694" cy="650309"/>
          <a:chOff x="1755528" y="798550"/>
          <a:chExt cx="934131" cy="639726"/>
        </a:xfrm>
      </xdr:grpSpPr>
      <xdr:sp macro="" textlink="">
        <xdr:nvSpPr>
          <xdr:cNvPr id="24" name="Rounded Rectangle 23"/>
          <xdr:cNvSpPr/>
        </xdr:nvSpPr>
        <xdr:spPr>
          <a:xfrm>
            <a:off x="1755528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  <xdr:sp macro="" textlink="">
        <xdr:nvSpPr>
          <xdr:cNvPr id="25" name="Rounded Rectangle 111"/>
          <xdr:cNvSpPr/>
        </xdr:nvSpPr>
        <xdr:spPr>
          <a:xfrm>
            <a:off x="2252221" y="798550"/>
            <a:ext cx="437438" cy="639726"/>
          </a:xfrm>
          <a:prstGeom prst="roundRect">
            <a:avLst/>
          </a:prstGeom>
          <a:ln>
            <a:solidFill>
              <a:srgbClr val="7030A0"/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semis</a:t>
            </a:r>
          </a:p>
        </xdr:txBody>
      </xdr:sp>
    </xdr:grpSp>
    <xdr:clientData/>
  </xdr:twoCellAnchor>
  <xdr:twoCellAnchor>
    <xdr:from>
      <xdr:col>45</xdr:col>
      <xdr:colOff>27174</xdr:colOff>
      <xdr:row>12</xdr:row>
      <xdr:rowOff>36551</xdr:rowOff>
    </xdr:from>
    <xdr:to>
      <xdr:col>48</xdr:col>
      <xdr:colOff>93137</xdr:colOff>
      <xdr:row>18</xdr:row>
      <xdr:rowOff>89650</xdr:rowOff>
    </xdr:to>
    <xdr:sp macro="" textlink="">
      <xdr:nvSpPr>
        <xdr:cNvPr id="26" name="Rounded Rectangle 111"/>
        <xdr:cNvSpPr/>
      </xdr:nvSpPr>
      <xdr:spPr>
        <a:xfrm>
          <a:off x="5599299" y="2322551"/>
          <a:ext cx="437438" cy="119609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filtres</a:t>
          </a:r>
        </a:p>
      </xdr:txBody>
    </xdr:sp>
    <xdr:clientData/>
  </xdr:twoCellAnchor>
  <xdr:twoCellAnchor>
    <xdr:from>
      <xdr:col>21</xdr:col>
      <xdr:colOff>35830</xdr:colOff>
      <xdr:row>13</xdr:row>
      <xdr:rowOff>36549</xdr:rowOff>
    </xdr:from>
    <xdr:to>
      <xdr:col>28</xdr:col>
      <xdr:colOff>98330</xdr:colOff>
      <xdr:row>19</xdr:row>
      <xdr:rowOff>93112</xdr:rowOff>
    </xdr:to>
    <xdr:grpSp>
      <xdr:nvGrpSpPr>
        <xdr:cNvPr id="27" name="Group 26"/>
        <xdr:cNvGrpSpPr/>
      </xdr:nvGrpSpPr>
      <xdr:grpSpPr>
        <a:xfrm>
          <a:off x="2713413" y="1528799"/>
          <a:ext cx="951500" cy="755063"/>
          <a:chOff x="2100159" y="464308"/>
          <a:chExt cx="911091" cy="731972"/>
        </a:xfrm>
      </xdr:grpSpPr>
      <xdr:sp macro="" textlink="">
        <xdr:nvSpPr>
          <xdr:cNvPr id="28" name="Rounded Rectangle 111"/>
          <xdr:cNvSpPr/>
        </xdr:nvSpPr>
        <xdr:spPr>
          <a:xfrm>
            <a:off x="2100159" y="467772"/>
            <a:ext cx="429645" cy="72850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filtres</a:t>
            </a:r>
          </a:p>
        </xdr:txBody>
      </xdr:sp>
      <xdr:sp macro="" textlink="">
        <xdr:nvSpPr>
          <xdr:cNvPr id="29" name="Rounded Rectangle 111"/>
          <xdr:cNvSpPr/>
        </xdr:nvSpPr>
        <xdr:spPr>
          <a:xfrm>
            <a:off x="2581605" y="464308"/>
            <a:ext cx="429645" cy="728508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/>
              <a:t>filtres</a:t>
            </a:r>
          </a:p>
        </xdr:txBody>
      </xdr:sp>
    </xdr:grpSp>
    <xdr:clientData/>
  </xdr:twoCellAnchor>
  <xdr:twoCellAnchor>
    <xdr:from>
      <xdr:col>16</xdr:col>
      <xdr:colOff>5195</xdr:colOff>
      <xdr:row>5</xdr:row>
      <xdr:rowOff>13854</xdr:rowOff>
    </xdr:from>
    <xdr:to>
      <xdr:col>17</xdr:col>
      <xdr:colOff>99967</xdr:colOff>
      <xdr:row>5</xdr:row>
      <xdr:rowOff>13854</xdr:rowOff>
    </xdr:to>
    <xdr:cxnSp macro="">
      <xdr:nvCxnSpPr>
        <xdr:cNvPr id="30" name="Straight Connector 18"/>
        <xdr:cNvCxnSpPr/>
      </xdr:nvCxnSpPr>
      <xdr:spPr>
        <a:xfrm>
          <a:off x="1986395" y="966354"/>
          <a:ext cx="218597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18370</xdr:colOff>
      <xdr:row>1</xdr:row>
      <xdr:rowOff>17318</xdr:rowOff>
    </xdr:from>
    <xdr:to>
      <xdr:col>19</xdr:col>
      <xdr:colOff>94257</xdr:colOff>
      <xdr:row>3</xdr:row>
      <xdr:rowOff>110681</xdr:rowOff>
    </xdr:to>
    <xdr:sp macro="" textlink="">
      <xdr:nvSpPr>
        <xdr:cNvPr id="31" name="Rounded Rectangle 90"/>
        <xdr:cNvSpPr/>
      </xdr:nvSpPr>
      <xdr:spPr>
        <a:xfrm>
          <a:off x="1999570" y="207818"/>
          <a:ext cx="447362" cy="474363"/>
        </a:xfrm>
        <a:prstGeom prst="round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ordi</a:t>
          </a:r>
        </a:p>
      </xdr:txBody>
    </xdr:sp>
    <xdr:clientData/>
  </xdr:twoCellAnchor>
  <xdr:twoCellAnchor>
    <xdr:from>
      <xdr:col>11</xdr:col>
      <xdr:colOff>16410</xdr:colOff>
      <xdr:row>18</xdr:row>
      <xdr:rowOff>10817</xdr:rowOff>
    </xdr:from>
    <xdr:to>
      <xdr:col>14</xdr:col>
      <xdr:colOff>83638</xdr:colOff>
      <xdr:row>20</xdr:row>
      <xdr:rowOff>104180</xdr:rowOff>
    </xdr:to>
    <xdr:sp macro="" textlink="">
      <xdr:nvSpPr>
        <xdr:cNvPr id="32" name="Rounded Rectangle 91"/>
        <xdr:cNvSpPr/>
      </xdr:nvSpPr>
      <xdr:spPr>
        <a:xfrm>
          <a:off x="1378485" y="3439817"/>
          <a:ext cx="438703" cy="474363"/>
        </a:xfrm>
        <a:prstGeom prst="round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ordi</a:t>
          </a:r>
        </a:p>
      </xdr:txBody>
    </xdr:sp>
    <xdr:clientData/>
  </xdr:twoCellAnchor>
  <xdr:twoCellAnchor>
    <xdr:from>
      <xdr:col>25</xdr:col>
      <xdr:colOff>123824</xdr:colOff>
      <xdr:row>1</xdr:row>
      <xdr:rowOff>13855</xdr:rowOff>
    </xdr:from>
    <xdr:to>
      <xdr:col>28</xdr:col>
      <xdr:colOff>108976</xdr:colOff>
      <xdr:row>3</xdr:row>
      <xdr:rowOff>107218</xdr:rowOff>
    </xdr:to>
    <xdr:sp macro="" textlink="">
      <xdr:nvSpPr>
        <xdr:cNvPr id="33" name="Rounded Rectangle 90"/>
        <xdr:cNvSpPr/>
      </xdr:nvSpPr>
      <xdr:spPr>
        <a:xfrm>
          <a:off x="3219449" y="204355"/>
          <a:ext cx="356627" cy="47436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16410</xdr:colOff>
      <xdr:row>21</xdr:row>
      <xdr:rowOff>23623</xdr:rowOff>
    </xdr:from>
    <xdr:to>
      <xdr:col>8</xdr:col>
      <xdr:colOff>94256</xdr:colOff>
      <xdr:row>28</xdr:row>
      <xdr:rowOff>78205</xdr:rowOff>
    </xdr:to>
    <xdr:grpSp>
      <xdr:nvGrpSpPr>
        <xdr:cNvPr id="34" name="Group 154"/>
        <xdr:cNvGrpSpPr/>
      </xdr:nvGrpSpPr>
      <xdr:grpSpPr>
        <a:xfrm rot="16200000">
          <a:off x="446083" y="2652533"/>
          <a:ext cx="869499" cy="458846"/>
          <a:chOff x="4647420" y="2367103"/>
          <a:chExt cx="911228" cy="319340"/>
        </a:xfrm>
      </xdr:grpSpPr>
      <xdr:sp macro="" textlink="">
        <xdr:nvSpPr>
          <xdr:cNvPr id="35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6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25980</xdr:colOff>
      <xdr:row>29</xdr:row>
      <xdr:rowOff>25980</xdr:rowOff>
    </xdr:from>
    <xdr:to>
      <xdr:col>8</xdr:col>
      <xdr:colOff>103826</xdr:colOff>
      <xdr:row>36</xdr:row>
      <xdr:rowOff>80562</xdr:rowOff>
    </xdr:to>
    <xdr:grpSp>
      <xdr:nvGrpSpPr>
        <xdr:cNvPr id="37" name="Group 154"/>
        <xdr:cNvGrpSpPr/>
      </xdr:nvGrpSpPr>
      <xdr:grpSpPr>
        <a:xfrm rot="16200000">
          <a:off x="455654" y="3586223"/>
          <a:ext cx="869498" cy="458846"/>
          <a:chOff x="4647420" y="2367103"/>
          <a:chExt cx="911228" cy="319340"/>
        </a:xfrm>
      </xdr:grpSpPr>
      <xdr:sp macro="" textlink="">
        <xdr:nvSpPr>
          <xdr:cNvPr id="38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9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40</xdr:col>
      <xdr:colOff>44779</xdr:colOff>
      <xdr:row>32</xdr:row>
      <xdr:rowOff>25977</xdr:rowOff>
    </xdr:from>
    <xdr:to>
      <xdr:col>43</xdr:col>
      <xdr:colOff>94326</xdr:colOff>
      <xdr:row>37</xdr:row>
      <xdr:rowOff>79688</xdr:rowOff>
    </xdr:to>
    <xdr:sp macro="" textlink="">
      <xdr:nvSpPr>
        <xdr:cNvPr id="40" name="Rounded Rectangle 69"/>
        <xdr:cNvSpPr/>
      </xdr:nvSpPr>
      <xdr:spPr>
        <a:xfrm>
          <a:off x="4997779" y="6121977"/>
          <a:ext cx="421022" cy="100621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39</xdr:col>
      <xdr:colOff>26072</xdr:colOff>
      <xdr:row>38</xdr:row>
      <xdr:rowOff>16452</xdr:rowOff>
    </xdr:from>
    <xdr:to>
      <xdr:col>48</xdr:col>
      <xdr:colOff>83111</xdr:colOff>
      <xdr:row>44</xdr:row>
      <xdr:rowOff>80577</xdr:rowOff>
    </xdr:to>
    <xdr:sp macro="" textlink="">
      <xdr:nvSpPr>
        <xdr:cNvPr id="41" name="Rounded Rectangle 40"/>
        <xdr:cNvSpPr/>
      </xdr:nvSpPr>
      <xdr:spPr>
        <a:xfrm>
          <a:off x="4855247" y="7255452"/>
          <a:ext cx="1171464" cy="120712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33</xdr:col>
      <xdr:colOff>27194</xdr:colOff>
      <xdr:row>39</xdr:row>
      <xdr:rowOff>33771</xdr:rowOff>
    </xdr:from>
    <xdr:to>
      <xdr:col>37</xdr:col>
      <xdr:colOff>97494</xdr:colOff>
      <xdr:row>43</xdr:row>
      <xdr:rowOff>90921</xdr:rowOff>
    </xdr:to>
    <xdr:sp macro="" textlink="">
      <xdr:nvSpPr>
        <xdr:cNvPr id="42" name="Rounded Rectangle 41"/>
        <xdr:cNvSpPr/>
      </xdr:nvSpPr>
      <xdr:spPr>
        <a:xfrm>
          <a:off x="4113419" y="7463271"/>
          <a:ext cx="565600" cy="8191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stbas</a:t>
          </a:r>
        </a:p>
      </xdr:txBody>
    </xdr:sp>
    <xdr:clientData/>
  </xdr:twoCellAnchor>
  <xdr:twoCellAnchor>
    <xdr:from>
      <xdr:col>35</xdr:col>
      <xdr:colOff>35500</xdr:colOff>
      <xdr:row>19</xdr:row>
      <xdr:rowOff>47343</xdr:rowOff>
    </xdr:from>
    <xdr:to>
      <xdr:col>41</xdr:col>
      <xdr:colOff>93868</xdr:colOff>
      <xdr:row>24</xdr:row>
      <xdr:rowOff>81395</xdr:rowOff>
    </xdr:to>
    <xdr:sp macro="" textlink="">
      <xdr:nvSpPr>
        <xdr:cNvPr id="43" name="Rounded Rectangle 42"/>
        <xdr:cNvSpPr/>
      </xdr:nvSpPr>
      <xdr:spPr>
        <a:xfrm>
          <a:off x="4369375" y="3666843"/>
          <a:ext cx="801318" cy="98655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49</xdr:col>
      <xdr:colOff>41649</xdr:colOff>
      <xdr:row>29</xdr:row>
      <xdr:rowOff>24247</xdr:rowOff>
    </xdr:from>
    <xdr:to>
      <xdr:col>52</xdr:col>
      <xdr:colOff>116335</xdr:colOff>
      <xdr:row>32</xdr:row>
      <xdr:rowOff>101309</xdr:rowOff>
    </xdr:to>
    <xdr:sp macro="" textlink="">
      <xdr:nvSpPr>
        <xdr:cNvPr id="44" name="Rounded Rectangle 1"/>
        <xdr:cNvSpPr/>
      </xdr:nvSpPr>
      <xdr:spPr>
        <a:xfrm>
          <a:off x="6109074" y="5548747"/>
          <a:ext cx="446161" cy="64856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27</xdr:col>
      <xdr:colOff>45378</xdr:colOff>
      <xdr:row>39</xdr:row>
      <xdr:rowOff>47343</xdr:rowOff>
    </xdr:from>
    <xdr:to>
      <xdr:col>32</xdr:col>
      <xdr:colOff>93869</xdr:colOff>
      <xdr:row>44</xdr:row>
      <xdr:rowOff>81396</xdr:rowOff>
    </xdr:to>
    <xdr:sp macro="" textlink="">
      <xdr:nvSpPr>
        <xdr:cNvPr id="45" name="Rounded Rectangle 44"/>
        <xdr:cNvSpPr/>
      </xdr:nvSpPr>
      <xdr:spPr>
        <a:xfrm>
          <a:off x="3388653" y="7476843"/>
          <a:ext cx="667616" cy="98655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inno</a:t>
          </a:r>
        </a:p>
      </xdr:txBody>
    </xdr:sp>
    <xdr:clientData/>
  </xdr:twoCellAnchor>
  <xdr:twoCellAnchor>
    <xdr:from>
      <xdr:col>28</xdr:col>
      <xdr:colOff>37234</xdr:colOff>
      <xdr:row>20</xdr:row>
      <xdr:rowOff>39550</xdr:rowOff>
    </xdr:from>
    <xdr:to>
      <xdr:col>34</xdr:col>
      <xdr:colOff>73087</xdr:colOff>
      <xdr:row>25</xdr:row>
      <xdr:rowOff>73603</xdr:rowOff>
    </xdr:to>
    <xdr:sp macro="" textlink="">
      <xdr:nvSpPr>
        <xdr:cNvPr id="46" name="Rounded Rectangle 45"/>
        <xdr:cNvSpPr/>
      </xdr:nvSpPr>
      <xdr:spPr>
        <a:xfrm>
          <a:off x="3504334" y="3849550"/>
          <a:ext cx="778803" cy="98655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42</xdr:col>
      <xdr:colOff>26843</xdr:colOff>
      <xdr:row>19</xdr:row>
      <xdr:rowOff>35221</xdr:rowOff>
    </xdr:from>
    <xdr:to>
      <xdr:col>48</xdr:col>
      <xdr:colOff>69625</xdr:colOff>
      <xdr:row>24</xdr:row>
      <xdr:rowOff>69273</xdr:rowOff>
    </xdr:to>
    <xdr:sp macro="" textlink="">
      <xdr:nvSpPr>
        <xdr:cNvPr id="47" name="Rounded Rectangle 46"/>
        <xdr:cNvSpPr/>
      </xdr:nvSpPr>
      <xdr:spPr>
        <a:xfrm>
          <a:off x="5227493" y="3654721"/>
          <a:ext cx="785732" cy="98655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43</xdr:col>
      <xdr:colOff>36719</xdr:colOff>
      <xdr:row>25</xdr:row>
      <xdr:rowOff>30025</xdr:rowOff>
    </xdr:from>
    <xdr:to>
      <xdr:col>48</xdr:col>
      <xdr:colOff>93869</xdr:colOff>
      <xdr:row>30</xdr:row>
      <xdr:rowOff>64078</xdr:rowOff>
    </xdr:to>
    <xdr:sp macro="" textlink="">
      <xdr:nvSpPr>
        <xdr:cNvPr id="48" name="Rounded Rectangle 47"/>
        <xdr:cNvSpPr/>
      </xdr:nvSpPr>
      <xdr:spPr>
        <a:xfrm>
          <a:off x="5361194" y="4792525"/>
          <a:ext cx="676275" cy="98655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44</xdr:col>
      <xdr:colOff>28062</xdr:colOff>
      <xdr:row>32</xdr:row>
      <xdr:rowOff>43295</xdr:rowOff>
    </xdr:from>
    <xdr:to>
      <xdr:col>48</xdr:col>
      <xdr:colOff>93871</xdr:colOff>
      <xdr:row>37</xdr:row>
      <xdr:rowOff>77348</xdr:rowOff>
    </xdr:to>
    <xdr:sp macro="" textlink="">
      <xdr:nvSpPr>
        <xdr:cNvPr id="49" name="Rounded Rectangle 48"/>
        <xdr:cNvSpPr/>
      </xdr:nvSpPr>
      <xdr:spPr>
        <a:xfrm>
          <a:off x="5476362" y="6139295"/>
          <a:ext cx="561109" cy="98655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fron fron</a:t>
          </a:r>
        </a:p>
      </xdr:txBody>
    </xdr:sp>
    <xdr:clientData/>
  </xdr:twoCellAnchor>
  <xdr:twoCellAnchor>
    <xdr:from>
      <xdr:col>15</xdr:col>
      <xdr:colOff>16780</xdr:colOff>
      <xdr:row>13</xdr:row>
      <xdr:rowOff>45209</xdr:rowOff>
    </xdr:from>
    <xdr:to>
      <xdr:col>18</xdr:col>
      <xdr:colOff>82743</xdr:colOff>
      <xdr:row>19</xdr:row>
      <xdr:rowOff>98308</xdr:rowOff>
    </xdr:to>
    <xdr:sp macro="" textlink="">
      <xdr:nvSpPr>
        <xdr:cNvPr id="50" name="Rounded Rectangle 111"/>
        <xdr:cNvSpPr/>
      </xdr:nvSpPr>
      <xdr:spPr>
        <a:xfrm>
          <a:off x="1874155" y="2521709"/>
          <a:ext cx="437438" cy="119609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filtres</a:t>
          </a:r>
        </a:p>
      </xdr:txBody>
    </xdr:sp>
    <xdr:clientData/>
  </xdr:twoCellAnchor>
  <xdr:twoCellAnchor>
    <xdr:from>
      <xdr:col>11</xdr:col>
      <xdr:colOff>34635</xdr:colOff>
      <xdr:row>11</xdr:row>
      <xdr:rowOff>25975</xdr:rowOff>
    </xdr:from>
    <xdr:to>
      <xdr:col>14</xdr:col>
      <xdr:colOff>91939</xdr:colOff>
      <xdr:row>17</xdr:row>
      <xdr:rowOff>79074</xdr:rowOff>
    </xdr:to>
    <xdr:sp macro="" textlink="">
      <xdr:nvSpPr>
        <xdr:cNvPr id="51" name="Rounded Rectangle 111"/>
        <xdr:cNvSpPr/>
      </xdr:nvSpPr>
      <xdr:spPr>
        <a:xfrm>
          <a:off x="1396710" y="2121475"/>
          <a:ext cx="428779" cy="119609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filtres</a:t>
          </a:r>
        </a:p>
      </xdr:txBody>
    </xdr:sp>
    <xdr:clientData/>
  </xdr:twoCellAnchor>
  <xdr:twoCellAnchor>
    <xdr:from>
      <xdr:col>19</xdr:col>
      <xdr:colOff>119448</xdr:colOff>
      <xdr:row>13</xdr:row>
      <xdr:rowOff>18918</xdr:rowOff>
    </xdr:from>
    <xdr:to>
      <xdr:col>19</xdr:col>
      <xdr:colOff>119448</xdr:colOff>
      <xdr:row>25</xdr:row>
      <xdr:rowOff>87318</xdr:rowOff>
    </xdr:to>
    <xdr:cxnSp macro="">
      <xdr:nvCxnSpPr>
        <xdr:cNvPr id="52" name="Straight Connector 18"/>
        <xdr:cNvCxnSpPr/>
      </xdr:nvCxnSpPr>
      <xdr:spPr>
        <a:xfrm rot="5400000">
          <a:off x="1294923" y="3672618"/>
          <a:ext cx="2354400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12949</xdr:colOff>
      <xdr:row>21</xdr:row>
      <xdr:rowOff>37477</xdr:rowOff>
    </xdr:from>
    <xdr:to>
      <xdr:col>14</xdr:col>
      <xdr:colOff>82136</xdr:colOff>
      <xdr:row>28</xdr:row>
      <xdr:rowOff>92059</xdr:rowOff>
    </xdr:to>
    <xdr:grpSp>
      <xdr:nvGrpSpPr>
        <xdr:cNvPr id="53" name="Group 154"/>
        <xdr:cNvGrpSpPr/>
      </xdr:nvGrpSpPr>
      <xdr:grpSpPr>
        <a:xfrm rot="16200000">
          <a:off x="1205584" y="2665425"/>
          <a:ext cx="869499" cy="460770"/>
          <a:chOff x="4647420" y="2367103"/>
          <a:chExt cx="911228" cy="319340"/>
        </a:xfrm>
      </xdr:grpSpPr>
      <xdr:sp macro="" textlink="">
        <xdr:nvSpPr>
          <xdr:cNvPr id="54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5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17318</xdr:colOff>
      <xdr:row>37</xdr:row>
      <xdr:rowOff>34635</xdr:rowOff>
    </xdr:from>
    <xdr:to>
      <xdr:col>8</xdr:col>
      <xdr:colOff>95164</xdr:colOff>
      <xdr:row>44</xdr:row>
      <xdr:rowOff>89217</xdr:rowOff>
    </xdr:to>
    <xdr:grpSp>
      <xdr:nvGrpSpPr>
        <xdr:cNvPr id="56" name="Group 154"/>
        <xdr:cNvGrpSpPr/>
      </xdr:nvGrpSpPr>
      <xdr:grpSpPr>
        <a:xfrm rot="16200000">
          <a:off x="446991" y="4526212"/>
          <a:ext cx="869499" cy="458846"/>
          <a:chOff x="4647420" y="2367103"/>
          <a:chExt cx="911228" cy="319340"/>
        </a:xfrm>
      </xdr:grpSpPr>
      <xdr:sp macro="" textlink="">
        <xdr:nvSpPr>
          <xdr:cNvPr id="57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8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9572</xdr:colOff>
      <xdr:row>29</xdr:row>
      <xdr:rowOff>28334</xdr:rowOff>
    </xdr:from>
    <xdr:to>
      <xdr:col>14</xdr:col>
      <xdr:colOff>78759</xdr:colOff>
      <xdr:row>36</xdr:row>
      <xdr:rowOff>82916</xdr:rowOff>
    </xdr:to>
    <xdr:grpSp>
      <xdr:nvGrpSpPr>
        <xdr:cNvPr id="59" name="Group 154"/>
        <xdr:cNvGrpSpPr/>
      </xdr:nvGrpSpPr>
      <xdr:grpSpPr>
        <a:xfrm rot="16200000">
          <a:off x="1202208" y="3587615"/>
          <a:ext cx="869498" cy="460770"/>
          <a:chOff x="4647420" y="2367103"/>
          <a:chExt cx="911228" cy="319340"/>
        </a:xfrm>
      </xdr:grpSpPr>
      <xdr:sp macro="" textlink="">
        <xdr:nvSpPr>
          <xdr:cNvPr id="60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1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14766</xdr:colOff>
      <xdr:row>37</xdr:row>
      <xdr:rowOff>24869</xdr:rowOff>
    </xdr:from>
    <xdr:to>
      <xdr:col>14</xdr:col>
      <xdr:colOff>83953</xdr:colOff>
      <xdr:row>44</xdr:row>
      <xdr:rowOff>79451</xdr:rowOff>
    </xdr:to>
    <xdr:grpSp>
      <xdr:nvGrpSpPr>
        <xdr:cNvPr id="62" name="Group 154"/>
        <xdr:cNvGrpSpPr/>
      </xdr:nvGrpSpPr>
      <xdr:grpSpPr>
        <a:xfrm rot="16200000">
          <a:off x="1207401" y="4515484"/>
          <a:ext cx="869499" cy="460770"/>
          <a:chOff x="4647420" y="2367103"/>
          <a:chExt cx="911228" cy="319340"/>
        </a:xfrm>
      </xdr:grpSpPr>
      <xdr:sp macro="" textlink="">
        <xdr:nvSpPr>
          <xdr:cNvPr id="63" name="Rounded Rectangle 90"/>
          <xdr:cNvSpPr/>
        </xdr:nvSpPr>
        <xdr:spPr>
          <a:xfrm rot="5400000">
            <a:off x="5182133" y="2309928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4" name="Rounded Rectangle 91"/>
          <xdr:cNvSpPr/>
        </xdr:nvSpPr>
        <xdr:spPr>
          <a:xfrm rot="5400000">
            <a:off x="4706012" y="2308511"/>
            <a:ext cx="317923" cy="435107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15</xdr:col>
      <xdr:colOff>31999</xdr:colOff>
      <xdr:row>20</xdr:row>
      <xdr:rowOff>27952</xdr:rowOff>
    </xdr:from>
    <xdr:to>
      <xdr:col>18</xdr:col>
      <xdr:colOff>108713</xdr:colOff>
      <xdr:row>23</xdr:row>
      <xdr:rowOff>93159</xdr:rowOff>
    </xdr:to>
    <xdr:sp macro="" textlink="">
      <xdr:nvSpPr>
        <xdr:cNvPr id="65" name="Rounded Rectangle 90"/>
        <xdr:cNvSpPr/>
      </xdr:nvSpPr>
      <xdr:spPr>
        <a:xfrm>
          <a:off x="1889374" y="3837952"/>
          <a:ext cx="448189" cy="63670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44306</xdr:colOff>
      <xdr:row>25</xdr:row>
      <xdr:rowOff>34345</xdr:rowOff>
    </xdr:from>
    <xdr:to>
      <xdr:col>27</xdr:col>
      <xdr:colOff>76200</xdr:colOff>
      <xdr:row>29</xdr:row>
      <xdr:rowOff>96282</xdr:rowOff>
    </xdr:to>
    <xdr:sp macro="" textlink="">
      <xdr:nvSpPr>
        <xdr:cNvPr id="66" name="Rounded Rectangle 134"/>
        <xdr:cNvSpPr/>
      </xdr:nvSpPr>
      <xdr:spPr>
        <a:xfrm>
          <a:off x="2644631" y="4796845"/>
          <a:ext cx="774844" cy="823937"/>
        </a:xfrm>
        <a:prstGeom prst="round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studio</a:t>
          </a:r>
        </a:p>
      </xdr:txBody>
    </xdr:sp>
    <xdr:clientData/>
  </xdr:twoCellAnchor>
  <xdr:twoCellAnchor>
    <xdr:from>
      <xdr:col>21</xdr:col>
      <xdr:colOff>44306</xdr:colOff>
      <xdr:row>20</xdr:row>
      <xdr:rowOff>34345</xdr:rowOff>
    </xdr:from>
    <xdr:to>
      <xdr:col>27</xdr:col>
      <xdr:colOff>76200</xdr:colOff>
      <xdr:row>24</xdr:row>
      <xdr:rowOff>96282</xdr:rowOff>
    </xdr:to>
    <xdr:sp macro="" textlink="">
      <xdr:nvSpPr>
        <xdr:cNvPr id="67" name="Rounded Rectangle 134"/>
        <xdr:cNvSpPr/>
      </xdr:nvSpPr>
      <xdr:spPr>
        <a:xfrm>
          <a:off x="2644631" y="3844345"/>
          <a:ext cx="774844" cy="823937"/>
        </a:xfrm>
        <a:prstGeom prst="roundRect">
          <a:avLst/>
        </a:prstGeom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studio</a:t>
          </a:r>
        </a:p>
      </xdr:txBody>
    </xdr:sp>
    <xdr:clientData/>
  </xdr:twoCellAnchor>
  <xdr:twoCellAnchor>
    <xdr:from>
      <xdr:col>22</xdr:col>
      <xdr:colOff>41049</xdr:colOff>
      <xdr:row>40</xdr:row>
      <xdr:rowOff>31172</xdr:rowOff>
    </xdr:from>
    <xdr:to>
      <xdr:col>26</xdr:col>
      <xdr:colOff>111349</xdr:colOff>
      <xdr:row>44</xdr:row>
      <xdr:rowOff>88322</xdr:rowOff>
    </xdr:to>
    <xdr:sp macro="" textlink="">
      <xdr:nvSpPr>
        <xdr:cNvPr id="68" name="Rounded Rectangle 67"/>
        <xdr:cNvSpPr/>
      </xdr:nvSpPr>
      <xdr:spPr>
        <a:xfrm>
          <a:off x="2765199" y="7651172"/>
          <a:ext cx="565600" cy="8191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37</xdr:col>
      <xdr:colOff>29527</xdr:colOff>
      <xdr:row>45</xdr:row>
      <xdr:rowOff>20783</xdr:rowOff>
    </xdr:from>
    <xdr:to>
      <xdr:col>40</xdr:col>
      <xdr:colOff>104212</xdr:colOff>
      <xdr:row>48</xdr:row>
      <xdr:rowOff>97845</xdr:rowOff>
    </xdr:to>
    <xdr:sp macro="" textlink="">
      <xdr:nvSpPr>
        <xdr:cNvPr id="69" name="Rounded Rectangle 1"/>
        <xdr:cNvSpPr/>
      </xdr:nvSpPr>
      <xdr:spPr>
        <a:xfrm>
          <a:off x="4611052" y="8593283"/>
          <a:ext cx="446160" cy="64856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33</xdr:col>
      <xdr:colOff>17404</xdr:colOff>
      <xdr:row>44</xdr:row>
      <xdr:rowOff>25978</xdr:rowOff>
    </xdr:from>
    <xdr:to>
      <xdr:col>36</xdr:col>
      <xdr:colOff>92089</xdr:colOff>
      <xdr:row>48</xdr:row>
      <xdr:rowOff>85723</xdr:rowOff>
    </xdr:to>
    <xdr:sp macro="" textlink="">
      <xdr:nvSpPr>
        <xdr:cNvPr id="70" name="Rounded Rectangle 1"/>
        <xdr:cNvSpPr/>
      </xdr:nvSpPr>
      <xdr:spPr>
        <a:xfrm>
          <a:off x="4103629" y="8407978"/>
          <a:ext cx="446160" cy="821745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28</xdr:col>
      <xdr:colOff>38451</xdr:colOff>
      <xdr:row>26</xdr:row>
      <xdr:rowOff>17317</xdr:rowOff>
    </xdr:from>
    <xdr:to>
      <xdr:col>32</xdr:col>
      <xdr:colOff>99226</xdr:colOff>
      <xdr:row>30</xdr:row>
      <xdr:rowOff>74467</xdr:rowOff>
    </xdr:to>
    <xdr:sp macro="" textlink="">
      <xdr:nvSpPr>
        <xdr:cNvPr id="71" name="Rounded Rectangle 70"/>
        <xdr:cNvSpPr/>
      </xdr:nvSpPr>
      <xdr:spPr>
        <a:xfrm>
          <a:off x="3505551" y="4970317"/>
          <a:ext cx="556075" cy="8191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dresde</a:t>
          </a:r>
        </a:p>
      </xdr:txBody>
    </xdr:sp>
    <xdr:clientData/>
  </xdr:twoCellAnchor>
  <xdr:twoCellAnchor>
    <xdr:from>
      <xdr:col>28</xdr:col>
      <xdr:colOff>19049</xdr:colOff>
      <xdr:row>32</xdr:row>
      <xdr:rowOff>35502</xdr:rowOff>
    </xdr:from>
    <xdr:to>
      <xdr:col>37</xdr:col>
      <xdr:colOff>89538</xdr:colOff>
      <xdr:row>37</xdr:row>
      <xdr:rowOff>87457</xdr:rowOff>
    </xdr:to>
    <xdr:sp macro="" textlink="">
      <xdr:nvSpPr>
        <xdr:cNvPr id="72" name="Rounded Rectangle 71"/>
        <xdr:cNvSpPr/>
      </xdr:nvSpPr>
      <xdr:spPr>
        <a:xfrm>
          <a:off x="3486149" y="6131502"/>
          <a:ext cx="1184914" cy="1004455"/>
        </a:xfrm>
        <a:prstGeom prst="round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pas touché</a:t>
          </a:r>
        </a:p>
      </xdr:txBody>
    </xdr:sp>
    <xdr:clientData/>
  </xdr:twoCellAnchor>
  <xdr:twoCellAnchor>
    <xdr:from>
      <xdr:col>33</xdr:col>
      <xdr:colOff>47625</xdr:colOff>
      <xdr:row>26</xdr:row>
      <xdr:rowOff>35501</xdr:rowOff>
    </xdr:from>
    <xdr:to>
      <xdr:col>41</xdr:col>
      <xdr:colOff>94734</xdr:colOff>
      <xdr:row>30</xdr:row>
      <xdr:rowOff>92652</xdr:rowOff>
    </xdr:to>
    <xdr:sp macro="" textlink="">
      <xdr:nvSpPr>
        <xdr:cNvPr id="73" name="Rounded Rectangle 72"/>
        <xdr:cNvSpPr/>
      </xdr:nvSpPr>
      <xdr:spPr>
        <a:xfrm>
          <a:off x="4133850" y="4988501"/>
          <a:ext cx="1037709" cy="819151"/>
        </a:xfrm>
        <a:prstGeom prst="roundRect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pas touché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15010</xdr:colOff>
      <xdr:row>1</xdr:row>
      <xdr:rowOff>31773</xdr:rowOff>
    </xdr:from>
    <xdr:to>
      <xdr:col>33</xdr:col>
      <xdr:colOff>84862</xdr:colOff>
      <xdr:row>6</xdr:row>
      <xdr:rowOff>101622</xdr:rowOff>
    </xdr:to>
    <xdr:sp macro="" textlink="">
      <xdr:nvSpPr>
        <xdr:cNvPr id="2" name="Rounded Rectangle 1"/>
        <xdr:cNvSpPr/>
      </xdr:nvSpPr>
      <xdr:spPr>
        <a:xfrm>
          <a:off x="3358285" y="222273"/>
          <a:ext cx="812802" cy="102234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HDV</a:t>
          </a:r>
        </a:p>
      </xdr:txBody>
    </xdr:sp>
    <xdr:clientData/>
  </xdr:twoCellAnchor>
  <xdr:twoCellAnchor>
    <xdr:from>
      <xdr:col>13</xdr:col>
      <xdr:colOff>47625</xdr:colOff>
      <xdr:row>5</xdr:row>
      <xdr:rowOff>113438</xdr:rowOff>
    </xdr:from>
    <xdr:to>
      <xdr:col>26</xdr:col>
      <xdr:colOff>103057</xdr:colOff>
      <xdr:row>5</xdr:row>
      <xdr:rowOff>114300</xdr:rowOff>
    </xdr:to>
    <xdr:cxnSp macro="">
      <xdr:nvCxnSpPr>
        <xdr:cNvPr id="3" name="Straight Connector 2"/>
        <xdr:cNvCxnSpPr/>
      </xdr:nvCxnSpPr>
      <xdr:spPr>
        <a:xfrm rot="10800000" flipV="1">
          <a:off x="1657350" y="1065938"/>
          <a:ext cx="1665157" cy="862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8664</xdr:colOff>
      <xdr:row>5</xdr:row>
      <xdr:rowOff>42433</xdr:rowOff>
    </xdr:from>
    <xdr:to>
      <xdr:col>35</xdr:col>
      <xdr:colOff>9526</xdr:colOff>
      <xdr:row>40</xdr:row>
      <xdr:rowOff>95249</xdr:rowOff>
    </xdr:to>
    <xdr:cxnSp macro="">
      <xdr:nvCxnSpPr>
        <xdr:cNvPr id="4" name="Straight Connector 3"/>
        <xdr:cNvCxnSpPr/>
      </xdr:nvCxnSpPr>
      <xdr:spPr>
        <a:xfrm rot="16200000" flipH="1">
          <a:off x="982812" y="4354660"/>
          <a:ext cx="6720316" cy="862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26242</xdr:colOff>
      <xdr:row>16</xdr:row>
      <xdr:rowOff>39566</xdr:rowOff>
    </xdr:from>
    <xdr:to>
      <xdr:col>22</xdr:col>
      <xdr:colOff>75789</xdr:colOff>
      <xdr:row>21</xdr:row>
      <xdr:rowOff>93785</xdr:rowOff>
    </xdr:to>
    <xdr:sp macro="" textlink="">
      <xdr:nvSpPr>
        <xdr:cNvPr id="5" name="Rounded Rectangle 69"/>
        <xdr:cNvSpPr/>
      </xdr:nvSpPr>
      <xdr:spPr>
        <a:xfrm>
          <a:off x="2378917" y="3087566"/>
          <a:ext cx="421022" cy="100671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71</xdr:col>
      <xdr:colOff>79801</xdr:colOff>
      <xdr:row>11</xdr:row>
      <xdr:rowOff>63927</xdr:rowOff>
    </xdr:from>
    <xdr:to>
      <xdr:col>74</xdr:col>
      <xdr:colOff>34558</xdr:colOff>
      <xdr:row>14</xdr:row>
      <xdr:rowOff>26051</xdr:rowOff>
    </xdr:to>
    <xdr:sp macro="" textlink="">
      <xdr:nvSpPr>
        <xdr:cNvPr id="6" name="Rounded Rectangle 111"/>
        <xdr:cNvSpPr/>
      </xdr:nvSpPr>
      <xdr:spPr>
        <a:xfrm rot="5400000">
          <a:off x="8767680" y="2263123"/>
          <a:ext cx="533624" cy="32623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24854</xdr:colOff>
      <xdr:row>38</xdr:row>
      <xdr:rowOff>42651</xdr:rowOff>
    </xdr:from>
    <xdr:to>
      <xdr:col>14</xdr:col>
      <xdr:colOff>81892</xdr:colOff>
      <xdr:row>44</xdr:row>
      <xdr:rowOff>85149</xdr:rowOff>
    </xdr:to>
    <xdr:sp macro="" textlink="">
      <xdr:nvSpPr>
        <xdr:cNvPr id="7" name="Rounded Rectangle 6"/>
        <xdr:cNvSpPr/>
      </xdr:nvSpPr>
      <xdr:spPr>
        <a:xfrm>
          <a:off x="643979" y="7281651"/>
          <a:ext cx="1171463" cy="118549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15</xdr:col>
      <xdr:colOff>33502</xdr:colOff>
      <xdr:row>11</xdr:row>
      <xdr:rowOff>24848</xdr:rowOff>
    </xdr:from>
    <xdr:to>
      <xdr:col>18</xdr:col>
      <xdr:colOff>98664</xdr:colOff>
      <xdr:row>14</xdr:row>
      <xdr:rowOff>98086</xdr:rowOff>
    </xdr:to>
    <xdr:sp macro="" textlink="">
      <xdr:nvSpPr>
        <xdr:cNvPr id="8" name="Rounded Rectangle 1"/>
        <xdr:cNvSpPr/>
      </xdr:nvSpPr>
      <xdr:spPr>
        <a:xfrm>
          <a:off x="1890877" y="2120348"/>
          <a:ext cx="436637" cy="64473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30820</xdr:colOff>
      <xdr:row>33</xdr:row>
      <xdr:rowOff>26803</xdr:rowOff>
    </xdr:from>
    <xdr:to>
      <xdr:col>22</xdr:col>
      <xdr:colOff>91146</xdr:colOff>
      <xdr:row>38</xdr:row>
      <xdr:rowOff>96653</xdr:rowOff>
    </xdr:to>
    <xdr:sp macro="" textlink="">
      <xdr:nvSpPr>
        <xdr:cNvPr id="9" name="Rounded Rectangle 8"/>
        <xdr:cNvSpPr/>
      </xdr:nvSpPr>
      <xdr:spPr>
        <a:xfrm>
          <a:off x="2012020" y="6313303"/>
          <a:ext cx="803276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ato</a:t>
          </a:r>
        </a:p>
      </xdr:txBody>
    </xdr:sp>
    <xdr:clientData/>
  </xdr:twoCellAnchor>
  <xdr:twoCellAnchor>
    <xdr:from>
      <xdr:col>26</xdr:col>
      <xdr:colOff>40666</xdr:colOff>
      <xdr:row>13</xdr:row>
      <xdr:rowOff>51807</xdr:rowOff>
    </xdr:from>
    <xdr:to>
      <xdr:col>27</xdr:col>
      <xdr:colOff>104312</xdr:colOff>
      <xdr:row>15</xdr:row>
      <xdr:rowOff>93325</xdr:rowOff>
    </xdr:to>
    <xdr:sp macro="" textlink="">
      <xdr:nvSpPr>
        <xdr:cNvPr id="10" name="Rounded Rectangle 87"/>
        <xdr:cNvSpPr/>
      </xdr:nvSpPr>
      <xdr:spPr>
        <a:xfrm>
          <a:off x="3260116" y="2528307"/>
          <a:ext cx="187471" cy="42251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100095</xdr:colOff>
      <xdr:row>52</xdr:row>
      <xdr:rowOff>113394</xdr:rowOff>
    </xdr:from>
    <xdr:to>
      <xdr:col>41</xdr:col>
      <xdr:colOff>0</xdr:colOff>
      <xdr:row>58</xdr:row>
      <xdr:rowOff>62016</xdr:rowOff>
    </xdr:to>
    <xdr:sp macro="" textlink="">
      <xdr:nvSpPr>
        <xdr:cNvPr id="11" name="Rounded Rectangle 10"/>
        <xdr:cNvSpPr/>
      </xdr:nvSpPr>
      <xdr:spPr>
        <a:xfrm>
          <a:off x="4805445" y="10019394"/>
          <a:ext cx="271380" cy="109162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40</xdr:col>
      <xdr:colOff>10040</xdr:colOff>
      <xdr:row>54</xdr:row>
      <xdr:rowOff>23339</xdr:rowOff>
    </xdr:from>
    <xdr:to>
      <xdr:col>41</xdr:col>
      <xdr:colOff>0</xdr:colOff>
      <xdr:row>59</xdr:row>
      <xdr:rowOff>93189</xdr:rowOff>
    </xdr:to>
    <xdr:sp macro="" textlink="">
      <xdr:nvSpPr>
        <xdr:cNvPr id="12" name="Rounded Rectangle 11"/>
        <xdr:cNvSpPr/>
      </xdr:nvSpPr>
      <xdr:spPr>
        <a:xfrm>
          <a:off x="4963040" y="10310339"/>
          <a:ext cx="113785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18183</xdr:colOff>
      <xdr:row>11</xdr:row>
      <xdr:rowOff>25111</xdr:rowOff>
    </xdr:from>
    <xdr:to>
      <xdr:col>14</xdr:col>
      <xdr:colOff>104773</xdr:colOff>
      <xdr:row>16</xdr:row>
      <xdr:rowOff>94961</xdr:rowOff>
    </xdr:to>
    <xdr:sp macro="" textlink="">
      <xdr:nvSpPr>
        <xdr:cNvPr id="13" name="Rounded Rectangle 12"/>
        <xdr:cNvSpPr/>
      </xdr:nvSpPr>
      <xdr:spPr>
        <a:xfrm>
          <a:off x="1132608" y="2120611"/>
          <a:ext cx="705715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51</xdr:col>
      <xdr:colOff>20211</xdr:colOff>
      <xdr:row>32</xdr:row>
      <xdr:rowOff>7628</xdr:rowOff>
    </xdr:from>
    <xdr:to>
      <xdr:col>53</xdr:col>
      <xdr:colOff>100760</xdr:colOff>
      <xdr:row>34</xdr:row>
      <xdr:rowOff>82496</xdr:rowOff>
    </xdr:to>
    <xdr:sp macro="" textlink="">
      <xdr:nvSpPr>
        <xdr:cNvPr id="14" name="Rounded Rectangle 114"/>
        <xdr:cNvSpPr/>
      </xdr:nvSpPr>
      <xdr:spPr>
        <a:xfrm rot="10800000">
          <a:off x="6335286" y="6103628"/>
          <a:ext cx="328199" cy="455868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100"/>
            <a:t>p</a:t>
          </a:r>
        </a:p>
      </xdr:txBody>
    </xdr:sp>
    <xdr:clientData/>
  </xdr:twoCellAnchor>
  <xdr:twoCellAnchor>
    <xdr:from>
      <xdr:col>24</xdr:col>
      <xdr:colOff>43167</xdr:colOff>
      <xdr:row>26</xdr:row>
      <xdr:rowOff>17900</xdr:rowOff>
    </xdr:from>
    <xdr:to>
      <xdr:col>27</xdr:col>
      <xdr:colOff>100666</xdr:colOff>
      <xdr:row>28</xdr:row>
      <xdr:rowOff>96737</xdr:rowOff>
    </xdr:to>
    <xdr:sp macro="" textlink="">
      <xdr:nvSpPr>
        <xdr:cNvPr id="15" name="Rounded Rectangle 111"/>
        <xdr:cNvSpPr/>
      </xdr:nvSpPr>
      <xdr:spPr>
        <a:xfrm rot="10800000">
          <a:off x="3014967" y="4970900"/>
          <a:ext cx="428974" cy="45983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36</xdr:col>
      <xdr:colOff>13859</xdr:colOff>
      <xdr:row>35</xdr:row>
      <xdr:rowOff>27476</xdr:rowOff>
    </xdr:from>
    <xdr:to>
      <xdr:col>40</xdr:col>
      <xdr:colOff>93876</xdr:colOff>
      <xdr:row>39</xdr:row>
      <xdr:rowOff>90057</xdr:rowOff>
    </xdr:to>
    <xdr:sp macro="" textlink="">
      <xdr:nvSpPr>
        <xdr:cNvPr id="16" name="Rounded Rectangle 15"/>
        <xdr:cNvSpPr/>
      </xdr:nvSpPr>
      <xdr:spPr>
        <a:xfrm>
          <a:off x="4471559" y="6694976"/>
          <a:ext cx="575317" cy="824581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9</xdr:col>
      <xdr:colOff>18182</xdr:colOff>
      <xdr:row>24</xdr:row>
      <xdr:rowOff>25111</xdr:rowOff>
    </xdr:from>
    <xdr:to>
      <xdr:col>14</xdr:col>
      <xdr:colOff>104772</xdr:colOff>
      <xdr:row>29</xdr:row>
      <xdr:rowOff>94961</xdr:rowOff>
    </xdr:to>
    <xdr:sp macro="" textlink="">
      <xdr:nvSpPr>
        <xdr:cNvPr id="17" name="Rounded Rectangle 16"/>
        <xdr:cNvSpPr/>
      </xdr:nvSpPr>
      <xdr:spPr>
        <a:xfrm>
          <a:off x="1132607" y="4597111"/>
          <a:ext cx="705715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inno</a:t>
          </a:r>
        </a:p>
      </xdr:txBody>
    </xdr:sp>
    <xdr:clientData/>
  </xdr:twoCellAnchor>
  <xdr:twoCellAnchor>
    <xdr:from>
      <xdr:col>5</xdr:col>
      <xdr:colOff>21808</xdr:colOff>
      <xdr:row>33</xdr:row>
      <xdr:rowOff>40074</xdr:rowOff>
    </xdr:from>
    <xdr:to>
      <xdr:col>9</xdr:col>
      <xdr:colOff>98008</xdr:colOff>
      <xdr:row>37</xdr:row>
      <xdr:rowOff>116273</xdr:rowOff>
    </xdr:to>
    <xdr:sp macro="" textlink="">
      <xdr:nvSpPr>
        <xdr:cNvPr id="18" name="Rounded Rectangle 17"/>
        <xdr:cNvSpPr/>
      </xdr:nvSpPr>
      <xdr:spPr>
        <a:xfrm>
          <a:off x="640933" y="6326574"/>
          <a:ext cx="571500" cy="8381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25625</xdr:colOff>
      <xdr:row>39</xdr:row>
      <xdr:rowOff>25071</xdr:rowOff>
    </xdr:from>
    <xdr:to>
      <xdr:col>21</xdr:col>
      <xdr:colOff>86818</xdr:colOff>
      <xdr:row>44</xdr:row>
      <xdr:rowOff>94920</xdr:rowOff>
    </xdr:to>
    <xdr:sp macro="" textlink="">
      <xdr:nvSpPr>
        <xdr:cNvPr id="19" name="Rounded Rectangle 18"/>
        <xdr:cNvSpPr/>
      </xdr:nvSpPr>
      <xdr:spPr>
        <a:xfrm>
          <a:off x="1883000" y="7454571"/>
          <a:ext cx="804143" cy="10223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68</xdr:col>
      <xdr:colOff>63949</xdr:colOff>
      <xdr:row>27</xdr:row>
      <xdr:rowOff>38630</xdr:rowOff>
    </xdr:from>
    <xdr:to>
      <xdr:col>72</xdr:col>
      <xdr:colOff>34636</xdr:colOff>
      <xdr:row>32</xdr:row>
      <xdr:rowOff>120115</xdr:rowOff>
    </xdr:to>
    <xdr:grpSp>
      <xdr:nvGrpSpPr>
        <xdr:cNvPr id="20" name="Group 19"/>
        <xdr:cNvGrpSpPr/>
      </xdr:nvGrpSpPr>
      <xdr:grpSpPr>
        <a:xfrm>
          <a:off x="12203032" y="3393547"/>
          <a:ext cx="478687" cy="716485"/>
          <a:chOff x="5810712" y="2404043"/>
          <a:chExt cx="453625" cy="708654"/>
        </a:xfrm>
      </xdr:grpSpPr>
      <xdr:sp macro="" textlink="">
        <xdr:nvSpPr>
          <xdr:cNvPr id="21" name="Rounded Rectangle 111"/>
          <xdr:cNvSpPr/>
        </xdr:nvSpPr>
        <xdr:spPr>
          <a:xfrm>
            <a:off x="5814166" y="2404043"/>
            <a:ext cx="450171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fra ppe</a:t>
            </a:r>
          </a:p>
        </xdr:txBody>
      </xdr:sp>
      <xdr:sp macro="" textlink="">
        <xdr:nvSpPr>
          <xdr:cNvPr id="22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</xdr:col>
      <xdr:colOff>21939</xdr:colOff>
      <xdr:row>29</xdr:row>
      <xdr:rowOff>32138</xdr:rowOff>
    </xdr:from>
    <xdr:to>
      <xdr:col>8</xdr:col>
      <xdr:colOff>97564</xdr:colOff>
      <xdr:row>36</xdr:row>
      <xdr:rowOff>102916</xdr:rowOff>
    </xdr:to>
    <xdr:grpSp>
      <xdr:nvGrpSpPr>
        <xdr:cNvPr id="23" name="Group 74"/>
        <xdr:cNvGrpSpPr/>
      </xdr:nvGrpSpPr>
      <xdr:grpSpPr>
        <a:xfrm>
          <a:off x="148939" y="3641055"/>
          <a:ext cx="964625" cy="959778"/>
          <a:chOff x="4861003" y="3406817"/>
          <a:chExt cx="703971" cy="686785"/>
        </a:xfrm>
      </xdr:grpSpPr>
      <xdr:sp macro="" textlink="">
        <xdr:nvSpPr>
          <xdr:cNvPr id="24" name="Rounded Rectangle 111"/>
          <xdr:cNvSpPr/>
        </xdr:nvSpPr>
        <xdr:spPr>
          <a:xfrm rot="10800000">
            <a:off x="4861003" y="3769247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5" name="Rounded Rectangle 111"/>
          <xdr:cNvSpPr/>
        </xdr:nvSpPr>
        <xdr:spPr>
          <a:xfrm rot="10800000">
            <a:off x="5233139" y="3406817"/>
            <a:ext cx="331835" cy="324354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51</xdr:col>
      <xdr:colOff>61036</xdr:colOff>
      <xdr:row>20</xdr:row>
      <xdr:rowOff>86591</xdr:rowOff>
    </xdr:from>
    <xdr:to>
      <xdr:col>53</xdr:col>
      <xdr:colOff>3455</xdr:colOff>
      <xdr:row>23</xdr:row>
      <xdr:rowOff>6882</xdr:rowOff>
    </xdr:to>
    <xdr:sp macro="" textlink="">
      <xdr:nvSpPr>
        <xdr:cNvPr id="26" name="Rounded Rectangle 25"/>
        <xdr:cNvSpPr/>
      </xdr:nvSpPr>
      <xdr:spPr>
        <a:xfrm>
          <a:off x="6376111" y="3896591"/>
          <a:ext cx="190069" cy="49179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24176</xdr:colOff>
      <xdr:row>16</xdr:row>
      <xdr:rowOff>35517</xdr:rowOff>
    </xdr:from>
    <xdr:to>
      <xdr:col>18</xdr:col>
      <xdr:colOff>100718</xdr:colOff>
      <xdr:row>18</xdr:row>
      <xdr:rowOff>114353</xdr:rowOff>
    </xdr:to>
    <xdr:sp macro="" textlink="">
      <xdr:nvSpPr>
        <xdr:cNvPr id="27" name="Rounded Rectangle 111"/>
        <xdr:cNvSpPr/>
      </xdr:nvSpPr>
      <xdr:spPr>
        <a:xfrm rot="10800000">
          <a:off x="2005376" y="3083517"/>
          <a:ext cx="324192" cy="459836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34</xdr:col>
      <xdr:colOff>4907</xdr:colOff>
      <xdr:row>1</xdr:row>
      <xdr:rowOff>17318</xdr:rowOff>
    </xdr:from>
    <xdr:to>
      <xdr:col>40</xdr:col>
      <xdr:colOff>85724</xdr:colOff>
      <xdr:row>4</xdr:row>
      <xdr:rowOff>103240</xdr:rowOff>
    </xdr:to>
    <xdr:sp macro="" textlink="">
      <xdr:nvSpPr>
        <xdr:cNvPr id="28" name="Rounded Rectangle 27"/>
        <xdr:cNvSpPr/>
      </xdr:nvSpPr>
      <xdr:spPr>
        <a:xfrm>
          <a:off x="4214957" y="207818"/>
          <a:ext cx="823767" cy="65742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char</a:t>
          </a:r>
        </a:p>
      </xdr:txBody>
    </xdr:sp>
    <xdr:clientData/>
  </xdr:twoCellAnchor>
  <xdr:twoCellAnchor>
    <xdr:from>
      <xdr:col>36</xdr:col>
      <xdr:colOff>10395</xdr:colOff>
      <xdr:row>20</xdr:row>
      <xdr:rowOff>29440</xdr:rowOff>
    </xdr:from>
    <xdr:to>
      <xdr:col>40</xdr:col>
      <xdr:colOff>102535</xdr:colOff>
      <xdr:row>34</xdr:row>
      <xdr:rowOff>95252</xdr:rowOff>
    </xdr:to>
    <xdr:grpSp>
      <xdr:nvGrpSpPr>
        <xdr:cNvPr id="29" name="Group 28"/>
        <xdr:cNvGrpSpPr/>
      </xdr:nvGrpSpPr>
      <xdr:grpSpPr>
        <a:xfrm>
          <a:off x="4592978" y="2495357"/>
          <a:ext cx="600140" cy="1843812"/>
          <a:chOff x="143742" y="903617"/>
          <a:chExt cx="577049" cy="1691001"/>
        </a:xfrm>
      </xdr:grpSpPr>
      <xdr:sp macro="" textlink="">
        <xdr:nvSpPr>
          <xdr:cNvPr id="30" name="Rounded Rectangle 29"/>
          <xdr:cNvSpPr/>
        </xdr:nvSpPr>
        <xdr:spPr>
          <a:xfrm>
            <a:off x="155865" y="903617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31" name="Rounded Rectangle 30"/>
          <xdr:cNvSpPr/>
        </xdr:nvSpPr>
        <xdr:spPr>
          <a:xfrm>
            <a:off x="152402" y="1488972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32" name="Rounded Rectangle 31"/>
          <xdr:cNvSpPr/>
        </xdr:nvSpPr>
        <xdr:spPr>
          <a:xfrm>
            <a:off x="143742" y="2069485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</xdr:grpSp>
    <xdr:clientData/>
  </xdr:twoCellAnchor>
  <xdr:twoCellAnchor>
    <xdr:from>
      <xdr:col>28</xdr:col>
      <xdr:colOff>42432</xdr:colOff>
      <xdr:row>11</xdr:row>
      <xdr:rowOff>36369</xdr:rowOff>
    </xdr:from>
    <xdr:to>
      <xdr:col>33</xdr:col>
      <xdr:colOff>122094</xdr:colOff>
      <xdr:row>25</xdr:row>
      <xdr:rowOff>102181</xdr:rowOff>
    </xdr:to>
    <xdr:grpSp>
      <xdr:nvGrpSpPr>
        <xdr:cNvPr id="33" name="Group 32"/>
        <xdr:cNvGrpSpPr/>
      </xdr:nvGrpSpPr>
      <xdr:grpSpPr>
        <a:xfrm>
          <a:off x="3609015" y="1359286"/>
          <a:ext cx="714662" cy="1843812"/>
          <a:chOff x="143742" y="903617"/>
          <a:chExt cx="577049" cy="1691001"/>
        </a:xfrm>
      </xdr:grpSpPr>
      <xdr:sp macro="" textlink="">
        <xdr:nvSpPr>
          <xdr:cNvPr id="34" name="Rounded Rectangle 33"/>
          <xdr:cNvSpPr/>
        </xdr:nvSpPr>
        <xdr:spPr>
          <a:xfrm>
            <a:off x="155865" y="903617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  <xdr:sp macro="" textlink="">
        <xdr:nvSpPr>
          <xdr:cNvPr id="35" name="Rounded Rectangle 34"/>
          <xdr:cNvSpPr/>
        </xdr:nvSpPr>
        <xdr:spPr>
          <a:xfrm>
            <a:off x="152402" y="1488972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  <xdr:sp macro="" textlink="">
        <xdr:nvSpPr>
          <xdr:cNvPr id="36" name="Rounded Rectangle 35"/>
          <xdr:cNvSpPr/>
        </xdr:nvSpPr>
        <xdr:spPr>
          <a:xfrm>
            <a:off x="143742" y="2069485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</xdr:grpSp>
    <xdr:clientData/>
  </xdr:twoCellAnchor>
  <xdr:twoCellAnchor>
    <xdr:from>
      <xdr:col>42</xdr:col>
      <xdr:colOff>16168</xdr:colOff>
      <xdr:row>29</xdr:row>
      <xdr:rowOff>16484</xdr:rowOff>
    </xdr:from>
    <xdr:to>
      <xdr:col>44</xdr:col>
      <xdr:colOff>111096</xdr:colOff>
      <xdr:row>37</xdr:row>
      <xdr:rowOff>100201</xdr:rowOff>
    </xdr:to>
    <xdr:grpSp>
      <xdr:nvGrpSpPr>
        <xdr:cNvPr id="37" name="Group 36"/>
        <xdr:cNvGrpSpPr/>
      </xdr:nvGrpSpPr>
      <xdr:grpSpPr>
        <a:xfrm>
          <a:off x="5360751" y="3625401"/>
          <a:ext cx="348928" cy="1099717"/>
          <a:chOff x="5810712" y="2026937"/>
          <a:chExt cx="458757" cy="1085760"/>
        </a:xfrm>
      </xdr:grpSpPr>
      <xdr:grpSp>
        <xdr:nvGrpSpPr>
          <xdr:cNvPr id="38" name="Group 74"/>
          <xdr:cNvGrpSpPr/>
        </xdr:nvGrpSpPr>
        <xdr:grpSpPr>
          <a:xfrm>
            <a:off x="5814171" y="2026937"/>
            <a:ext cx="455298" cy="708224"/>
            <a:chOff x="5238106" y="3762667"/>
            <a:chExt cx="335614" cy="693757"/>
          </a:xfrm>
        </xdr:grpSpPr>
        <xdr:sp macro="" textlink="">
          <xdr:nvSpPr>
            <xdr:cNvPr id="40" name="Rounded Rectangle 111"/>
            <xdr:cNvSpPr/>
          </xdr:nvSpPr>
          <xdr:spPr>
            <a:xfrm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ts</a:t>
              </a:r>
            </a:p>
          </xdr:txBody>
        </xdr:sp>
        <xdr:sp macro="" textlink="">
          <xdr:nvSpPr>
            <xdr:cNvPr id="41" name="Rounded Rectangle 111"/>
            <xdr:cNvSpPr/>
          </xdr:nvSpPr>
          <xdr:spPr>
            <a:xfrm>
              <a:off x="5241885" y="3762667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pui</a:t>
              </a:r>
            </a:p>
          </xdr:txBody>
        </xdr:sp>
      </xdr:grpSp>
      <xdr:sp macro="" textlink="">
        <xdr:nvSpPr>
          <xdr:cNvPr id="39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13</xdr:col>
      <xdr:colOff>31193</xdr:colOff>
      <xdr:row>30</xdr:row>
      <xdr:rowOff>50430</xdr:rowOff>
    </xdr:from>
    <xdr:to>
      <xdr:col>14</xdr:col>
      <xdr:colOff>97842</xdr:colOff>
      <xdr:row>32</xdr:row>
      <xdr:rowOff>81686</xdr:rowOff>
    </xdr:to>
    <xdr:sp macro="" textlink="">
      <xdr:nvSpPr>
        <xdr:cNvPr id="42" name="Rounded Rectangle 63"/>
        <xdr:cNvSpPr/>
      </xdr:nvSpPr>
      <xdr:spPr>
        <a:xfrm>
          <a:off x="1640918" y="5765430"/>
          <a:ext cx="190474" cy="41225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34636</xdr:colOff>
      <xdr:row>41</xdr:row>
      <xdr:rowOff>28575</xdr:rowOff>
    </xdr:from>
    <xdr:to>
      <xdr:col>40</xdr:col>
      <xdr:colOff>85725</xdr:colOff>
      <xdr:row>44</xdr:row>
      <xdr:rowOff>93601</xdr:rowOff>
    </xdr:to>
    <xdr:sp macro="" textlink="">
      <xdr:nvSpPr>
        <xdr:cNvPr id="43" name="Rounded Rectangle 63"/>
        <xdr:cNvSpPr/>
      </xdr:nvSpPr>
      <xdr:spPr>
        <a:xfrm>
          <a:off x="4863811" y="7839075"/>
          <a:ext cx="174914" cy="6365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24246</xdr:colOff>
      <xdr:row>1</xdr:row>
      <xdr:rowOff>34637</xdr:rowOff>
    </xdr:from>
    <xdr:to>
      <xdr:col>26</xdr:col>
      <xdr:colOff>96090</xdr:colOff>
      <xdr:row>4</xdr:row>
      <xdr:rowOff>89479</xdr:rowOff>
    </xdr:to>
    <xdr:grpSp>
      <xdr:nvGrpSpPr>
        <xdr:cNvPr id="44" name="Group 43"/>
        <xdr:cNvGrpSpPr/>
      </xdr:nvGrpSpPr>
      <xdr:grpSpPr>
        <a:xfrm>
          <a:off x="3209829" y="87554"/>
          <a:ext cx="198844" cy="435842"/>
          <a:chOff x="4050722" y="1054678"/>
          <a:chExt cx="193072" cy="418524"/>
        </a:xfrm>
      </xdr:grpSpPr>
      <xdr:sp macro="" textlink="">
        <xdr:nvSpPr>
          <xdr:cNvPr id="45" name="Rounded Rectangle 63"/>
          <xdr:cNvSpPr/>
        </xdr:nvSpPr>
        <xdr:spPr>
          <a:xfrm>
            <a:off x="4050722" y="1054678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6" name="Rounded Rectangle 63"/>
          <xdr:cNvSpPr/>
        </xdr:nvSpPr>
        <xdr:spPr>
          <a:xfrm>
            <a:off x="4055918" y="1285010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 editAs="oneCell">
    <xdr:from>
      <xdr:col>97</xdr:col>
      <xdr:colOff>61756</xdr:colOff>
      <xdr:row>8</xdr:row>
      <xdr:rowOff>57717</xdr:rowOff>
    </xdr:from>
    <xdr:to>
      <xdr:col>138</xdr:col>
      <xdr:colOff>103319</xdr:colOff>
      <xdr:row>54</xdr:row>
      <xdr:rowOff>103922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8836615">
          <a:off x="10227372" y="3427126"/>
          <a:ext cx="8809205" cy="51183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36</xdr:col>
      <xdr:colOff>19920</xdr:colOff>
      <xdr:row>5</xdr:row>
      <xdr:rowOff>29440</xdr:rowOff>
    </xdr:from>
    <xdr:to>
      <xdr:col>40</xdr:col>
      <xdr:colOff>112060</xdr:colOff>
      <xdr:row>19</xdr:row>
      <xdr:rowOff>95252</xdr:rowOff>
    </xdr:to>
    <xdr:grpSp>
      <xdr:nvGrpSpPr>
        <xdr:cNvPr id="48" name="Group 47"/>
        <xdr:cNvGrpSpPr/>
      </xdr:nvGrpSpPr>
      <xdr:grpSpPr>
        <a:xfrm>
          <a:off x="4602503" y="590357"/>
          <a:ext cx="600140" cy="1843812"/>
          <a:chOff x="143742" y="903617"/>
          <a:chExt cx="577049" cy="1691001"/>
        </a:xfrm>
      </xdr:grpSpPr>
      <xdr:sp macro="" textlink="">
        <xdr:nvSpPr>
          <xdr:cNvPr id="49" name="Rounded Rectangle 48"/>
          <xdr:cNvSpPr/>
        </xdr:nvSpPr>
        <xdr:spPr>
          <a:xfrm>
            <a:off x="155865" y="903617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50" name="Rounded Rectangle 49"/>
          <xdr:cNvSpPr/>
        </xdr:nvSpPr>
        <xdr:spPr>
          <a:xfrm>
            <a:off x="152402" y="1488972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  <xdr:sp macro="" textlink="">
        <xdr:nvSpPr>
          <xdr:cNvPr id="51" name="Rounded Rectangle 50"/>
          <xdr:cNvSpPr/>
        </xdr:nvSpPr>
        <xdr:spPr>
          <a:xfrm>
            <a:off x="143742" y="2069485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 b="1"/>
          </a:p>
        </xdr:txBody>
      </xdr:sp>
    </xdr:grpSp>
    <xdr:clientData/>
  </xdr:twoCellAnchor>
  <xdr:twoCellAnchor>
    <xdr:from>
      <xdr:col>24</xdr:col>
      <xdr:colOff>32909</xdr:colOff>
      <xdr:row>33</xdr:row>
      <xdr:rowOff>38100</xdr:rowOff>
    </xdr:from>
    <xdr:to>
      <xdr:col>28</xdr:col>
      <xdr:colOff>0</xdr:colOff>
      <xdr:row>36</xdr:row>
      <xdr:rowOff>99582</xdr:rowOff>
    </xdr:to>
    <xdr:sp macro="" textlink="">
      <xdr:nvSpPr>
        <xdr:cNvPr id="52" name="Rounded Rectangle 51"/>
        <xdr:cNvSpPr/>
      </xdr:nvSpPr>
      <xdr:spPr>
        <a:xfrm>
          <a:off x="3004709" y="6324600"/>
          <a:ext cx="4623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porce</a:t>
          </a:r>
        </a:p>
      </xdr:txBody>
    </xdr:sp>
    <xdr:clientData/>
  </xdr:twoCellAnchor>
  <xdr:twoCellAnchor>
    <xdr:from>
      <xdr:col>24</xdr:col>
      <xdr:colOff>23384</xdr:colOff>
      <xdr:row>37</xdr:row>
      <xdr:rowOff>38100</xdr:rowOff>
    </xdr:from>
    <xdr:to>
      <xdr:col>27</xdr:col>
      <xdr:colOff>114300</xdr:colOff>
      <xdr:row>40</xdr:row>
      <xdr:rowOff>99582</xdr:rowOff>
    </xdr:to>
    <xdr:sp macro="" textlink="">
      <xdr:nvSpPr>
        <xdr:cNvPr id="53" name="Rounded Rectangle 52"/>
        <xdr:cNvSpPr/>
      </xdr:nvSpPr>
      <xdr:spPr>
        <a:xfrm>
          <a:off x="2995184" y="7086600"/>
          <a:ext cx="4623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porce</a:t>
          </a:r>
        </a:p>
      </xdr:txBody>
    </xdr:sp>
    <xdr:clientData/>
  </xdr:twoCellAnchor>
  <xdr:twoCellAnchor>
    <xdr:from>
      <xdr:col>9</xdr:col>
      <xdr:colOff>29440</xdr:colOff>
      <xdr:row>1</xdr:row>
      <xdr:rowOff>38100</xdr:rowOff>
    </xdr:from>
    <xdr:to>
      <xdr:col>12</xdr:col>
      <xdr:colOff>104775</xdr:colOff>
      <xdr:row>5</xdr:row>
      <xdr:rowOff>97876</xdr:rowOff>
    </xdr:to>
    <xdr:sp macro="" textlink="">
      <xdr:nvSpPr>
        <xdr:cNvPr id="54" name="Rounded Rectangle 53"/>
        <xdr:cNvSpPr/>
      </xdr:nvSpPr>
      <xdr:spPr>
        <a:xfrm>
          <a:off x="1143865" y="228600"/>
          <a:ext cx="446810" cy="821776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</a:t>
          </a:r>
        </a:p>
      </xdr:txBody>
    </xdr:sp>
    <xdr:clientData/>
  </xdr:twoCellAnchor>
  <xdr:twoCellAnchor>
    <xdr:from>
      <xdr:col>30</xdr:col>
      <xdr:colOff>46758</xdr:colOff>
      <xdr:row>7</xdr:row>
      <xdr:rowOff>26843</xdr:rowOff>
    </xdr:from>
    <xdr:to>
      <xdr:col>33</xdr:col>
      <xdr:colOff>119720</xdr:colOff>
      <xdr:row>10</xdr:row>
      <xdr:rowOff>97198</xdr:rowOff>
    </xdr:to>
    <xdr:sp macro="" textlink="">
      <xdr:nvSpPr>
        <xdr:cNvPr id="55" name="Rounded Rectangle 111"/>
        <xdr:cNvSpPr/>
      </xdr:nvSpPr>
      <xdr:spPr>
        <a:xfrm>
          <a:off x="3761508" y="1360343"/>
          <a:ext cx="444437" cy="641855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13</xdr:col>
      <xdr:colOff>28365</xdr:colOff>
      <xdr:row>1</xdr:row>
      <xdr:rowOff>17529</xdr:rowOff>
    </xdr:from>
    <xdr:to>
      <xdr:col>24</xdr:col>
      <xdr:colOff>102694</xdr:colOff>
      <xdr:row>4</xdr:row>
      <xdr:rowOff>102698</xdr:rowOff>
    </xdr:to>
    <xdr:grpSp>
      <xdr:nvGrpSpPr>
        <xdr:cNvPr id="56" name="Group 74"/>
        <xdr:cNvGrpSpPr/>
      </xdr:nvGrpSpPr>
      <xdr:grpSpPr>
        <a:xfrm rot="5400000">
          <a:off x="2187236" y="-437425"/>
          <a:ext cx="466169" cy="1481912"/>
          <a:chOff x="5228829" y="3397237"/>
          <a:chExt cx="341112" cy="1059187"/>
        </a:xfrm>
      </xdr:grpSpPr>
      <xdr:sp macro="" textlink="">
        <xdr:nvSpPr>
          <xdr:cNvPr id="57" name="Rounded Rectangle 111"/>
          <xdr:cNvSpPr/>
        </xdr:nvSpPr>
        <xdr:spPr>
          <a:xfrm rot="10800000"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8" name="Rounded Rectangle 57"/>
          <xdr:cNvSpPr/>
        </xdr:nvSpPr>
        <xdr:spPr>
          <a:xfrm rot="10800000">
            <a:off x="5228829" y="3397237"/>
            <a:ext cx="331831" cy="324342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59" name="Rounded Rectangle 111"/>
          <xdr:cNvSpPr/>
        </xdr:nvSpPr>
        <xdr:spPr>
          <a:xfrm rot="10800000">
            <a:off x="5233138" y="3762665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28</xdr:col>
      <xdr:colOff>32907</xdr:colOff>
      <xdr:row>26</xdr:row>
      <xdr:rowOff>36369</xdr:rowOff>
    </xdr:from>
    <xdr:to>
      <xdr:col>33</xdr:col>
      <xdr:colOff>112569</xdr:colOff>
      <xdr:row>40</xdr:row>
      <xdr:rowOff>102181</xdr:rowOff>
    </xdr:to>
    <xdr:grpSp>
      <xdr:nvGrpSpPr>
        <xdr:cNvPr id="60" name="Group 59"/>
        <xdr:cNvGrpSpPr/>
      </xdr:nvGrpSpPr>
      <xdr:grpSpPr>
        <a:xfrm>
          <a:off x="3599490" y="3264286"/>
          <a:ext cx="714662" cy="1843812"/>
          <a:chOff x="143742" y="903617"/>
          <a:chExt cx="577049" cy="1691001"/>
        </a:xfrm>
      </xdr:grpSpPr>
      <xdr:sp macro="" textlink="">
        <xdr:nvSpPr>
          <xdr:cNvPr id="61" name="Rounded Rectangle 60"/>
          <xdr:cNvSpPr/>
        </xdr:nvSpPr>
        <xdr:spPr>
          <a:xfrm>
            <a:off x="155865" y="903617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  <xdr:sp macro="" textlink="">
        <xdr:nvSpPr>
          <xdr:cNvPr id="62" name="Rounded Rectangle 61"/>
          <xdr:cNvSpPr/>
        </xdr:nvSpPr>
        <xdr:spPr>
          <a:xfrm>
            <a:off x="152402" y="1488972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  <xdr:sp macro="" textlink="">
        <xdr:nvSpPr>
          <xdr:cNvPr id="63" name="Rounded Rectangle 62"/>
          <xdr:cNvSpPr/>
        </xdr:nvSpPr>
        <xdr:spPr>
          <a:xfrm>
            <a:off x="143742" y="2069485"/>
            <a:ext cx="564926" cy="525133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gaz</a:t>
            </a:r>
          </a:p>
        </xdr:txBody>
      </xdr:sp>
    </xdr:grpSp>
    <xdr:clientData/>
  </xdr:twoCellAnchor>
  <xdr:twoCellAnchor>
    <xdr:from>
      <xdr:col>8</xdr:col>
      <xdr:colOff>119208</xdr:colOff>
      <xdr:row>17</xdr:row>
      <xdr:rowOff>26843</xdr:rowOff>
    </xdr:from>
    <xdr:to>
      <xdr:col>14</xdr:col>
      <xdr:colOff>104775</xdr:colOff>
      <xdr:row>20</xdr:row>
      <xdr:rowOff>112765</xdr:rowOff>
    </xdr:to>
    <xdr:sp macro="" textlink="">
      <xdr:nvSpPr>
        <xdr:cNvPr id="64" name="Rounded Rectangle 63"/>
        <xdr:cNvSpPr/>
      </xdr:nvSpPr>
      <xdr:spPr>
        <a:xfrm>
          <a:off x="1109808" y="3265343"/>
          <a:ext cx="728517" cy="65742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musée</a:t>
          </a:r>
        </a:p>
      </xdr:txBody>
    </xdr:sp>
    <xdr:clientData/>
  </xdr:twoCellAnchor>
  <xdr:twoCellAnchor>
    <xdr:from>
      <xdr:col>16</xdr:col>
      <xdr:colOff>32909</xdr:colOff>
      <xdr:row>28</xdr:row>
      <xdr:rowOff>38100</xdr:rowOff>
    </xdr:from>
    <xdr:to>
      <xdr:col>18</xdr:col>
      <xdr:colOff>104775</xdr:colOff>
      <xdr:row>33</xdr:row>
      <xdr:rowOff>0</xdr:rowOff>
    </xdr:to>
    <xdr:sp macro="" textlink="">
      <xdr:nvSpPr>
        <xdr:cNvPr id="65" name="Rounded Rectangle 64"/>
        <xdr:cNvSpPr/>
      </xdr:nvSpPr>
      <xdr:spPr>
        <a:xfrm>
          <a:off x="2014109" y="5372100"/>
          <a:ext cx="319516" cy="914400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gou</a:t>
          </a:r>
        </a:p>
      </xdr:txBody>
    </xdr:sp>
    <xdr:clientData/>
  </xdr:twoCellAnchor>
  <xdr:twoCellAnchor>
    <xdr:from>
      <xdr:col>9</xdr:col>
      <xdr:colOff>4908</xdr:colOff>
      <xdr:row>21</xdr:row>
      <xdr:rowOff>26844</xdr:rowOff>
    </xdr:from>
    <xdr:to>
      <xdr:col>14</xdr:col>
      <xdr:colOff>114300</xdr:colOff>
      <xdr:row>24</xdr:row>
      <xdr:rowOff>1</xdr:rowOff>
    </xdr:to>
    <xdr:sp macro="" textlink="">
      <xdr:nvSpPr>
        <xdr:cNvPr id="66" name="Rounded Rectangle 65"/>
        <xdr:cNvSpPr/>
      </xdr:nvSpPr>
      <xdr:spPr>
        <a:xfrm>
          <a:off x="1119333" y="4027344"/>
          <a:ext cx="728517" cy="544657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tireurs</a:t>
          </a:r>
        </a:p>
      </xdr:txBody>
    </xdr:sp>
    <xdr:clientData/>
  </xdr:twoCellAnchor>
  <xdr:twoCellAnchor>
    <xdr:from>
      <xdr:col>9</xdr:col>
      <xdr:colOff>19915</xdr:colOff>
      <xdr:row>6</xdr:row>
      <xdr:rowOff>28575</xdr:rowOff>
    </xdr:from>
    <xdr:to>
      <xdr:col>12</xdr:col>
      <xdr:colOff>95250</xdr:colOff>
      <xdr:row>10</xdr:row>
      <xdr:rowOff>88351</xdr:rowOff>
    </xdr:to>
    <xdr:sp macro="" textlink="">
      <xdr:nvSpPr>
        <xdr:cNvPr id="67" name="Rounded Rectangle 66"/>
        <xdr:cNvSpPr/>
      </xdr:nvSpPr>
      <xdr:spPr>
        <a:xfrm>
          <a:off x="1134340" y="1171575"/>
          <a:ext cx="446810" cy="821776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anti</a:t>
          </a:r>
        </a:p>
      </xdr:txBody>
    </xdr:sp>
    <xdr:clientData/>
  </xdr:twoCellAnchor>
  <xdr:twoCellAnchor>
    <xdr:from>
      <xdr:col>35</xdr:col>
      <xdr:colOff>38102</xdr:colOff>
      <xdr:row>41</xdr:row>
      <xdr:rowOff>28577</xdr:rowOff>
    </xdr:from>
    <xdr:to>
      <xdr:col>38</xdr:col>
      <xdr:colOff>111064</xdr:colOff>
      <xdr:row>44</xdr:row>
      <xdr:rowOff>98932</xdr:rowOff>
    </xdr:to>
    <xdr:sp macro="" textlink="">
      <xdr:nvSpPr>
        <xdr:cNvPr id="68" name="Rounded Rectangle 111"/>
        <xdr:cNvSpPr/>
      </xdr:nvSpPr>
      <xdr:spPr>
        <a:xfrm rot="5400000">
          <a:off x="4273268" y="7937786"/>
          <a:ext cx="641855" cy="44443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28583</xdr:colOff>
      <xdr:row>7</xdr:row>
      <xdr:rowOff>9530</xdr:rowOff>
    </xdr:from>
    <xdr:to>
      <xdr:col>30</xdr:col>
      <xdr:colOff>1169</xdr:colOff>
      <xdr:row>10</xdr:row>
      <xdr:rowOff>94699</xdr:rowOff>
    </xdr:to>
    <xdr:grpSp>
      <xdr:nvGrpSpPr>
        <xdr:cNvPr id="69" name="Group 68"/>
        <xdr:cNvGrpSpPr/>
      </xdr:nvGrpSpPr>
      <xdr:grpSpPr>
        <a:xfrm rot="5400000">
          <a:off x="2517583" y="-13553"/>
          <a:ext cx="466169" cy="2142169"/>
          <a:chOff x="10715623" y="2597295"/>
          <a:chExt cx="456644" cy="2087136"/>
        </a:xfrm>
      </xdr:grpSpPr>
      <xdr:grpSp>
        <xdr:nvGrpSpPr>
          <xdr:cNvPr id="70" name="Group 74"/>
          <xdr:cNvGrpSpPr/>
        </xdr:nvGrpSpPr>
        <xdr:grpSpPr>
          <a:xfrm>
            <a:off x="10715623" y="3238502"/>
            <a:ext cx="456644" cy="1445929"/>
            <a:chOff x="5228829" y="3397237"/>
            <a:chExt cx="341112" cy="1059187"/>
          </a:xfrm>
        </xdr:grpSpPr>
        <xdr:sp macro="" textlink="">
          <xdr:nvSpPr>
            <xdr:cNvPr id="72" name="Rounded Rectangle 111"/>
            <xdr:cNvSpPr/>
          </xdr:nvSpPr>
          <xdr:spPr>
            <a:xfrm rot="10800000"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3" name="Rounded Rectangle 72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4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sp macro="" textlink="">
        <xdr:nvSpPr>
          <xdr:cNvPr id="71" name="Rounded Rectangle 111"/>
          <xdr:cNvSpPr/>
        </xdr:nvSpPr>
        <xdr:spPr>
          <a:xfrm rot="16200000">
            <a:off x="10724280" y="2598599"/>
            <a:ext cx="444437" cy="441830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42</xdr:col>
      <xdr:colOff>32099</xdr:colOff>
      <xdr:row>38</xdr:row>
      <xdr:rowOff>35534</xdr:rowOff>
    </xdr:from>
    <xdr:to>
      <xdr:col>44</xdr:col>
      <xdr:colOff>120616</xdr:colOff>
      <xdr:row>40</xdr:row>
      <xdr:rowOff>115513</xdr:rowOff>
    </xdr:to>
    <xdr:sp macro="" textlink="">
      <xdr:nvSpPr>
        <xdr:cNvPr id="75" name="Rounded Rectangle 111"/>
        <xdr:cNvSpPr/>
      </xdr:nvSpPr>
      <xdr:spPr>
        <a:xfrm rot="10800000">
          <a:off x="5232749" y="7274534"/>
          <a:ext cx="336167" cy="46097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31</xdr:col>
      <xdr:colOff>28577</xdr:colOff>
      <xdr:row>41</xdr:row>
      <xdr:rowOff>28578</xdr:rowOff>
    </xdr:from>
    <xdr:to>
      <xdr:col>34</xdr:col>
      <xdr:colOff>101539</xdr:colOff>
      <xdr:row>44</xdr:row>
      <xdr:rowOff>98933</xdr:rowOff>
    </xdr:to>
    <xdr:sp macro="" textlink="">
      <xdr:nvSpPr>
        <xdr:cNvPr id="76" name="Rounded Rectangle 111"/>
        <xdr:cNvSpPr/>
      </xdr:nvSpPr>
      <xdr:spPr>
        <a:xfrm rot="5400000">
          <a:off x="3768443" y="7937787"/>
          <a:ext cx="641855" cy="44443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14433</xdr:colOff>
      <xdr:row>41</xdr:row>
      <xdr:rowOff>17318</xdr:rowOff>
    </xdr:from>
    <xdr:to>
      <xdr:col>26</xdr:col>
      <xdr:colOff>114300</xdr:colOff>
      <xdr:row>44</xdr:row>
      <xdr:rowOff>103240</xdr:rowOff>
    </xdr:to>
    <xdr:sp macro="" textlink="">
      <xdr:nvSpPr>
        <xdr:cNvPr id="77" name="Rounded Rectangle 76"/>
        <xdr:cNvSpPr/>
      </xdr:nvSpPr>
      <xdr:spPr>
        <a:xfrm>
          <a:off x="2738583" y="7827818"/>
          <a:ext cx="595167" cy="65742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conscrit</a:t>
          </a:r>
        </a:p>
      </xdr:txBody>
    </xdr:sp>
    <xdr:clientData/>
  </xdr:twoCellAnchor>
  <xdr:twoCellAnchor>
    <xdr:from>
      <xdr:col>19</xdr:col>
      <xdr:colOff>23977</xdr:colOff>
      <xdr:row>11</xdr:row>
      <xdr:rowOff>24848</xdr:rowOff>
    </xdr:from>
    <xdr:to>
      <xdr:col>22</xdr:col>
      <xdr:colOff>98664</xdr:colOff>
      <xdr:row>14</xdr:row>
      <xdr:rowOff>98086</xdr:rowOff>
    </xdr:to>
    <xdr:sp macro="" textlink="">
      <xdr:nvSpPr>
        <xdr:cNvPr id="78" name="Rounded Rectangle 1"/>
        <xdr:cNvSpPr/>
      </xdr:nvSpPr>
      <xdr:spPr>
        <a:xfrm>
          <a:off x="2376652" y="2120348"/>
          <a:ext cx="446162" cy="64473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14721</xdr:colOff>
      <xdr:row>11</xdr:row>
      <xdr:rowOff>25112</xdr:rowOff>
    </xdr:from>
    <xdr:to>
      <xdr:col>24</xdr:col>
      <xdr:colOff>86565</xdr:colOff>
      <xdr:row>14</xdr:row>
      <xdr:rowOff>89479</xdr:rowOff>
    </xdr:to>
    <xdr:grpSp>
      <xdr:nvGrpSpPr>
        <xdr:cNvPr id="79" name="Group 78"/>
        <xdr:cNvGrpSpPr/>
      </xdr:nvGrpSpPr>
      <xdr:grpSpPr>
        <a:xfrm>
          <a:off x="2946304" y="1348029"/>
          <a:ext cx="198844" cy="445367"/>
          <a:chOff x="4050722" y="1045327"/>
          <a:chExt cx="193072" cy="427875"/>
        </a:xfrm>
      </xdr:grpSpPr>
      <xdr:sp macro="" textlink="">
        <xdr:nvSpPr>
          <xdr:cNvPr id="80" name="Rounded Rectangle 63"/>
          <xdr:cNvSpPr/>
        </xdr:nvSpPr>
        <xdr:spPr>
          <a:xfrm>
            <a:off x="4050722" y="1045327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1" name="Rounded Rectangle 63"/>
          <xdr:cNvSpPr/>
        </xdr:nvSpPr>
        <xdr:spPr>
          <a:xfrm>
            <a:off x="4055918" y="1285010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26</xdr:col>
      <xdr:colOff>43296</xdr:colOff>
      <xdr:row>11</xdr:row>
      <xdr:rowOff>34637</xdr:rowOff>
    </xdr:from>
    <xdr:to>
      <xdr:col>27</xdr:col>
      <xdr:colOff>109874</xdr:colOff>
      <xdr:row>12</xdr:row>
      <xdr:rowOff>102508</xdr:rowOff>
    </xdr:to>
    <xdr:sp macro="" textlink="">
      <xdr:nvSpPr>
        <xdr:cNvPr id="82" name="Rounded Rectangle 63"/>
        <xdr:cNvSpPr/>
      </xdr:nvSpPr>
      <xdr:spPr>
        <a:xfrm>
          <a:off x="3262746" y="2130137"/>
          <a:ext cx="190403" cy="25837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31466</xdr:colOff>
      <xdr:row>41</xdr:row>
      <xdr:rowOff>32142</xdr:rowOff>
    </xdr:from>
    <xdr:to>
      <xdr:col>30</xdr:col>
      <xdr:colOff>104211</xdr:colOff>
      <xdr:row>44</xdr:row>
      <xdr:rowOff>103437</xdr:rowOff>
    </xdr:to>
    <xdr:sp macro="" textlink="">
      <xdr:nvSpPr>
        <xdr:cNvPr id="83" name="Rounded Rectangle 82"/>
        <xdr:cNvSpPr/>
      </xdr:nvSpPr>
      <xdr:spPr>
        <a:xfrm rot="10800000">
          <a:off x="3374741" y="7842642"/>
          <a:ext cx="444220" cy="642795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24</xdr:col>
      <xdr:colOff>32909</xdr:colOff>
      <xdr:row>29</xdr:row>
      <xdr:rowOff>38100</xdr:rowOff>
    </xdr:from>
    <xdr:to>
      <xdr:col>28</xdr:col>
      <xdr:colOff>0</xdr:colOff>
      <xdr:row>32</xdr:row>
      <xdr:rowOff>99582</xdr:rowOff>
    </xdr:to>
    <xdr:sp macro="" textlink="">
      <xdr:nvSpPr>
        <xdr:cNvPr id="84" name="Rounded Rectangle 83"/>
        <xdr:cNvSpPr/>
      </xdr:nvSpPr>
      <xdr:spPr>
        <a:xfrm>
          <a:off x="3004709" y="5562600"/>
          <a:ext cx="4623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porce</a:t>
          </a:r>
        </a:p>
      </xdr:txBody>
    </xdr:sp>
    <xdr:clientData/>
  </xdr:twoCellAnchor>
  <xdr:twoCellAnchor>
    <xdr:from>
      <xdr:col>24</xdr:col>
      <xdr:colOff>43167</xdr:colOff>
      <xdr:row>23</xdr:row>
      <xdr:rowOff>17900</xdr:rowOff>
    </xdr:from>
    <xdr:to>
      <xdr:col>27</xdr:col>
      <xdr:colOff>100666</xdr:colOff>
      <xdr:row>25</xdr:row>
      <xdr:rowOff>96737</xdr:rowOff>
    </xdr:to>
    <xdr:sp macro="" textlink="">
      <xdr:nvSpPr>
        <xdr:cNvPr id="85" name="Rounded Rectangle 111"/>
        <xdr:cNvSpPr/>
      </xdr:nvSpPr>
      <xdr:spPr>
        <a:xfrm rot="10800000">
          <a:off x="3014967" y="4399400"/>
          <a:ext cx="428974" cy="45983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40718</xdr:colOff>
      <xdr:row>30</xdr:row>
      <xdr:rowOff>50430</xdr:rowOff>
    </xdr:from>
    <xdr:to>
      <xdr:col>12</xdr:col>
      <xdr:colOff>107367</xdr:colOff>
      <xdr:row>32</xdr:row>
      <xdr:rowOff>81686</xdr:rowOff>
    </xdr:to>
    <xdr:sp macro="" textlink="">
      <xdr:nvSpPr>
        <xdr:cNvPr id="86" name="Rounded Rectangle 63"/>
        <xdr:cNvSpPr/>
      </xdr:nvSpPr>
      <xdr:spPr>
        <a:xfrm>
          <a:off x="1402793" y="5765430"/>
          <a:ext cx="190474" cy="41225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43167</xdr:colOff>
      <xdr:row>21</xdr:row>
      <xdr:rowOff>9524</xdr:rowOff>
    </xdr:from>
    <xdr:to>
      <xdr:col>27</xdr:col>
      <xdr:colOff>100666</xdr:colOff>
      <xdr:row>22</xdr:row>
      <xdr:rowOff>106261</xdr:rowOff>
    </xdr:to>
    <xdr:sp macro="" textlink="">
      <xdr:nvSpPr>
        <xdr:cNvPr id="87" name="Rounded Rectangle 111"/>
        <xdr:cNvSpPr/>
      </xdr:nvSpPr>
      <xdr:spPr>
        <a:xfrm rot="10800000">
          <a:off x="3014967" y="4010024"/>
          <a:ext cx="428974" cy="287237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25693</xdr:colOff>
      <xdr:row>19</xdr:row>
      <xdr:rowOff>35534</xdr:rowOff>
    </xdr:from>
    <xdr:to>
      <xdr:col>18</xdr:col>
      <xdr:colOff>111096</xdr:colOff>
      <xdr:row>27</xdr:row>
      <xdr:rowOff>119251</xdr:rowOff>
    </xdr:to>
    <xdr:grpSp>
      <xdr:nvGrpSpPr>
        <xdr:cNvPr id="88" name="Group 87"/>
        <xdr:cNvGrpSpPr/>
      </xdr:nvGrpSpPr>
      <xdr:grpSpPr>
        <a:xfrm>
          <a:off x="2057693" y="2374451"/>
          <a:ext cx="349986" cy="1099717"/>
          <a:chOff x="5810712" y="2026937"/>
          <a:chExt cx="458757" cy="1085760"/>
        </a:xfrm>
      </xdr:grpSpPr>
      <xdr:grpSp>
        <xdr:nvGrpSpPr>
          <xdr:cNvPr id="89" name="Group 74"/>
          <xdr:cNvGrpSpPr/>
        </xdr:nvGrpSpPr>
        <xdr:grpSpPr>
          <a:xfrm>
            <a:off x="5814171" y="2026937"/>
            <a:ext cx="455298" cy="708224"/>
            <a:chOff x="5238106" y="3762667"/>
            <a:chExt cx="335614" cy="693757"/>
          </a:xfrm>
        </xdr:grpSpPr>
        <xdr:sp macro="" textlink="">
          <xdr:nvSpPr>
            <xdr:cNvPr id="91" name="Rounded Rectangle 111"/>
            <xdr:cNvSpPr/>
          </xdr:nvSpPr>
          <xdr:spPr>
            <a:xfrm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92" name="Rounded Rectangle 111"/>
            <xdr:cNvSpPr/>
          </xdr:nvSpPr>
          <xdr:spPr>
            <a:xfrm>
              <a:off x="5241885" y="3762667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0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9</xdr:col>
      <xdr:colOff>50243</xdr:colOff>
      <xdr:row>30</xdr:row>
      <xdr:rowOff>40905</xdr:rowOff>
    </xdr:from>
    <xdr:to>
      <xdr:col>10</xdr:col>
      <xdr:colOff>116892</xdr:colOff>
      <xdr:row>32</xdr:row>
      <xdr:rowOff>72161</xdr:rowOff>
    </xdr:to>
    <xdr:sp macro="" textlink="">
      <xdr:nvSpPr>
        <xdr:cNvPr id="93" name="Rounded Rectangle 63"/>
        <xdr:cNvSpPr/>
      </xdr:nvSpPr>
      <xdr:spPr>
        <a:xfrm>
          <a:off x="1164668" y="5755905"/>
          <a:ext cx="190474" cy="41225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26295</xdr:colOff>
      <xdr:row>12</xdr:row>
      <xdr:rowOff>48110</xdr:rowOff>
    </xdr:from>
    <xdr:to>
      <xdr:col>44</xdr:col>
      <xdr:colOff>95251</xdr:colOff>
      <xdr:row>15</xdr:row>
      <xdr:rowOff>107989</xdr:rowOff>
    </xdr:to>
    <xdr:sp macro="" textlink="">
      <xdr:nvSpPr>
        <xdr:cNvPr id="2" name="Rounded Rectangle 97"/>
        <xdr:cNvSpPr/>
      </xdr:nvSpPr>
      <xdr:spPr>
        <a:xfrm>
          <a:off x="4855470" y="2334110"/>
          <a:ext cx="688081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AROME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47460</xdr:colOff>
      <xdr:row>30</xdr:row>
      <xdr:rowOff>36773</xdr:rowOff>
    </xdr:from>
    <xdr:to>
      <xdr:col>44</xdr:col>
      <xdr:colOff>84665</xdr:colOff>
      <xdr:row>33</xdr:row>
      <xdr:rowOff>96652</xdr:rowOff>
    </xdr:to>
    <xdr:sp macro="" textlink="">
      <xdr:nvSpPr>
        <xdr:cNvPr id="3" name="Rounded Rectangle 97"/>
        <xdr:cNvSpPr/>
      </xdr:nvSpPr>
      <xdr:spPr>
        <a:xfrm>
          <a:off x="4752810" y="5751773"/>
          <a:ext cx="780155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EMBAS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31</xdr:col>
      <xdr:colOff>36879</xdr:colOff>
      <xdr:row>12</xdr:row>
      <xdr:rowOff>45952</xdr:rowOff>
    </xdr:from>
    <xdr:to>
      <xdr:col>36</xdr:col>
      <xdr:colOff>105835</xdr:colOff>
      <xdr:row>15</xdr:row>
      <xdr:rowOff>105831</xdr:rowOff>
    </xdr:to>
    <xdr:sp macro="" textlink="">
      <xdr:nvSpPr>
        <xdr:cNvPr id="4" name="Rounded Rectangle 97"/>
        <xdr:cNvSpPr/>
      </xdr:nvSpPr>
      <xdr:spPr>
        <a:xfrm>
          <a:off x="3875454" y="2331952"/>
          <a:ext cx="688081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pièces</a:t>
          </a:r>
        </a:p>
      </xdr:txBody>
    </xdr:sp>
    <xdr:clientData/>
  </xdr:twoCellAnchor>
  <xdr:twoCellAnchor>
    <xdr:from>
      <xdr:col>32</xdr:col>
      <xdr:colOff>52917</xdr:colOff>
      <xdr:row>46</xdr:row>
      <xdr:rowOff>74084</xdr:rowOff>
    </xdr:from>
    <xdr:to>
      <xdr:col>36</xdr:col>
      <xdr:colOff>8303</xdr:colOff>
      <xdr:row>52</xdr:row>
      <xdr:rowOff>20593</xdr:rowOff>
    </xdr:to>
    <xdr:sp macro="" textlink="">
      <xdr:nvSpPr>
        <xdr:cNvPr id="5" name="Rounded Rectangle 97"/>
        <xdr:cNvSpPr/>
      </xdr:nvSpPr>
      <xdr:spPr>
        <a:xfrm>
          <a:off x="4015317" y="8837084"/>
          <a:ext cx="450686" cy="10895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logi</a:t>
          </a:r>
        </a:p>
      </xdr:txBody>
    </xdr:sp>
    <xdr:clientData/>
  </xdr:twoCellAnchor>
  <xdr:twoCellAnchor>
    <xdr:from>
      <xdr:col>27</xdr:col>
      <xdr:colOff>35985</xdr:colOff>
      <xdr:row>8</xdr:row>
      <xdr:rowOff>35984</xdr:rowOff>
    </xdr:from>
    <xdr:to>
      <xdr:col>30</xdr:col>
      <xdr:colOff>118371</xdr:colOff>
      <xdr:row>13</xdr:row>
      <xdr:rowOff>109493</xdr:rowOff>
    </xdr:to>
    <xdr:sp macro="" textlink="">
      <xdr:nvSpPr>
        <xdr:cNvPr id="6" name="Rounded Rectangle 97"/>
        <xdr:cNvSpPr/>
      </xdr:nvSpPr>
      <xdr:spPr>
        <a:xfrm>
          <a:off x="3379260" y="1559984"/>
          <a:ext cx="453861" cy="1026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semis</a:t>
          </a:r>
        </a:p>
      </xdr:txBody>
    </xdr:sp>
    <xdr:clientData/>
  </xdr:twoCellAnchor>
  <xdr:twoCellAnchor>
    <xdr:from>
      <xdr:col>31</xdr:col>
      <xdr:colOff>41113</xdr:colOff>
      <xdr:row>24</xdr:row>
      <xdr:rowOff>30406</xdr:rowOff>
    </xdr:from>
    <xdr:to>
      <xdr:col>36</xdr:col>
      <xdr:colOff>110069</xdr:colOff>
      <xdr:row>33</xdr:row>
      <xdr:rowOff>95236</xdr:rowOff>
    </xdr:to>
    <xdr:grpSp>
      <xdr:nvGrpSpPr>
        <xdr:cNvPr id="7" name="Groupe 94"/>
        <xdr:cNvGrpSpPr/>
      </xdr:nvGrpSpPr>
      <xdr:grpSpPr>
        <a:xfrm>
          <a:off x="3988696" y="3078406"/>
          <a:ext cx="703956" cy="1207830"/>
          <a:chOff x="4743450" y="1650287"/>
          <a:chExt cx="803031" cy="892888"/>
        </a:xfrm>
      </xdr:grpSpPr>
      <xdr:sp macro="" textlink="">
        <xdr:nvSpPr>
          <xdr:cNvPr id="8" name="Rounded Rectangle 97"/>
          <xdr:cNvSpPr/>
        </xdr:nvSpPr>
        <xdr:spPr>
          <a:xfrm>
            <a:off x="4743450" y="1650287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  <xdr:sp macro="" textlink="">
        <xdr:nvSpPr>
          <xdr:cNvPr id="9" name="Rounded Rectangle 8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39</xdr:col>
      <xdr:colOff>24179</xdr:colOff>
      <xdr:row>20</xdr:row>
      <xdr:rowOff>34656</xdr:rowOff>
    </xdr:from>
    <xdr:to>
      <xdr:col>44</xdr:col>
      <xdr:colOff>93135</xdr:colOff>
      <xdr:row>29</xdr:row>
      <xdr:rowOff>84667</xdr:rowOff>
    </xdr:to>
    <xdr:grpSp>
      <xdr:nvGrpSpPr>
        <xdr:cNvPr id="10" name="Groupe 98"/>
        <xdr:cNvGrpSpPr/>
      </xdr:nvGrpSpPr>
      <xdr:grpSpPr>
        <a:xfrm>
          <a:off x="4987762" y="2574656"/>
          <a:ext cx="703956" cy="1193011"/>
          <a:chOff x="4743450" y="1650479"/>
          <a:chExt cx="803031" cy="892696"/>
        </a:xfrm>
      </xdr:grpSpPr>
      <xdr:sp macro="" textlink="">
        <xdr:nvSpPr>
          <xdr:cNvPr id="11" name="Rounded Rectangle 97"/>
          <xdr:cNvSpPr/>
        </xdr:nvSpPr>
        <xdr:spPr>
          <a:xfrm>
            <a:off x="4743450" y="1650479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acier</a:t>
            </a:r>
          </a:p>
        </xdr:txBody>
      </xdr:sp>
      <xdr:sp macro="" textlink="">
        <xdr:nvSpPr>
          <xdr:cNvPr id="12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>
                <a:solidFill>
                  <a:schemeClr val="dk1"/>
                </a:solidFill>
                <a:latin typeface="+mn-lt"/>
                <a:ea typeface="+mn-ea"/>
                <a:cs typeface="+mn-cs"/>
              </a:rPr>
              <a:t>gaz</a:t>
            </a:r>
          </a:p>
        </xdr:txBody>
      </xdr:sp>
    </xdr:grpSp>
    <xdr:clientData/>
  </xdr:twoCellAnchor>
  <xdr:twoCellAnchor>
    <xdr:from>
      <xdr:col>31</xdr:col>
      <xdr:colOff>19945</xdr:colOff>
      <xdr:row>20</xdr:row>
      <xdr:rowOff>41760</xdr:rowOff>
    </xdr:from>
    <xdr:to>
      <xdr:col>36</xdr:col>
      <xdr:colOff>88901</xdr:colOff>
      <xdr:row>23</xdr:row>
      <xdr:rowOff>101639</xdr:rowOff>
    </xdr:to>
    <xdr:sp macro="" textlink="">
      <xdr:nvSpPr>
        <xdr:cNvPr id="13" name="Rounded Rectangle 97"/>
        <xdr:cNvSpPr/>
      </xdr:nvSpPr>
      <xdr:spPr>
        <a:xfrm>
          <a:off x="3858520" y="3851760"/>
          <a:ext cx="688081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AROME / pièce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19936</xdr:colOff>
      <xdr:row>28</xdr:row>
      <xdr:rowOff>50184</xdr:rowOff>
    </xdr:from>
    <xdr:to>
      <xdr:col>9</xdr:col>
      <xdr:colOff>105825</xdr:colOff>
      <xdr:row>31</xdr:row>
      <xdr:rowOff>110063</xdr:rowOff>
    </xdr:to>
    <xdr:sp macro="" textlink="">
      <xdr:nvSpPr>
        <xdr:cNvPr id="14" name="Rounded Rectangle 97"/>
        <xdr:cNvSpPr/>
      </xdr:nvSpPr>
      <xdr:spPr>
        <a:xfrm>
          <a:off x="639061" y="5384184"/>
          <a:ext cx="581189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déch</a:t>
          </a:r>
        </a:p>
      </xdr:txBody>
    </xdr:sp>
    <xdr:clientData/>
  </xdr:twoCellAnchor>
  <xdr:twoCellAnchor>
    <xdr:from>
      <xdr:col>17</xdr:col>
      <xdr:colOff>38099</xdr:colOff>
      <xdr:row>1</xdr:row>
      <xdr:rowOff>48685</xdr:rowOff>
    </xdr:from>
    <xdr:to>
      <xdr:col>20</xdr:col>
      <xdr:colOff>109902</xdr:colOff>
      <xdr:row>5</xdr:row>
      <xdr:rowOff>120651</xdr:rowOff>
    </xdr:to>
    <xdr:sp macro="" textlink="">
      <xdr:nvSpPr>
        <xdr:cNvPr id="15" name="Rounded Rectangle 97"/>
        <xdr:cNvSpPr/>
      </xdr:nvSpPr>
      <xdr:spPr>
        <a:xfrm>
          <a:off x="2143124" y="239185"/>
          <a:ext cx="443278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explo</a:t>
          </a:r>
        </a:p>
      </xdr:txBody>
    </xdr:sp>
    <xdr:clientData/>
  </xdr:twoCellAnchor>
  <xdr:twoCellAnchor>
    <xdr:from>
      <xdr:col>13</xdr:col>
      <xdr:colOff>31749</xdr:colOff>
      <xdr:row>1</xdr:row>
      <xdr:rowOff>42336</xdr:rowOff>
    </xdr:from>
    <xdr:to>
      <xdr:col>16</xdr:col>
      <xdr:colOff>114135</xdr:colOff>
      <xdr:row>5</xdr:row>
      <xdr:rowOff>114302</xdr:rowOff>
    </xdr:to>
    <xdr:sp macro="" textlink="">
      <xdr:nvSpPr>
        <xdr:cNvPr id="16" name="Rounded Rectangle 97"/>
        <xdr:cNvSpPr/>
      </xdr:nvSpPr>
      <xdr:spPr>
        <a:xfrm>
          <a:off x="1641474" y="232836"/>
          <a:ext cx="45386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explo</a:t>
          </a:r>
        </a:p>
      </xdr:txBody>
    </xdr:sp>
    <xdr:clientData/>
  </xdr:twoCellAnchor>
  <xdr:twoCellAnchor>
    <xdr:from>
      <xdr:col>9</xdr:col>
      <xdr:colOff>35982</xdr:colOff>
      <xdr:row>1</xdr:row>
      <xdr:rowOff>35985</xdr:rowOff>
    </xdr:from>
    <xdr:to>
      <xdr:col>12</xdr:col>
      <xdr:colOff>118368</xdr:colOff>
      <xdr:row>5</xdr:row>
      <xdr:rowOff>107951</xdr:rowOff>
    </xdr:to>
    <xdr:sp macro="" textlink="">
      <xdr:nvSpPr>
        <xdr:cNvPr id="17" name="Rounded Rectangle 97"/>
        <xdr:cNvSpPr/>
      </xdr:nvSpPr>
      <xdr:spPr>
        <a:xfrm>
          <a:off x="1150407" y="226485"/>
          <a:ext cx="45386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explo</a:t>
          </a:r>
        </a:p>
      </xdr:txBody>
    </xdr:sp>
    <xdr:clientData/>
  </xdr:twoCellAnchor>
  <xdr:twoCellAnchor>
    <xdr:from>
      <xdr:col>30</xdr:col>
      <xdr:colOff>29628</xdr:colOff>
      <xdr:row>1</xdr:row>
      <xdr:rowOff>29633</xdr:rowOff>
    </xdr:from>
    <xdr:to>
      <xdr:col>34</xdr:col>
      <xdr:colOff>105829</xdr:colOff>
      <xdr:row>5</xdr:row>
      <xdr:rowOff>101599</xdr:rowOff>
    </xdr:to>
    <xdr:sp macro="" textlink="">
      <xdr:nvSpPr>
        <xdr:cNvPr id="18" name="Rounded Rectangle 97"/>
        <xdr:cNvSpPr/>
      </xdr:nvSpPr>
      <xdr:spPr>
        <a:xfrm>
          <a:off x="3744378" y="220133"/>
          <a:ext cx="57150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i="0">
              <a:solidFill>
                <a:schemeClr val="dk1"/>
              </a:solidFill>
              <a:latin typeface="+mn-lt"/>
              <a:ea typeface="+mn-ea"/>
              <a:cs typeface="+mn-cs"/>
            </a:rPr>
            <a:t>amiante</a:t>
          </a:r>
        </a:p>
      </xdr:txBody>
    </xdr:sp>
    <xdr:clientData/>
  </xdr:twoCellAnchor>
  <xdr:twoCellAnchor>
    <xdr:from>
      <xdr:col>5</xdr:col>
      <xdr:colOff>34762</xdr:colOff>
      <xdr:row>7</xdr:row>
      <xdr:rowOff>34657</xdr:rowOff>
    </xdr:from>
    <xdr:to>
      <xdr:col>8</xdr:col>
      <xdr:colOff>105834</xdr:colOff>
      <xdr:row>14</xdr:row>
      <xdr:rowOff>93132</xdr:rowOff>
    </xdr:to>
    <xdr:grpSp>
      <xdr:nvGrpSpPr>
        <xdr:cNvPr id="19" name="Groupe 111"/>
        <xdr:cNvGrpSpPr/>
      </xdr:nvGrpSpPr>
      <xdr:grpSpPr>
        <a:xfrm>
          <a:off x="669762" y="923657"/>
          <a:ext cx="452072" cy="947475"/>
          <a:chOff x="4743450" y="1634641"/>
          <a:chExt cx="803031" cy="908534"/>
        </a:xfrm>
      </xdr:grpSpPr>
      <xdr:sp macro="" textlink="">
        <xdr:nvSpPr>
          <xdr:cNvPr id="20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1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31</xdr:col>
      <xdr:colOff>10588</xdr:colOff>
      <xdr:row>6</xdr:row>
      <xdr:rowOff>42332</xdr:rowOff>
    </xdr:from>
    <xdr:to>
      <xdr:col>37</xdr:col>
      <xdr:colOff>80875</xdr:colOff>
      <xdr:row>11</xdr:row>
      <xdr:rowOff>90394</xdr:rowOff>
    </xdr:to>
    <xdr:sp macro="" textlink="">
      <xdr:nvSpPr>
        <xdr:cNvPr id="22" name="Rounded Rectangle 5"/>
        <xdr:cNvSpPr/>
      </xdr:nvSpPr>
      <xdr:spPr>
        <a:xfrm>
          <a:off x="3849163" y="1185332"/>
          <a:ext cx="813237" cy="100056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200" b="1"/>
            <a:t>HOTEL DE VILLE</a:t>
          </a:r>
        </a:p>
      </xdr:txBody>
    </xdr:sp>
    <xdr:clientData/>
  </xdr:twoCellAnchor>
  <xdr:twoCellAnchor>
    <xdr:from>
      <xdr:col>9</xdr:col>
      <xdr:colOff>15875</xdr:colOff>
      <xdr:row>7</xdr:row>
      <xdr:rowOff>0</xdr:rowOff>
    </xdr:from>
    <xdr:to>
      <xdr:col>30</xdr:col>
      <xdr:colOff>95250</xdr:colOff>
      <xdr:row>7</xdr:row>
      <xdr:rowOff>1</xdr:rowOff>
    </xdr:to>
    <xdr:cxnSp macro="">
      <xdr:nvCxnSpPr>
        <xdr:cNvPr id="23" name="Straight Connector 12"/>
        <xdr:cNvCxnSpPr/>
      </xdr:nvCxnSpPr>
      <xdr:spPr>
        <a:xfrm rot="10800000">
          <a:off x="1130300" y="1333500"/>
          <a:ext cx="2679700" cy="1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105833</xdr:colOff>
      <xdr:row>7</xdr:row>
      <xdr:rowOff>111122</xdr:rowOff>
    </xdr:from>
    <xdr:to>
      <xdr:col>10</xdr:col>
      <xdr:colOff>0</xdr:colOff>
      <xdr:row>28</xdr:row>
      <xdr:rowOff>10582</xdr:rowOff>
    </xdr:to>
    <xdr:cxnSp macro="">
      <xdr:nvCxnSpPr>
        <xdr:cNvPr id="24" name="Straight Connector 12"/>
        <xdr:cNvCxnSpPr/>
      </xdr:nvCxnSpPr>
      <xdr:spPr>
        <a:xfrm flipV="1">
          <a:off x="1220258" y="1444622"/>
          <a:ext cx="17992" cy="389996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33862</xdr:colOff>
      <xdr:row>1</xdr:row>
      <xdr:rowOff>33868</xdr:rowOff>
    </xdr:from>
    <xdr:to>
      <xdr:col>39</xdr:col>
      <xdr:colOff>110063</xdr:colOff>
      <xdr:row>5</xdr:row>
      <xdr:rowOff>105834</xdr:rowOff>
    </xdr:to>
    <xdr:sp macro="" textlink="">
      <xdr:nvSpPr>
        <xdr:cNvPr id="25" name="Rounded Rectangle 97"/>
        <xdr:cNvSpPr/>
      </xdr:nvSpPr>
      <xdr:spPr>
        <a:xfrm>
          <a:off x="4367737" y="224368"/>
          <a:ext cx="57150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i="0">
              <a:solidFill>
                <a:schemeClr val="dk1"/>
              </a:solidFill>
              <a:latin typeface="+mn-lt"/>
              <a:ea typeface="+mn-ea"/>
              <a:cs typeface="+mn-cs"/>
            </a:rPr>
            <a:t>commercial</a:t>
          </a:r>
        </a:p>
      </xdr:txBody>
    </xdr:sp>
    <xdr:clientData/>
  </xdr:twoCellAnchor>
  <xdr:twoCellAnchor>
    <xdr:from>
      <xdr:col>15</xdr:col>
      <xdr:colOff>33865</xdr:colOff>
      <xdr:row>8</xdr:row>
      <xdr:rowOff>33868</xdr:rowOff>
    </xdr:from>
    <xdr:to>
      <xdr:col>18</xdr:col>
      <xdr:colOff>105668</xdr:colOff>
      <xdr:row>14</xdr:row>
      <xdr:rowOff>95250</xdr:rowOff>
    </xdr:to>
    <xdr:sp macro="" textlink="">
      <xdr:nvSpPr>
        <xdr:cNvPr id="26" name="Rounded Rectangle 97"/>
        <xdr:cNvSpPr/>
      </xdr:nvSpPr>
      <xdr:spPr>
        <a:xfrm>
          <a:off x="1891240" y="1557868"/>
          <a:ext cx="443278" cy="120438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robots</a:t>
          </a:r>
        </a:p>
      </xdr:txBody>
    </xdr:sp>
    <xdr:clientData/>
  </xdr:twoCellAnchor>
  <xdr:twoCellAnchor>
    <xdr:from>
      <xdr:col>40</xdr:col>
      <xdr:colOff>16933</xdr:colOff>
      <xdr:row>1</xdr:row>
      <xdr:rowOff>38102</xdr:rowOff>
    </xdr:from>
    <xdr:to>
      <xdr:col>44</xdr:col>
      <xdr:colOff>93134</xdr:colOff>
      <xdr:row>5</xdr:row>
      <xdr:rowOff>110068</xdr:rowOff>
    </xdr:to>
    <xdr:sp macro="" textlink="">
      <xdr:nvSpPr>
        <xdr:cNvPr id="27" name="Rounded Rectangle 97"/>
        <xdr:cNvSpPr/>
      </xdr:nvSpPr>
      <xdr:spPr>
        <a:xfrm>
          <a:off x="4969933" y="228602"/>
          <a:ext cx="57150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i="0">
              <a:solidFill>
                <a:schemeClr val="dk1"/>
              </a:solidFill>
              <a:latin typeface="+mn-lt"/>
              <a:ea typeface="+mn-ea"/>
              <a:cs typeface="+mn-cs"/>
            </a:rPr>
            <a:t>festiv</a:t>
          </a:r>
        </a:p>
      </xdr:txBody>
    </xdr:sp>
    <xdr:clientData/>
  </xdr:twoCellAnchor>
  <xdr:twoCellAnchor>
    <xdr:from>
      <xdr:col>25</xdr:col>
      <xdr:colOff>21166</xdr:colOff>
      <xdr:row>1</xdr:row>
      <xdr:rowOff>31751</xdr:rowOff>
    </xdr:from>
    <xdr:to>
      <xdr:col>29</xdr:col>
      <xdr:colOff>97367</xdr:colOff>
      <xdr:row>5</xdr:row>
      <xdr:rowOff>103717</xdr:rowOff>
    </xdr:to>
    <xdr:sp macro="" textlink="">
      <xdr:nvSpPr>
        <xdr:cNvPr id="28" name="Rounded Rectangle 97"/>
        <xdr:cNvSpPr/>
      </xdr:nvSpPr>
      <xdr:spPr>
        <a:xfrm>
          <a:off x="3116791" y="222251"/>
          <a:ext cx="57150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amia OU affair</a:t>
          </a:r>
        </a:p>
      </xdr:txBody>
    </xdr:sp>
    <xdr:clientData/>
  </xdr:twoCellAnchor>
  <xdr:twoCellAnchor>
    <xdr:from>
      <xdr:col>38</xdr:col>
      <xdr:colOff>24348</xdr:colOff>
      <xdr:row>7</xdr:row>
      <xdr:rowOff>8465</xdr:rowOff>
    </xdr:from>
    <xdr:to>
      <xdr:col>41</xdr:col>
      <xdr:colOff>95251</xdr:colOff>
      <xdr:row>7</xdr:row>
      <xdr:rowOff>8465</xdr:rowOff>
    </xdr:to>
    <xdr:cxnSp macro="">
      <xdr:nvCxnSpPr>
        <xdr:cNvPr id="29" name="Straight Connector 12"/>
        <xdr:cNvCxnSpPr/>
      </xdr:nvCxnSpPr>
      <xdr:spPr>
        <a:xfrm rot="10800000" flipV="1">
          <a:off x="4729698" y="1341965"/>
          <a:ext cx="442378" cy="0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28412</xdr:colOff>
      <xdr:row>15</xdr:row>
      <xdr:rowOff>28307</xdr:rowOff>
    </xdr:from>
    <xdr:to>
      <xdr:col>8</xdr:col>
      <xdr:colOff>99484</xdr:colOff>
      <xdr:row>22</xdr:row>
      <xdr:rowOff>86782</xdr:rowOff>
    </xdr:to>
    <xdr:grpSp>
      <xdr:nvGrpSpPr>
        <xdr:cNvPr id="30" name="Groupe 124"/>
        <xdr:cNvGrpSpPr/>
      </xdr:nvGrpSpPr>
      <xdr:grpSpPr>
        <a:xfrm>
          <a:off x="663412" y="1933307"/>
          <a:ext cx="452072" cy="947475"/>
          <a:chOff x="4743450" y="1634641"/>
          <a:chExt cx="803031" cy="908534"/>
        </a:xfrm>
      </xdr:grpSpPr>
      <xdr:sp macro="" textlink="">
        <xdr:nvSpPr>
          <xdr:cNvPr id="31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2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22062</xdr:colOff>
      <xdr:row>16</xdr:row>
      <xdr:rowOff>11373</xdr:rowOff>
    </xdr:from>
    <xdr:to>
      <xdr:col>14</xdr:col>
      <xdr:colOff>93134</xdr:colOff>
      <xdr:row>23</xdr:row>
      <xdr:rowOff>69848</xdr:rowOff>
    </xdr:to>
    <xdr:grpSp>
      <xdr:nvGrpSpPr>
        <xdr:cNvPr id="33" name="Groupe 127"/>
        <xdr:cNvGrpSpPr/>
      </xdr:nvGrpSpPr>
      <xdr:grpSpPr>
        <a:xfrm>
          <a:off x="1419062" y="2043373"/>
          <a:ext cx="452072" cy="947475"/>
          <a:chOff x="4743450" y="1634641"/>
          <a:chExt cx="803031" cy="908534"/>
        </a:xfrm>
      </xdr:grpSpPr>
      <xdr:sp macro="" textlink="">
        <xdr:nvSpPr>
          <xdr:cNvPr id="34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5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105833</xdr:colOff>
      <xdr:row>12</xdr:row>
      <xdr:rowOff>30692</xdr:rowOff>
    </xdr:from>
    <xdr:to>
      <xdr:col>38</xdr:col>
      <xdr:colOff>14816</xdr:colOff>
      <xdr:row>29</xdr:row>
      <xdr:rowOff>105834</xdr:rowOff>
    </xdr:to>
    <xdr:cxnSp macro="">
      <xdr:nvCxnSpPr>
        <xdr:cNvPr id="36" name="Straight Connector 12"/>
        <xdr:cNvCxnSpPr/>
      </xdr:nvCxnSpPr>
      <xdr:spPr>
        <a:xfrm rot="5400000" flipH="1" flipV="1">
          <a:off x="3046941" y="3957109"/>
          <a:ext cx="3313642" cy="32808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30348</xdr:colOff>
      <xdr:row>29</xdr:row>
      <xdr:rowOff>42336</xdr:rowOff>
    </xdr:from>
    <xdr:to>
      <xdr:col>48</xdr:col>
      <xdr:colOff>112734</xdr:colOff>
      <xdr:row>34</xdr:row>
      <xdr:rowOff>115845</xdr:rowOff>
    </xdr:to>
    <xdr:sp macro="" textlink="">
      <xdr:nvSpPr>
        <xdr:cNvPr id="37" name="Rounded Rectangle 97"/>
        <xdr:cNvSpPr/>
      </xdr:nvSpPr>
      <xdr:spPr>
        <a:xfrm>
          <a:off x="5602473" y="5566836"/>
          <a:ext cx="453861" cy="1026009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15</xdr:col>
      <xdr:colOff>21167</xdr:colOff>
      <xdr:row>23</xdr:row>
      <xdr:rowOff>34558</xdr:rowOff>
    </xdr:from>
    <xdr:to>
      <xdr:col>19</xdr:col>
      <xdr:colOff>86784</xdr:colOff>
      <xdr:row>27</xdr:row>
      <xdr:rowOff>110759</xdr:rowOff>
    </xdr:to>
    <xdr:sp macro="" textlink="">
      <xdr:nvSpPr>
        <xdr:cNvPr id="38" name="Rounded Rectangle 2"/>
        <xdr:cNvSpPr/>
      </xdr:nvSpPr>
      <xdr:spPr>
        <a:xfrm>
          <a:off x="1878542" y="4416058"/>
          <a:ext cx="560917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castel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34586</xdr:colOff>
      <xdr:row>12</xdr:row>
      <xdr:rowOff>42337</xdr:rowOff>
    </xdr:from>
    <xdr:to>
      <xdr:col>22</xdr:col>
      <xdr:colOff>116972</xdr:colOff>
      <xdr:row>16</xdr:row>
      <xdr:rowOff>109496</xdr:rowOff>
    </xdr:to>
    <xdr:sp macro="" textlink="">
      <xdr:nvSpPr>
        <xdr:cNvPr id="39" name="Rounded Rectangle 97"/>
        <xdr:cNvSpPr/>
      </xdr:nvSpPr>
      <xdr:spPr>
        <a:xfrm>
          <a:off x="2387261" y="2328337"/>
          <a:ext cx="453861" cy="82915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</a:t>
          </a:r>
        </a:p>
      </xdr:txBody>
    </xdr:sp>
    <xdr:clientData/>
  </xdr:twoCellAnchor>
  <xdr:twoCellAnchor>
    <xdr:from>
      <xdr:col>11</xdr:col>
      <xdr:colOff>17828</xdr:colOff>
      <xdr:row>8</xdr:row>
      <xdr:rowOff>17723</xdr:rowOff>
    </xdr:from>
    <xdr:to>
      <xdr:col>14</xdr:col>
      <xdr:colOff>88900</xdr:colOff>
      <xdr:row>15</xdr:row>
      <xdr:rowOff>76198</xdr:rowOff>
    </xdr:to>
    <xdr:grpSp>
      <xdr:nvGrpSpPr>
        <xdr:cNvPr id="40" name="Groupe 134"/>
        <xdr:cNvGrpSpPr/>
      </xdr:nvGrpSpPr>
      <xdr:grpSpPr>
        <a:xfrm>
          <a:off x="1414828" y="1033723"/>
          <a:ext cx="452072" cy="947475"/>
          <a:chOff x="4743450" y="1634641"/>
          <a:chExt cx="803031" cy="908534"/>
        </a:xfrm>
      </xdr:grpSpPr>
      <xdr:sp macro="" textlink="">
        <xdr:nvSpPr>
          <xdr:cNvPr id="41" name="Rounded Rectangle 97"/>
          <xdr:cNvSpPr/>
        </xdr:nvSpPr>
        <xdr:spPr>
          <a:xfrm>
            <a:off x="4743450" y="1634641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Rounded Rectangle 97"/>
          <xdr:cNvSpPr/>
        </xdr:nvSpPr>
        <xdr:spPr>
          <a:xfrm>
            <a:off x="4743450" y="2120416"/>
            <a:ext cx="803031" cy="422759"/>
          </a:xfrm>
          <a:prstGeom prst="roundRect">
            <a:avLst/>
          </a:prstGeom>
          <a:ln>
            <a:solidFill>
              <a:schemeClr val="tx2"/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19</xdr:col>
      <xdr:colOff>26295</xdr:colOff>
      <xdr:row>8</xdr:row>
      <xdr:rowOff>26189</xdr:rowOff>
    </xdr:from>
    <xdr:to>
      <xdr:col>22</xdr:col>
      <xdr:colOff>97367</xdr:colOff>
      <xdr:row>11</xdr:row>
      <xdr:rowOff>86068</xdr:rowOff>
    </xdr:to>
    <xdr:sp macro="" textlink="">
      <xdr:nvSpPr>
        <xdr:cNvPr id="43" name="Rounded Rectangle 97"/>
        <xdr:cNvSpPr/>
      </xdr:nvSpPr>
      <xdr:spPr>
        <a:xfrm>
          <a:off x="2378970" y="1550189"/>
          <a:ext cx="442547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casino</a:t>
          </a:r>
        </a:p>
      </xdr:txBody>
    </xdr:sp>
    <xdr:clientData/>
  </xdr:twoCellAnchor>
  <xdr:twoCellAnchor>
    <xdr:from>
      <xdr:col>23</xdr:col>
      <xdr:colOff>29634</xdr:colOff>
      <xdr:row>8</xdr:row>
      <xdr:rowOff>29634</xdr:rowOff>
    </xdr:from>
    <xdr:to>
      <xdr:col>26</xdr:col>
      <xdr:colOff>112020</xdr:colOff>
      <xdr:row>13</xdr:row>
      <xdr:rowOff>103143</xdr:rowOff>
    </xdr:to>
    <xdr:sp macro="" textlink="">
      <xdr:nvSpPr>
        <xdr:cNvPr id="44" name="Rounded Rectangle 97"/>
        <xdr:cNvSpPr/>
      </xdr:nvSpPr>
      <xdr:spPr>
        <a:xfrm>
          <a:off x="2877609" y="1553634"/>
          <a:ext cx="453861" cy="1026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semis</a:t>
          </a:r>
        </a:p>
      </xdr:txBody>
    </xdr:sp>
    <xdr:clientData/>
  </xdr:twoCellAnchor>
  <xdr:twoCellAnchor>
    <xdr:from>
      <xdr:col>5</xdr:col>
      <xdr:colOff>32649</xdr:colOff>
      <xdr:row>23</xdr:row>
      <xdr:rowOff>21956</xdr:rowOff>
    </xdr:from>
    <xdr:to>
      <xdr:col>8</xdr:col>
      <xdr:colOff>103721</xdr:colOff>
      <xdr:row>26</xdr:row>
      <xdr:rowOff>81835</xdr:rowOff>
    </xdr:to>
    <xdr:sp macro="" textlink="">
      <xdr:nvSpPr>
        <xdr:cNvPr id="45" name="Rounded Rectangle 97"/>
        <xdr:cNvSpPr/>
      </xdr:nvSpPr>
      <xdr:spPr>
        <a:xfrm>
          <a:off x="651774" y="4403456"/>
          <a:ext cx="442547" cy="631379"/>
        </a:xfrm>
        <a:prstGeom prst="roundRect">
          <a:avLst/>
        </a:prstGeom>
        <a:ln>
          <a:solidFill>
            <a:schemeClr val="tx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32645</xdr:colOff>
      <xdr:row>24</xdr:row>
      <xdr:rowOff>31136</xdr:rowOff>
    </xdr:from>
    <xdr:to>
      <xdr:col>14</xdr:col>
      <xdr:colOff>103717</xdr:colOff>
      <xdr:row>27</xdr:row>
      <xdr:rowOff>91015</xdr:rowOff>
    </xdr:to>
    <xdr:sp macro="" textlink="">
      <xdr:nvSpPr>
        <xdr:cNvPr id="46" name="Rounded Rectangle 97"/>
        <xdr:cNvSpPr/>
      </xdr:nvSpPr>
      <xdr:spPr>
        <a:xfrm>
          <a:off x="1394720" y="4603136"/>
          <a:ext cx="442547" cy="631379"/>
        </a:xfrm>
        <a:prstGeom prst="roundRect">
          <a:avLst/>
        </a:prstGeom>
        <a:ln>
          <a:solidFill>
            <a:schemeClr val="tx2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39666</xdr:colOff>
      <xdr:row>18</xdr:row>
      <xdr:rowOff>23656</xdr:rowOff>
    </xdr:from>
    <xdr:to>
      <xdr:col>19</xdr:col>
      <xdr:colOff>105283</xdr:colOff>
      <xdr:row>22</xdr:row>
      <xdr:rowOff>99857</xdr:rowOff>
    </xdr:to>
    <xdr:sp macro="" textlink="">
      <xdr:nvSpPr>
        <xdr:cNvPr id="47" name="Rounded Rectangle 2"/>
        <xdr:cNvSpPr/>
      </xdr:nvSpPr>
      <xdr:spPr>
        <a:xfrm>
          <a:off x="1897041" y="3452656"/>
          <a:ext cx="560917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basile</a:t>
          </a:r>
        </a:p>
      </xdr:txBody>
    </xdr:sp>
    <xdr:clientData/>
  </xdr:twoCellAnchor>
  <xdr:twoCellAnchor>
    <xdr:from>
      <xdr:col>1</xdr:col>
      <xdr:colOff>42334</xdr:colOff>
      <xdr:row>38</xdr:row>
      <xdr:rowOff>16118</xdr:rowOff>
    </xdr:from>
    <xdr:to>
      <xdr:col>10</xdr:col>
      <xdr:colOff>98505</xdr:colOff>
      <xdr:row>44</xdr:row>
      <xdr:rowOff>95250</xdr:rowOff>
    </xdr:to>
    <xdr:sp macro="" textlink="">
      <xdr:nvSpPr>
        <xdr:cNvPr id="48" name="Rounded Rectangle 7"/>
        <xdr:cNvSpPr/>
      </xdr:nvSpPr>
      <xdr:spPr>
        <a:xfrm>
          <a:off x="166159" y="7255118"/>
          <a:ext cx="1170596" cy="1222132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ALCA</a:t>
          </a:r>
        </a:p>
      </xdr:txBody>
    </xdr:sp>
    <xdr:clientData/>
  </xdr:twoCellAnchor>
  <xdr:twoCellAnchor>
    <xdr:from>
      <xdr:col>24</xdr:col>
      <xdr:colOff>42334</xdr:colOff>
      <xdr:row>23</xdr:row>
      <xdr:rowOff>23279</xdr:rowOff>
    </xdr:from>
    <xdr:to>
      <xdr:col>30</xdr:col>
      <xdr:colOff>117719</xdr:colOff>
      <xdr:row>28</xdr:row>
      <xdr:rowOff>103876</xdr:rowOff>
    </xdr:to>
    <xdr:sp macro="" textlink="">
      <xdr:nvSpPr>
        <xdr:cNvPr id="49" name="Rounded Rectangle 6"/>
        <xdr:cNvSpPr/>
      </xdr:nvSpPr>
      <xdr:spPr>
        <a:xfrm>
          <a:off x="3014134" y="4404779"/>
          <a:ext cx="818335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haggia</a:t>
          </a:r>
        </a:p>
      </xdr:txBody>
    </xdr:sp>
    <xdr:clientData/>
  </xdr:twoCellAnchor>
  <xdr:twoCellAnchor>
    <xdr:from>
      <xdr:col>24</xdr:col>
      <xdr:colOff>35984</xdr:colOff>
      <xdr:row>14</xdr:row>
      <xdr:rowOff>38099</xdr:rowOff>
    </xdr:from>
    <xdr:to>
      <xdr:col>30</xdr:col>
      <xdr:colOff>111369</xdr:colOff>
      <xdr:row>19</xdr:row>
      <xdr:rowOff>118696</xdr:rowOff>
    </xdr:to>
    <xdr:sp macro="" textlink="">
      <xdr:nvSpPr>
        <xdr:cNvPr id="50" name="Rounded Rectangle 6"/>
        <xdr:cNvSpPr/>
      </xdr:nvSpPr>
      <xdr:spPr>
        <a:xfrm>
          <a:off x="3007784" y="2705099"/>
          <a:ext cx="818335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22</xdr:col>
      <xdr:colOff>26965</xdr:colOff>
      <xdr:row>29</xdr:row>
      <xdr:rowOff>32118</xdr:rowOff>
    </xdr:from>
    <xdr:to>
      <xdr:col>26</xdr:col>
      <xdr:colOff>103165</xdr:colOff>
      <xdr:row>33</xdr:row>
      <xdr:rowOff>108319</xdr:rowOff>
    </xdr:to>
    <xdr:sp macro="" textlink="">
      <xdr:nvSpPr>
        <xdr:cNvPr id="51" name="Rounded Rectangle 2"/>
        <xdr:cNvSpPr/>
      </xdr:nvSpPr>
      <xdr:spPr>
        <a:xfrm>
          <a:off x="2751115" y="5556618"/>
          <a:ext cx="571500" cy="838201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</a:t>
          </a:r>
        </a:p>
      </xdr:txBody>
    </xdr:sp>
    <xdr:clientData/>
  </xdr:twoCellAnchor>
  <xdr:twoCellAnchor>
    <xdr:from>
      <xdr:col>5</xdr:col>
      <xdr:colOff>42332</xdr:colOff>
      <xdr:row>32</xdr:row>
      <xdr:rowOff>29308</xdr:rowOff>
    </xdr:from>
    <xdr:to>
      <xdr:col>9</xdr:col>
      <xdr:colOff>86783</xdr:colOff>
      <xdr:row>37</xdr:row>
      <xdr:rowOff>102817</xdr:rowOff>
    </xdr:to>
    <xdr:sp macro="" textlink="">
      <xdr:nvSpPr>
        <xdr:cNvPr id="52" name="Rounded Rectangle 97"/>
        <xdr:cNvSpPr/>
      </xdr:nvSpPr>
      <xdr:spPr>
        <a:xfrm>
          <a:off x="661457" y="6125308"/>
          <a:ext cx="539751" cy="102600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fron fron</a:t>
          </a:r>
        </a:p>
      </xdr:txBody>
    </xdr:sp>
    <xdr:clientData/>
  </xdr:twoCellAnchor>
  <xdr:twoCellAnchor>
    <xdr:from>
      <xdr:col>17</xdr:col>
      <xdr:colOff>29797</xdr:colOff>
      <xdr:row>35</xdr:row>
      <xdr:rowOff>30856</xdr:rowOff>
    </xdr:from>
    <xdr:to>
      <xdr:col>20</xdr:col>
      <xdr:colOff>101600</xdr:colOff>
      <xdr:row>38</xdr:row>
      <xdr:rowOff>117639</xdr:rowOff>
    </xdr:to>
    <xdr:sp macro="" textlink="">
      <xdr:nvSpPr>
        <xdr:cNvPr id="53" name="Rounded Rectangle 97"/>
        <xdr:cNvSpPr/>
      </xdr:nvSpPr>
      <xdr:spPr>
        <a:xfrm>
          <a:off x="2134822" y="6698356"/>
          <a:ext cx="443278" cy="6582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>
    <xdr:from>
      <xdr:col>42</xdr:col>
      <xdr:colOff>29634</xdr:colOff>
      <xdr:row>35</xdr:row>
      <xdr:rowOff>21167</xdr:rowOff>
    </xdr:from>
    <xdr:to>
      <xdr:col>48</xdr:col>
      <xdr:colOff>105019</xdr:colOff>
      <xdr:row>40</xdr:row>
      <xdr:rowOff>101764</xdr:rowOff>
    </xdr:to>
    <xdr:sp macro="" textlink="">
      <xdr:nvSpPr>
        <xdr:cNvPr id="54" name="Rounded Rectangle 6"/>
        <xdr:cNvSpPr/>
      </xdr:nvSpPr>
      <xdr:spPr>
        <a:xfrm>
          <a:off x="5230284" y="6688667"/>
          <a:ext cx="818335" cy="1033097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ato</a:t>
          </a:r>
        </a:p>
      </xdr:txBody>
    </xdr:sp>
    <xdr:clientData/>
  </xdr:twoCellAnchor>
  <xdr:twoCellAnchor>
    <xdr:from>
      <xdr:col>15</xdr:col>
      <xdr:colOff>21168</xdr:colOff>
      <xdr:row>15</xdr:row>
      <xdr:rowOff>26623</xdr:rowOff>
    </xdr:from>
    <xdr:to>
      <xdr:col>16</xdr:col>
      <xdr:colOff>84667</xdr:colOff>
      <xdr:row>17</xdr:row>
      <xdr:rowOff>100872</xdr:rowOff>
    </xdr:to>
    <xdr:sp macro="" textlink="">
      <xdr:nvSpPr>
        <xdr:cNvPr id="55" name="Rounded Rectangle 29"/>
        <xdr:cNvSpPr/>
      </xdr:nvSpPr>
      <xdr:spPr>
        <a:xfrm>
          <a:off x="1878543" y="2884123"/>
          <a:ext cx="187324" cy="45524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55196</xdr:colOff>
      <xdr:row>34</xdr:row>
      <xdr:rowOff>13922</xdr:rowOff>
    </xdr:from>
    <xdr:to>
      <xdr:col>5</xdr:col>
      <xdr:colOff>10582</xdr:colOff>
      <xdr:row>37</xdr:row>
      <xdr:rowOff>100705</xdr:rowOff>
    </xdr:to>
    <xdr:sp macro="" textlink="">
      <xdr:nvSpPr>
        <xdr:cNvPr id="56" name="Rounded Rectangle 97"/>
        <xdr:cNvSpPr/>
      </xdr:nvSpPr>
      <xdr:spPr>
        <a:xfrm>
          <a:off x="179021" y="6490922"/>
          <a:ext cx="450686" cy="658283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babel</a:t>
          </a:r>
        </a:p>
      </xdr:txBody>
    </xdr:sp>
    <xdr:clientData/>
  </xdr:twoCellAnchor>
  <xdr:twoCellAnchor>
    <xdr:from>
      <xdr:col>11</xdr:col>
      <xdr:colOff>31749</xdr:colOff>
      <xdr:row>35</xdr:row>
      <xdr:rowOff>21165</xdr:rowOff>
    </xdr:from>
    <xdr:to>
      <xdr:col>16</xdr:col>
      <xdr:colOff>88900</xdr:colOff>
      <xdr:row>40</xdr:row>
      <xdr:rowOff>101762</xdr:rowOff>
    </xdr:to>
    <xdr:sp macro="" textlink="">
      <xdr:nvSpPr>
        <xdr:cNvPr id="57" name="Rounded Rectangle 6"/>
        <xdr:cNvSpPr/>
      </xdr:nvSpPr>
      <xdr:spPr>
        <a:xfrm>
          <a:off x="1393824" y="6688665"/>
          <a:ext cx="676276" cy="103309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36</xdr:col>
      <xdr:colOff>46566</xdr:colOff>
      <xdr:row>35</xdr:row>
      <xdr:rowOff>25400</xdr:rowOff>
    </xdr:from>
    <xdr:to>
      <xdr:col>41</xdr:col>
      <xdr:colOff>103717</xdr:colOff>
      <xdr:row>40</xdr:row>
      <xdr:rowOff>105997</xdr:rowOff>
    </xdr:to>
    <xdr:sp macro="" textlink="">
      <xdr:nvSpPr>
        <xdr:cNvPr id="58" name="Rounded Rectangle 6"/>
        <xdr:cNvSpPr/>
      </xdr:nvSpPr>
      <xdr:spPr>
        <a:xfrm>
          <a:off x="4504266" y="6692900"/>
          <a:ext cx="676276" cy="1033097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inno</a:t>
          </a:r>
        </a:p>
      </xdr:txBody>
    </xdr:sp>
    <xdr:clientData/>
  </xdr:twoCellAnchor>
  <xdr:twoCellAnchor>
    <xdr:from>
      <xdr:col>20</xdr:col>
      <xdr:colOff>34757</xdr:colOff>
      <xdr:row>46</xdr:row>
      <xdr:rowOff>117916</xdr:rowOff>
    </xdr:from>
    <xdr:to>
      <xdr:col>24</xdr:col>
      <xdr:colOff>120646</xdr:colOff>
      <xdr:row>50</xdr:row>
      <xdr:rowOff>50795</xdr:rowOff>
    </xdr:to>
    <xdr:sp macro="" textlink="">
      <xdr:nvSpPr>
        <xdr:cNvPr id="59" name="Rounded Rectangle 97"/>
        <xdr:cNvSpPr/>
      </xdr:nvSpPr>
      <xdr:spPr>
        <a:xfrm>
          <a:off x="2511257" y="8880916"/>
          <a:ext cx="581189" cy="6948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fish</a:t>
          </a:r>
        </a:p>
      </xdr:txBody>
    </xdr:sp>
    <xdr:clientData/>
  </xdr:twoCellAnchor>
  <xdr:twoCellAnchor>
    <xdr:from>
      <xdr:col>25</xdr:col>
      <xdr:colOff>123657</xdr:colOff>
      <xdr:row>49</xdr:row>
      <xdr:rowOff>48067</xdr:rowOff>
    </xdr:from>
    <xdr:to>
      <xdr:col>30</xdr:col>
      <xdr:colOff>82546</xdr:colOff>
      <xdr:row>52</xdr:row>
      <xdr:rowOff>107946</xdr:rowOff>
    </xdr:to>
    <xdr:sp macro="" textlink="">
      <xdr:nvSpPr>
        <xdr:cNvPr id="60" name="Rounded Rectangle 97"/>
        <xdr:cNvSpPr/>
      </xdr:nvSpPr>
      <xdr:spPr>
        <a:xfrm>
          <a:off x="3219282" y="9382567"/>
          <a:ext cx="578014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fish</a:t>
          </a:r>
        </a:p>
      </xdr:txBody>
    </xdr:sp>
    <xdr:clientData/>
  </xdr:twoCellAnchor>
  <xdr:twoCellAnchor>
    <xdr:from>
      <xdr:col>27</xdr:col>
      <xdr:colOff>36874</xdr:colOff>
      <xdr:row>29</xdr:row>
      <xdr:rowOff>45951</xdr:rowOff>
    </xdr:from>
    <xdr:to>
      <xdr:col>30</xdr:col>
      <xdr:colOff>116417</xdr:colOff>
      <xdr:row>33</xdr:row>
      <xdr:rowOff>95251</xdr:rowOff>
    </xdr:to>
    <xdr:sp macro="" textlink="">
      <xdr:nvSpPr>
        <xdr:cNvPr id="61" name="Rounded Rectangle 97"/>
        <xdr:cNvSpPr/>
      </xdr:nvSpPr>
      <xdr:spPr>
        <a:xfrm>
          <a:off x="3380149" y="5570451"/>
          <a:ext cx="451018" cy="81130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coke</a:t>
          </a:r>
        </a:p>
      </xdr:txBody>
    </xdr:sp>
    <xdr:clientData/>
  </xdr:twoCellAnchor>
  <xdr:twoCellAnchor>
    <xdr:from>
      <xdr:col>22</xdr:col>
      <xdr:colOff>40216</xdr:colOff>
      <xdr:row>35</xdr:row>
      <xdr:rowOff>40217</xdr:rowOff>
    </xdr:from>
    <xdr:to>
      <xdr:col>35</xdr:col>
      <xdr:colOff>105834</xdr:colOff>
      <xdr:row>44</xdr:row>
      <xdr:rowOff>95250</xdr:rowOff>
    </xdr:to>
    <xdr:sp macro="" textlink="">
      <xdr:nvSpPr>
        <xdr:cNvPr id="62" name="Rounded Rectangle 6"/>
        <xdr:cNvSpPr/>
      </xdr:nvSpPr>
      <xdr:spPr>
        <a:xfrm>
          <a:off x="2764366" y="6707717"/>
          <a:ext cx="1675343" cy="1769533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pas touché</a:t>
          </a:r>
        </a:p>
      </xdr:txBody>
    </xdr:sp>
    <xdr:clientData/>
  </xdr:twoCellAnchor>
  <xdr:twoCellAnchor>
    <xdr:from>
      <xdr:col>19</xdr:col>
      <xdr:colOff>21168</xdr:colOff>
      <xdr:row>39</xdr:row>
      <xdr:rowOff>31749</xdr:rowOff>
    </xdr:from>
    <xdr:to>
      <xdr:col>20</xdr:col>
      <xdr:colOff>81810</xdr:colOff>
      <xdr:row>40</xdr:row>
      <xdr:rowOff>85675</xdr:rowOff>
    </xdr:to>
    <xdr:sp macro="" textlink="">
      <xdr:nvSpPr>
        <xdr:cNvPr id="63" name="Rounded Rectangle 65"/>
        <xdr:cNvSpPr/>
      </xdr:nvSpPr>
      <xdr:spPr>
        <a:xfrm>
          <a:off x="2373843" y="7461249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46567</xdr:colOff>
      <xdr:row>39</xdr:row>
      <xdr:rowOff>35982</xdr:rowOff>
    </xdr:from>
    <xdr:to>
      <xdr:col>18</xdr:col>
      <xdr:colOff>96626</xdr:colOff>
      <xdr:row>40</xdr:row>
      <xdr:rowOff>89908</xdr:rowOff>
    </xdr:to>
    <xdr:sp macro="" textlink="">
      <xdr:nvSpPr>
        <xdr:cNvPr id="64" name="Rounded Rectangle 65"/>
        <xdr:cNvSpPr/>
      </xdr:nvSpPr>
      <xdr:spPr>
        <a:xfrm>
          <a:off x="2151592" y="7465482"/>
          <a:ext cx="173884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35982</xdr:colOff>
      <xdr:row>32</xdr:row>
      <xdr:rowOff>46566</xdr:rowOff>
    </xdr:from>
    <xdr:to>
      <xdr:col>20</xdr:col>
      <xdr:colOff>96624</xdr:colOff>
      <xdr:row>33</xdr:row>
      <xdr:rowOff>100492</xdr:rowOff>
    </xdr:to>
    <xdr:sp macro="" textlink="">
      <xdr:nvSpPr>
        <xdr:cNvPr id="65" name="Rounded Rectangle 64"/>
        <xdr:cNvSpPr/>
      </xdr:nvSpPr>
      <xdr:spPr>
        <a:xfrm>
          <a:off x="2388657" y="6142566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40217</xdr:colOff>
      <xdr:row>15</xdr:row>
      <xdr:rowOff>40216</xdr:rowOff>
    </xdr:from>
    <xdr:to>
      <xdr:col>18</xdr:col>
      <xdr:colOff>90276</xdr:colOff>
      <xdr:row>16</xdr:row>
      <xdr:rowOff>94142</xdr:rowOff>
    </xdr:to>
    <xdr:sp macro="" textlink="">
      <xdr:nvSpPr>
        <xdr:cNvPr id="66" name="Rounded Rectangle 65"/>
        <xdr:cNvSpPr/>
      </xdr:nvSpPr>
      <xdr:spPr>
        <a:xfrm>
          <a:off x="2145242" y="2897716"/>
          <a:ext cx="173884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28</xdr:col>
      <xdr:colOff>14817</xdr:colOff>
      <xdr:row>20</xdr:row>
      <xdr:rowOff>30853</xdr:rowOff>
    </xdr:from>
    <xdr:to>
      <xdr:col>30</xdr:col>
      <xdr:colOff>105833</xdr:colOff>
      <xdr:row>22</xdr:row>
      <xdr:rowOff>105102</xdr:rowOff>
    </xdr:to>
    <xdr:sp macro="" textlink="">
      <xdr:nvSpPr>
        <xdr:cNvPr id="67" name="Rounded Rectangle 29"/>
        <xdr:cNvSpPr/>
      </xdr:nvSpPr>
      <xdr:spPr>
        <a:xfrm>
          <a:off x="3481917" y="3840853"/>
          <a:ext cx="338666" cy="4552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obs</a:t>
          </a:r>
        </a:p>
      </xdr:txBody>
    </xdr:sp>
    <xdr:clientData/>
  </xdr:twoCellAnchor>
  <xdr:twoCellAnchor>
    <xdr:from>
      <xdr:col>26</xdr:col>
      <xdr:colOff>35983</xdr:colOff>
      <xdr:row>20</xdr:row>
      <xdr:rowOff>46566</xdr:rowOff>
    </xdr:from>
    <xdr:to>
      <xdr:col>27</xdr:col>
      <xdr:colOff>96625</xdr:colOff>
      <xdr:row>21</xdr:row>
      <xdr:rowOff>100492</xdr:rowOff>
    </xdr:to>
    <xdr:sp macro="" textlink="">
      <xdr:nvSpPr>
        <xdr:cNvPr id="68" name="Rounded Rectangle 65"/>
        <xdr:cNvSpPr/>
      </xdr:nvSpPr>
      <xdr:spPr>
        <a:xfrm>
          <a:off x="3255433" y="3856566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50800</xdr:colOff>
      <xdr:row>20</xdr:row>
      <xdr:rowOff>40215</xdr:rowOff>
    </xdr:from>
    <xdr:to>
      <xdr:col>25</xdr:col>
      <xdr:colOff>111442</xdr:colOff>
      <xdr:row>21</xdr:row>
      <xdr:rowOff>94141</xdr:rowOff>
    </xdr:to>
    <xdr:sp macro="" textlink="">
      <xdr:nvSpPr>
        <xdr:cNvPr id="69" name="Rounded Rectangle 65"/>
        <xdr:cNvSpPr/>
      </xdr:nvSpPr>
      <xdr:spPr>
        <a:xfrm>
          <a:off x="3022600" y="3850215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29633</xdr:colOff>
      <xdr:row>18</xdr:row>
      <xdr:rowOff>40215</xdr:rowOff>
    </xdr:from>
    <xdr:to>
      <xdr:col>22</xdr:col>
      <xdr:colOff>84666</xdr:colOff>
      <xdr:row>20</xdr:row>
      <xdr:rowOff>105832</xdr:rowOff>
    </xdr:to>
    <xdr:sp macro="" textlink="">
      <xdr:nvSpPr>
        <xdr:cNvPr id="70" name="Rounded Rectangle 65"/>
        <xdr:cNvSpPr/>
      </xdr:nvSpPr>
      <xdr:spPr>
        <a:xfrm>
          <a:off x="2506133" y="3469215"/>
          <a:ext cx="302683" cy="44661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33868</xdr:colOff>
      <xdr:row>21</xdr:row>
      <xdr:rowOff>33866</xdr:rowOff>
    </xdr:from>
    <xdr:to>
      <xdr:col>22</xdr:col>
      <xdr:colOff>88901</xdr:colOff>
      <xdr:row>23</xdr:row>
      <xdr:rowOff>99483</xdr:rowOff>
    </xdr:to>
    <xdr:sp macro="" textlink="">
      <xdr:nvSpPr>
        <xdr:cNvPr id="71" name="Rounded Rectangle 65"/>
        <xdr:cNvSpPr/>
      </xdr:nvSpPr>
      <xdr:spPr>
        <a:xfrm>
          <a:off x="2510368" y="4034366"/>
          <a:ext cx="302683" cy="44661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44449</xdr:colOff>
      <xdr:row>31</xdr:row>
      <xdr:rowOff>33865</xdr:rowOff>
    </xdr:from>
    <xdr:to>
      <xdr:col>3</xdr:col>
      <xdr:colOff>99482</xdr:colOff>
      <xdr:row>33</xdr:row>
      <xdr:rowOff>99482</xdr:rowOff>
    </xdr:to>
    <xdr:sp macro="" textlink="">
      <xdr:nvSpPr>
        <xdr:cNvPr id="72" name="Rounded Rectangle 65"/>
        <xdr:cNvSpPr/>
      </xdr:nvSpPr>
      <xdr:spPr>
        <a:xfrm>
          <a:off x="168274" y="5939365"/>
          <a:ext cx="302683" cy="44661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48682</xdr:colOff>
      <xdr:row>28</xdr:row>
      <xdr:rowOff>38099</xdr:rowOff>
    </xdr:from>
    <xdr:to>
      <xdr:col>3</xdr:col>
      <xdr:colOff>103715</xdr:colOff>
      <xdr:row>30</xdr:row>
      <xdr:rowOff>103716</xdr:rowOff>
    </xdr:to>
    <xdr:sp macro="" textlink="">
      <xdr:nvSpPr>
        <xdr:cNvPr id="73" name="Rounded Rectangle 65"/>
        <xdr:cNvSpPr/>
      </xdr:nvSpPr>
      <xdr:spPr>
        <a:xfrm>
          <a:off x="172507" y="5372099"/>
          <a:ext cx="302683" cy="44661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</xdr:colOff>
      <xdr:row>25</xdr:row>
      <xdr:rowOff>52916</xdr:rowOff>
    </xdr:from>
    <xdr:to>
      <xdr:col>3</xdr:col>
      <xdr:colOff>107949</xdr:colOff>
      <xdr:row>27</xdr:row>
      <xdr:rowOff>118533</xdr:rowOff>
    </xdr:to>
    <xdr:sp macro="" textlink="">
      <xdr:nvSpPr>
        <xdr:cNvPr id="74" name="Rounded Rectangle 65"/>
        <xdr:cNvSpPr/>
      </xdr:nvSpPr>
      <xdr:spPr>
        <a:xfrm>
          <a:off x="176741" y="4815416"/>
          <a:ext cx="302683" cy="446617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21165</xdr:colOff>
      <xdr:row>6</xdr:row>
      <xdr:rowOff>42335</xdr:rowOff>
    </xdr:from>
    <xdr:to>
      <xdr:col>44</xdr:col>
      <xdr:colOff>74082</xdr:colOff>
      <xdr:row>7</xdr:row>
      <xdr:rowOff>116417</xdr:rowOff>
    </xdr:to>
    <xdr:sp macro="" textlink="">
      <xdr:nvSpPr>
        <xdr:cNvPr id="75" name="Rounded Rectangle 65"/>
        <xdr:cNvSpPr/>
      </xdr:nvSpPr>
      <xdr:spPr>
        <a:xfrm>
          <a:off x="5221815" y="1185335"/>
          <a:ext cx="300567" cy="264582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40217</xdr:colOff>
      <xdr:row>25</xdr:row>
      <xdr:rowOff>40217</xdr:rowOff>
    </xdr:from>
    <xdr:to>
      <xdr:col>23</xdr:col>
      <xdr:colOff>100859</xdr:colOff>
      <xdr:row>26</xdr:row>
      <xdr:rowOff>94143</xdr:rowOff>
    </xdr:to>
    <xdr:sp macro="" textlink="">
      <xdr:nvSpPr>
        <xdr:cNvPr id="76" name="Rounded Rectangle 65"/>
        <xdr:cNvSpPr/>
      </xdr:nvSpPr>
      <xdr:spPr>
        <a:xfrm>
          <a:off x="2764367" y="4802717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44450</xdr:colOff>
      <xdr:row>27</xdr:row>
      <xdr:rowOff>33867</xdr:rowOff>
    </xdr:from>
    <xdr:to>
      <xdr:col>23</xdr:col>
      <xdr:colOff>105092</xdr:colOff>
      <xdr:row>28</xdr:row>
      <xdr:rowOff>87793</xdr:rowOff>
    </xdr:to>
    <xdr:sp macro="" textlink="">
      <xdr:nvSpPr>
        <xdr:cNvPr id="77" name="Rounded Rectangle 65"/>
        <xdr:cNvSpPr/>
      </xdr:nvSpPr>
      <xdr:spPr>
        <a:xfrm>
          <a:off x="2768600" y="5177367"/>
          <a:ext cx="184467" cy="24442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118532</xdr:colOff>
      <xdr:row>42</xdr:row>
      <xdr:rowOff>31750</xdr:rowOff>
    </xdr:from>
    <xdr:to>
      <xdr:col>22</xdr:col>
      <xdr:colOff>10584</xdr:colOff>
      <xdr:row>44</xdr:row>
      <xdr:rowOff>99484</xdr:rowOff>
    </xdr:to>
    <xdr:sp macro="" textlink="">
      <xdr:nvSpPr>
        <xdr:cNvPr id="78" name="Rounded Rectangle 6"/>
        <xdr:cNvSpPr/>
      </xdr:nvSpPr>
      <xdr:spPr>
        <a:xfrm>
          <a:off x="1975907" y="8032750"/>
          <a:ext cx="758827" cy="448734"/>
        </a:xfrm>
        <a:prstGeom prst="roundRect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pas touché</a:t>
          </a:r>
        </a:p>
      </xdr:txBody>
    </xdr:sp>
    <xdr:clientData/>
  </xdr:twoCellAnchor>
  <xdr:twoCellAnchor>
    <xdr:from>
      <xdr:col>17</xdr:col>
      <xdr:colOff>30524</xdr:colOff>
      <xdr:row>28</xdr:row>
      <xdr:rowOff>42333</xdr:rowOff>
    </xdr:from>
    <xdr:to>
      <xdr:col>20</xdr:col>
      <xdr:colOff>99484</xdr:colOff>
      <xdr:row>31</xdr:row>
      <xdr:rowOff>99483</xdr:rowOff>
    </xdr:to>
    <xdr:sp macro="" textlink="">
      <xdr:nvSpPr>
        <xdr:cNvPr id="79" name="Rounded Rectangle 97"/>
        <xdr:cNvSpPr/>
      </xdr:nvSpPr>
      <xdr:spPr>
        <a:xfrm>
          <a:off x="2135549" y="5376333"/>
          <a:ext cx="440435" cy="628650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porce</a:t>
          </a:r>
        </a:p>
      </xdr:txBody>
    </xdr:sp>
    <xdr:clientData/>
  </xdr:twoCellAnchor>
  <xdr:twoCellAnchor>
    <xdr:from>
      <xdr:col>14</xdr:col>
      <xdr:colOff>42334</xdr:colOff>
      <xdr:row>32</xdr:row>
      <xdr:rowOff>21166</xdr:rowOff>
    </xdr:from>
    <xdr:to>
      <xdr:col>18</xdr:col>
      <xdr:colOff>103717</xdr:colOff>
      <xdr:row>34</xdr:row>
      <xdr:rowOff>114299</xdr:rowOff>
    </xdr:to>
    <xdr:sp macro="" textlink="">
      <xdr:nvSpPr>
        <xdr:cNvPr id="80" name="Rounded Rectangle 97"/>
        <xdr:cNvSpPr/>
      </xdr:nvSpPr>
      <xdr:spPr>
        <a:xfrm>
          <a:off x="1775884" y="6117166"/>
          <a:ext cx="556683" cy="47413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caoutchouc</a:t>
          </a:r>
        </a:p>
      </xdr:txBody>
    </xdr:sp>
    <xdr:clientData/>
  </xdr:twoCellAnchor>
  <xdr:twoCellAnchor>
    <xdr:from>
      <xdr:col>5</xdr:col>
      <xdr:colOff>29630</xdr:colOff>
      <xdr:row>1</xdr:row>
      <xdr:rowOff>29634</xdr:rowOff>
    </xdr:from>
    <xdr:to>
      <xdr:col>8</xdr:col>
      <xdr:colOff>112016</xdr:colOff>
      <xdr:row>6</xdr:row>
      <xdr:rowOff>103143</xdr:rowOff>
    </xdr:to>
    <xdr:sp macro="" textlink="">
      <xdr:nvSpPr>
        <xdr:cNvPr id="81" name="Rounded Rectangle 97"/>
        <xdr:cNvSpPr/>
      </xdr:nvSpPr>
      <xdr:spPr>
        <a:xfrm>
          <a:off x="648755" y="220134"/>
          <a:ext cx="453861" cy="102600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PLATS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39</xdr:col>
      <xdr:colOff>19944</xdr:colOff>
      <xdr:row>16</xdr:row>
      <xdr:rowOff>41761</xdr:rowOff>
    </xdr:from>
    <xdr:to>
      <xdr:col>44</xdr:col>
      <xdr:colOff>88900</xdr:colOff>
      <xdr:row>19</xdr:row>
      <xdr:rowOff>101640</xdr:rowOff>
    </xdr:to>
    <xdr:sp macro="" textlink="">
      <xdr:nvSpPr>
        <xdr:cNvPr id="82" name="Rounded Rectangle 97"/>
        <xdr:cNvSpPr/>
      </xdr:nvSpPr>
      <xdr:spPr>
        <a:xfrm>
          <a:off x="4849119" y="3089761"/>
          <a:ext cx="688081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AROME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38</xdr:col>
      <xdr:colOff>41110</xdr:colOff>
      <xdr:row>8</xdr:row>
      <xdr:rowOff>51589</xdr:rowOff>
    </xdr:from>
    <xdr:to>
      <xdr:col>44</xdr:col>
      <xdr:colOff>78315</xdr:colOff>
      <xdr:row>11</xdr:row>
      <xdr:rowOff>111468</xdr:rowOff>
    </xdr:to>
    <xdr:sp macro="" textlink="">
      <xdr:nvSpPr>
        <xdr:cNvPr id="83" name="Rounded Rectangle 97"/>
        <xdr:cNvSpPr/>
      </xdr:nvSpPr>
      <xdr:spPr>
        <a:xfrm>
          <a:off x="4746460" y="1575589"/>
          <a:ext cx="780155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EMBAS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21</xdr:col>
      <xdr:colOff>31749</xdr:colOff>
      <xdr:row>1</xdr:row>
      <xdr:rowOff>42335</xdr:rowOff>
    </xdr:from>
    <xdr:to>
      <xdr:col>24</xdr:col>
      <xdr:colOff>114135</xdr:colOff>
      <xdr:row>5</xdr:row>
      <xdr:rowOff>114301</xdr:rowOff>
    </xdr:to>
    <xdr:sp macro="" textlink="">
      <xdr:nvSpPr>
        <xdr:cNvPr id="84" name="Rounded Rectangle 97"/>
        <xdr:cNvSpPr/>
      </xdr:nvSpPr>
      <xdr:spPr>
        <a:xfrm>
          <a:off x="2632074" y="232835"/>
          <a:ext cx="453861" cy="833966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explo</a:t>
          </a:r>
        </a:p>
      </xdr:txBody>
    </xdr:sp>
    <xdr:clientData/>
  </xdr:twoCellAnchor>
  <xdr:twoCellAnchor>
    <xdr:from>
      <xdr:col>11</xdr:col>
      <xdr:colOff>4234</xdr:colOff>
      <xdr:row>42</xdr:row>
      <xdr:rowOff>14815</xdr:rowOff>
    </xdr:from>
    <xdr:to>
      <xdr:col>15</xdr:col>
      <xdr:colOff>76200</xdr:colOff>
      <xdr:row>44</xdr:row>
      <xdr:rowOff>107948</xdr:rowOff>
    </xdr:to>
    <xdr:sp macro="" textlink="">
      <xdr:nvSpPr>
        <xdr:cNvPr id="85" name="Rounded Rectangle 97"/>
        <xdr:cNvSpPr/>
      </xdr:nvSpPr>
      <xdr:spPr>
        <a:xfrm>
          <a:off x="1366309" y="8015815"/>
          <a:ext cx="567266" cy="474133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caoutchouc</a:t>
          </a:r>
        </a:p>
      </xdr:txBody>
    </xdr:sp>
    <xdr:clientData/>
  </xdr:twoCellAnchor>
  <xdr:twoCellAnchor>
    <xdr:from>
      <xdr:col>10</xdr:col>
      <xdr:colOff>31751</xdr:colOff>
      <xdr:row>28</xdr:row>
      <xdr:rowOff>35983</xdr:rowOff>
    </xdr:from>
    <xdr:to>
      <xdr:col>16</xdr:col>
      <xdr:colOff>88902</xdr:colOff>
      <xdr:row>33</xdr:row>
      <xdr:rowOff>116417</xdr:rowOff>
    </xdr:to>
    <xdr:grpSp>
      <xdr:nvGrpSpPr>
        <xdr:cNvPr id="86" name="Group 85"/>
        <xdr:cNvGrpSpPr/>
      </xdr:nvGrpSpPr>
      <xdr:grpSpPr>
        <a:xfrm>
          <a:off x="1301751" y="3591983"/>
          <a:ext cx="819151" cy="715434"/>
          <a:chOff x="1322917" y="3591983"/>
          <a:chExt cx="819151" cy="715434"/>
        </a:xfrm>
      </xdr:grpSpPr>
      <xdr:sp macro="" textlink="">
        <xdr:nvSpPr>
          <xdr:cNvPr id="87" name="Rounded Rectangle 6"/>
          <xdr:cNvSpPr/>
        </xdr:nvSpPr>
        <xdr:spPr>
          <a:xfrm>
            <a:off x="1322918" y="3591983"/>
            <a:ext cx="819150" cy="440266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8" name="Rounded Rectangle 6"/>
          <xdr:cNvSpPr/>
        </xdr:nvSpPr>
        <xdr:spPr>
          <a:xfrm>
            <a:off x="1327150" y="3596217"/>
            <a:ext cx="461433" cy="711200"/>
          </a:xfrm>
          <a:prstGeom prst="roundRect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9" name="Rounded Rectangle 97"/>
          <xdr:cNvSpPr/>
        </xdr:nvSpPr>
        <xdr:spPr>
          <a:xfrm>
            <a:off x="1322917" y="3598333"/>
            <a:ext cx="463386" cy="57996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r>
              <a:rPr lang="en-US" sz="1100" b="1" i="0" u="none" strike="noStrike" baseline="0">
                <a:solidFill>
                  <a:srgbClr val="000000"/>
                </a:solidFill>
                <a:latin typeface="Calibri"/>
                <a:ea typeface="+mn-ea"/>
                <a:cs typeface="Calibri"/>
              </a:rPr>
              <a:t>anti</a:t>
            </a:r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31</xdr:col>
      <xdr:colOff>47462</xdr:colOff>
      <xdr:row>16</xdr:row>
      <xdr:rowOff>31177</xdr:rowOff>
    </xdr:from>
    <xdr:to>
      <xdr:col>36</xdr:col>
      <xdr:colOff>116418</xdr:colOff>
      <xdr:row>19</xdr:row>
      <xdr:rowOff>91056</xdr:rowOff>
    </xdr:to>
    <xdr:sp macro="" textlink="">
      <xdr:nvSpPr>
        <xdr:cNvPr id="90" name="Rounded Rectangle 97"/>
        <xdr:cNvSpPr/>
      </xdr:nvSpPr>
      <xdr:spPr>
        <a:xfrm>
          <a:off x="3886037" y="3079177"/>
          <a:ext cx="688081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 i="0" u="none" strike="noStrike" baseline="0">
              <a:solidFill>
                <a:srgbClr val="000000"/>
              </a:solidFill>
              <a:latin typeface="Calibri"/>
              <a:ea typeface="+mn-ea"/>
              <a:cs typeface="Calibri"/>
            </a:rPr>
            <a:t>AROME / pièce</a:t>
          </a:r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53</xdr:col>
      <xdr:colOff>507996</xdr:colOff>
      <xdr:row>1</xdr:row>
      <xdr:rowOff>118549</xdr:rowOff>
    </xdr:from>
    <xdr:to>
      <xdr:col>96</xdr:col>
      <xdr:colOff>21164</xdr:colOff>
      <xdr:row>50</xdr:row>
      <xdr:rowOff>31751</xdr:rowOff>
    </xdr:to>
    <xdr:pic>
      <xdr:nvPicPr>
        <xdr:cNvPr id="91" name="Picture 1" descr="http://i.imgur.com/Chqo8Qm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89721" y="309049"/>
          <a:ext cx="5218643" cy="9247702"/>
        </a:xfrm>
        <a:prstGeom prst="rect">
          <a:avLst/>
        </a:prstGeom>
        <a:noFill/>
      </xdr:spPr>
    </xdr:pic>
    <xdr:clientData/>
  </xdr:twoCellAnchor>
  <xdr:twoCellAnchor>
    <xdr:from>
      <xdr:col>31</xdr:col>
      <xdr:colOff>116416</xdr:colOff>
      <xdr:row>41</xdr:row>
      <xdr:rowOff>31750</xdr:rowOff>
    </xdr:from>
    <xdr:to>
      <xdr:col>36</xdr:col>
      <xdr:colOff>75305</xdr:colOff>
      <xdr:row>44</xdr:row>
      <xdr:rowOff>91629</xdr:rowOff>
    </xdr:to>
    <xdr:sp macro="" textlink="">
      <xdr:nvSpPr>
        <xdr:cNvPr id="92" name="Rounded Rectangle 97"/>
        <xdr:cNvSpPr/>
      </xdr:nvSpPr>
      <xdr:spPr>
        <a:xfrm>
          <a:off x="3954991" y="7842250"/>
          <a:ext cx="578014" cy="631379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fish</a:t>
          </a:r>
        </a:p>
      </xdr:txBody>
    </xdr:sp>
    <xdr:clientData/>
  </xdr:twoCellAnchor>
  <xdr:twoCellAnchor>
    <xdr:from>
      <xdr:col>25</xdr:col>
      <xdr:colOff>42333</xdr:colOff>
      <xdr:row>42</xdr:row>
      <xdr:rowOff>20269</xdr:rowOff>
    </xdr:from>
    <xdr:to>
      <xdr:col>27</xdr:col>
      <xdr:colOff>15874</xdr:colOff>
      <xdr:row>44</xdr:row>
      <xdr:rowOff>94518</xdr:rowOff>
    </xdr:to>
    <xdr:sp macro="" textlink="">
      <xdr:nvSpPr>
        <xdr:cNvPr id="93" name="Rounded Rectangle 29"/>
        <xdr:cNvSpPr/>
      </xdr:nvSpPr>
      <xdr:spPr>
        <a:xfrm>
          <a:off x="3137958" y="8021269"/>
          <a:ext cx="221191" cy="4552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34060</xdr:colOff>
      <xdr:row>1</xdr:row>
      <xdr:rowOff>31773</xdr:rowOff>
    </xdr:from>
    <xdr:to>
      <xdr:col>36</xdr:col>
      <xdr:colOff>103912</xdr:colOff>
      <xdr:row>6</xdr:row>
      <xdr:rowOff>101622</xdr:rowOff>
    </xdr:to>
    <xdr:sp macro="" textlink="">
      <xdr:nvSpPr>
        <xdr:cNvPr id="2" name="Rounded Rectangle 1"/>
        <xdr:cNvSpPr/>
      </xdr:nvSpPr>
      <xdr:spPr>
        <a:xfrm>
          <a:off x="3748810" y="222273"/>
          <a:ext cx="812802" cy="102234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400" b="1">
              <a:solidFill>
                <a:schemeClr val="dk1"/>
              </a:solidFill>
              <a:latin typeface="+mn-lt"/>
              <a:ea typeface="+mn-ea"/>
              <a:cs typeface="+mn-cs"/>
            </a:rPr>
            <a:t>HDV</a:t>
          </a:r>
        </a:p>
      </xdr:txBody>
    </xdr:sp>
    <xdr:clientData/>
  </xdr:twoCellAnchor>
  <xdr:twoCellAnchor>
    <xdr:from>
      <xdr:col>14</xdr:col>
      <xdr:colOff>28576</xdr:colOff>
      <xdr:row>5</xdr:row>
      <xdr:rowOff>122963</xdr:rowOff>
    </xdr:from>
    <xdr:to>
      <xdr:col>29</xdr:col>
      <xdr:colOff>93533</xdr:colOff>
      <xdr:row>6</xdr:row>
      <xdr:rowOff>0</xdr:rowOff>
    </xdr:to>
    <xdr:cxnSp macro="">
      <xdr:nvCxnSpPr>
        <xdr:cNvPr id="3" name="Straight Connector 2"/>
        <xdr:cNvCxnSpPr/>
      </xdr:nvCxnSpPr>
      <xdr:spPr>
        <a:xfrm rot="10800000" flipV="1">
          <a:off x="1762126" y="1075463"/>
          <a:ext cx="1922332" cy="67537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</xdr:row>
      <xdr:rowOff>32910</xdr:rowOff>
    </xdr:from>
    <xdr:to>
      <xdr:col>36</xdr:col>
      <xdr:colOff>8663</xdr:colOff>
      <xdr:row>34</xdr:row>
      <xdr:rowOff>95251</xdr:rowOff>
    </xdr:to>
    <xdr:cxnSp macro="">
      <xdr:nvCxnSpPr>
        <xdr:cNvPr id="4" name="Straight Connector 3"/>
        <xdr:cNvCxnSpPr/>
      </xdr:nvCxnSpPr>
      <xdr:spPr>
        <a:xfrm rot="5400000">
          <a:off x="1859111" y="3964999"/>
          <a:ext cx="5205841" cy="8663"/>
        </a:xfrm>
        <a:prstGeom prst="line">
          <a:avLst/>
        </a:prstGeom>
        <a:ln w="206375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45292</xdr:colOff>
      <xdr:row>20</xdr:row>
      <xdr:rowOff>30041</xdr:rowOff>
    </xdr:from>
    <xdr:to>
      <xdr:col>29</xdr:col>
      <xdr:colOff>75789</xdr:colOff>
      <xdr:row>25</xdr:row>
      <xdr:rowOff>74735</xdr:rowOff>
    </xdr:to>
    <xdr:sp macro="" textlink="">
      <xdr:nvSpPr>
        <xdr:cNvPr id="5" name="Rounded Rectangle 69"/>
        <xdr:cNvSpPr/>
      </xdr:nvSpPr>
      <xdr:spPr>
        <a:xfrm>
          <a:off x="3264742" y="3840041"/>
          <a:ext cx="401972" cy="99719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aix</a:t>
          </a:r>
        </a:p>
      </xdr:txBody>
    </xdr:sp>
    <xdr:clientData/>
  </xdr:twoCellAnchor>
  <xdr:twoCellAnchor>
    <xdr:from>
      <xdr:col>59</xdr:col>
      <xdr:colOff>79801</xdr:colOff>
      <xdr:row>11</xdr:row>
      <xdr:rowOff>63927</xdr:rowOff>
    </xdr:from>
    <xdr:to>
      <xdr:col>62</xdr:col>
      <xdr:colOff>34558</xdr:colOff>
      <xdr:row>14</xdr:row>
      <xdr:rowOff>26051</xdr:rowOff>
    </xdr:to>
    <xdr:sp macro="" textlink="">
      <xdr:nvSpPr>
        <xdr:cNvPr id="6" name="Rounded Rectangle 111"/>
        <xdr:cNvSpPr/>
      </xdr:nvSpPr>
      <xdr:spPr>
        <a:xfrm rot="5400000">
          <a:off x="7281780" y="2263123"/>
          <a:ext cx="533624" cy="326232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34379</xdr:colOff>
      <xdr:row>21</xdr:row>
      <xdr:rowOff>42651</xdr:rowOff>
    </xdr:from>
    <xdr:to>
      <xdr:col>18</xdr:col>
      <xdr:colOff>81892</xdr:colOff>
      <xdr:row>27</xdr:row>
      <xdr:rowOff>85149</xdr:rowOff>
    </xdr:to>
    <xdr:sp macro="" textlink="">
      <xdr:nvSpPr>
        <xdr:cNvPr id="7" name="Rounded Rectangle 6"/>
        <xdr:cNvSpPr/>
      </xdr:nvSpPr>
      <xdr:spPr>
        <a:xfrm>
          <a:off x="1148804" y="4043151"/>
          <a:ext cx="1161938" cy="118549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ALCA</a:t>
          </a:r>
        </a:p>
      </xdr:txBody>
    </xdr:sp>
    <xdr:clientData/>
  </xdr:twoCellAnchor>
  <xdr:twoCellAnchor>
    <xdr:from>
      <xdr:col>5</xdr:col>
      <xdr:colOff>30820</xdr:colOff>
      <xdr:row>39</xdr:row>
      <xdr:rowOff>26803</xdr:rowOff>
    </xdr:from>
    <xdr:to>
      <xdr:col>11</xdr:col>
      <xdr:colOff>100671</xdr:colOff>
      <xdr:row>44</xdr:row>
      <xdr:rowOff>96653</xdr:rowOff>
    </xdr:to>
    <xdr:sp macro="" textlink="">
      <xdr:nvSpPr>
        <xdr:cNvPr id="8" name="Rounded Rectangle 7"/>
        <xdr:cNvSpPr/>
      </xdr:nvSpPr>
      <xdr:spPr>
        <a:xfrm>
          <a:off x="649945" y="7456303"/>
          <a:ext cx="812801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albert</a:t>
          </a:r>
        </a:p>
      </xdr:txBody>
    </xdr:sp>
    <xdr:clientData/>
  </xdr:twoCellAnchor>
  <xdr:twoCellAnchor>
    <xdr:from>
      <xdr:col>19</xdr:col>
      <xdr:colOff>12091</xdr:colOff>
      <xdr:row>24</xdr:row>
      <xdr:rowOff>42282</xdr:rowOff>
    </xdr:from>
    <xdr:to>
      <xdr:col>20</xdr:col>
      <xdr:colOff>94787</xdr:colOff>
      <xdr:row>26</xdr:row>
      <xdr:rowOff>83800</xdr:rowOff>
    </xdr:to>
    <xdr:sp macro="" textlink="">
      <xdr:nvSpPr>
        <xdr:cNvPr id="9" name="Rounded Rectangle 87"/>
        <xdr:cNvSpPr/>
      </xdr:nvSpPr>
      <xdr:spPr>
        <a:xfrm>
          <a:off x="2364766" y="4614282"/>
          <a:ext cx="206521" cy="42251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Z</a:t>
          </a:r>
        </a:p>
      </xdr:txBody>
    </xdr:sp>
    <xdr:clientData/>
  </xdr:twoCellAnchor>
  <xdr:twoCellAnchor>
    <xdr:from>
      <xdr:col>5</xdr:col>
      <xdr:colOff>18183</xdr:colOff>
      <xdr:row>33</xdr:row>
      <xdr:rowOff>25111</xdr:rowOff>
    </xdr:from>
    <xdr:to>
      <xdr:col>10</xdr:col>
      <xdr:colOff>104773</xdr:colOff>
      <xdr:row>38</xdr:row>
      <xdr:rowOff>94961</xdr:rowOff>
    </xdr:to>
    <xdr:sp macro="" textlink="">
      <xdr:nvSpPr>
        <xdr:cNvPr id="10" name="Rounded Rectangle 9"/>
        <xdr:cNvSpPr/>
      </xdr:nvSpPr>
      <xdr:spPr>
        <a:xfrm>
          <a:off x="637308" y="6311611"/>
          <a:ext cx="705715" cy="1022350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SM</a:t>
          </a:r>
        </a:p>
      </xdr:txBody>
    </xdr:sp>
    <xdr:clientData/>
  </xdr:twoCellAnchor>
  <xdr:twoCellAnchor>
    <xdr:from>
      <xdr:col>25</xdr:col>
      <xdr:colOff>50383</xdr:colOff>
      <xdr:row>14</xdr:row>
      <xdr:rowOff>21024</xdr:rowOff>
    </xdr:from>
    <xdr:to>
      <xdr:col>30</xdr:col>
      <xdr:colOff>2758</xdr:colOff>
      <xdr:row>18</xdr:row>
      <xdr:rowOff>97223</xdr:rowOff>
    </xdr:to>
    <xdr:sp macro="" textlink="">
      <xdr:nvSpPr>
        <xdr:cNvPr id="11" name="Rounded Rectangle 10"/>
        <xdr:cNvSpPr/>
      </xdr:nvSpPr>
      <xdr:spPr>
        <a:xfrm>
          <a:off x="3146008" y="2688024"/>
          <a:ext cx="571500" cy="8381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castel</a:t>
          </a:r>
        </a:p>
      </xdr:txBody>
    </xdr:sp>
    <xdr:clientData/>
  </xdr:twoCellAnchor>
  <xdr:twoCellAnchor>
    <xdr:from>
      <xdr:col>5</xdr:col>
      <xdr:colOff>25625</xdr:colOff>
      <xdr:row>15</xdr:row>
      <xdr:rowOff>25071</xdr:rowOff>
    </xdr:from>
    <xdr:to>
      <xdr:col>11</xdr:col>
      <xdr:colOff>96343</xdr:colOff>
      <xdr:row>20</xdr:row>
      <xdr:rowOff>94920</xdr:rowOff>
    </xdr:to>
    <xdr:sp macro="" textlink="">
      <xdr:nvSpPr>
        <xdr:cNvPr id="12" name="Rounded Rectangle 11"/>
        <xdr:cNvSpPr/>
      </xdr:nvSpPr>
      <xdr:spPr>
        <a:xfrm>
          <a:off x="644750" y="2882571"/>
          <a:ext cx="813668" cy="102234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hagg</a:t>
          </a:r>
        </a:p>
      </xdr:txBody>
    </xdr:sp>
    <xdr:clientData/>
  </xdr:twoCellAnchor>
  <xdr:twoCellAnchor>
    <xdr:from>
      <xdr:col>42</xdr:col>
      <xdr:colOff>6643</xdr:colOff>
      <xdr:row>17</xdr:row>
      <xdr:rowOff>26009</xdr:rowOff>
    </xdr:from>
    <xdr:to>
      <xdr:col>44</xdr:col>
      <xdr:colOff>101571</xdr:colOff>
      <xdr:row>25</xdr:row>
      <xdr:rowOff>109726</xdr:rowOff>
    </xdr:to>
    <xdr:grpSp>
      <xdr:nvGrpSpPr>
        <xdr:cNvPr id="13" name="Group 12"/>
        <xdr:cNvGrpSpPr/>
      </xdr:nvGrpSpPr>
      <xdr:grpSpPr>
        <a:xfrm>
          <a:off x="5414726" y="2100342"/>
          <a:ext cx="348928" cy="1099717"/>
          <a:chOff x="5810712" y="2026937"/>
          <a:chExt cx="458757" cy="1085760"/>
        </a:xfrm>
      </xdr:grpSpPr>
      <xdr:grpSp>
        <xdr:nvGrpSpPr>
          <xdr:cNvPr id="14" name="Group 74"/>
          <xdr:cNvGrpSpPr/>
        </xdr:nvGrpSpPr>
        <xdr:grpSpPr>
          <a:xfrm>
            <a:off x="5814171" y="2026937"/>
            <a:ext cx="455298" cy="708224"/>
            <a:chOff x="5238106" y="3762667"/>
            <a:chExt cx="335614" cy="693757"/>
          </a:xfrm>
        </xdr:grpSpPr>
        <xdr:sp macro="" textlink="">
          <xdr:nvSpPr>
            <xdr:cNvPr id="16" name="Rounded Rectangle 111"/>
            <xdr:cNvSpPr/>
          </xdr:nvSpPr>
          <xdr:spPr>
            <a:xfrm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ts</a:t>
              </a:r>
            </a:p>
          </xdr:txBody>
        </xdr:sp>
        <xdr:sp macro="" textlink="">
          <xdr:nvSpPr>
            <xdr:cNvPr id="17" name="Rounded Rectangle 111"/>
            <xdr:cNvSpPr/>
          </xdr:nvSpPr>
          <xdr:spPr>
            <a:xfrm>
              <a:off x="5241885" y="3762667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r>
                <a:rPr lang="en-US" sz="110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pui</a:t>
              </a:r>
            </a:p>
          </xdr:txBody>
        </xdr:sp>
      </xdr:grpSp>
      <xdr:sp macro="" textlink="">
        <xdr:nvSpPr>
          <xdr:cNvPr id="15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 editAs="oneCell">
    <xdr:from>
      <xdr:col>85</xdr:col>
      <xdr:colOff>61756</xdr:colOff>
      <xdr:row>8</xdr:row>
      <xdr:rowOff>57717</xdr:rowOff>
    </xdr:from>
    <xdr:to>
      <xdr:col>126</xdr:col>
      <xdr:colOff>103319</xdr:colOff>
      <xdr:row>54</xdr:row>
      <xdr:rowOff>113447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8836615">
          <a:off x="8736710" y="3431888"/>
          <a:ext cx="8818730" cy="511838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43008</xdr:colOff>
      <xdr:row>29</xdr:row>
      <xdr:rowOff>36368</xdr:rowOff>
    </xdr:from>
    <xdr:to>
      <xdr:col>18</xdr:col>
      <xdr:colOff>95250</xdr:colOff>
      <xdr:row>32</xdr:row>
      <xdr:rowOff>95250</xdr:rowOff>
    </xdr:to>
    <xdr:sp macro="" textlink="">
      <xdr:nvSpPr>
        <xdr:cNvPr id="19" name="Rounded Rectangle 18"/>
        <xdr:cNvSpPr/>
      </xdr:nvSpPr>
      <xdr:spPr>
        <a:xfrm>
          <a:off x="1776558" y="5560868"/>
          <a:ext cx="547542" cy="6303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poissons</a:t>
          </a:r>
        </a:p>
      </xdr:txBody>
    </xdr:sp>
    <xdr:clientData/>
  </xdr:twoCellAnchor>
  <xdr:twoCellAnchor>
    <xdr:from>
      <xdr:col>41</xdr:col>
      <xdr:colOff>33502</xdr:colOff>
      <xdr:row>13</xdr:row>
      <xdr:rowOff>24848</xdr:rowOff>
    </xdr:from>
    <xdr:to>
      <xdr:col>44</xdr:col>
      <xdr:colOff>108189</xdr:colOff>
      <xdr:row>16</xdr:row>
      <xdr:rowOff>98086</xdr:rowOff>
    </xdr:to>
    <xdr:sp macro="" textlink="">
      <xdr:nvSpPr>
        <xdr:cNvPr id="20" name="Rounded Rectangle 1"/>
        <xdr:cNvSpPr/>
      </xdr:nvSpPr>
      <xdr:spPr>
        <a:xfrm>
          <a:off x="5110327" y="2501348"/>
          <a:ext cx="446162" cy="644738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phare</a:t>
          </a:r>
        </a:p>
      </xdr:txBody>
    </xdr:sp>
    <xdr:clientData/>
  </xdr:twoCellAnchor>
  <xdr:twoCellAnchor editAs="oneCell">
    <xdr:from>
      <xdr:col>45</xdr:col>
      <xdr:colOff>349249</xdr:colOff>
      <xdr:row>2</xdr:row>
      <xdr:rowOff>125110</xdr:rowOff>
    </xdr:from>
    <xdr:to>
      <xdr:col>45</xdr:col>
      <xdr:colOff>2228850</xdr:colOff>
      <xdr:row>34</xdr:row>
      <xdr:rowOff>2194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92774" y="506110"/>
          <a:ext cx="3176" cy="597308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20</xdr:col>
      <xdr:colOff>40858</xdr:colOff>
      <xdr:row>12</xdr:row>
      <xdr:rowOff>11499</xdr:rowOff>
    </xdr:from>
    <xdr:to>
      <xdr:col>24</xdr:col>
      <xdr:colOff>117058</xdr:colOff>
      <xdr:row>16</xdr:row>
      <xdr:rowOff>97223</xdr:rowOff>
    </xdr:to>
    <xdr:sp macro="" textlink="">
      <xdr:nvSpPr>
        <xdr:cNvPr id="22" name="Rounded Rectangle 21"/>
        <xdr:cNvSpPr/>
      </xdr:nvSpPr>
      <xdr:spPr>
        <a:xfrm>
          <a:off x="2517358" y="2297499"/>
          <a:ext cx="571500" cy="847724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dresd</a:t>
          </a:r>
        </a:p>
      </xdr:txBody>
    </xdr:sp>
    <xdr:clientData/>
  </xdr:twoCellAnchor>
  <xdr:twoCellAnchor>
    <xdr:from>
      <xdr:col>9</xdr:col>
      <xdr:colOff>21808</xdr:colOff>
      <xdr:row>28</xdr:row>
      <xdr:rowOff>30549</xdr:rowOff>
    </xdr:from>
    <xdr:to>
      <xdr:col>13</xdr:col>
      <xdr:colOff>98008</xdr:colOff>
      <xdr:row>32</xdr:row>
      <xdr:rowOff>106748</xdr:rowOff>
    </xdr:to>
    <xdr:sp macro="" textlink="">
      <xdr:nvSpPr>
        <xdr:cNvPr id="23" name="Rounded Rectangle 22"/>
        <xdr:cNvSpPr/>
      </xdr:nvSpPr>
      <xdr:spPr>
        <a:xfrm>
          <a:off x="1136233" y="5364549"/>
          <a:ext cx="571500" cy="8381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st basile</a:t>
          </a:r>
        </a:p>
      </xdr:txBody>
    </xdr:sp>
    <xdr:clientData/>
  </xdr:twoCellAnchor>
  <xdr:twoCellAnchor>
    <xdr:from>
      <xdr:col>18</xdr:col>
      <xdr:colOff>40345</xdr:colOff>
      <xdr:row>38</xdr:row>
      <xdr:rowOff>26803</xdr:rowOff>
    </xdr:from>
    <xdr:to>
      <xdr:col>24</xdr:col>
      <xdr:colOff>110196</xdr:colOff>
      <xdr:row>44</xdr:row>
      <xdr:rowOff>95250</xdr:rowOff>
    </xdr:to>
    <xdr:sp macro="" textlink="">
      <xdr:nvSpPr>
        <xdr:cNvPr id="24" name="Rounded Rectangle 23"/>
        <xdr:cNvSpPr/>
      </xdr:nvSpPr>
      <xdr:spPr>
        <a:xfrm>
          <a:off x="2269195" y="7265803"/>
          <a:ext cx="812801" cy="12114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deal</a:t>
          </a:r>
        </a:p>
      </xdr:txBody>
    </xdr:sp>
    <xdr:clientData/>
  </xdr:twoCellAnchor>
  <xdr:twoCellAnchor>
    <xdr:from>
      <xdr:col>12</xdr:col>
      <xdr:colOff>30821</xdr:colOff>
      <xdr:row>38</xdr:row>
      <xdr:rowOff>36328</xdr:rowOff>
    </xdr:from>
    <xdr:to>
      <xdr:col>17</xdr:col>
      <xdr:colOff>123826</xdr:colOff>
      <xdr:row>44</xdr:row>
      <xdr:rowOff>104775</xdr:rowOff>
    </xdr:to>
    <xdr:sp macro="" textlink="">
      <xdr:nvSpPr>
        <xdr:cNvPr id="25" name="Rounded Rectangle 24"/>
        <xdr:cNvSpPr/>
      </xdr:nvSpPr>
      <xdr:spPr>
        <a:xfrm>
          <a:off x="1516721" y="7275328"/>
          <a:ext cx="712130" cy="1211447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/>
            <a:t>colisée</a:t>
          </a:r>
        </a:p>
      </xdr:txBody>
    </xdr:sp>
    <xdr:clientData/>
  </xdr:twoCellAnchor>
  <xdr:twoCellAnchor>
    <xdr:from>
      <xdr:col>12</xdr:col>
      <xdr:colOff>19050</xdr:colOff>
      <xdr:row>16</xdr:row>
      <xdr:rowOff>30549</xdr:rowOff>
    </xdr:from>
    <xdr:to>
      <xdr:col>18</xdr:col>
      <xdr:colOff>85724</xdr:colOff>
      <xdr:row>20</xdr:row>
      <xdr:rowOff>106748</xdr:rowOff>
    </xdr:to>
    <xdr:sp macro="" textlink="">
      <xdr:nvSpPr>
        <xdr:cNvPr id="26" name="Rounded Rectangle 25"/>
        <xdr:cNvSpPr/>
      </xdr:nvSpPr>
      <xdr:spPr>
        <a:xfrm>
          <a:off x="1504950" y="3078549"/>
          <a:ext cx="809624" cy="838199"/>
        </a:xfrm>
        <a:prstGeom prst="roundRect">
          <a:avLst/>
        </a:prstGeom>
        <a:ln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capitole</a:t>
          </a:r>
        </a:p>
      </xdr:txBody>
    </xdr:sp>
    <xdr:clientData/>
  </xdr:twoCellAnchor>
  <xdr:twoCellAnchor>
    <xdr:from>
      <xdr:col>30</xdr:col>
      <xdr:colOff>61484</xdr:colOff>
      <xdr:row>15</xdr:row>
      <xdr:rowOff>28575</xdr:rowOff>
    </xdr:from>
    <xdr:to>
      <xdr:col>34</xdr:col>
      <xdr:colOff>104775</xdr:colOff>
      <xdr:row>18</xdr:row>
      <xdr:rowOff>90057</xdr:rowOff>
    </xdr:to>
    <xdr:sp macro="" textlink="">
      <xdr:nvSpPr>
        <xdr:cNvPr id="27" name="Rounded Rectangle 26"/>
        <xdr:cNvSpPr/>
      </xdr:nvSpPr>
      <xdr:spPr>
        <a:xfrm>
          <a:off x="3776234" y="2886075"/>
          <a:ext cx="5385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hélic</a:t>
          </a:r>
        </a:p>
      </xdr:txBody>
    </xdr:sp>
    <xdr:clientData/>
  </xdr:twoCellAnchor>
  <xdr:twoCellAnchor>
    <xdr:from>
      <xdr:col>30</xdr:col>
      <xdr:colOff>61484</xdr:colOff>
      <xdr:row>11</xdr:row>
      <xdr:rowOff>38100</xdr:rowOff>
    </xdr:from>
    <xdr:to>
      <xdr:col>34</xdr:col>
      <xdr:colOff>104775</xdr:colOff>
      <xdr:row>14</xdr:row>
      <xdr:rowOff>99582</xdr:rowOff>
    </xdr:to>
    <xdr:sp macro="" textlink="">
      <xdr:nvSpPr>
        <xdr:cNvPr id="28" name="Rounded Rectangle 27"/>
        <xdr:cNvSpPr/>
      </xdr:nvSpPr>
      <xdr:spPr>
        <a:xfrm>
          <a:off x="3776234" y="2133600"/>
          <a:ext cx="5385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hélic</a:t>
          </a:r>
        </a:p>
      </xdr:txBody>
    </xdr:sp>
    <xdr:clientData/>
  </xdr:twoCellAnchor>
  <xdr:twoCellAnchor>
    <xdr:from>
      <xdr:col>30</xdr:col>
      <xdr:colOff>32909</xdr:colOff>
      <xdr:row>20</xdr:row>
      <xdr:rowOff>24191</xdr:rowOff>
    </xdr:from>
    <xdr:to>
      <xdr:col>34</xdr:col>
      <xdr:colOff>112926</xdr:colOff>
      <xdr:row>24</xdr:row>
      <xdr:rowOff>99583</xdr:rowOff>
    </xdr:to>
    <xdr:sp macro="" textlink="">
      <xdr:nvSpPr>
        <xdr:cNvPr id="29" name="Rounded Rectangle 28"/>
        <xdr:cNvSpPr/>
      </xdr:nvSpPr>
      <xdr:spPr>
        <a:xfrm>
          <a:off x="3747659" y="3834191"/>
          <a:ext cx="575317" cy="8373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14</xdr:col>
      <xdr:colOff>35767</xdr:colOff>
      <xdr:row>7</xdr:row>
      <xdr:rowOff>20516</xdr:rowOff>
    </xdr:from>
    <xdr:to>
      <xdr:col>17</xdr:col>
      <xdr:colOff>85314</xdr:colOff>
      <xdr:row>12</xdr:row>
      <xdr:rowOff>74735</xdr:rowOff>
    </xdr:to>
    <xdr:sp macro="" textlink="">
      <xdr:nvSpPr>
        <xdr:cNvPr id="30" name="Rounded Rectangle 69"/>
        <xdr:cNvSpPr/>
      </xdr:nvSpPr>
      <xdr:spPr>
        <a:xfrm>
          <a:off x="1769317" y="1354016"/>
          <a:ext cx="421022" cy="10067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logist</a:t>
          </a:r>
        </a:p>
      </xdr:txBody>
    </xdr:sp>
    <xdr:clientData/>
  </xdr:twoCellAnchor>
  <xdr:twoCellAnchor>
    <xdr:from>
      <xdr:col>26</xdr:col>
      <xdr:colOff>45292</xdr:colOff>
      <xdr:row>7</xdr:row>
      <xdr:rowOff>30041</xdr:rowOff>
    </xdr:from>
    <xdr:to>
      <xdr:col>29</xdr:col>
      <xdr:colOff>94839</xdr:colOff>
      <xdr:row>12</xdr:row>
      <xdr:rowOff>84260</xdr:rowOff>
    </xdr:to>
    <xdr:sp macro="" textlink="">
      <xdr:nvSpPr>
        <xdr:cNvPr id="31" name="Rounded Rectangle 69"/>
        <xdr:cNvSpPr/>
      </xdr:nvSpPr>
      <xdr:spPr>
        <a:xfrm>
          <a:off x="3264742" y="1363541"/>
          <a:ext cx="421022" cy="10067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logist</a:t>
          </a:r>
        </a:p>
      </xdr:txBody>
    </xdr:sp>
    <xdr:clientData/>
  </xdr:twoCellAnchor>
  <xdr:twoCellAnchor>
    <xdr:from>
      <xdr:col>32</xdr:col>
      <xdr:colOff>26242</xdr:colOff>
      <xdr:row>35</xdr:row>
      <xdr:rowOff>30041</xdr:rowOff>
    </xdr:from>
    <xdr:to>
      <xdr:col>35</xdr:col>
      <xdr:colOff>75789</xdr:colOff>
      <xdr:row>40</xdr:row>
      <xdr:rowOff>84260</xdr:rowOff>
    </xdr:to>
    <xdr:sp macro="" textlink="">
      <xdr:nvSpPr>
        <xdr:cNvPr id="32" name="Rounded Rectangle 69"/>
        <xdr:cNvSpPr/>
      </xdr:nvSpPr>
      <xdr:spPr>
        <a:xfrm>
          <a:off x="3988642" y="6697541"/>
          <a:ext cx="421022" cy="1006719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plastic</a:t>
          </a:r>
        </a:p>
      </xdr:txBody>
    </xdr:sp>
    <xdr:clientData/>
  </xdr:twoCellAnchor>
  <xdr:twoCellAnchor>
    <xdr:from>
      <xdr:col>30</xdr:col>
      <xdr:colOff>61484</xdr:colOff>
      <xdr:row>7</xdr:row>
      <xdr:rowOff>38100</xdr:rowOff>
    </xdr:from>
    <xdr:to>
      <xdr:col>34</xdr:col>
      <xdr:colOff>104775</xdr:colOff>
      <xdr:row>10</xdr:row>
      <xdr:rowOff>99582</xdr:rowOff>
    </xdr:to>
    <xdr:sp macro="" textlink="">
      <xdr:nvSpPr>
        <xdr:cNvPr id="33" name="Rounded Rectangle 32"/>
        <xdr:cNvSpPr/>
      </xdr:nvSpPr>
      <xdr:spPr>
        <a:xfrm>
          <a:off x="3776234" y="1371600"/>
          <a:ext cx="538591" cy="6329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1"/>
            <a:t>hélic</a:t>
          </a:r>
        </a:p>
      </xdr:txBody>
    </xdr:sp>
    <xdr:clientData/>
  </xdr:twoCellAnchor>
  <xdr:twoCellAnchor>
    <xdr:from>
      <xdr:col>11</xdr:col>
      <xdr:colOff>14433</xdr:colOff>
      <xdr:row>33</xdr:row>
      <xdr:rowOff>36368</xdr:rowOff>
    </xdr:from>
    <xdr:to>
      <xdr:col>15</xdr:col>
      <xdr:colOff>76200</xdr:colOff>
      <xdr:row>36</xdr:row>
      <xdr:rowOff>95250</xdr:rowOff>
    </xdr:to>
    <xdr:sp macro="" textlink="">
      <xdr:nvSpPr>
        <xdr:cNvPr id="34" name="Rounded Rectangle 33"/>
        <xdr:cNvSpPr/>
      </xdr:nvSpPr>
      <xdr:spPr>
        <a:xfrm>
          <a:off x="1376508" y="6322868"/>
          <a:ext cx="557067" cy="6303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1100" b="0"/>
            <a:t>poissons</a:t>
          </a:r>
        </a:p>
      </xdr:txBody>
    </xdr:sp>
    <xdr:clientData/>
  </xdr:twoCellAnchor>
  <xdr:twoCellAnchor>
    <xdr:from>
      <xdr:col>36</xdr:col>
      <xdr:colOff>19886</xdr:colOff>
      <xdr:row>35</xdr:row>
      <xdr:rowOff>22654</xdr:rowOff>
    </xdr:from>
    <xdr:to>
      <xdr:col>40</xdr:col>
      <xdr:colOff>108968</xdr:colOff>
      <xdr:row>39</xdr:row>
      <xdr:rowOff>102671</xdr:rowOff>
    </xdr:to>
    <xdr:sp macro="" textlink="">
      <xdr:nvSpPr>
        <xdr:cNvPr id="35" name="Rounded Rectangle 34"/>
        <xdr:cNvSpPr/>
      </xdr:nvSpPr>
      <xdr:spPr>
        <a:xfrm rot="5400000">
          <a:off x="4348768" y="6818972"/>
          <a:ext cx="842017" cy="5843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11</xdr:col>
      <xdr:colOff>9525</xdr:colOff>
      <xdr:row>12</xdr:row>
      <xdr:rowOff>6959</xdr:rowOff>
    </xdr:from>
    <xdr:to>
      <xdr:col>13</xdr:col>
      <xdr:colOff>98042</xdr:colOff>
      <xdr:row>14</xdr:row>
      <xdr:rowOff>96463</xdr:rowOff>
    </xdr:to>
    <xdr:sp macro="" textlink="">
      <xdr:nvSpPr>
        <xdr:cNvPr id="36" name="Rounded Rectangle 111"/>
        <xdr:cNvSpPr/>
      </xdr:nvSpPr>
      <xdr:spPr>
        <a:xfrm rot="10800000">
          <a:off x="1371600" y="2292959"/>
          <a:ext cx="336167" cy="47050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37</xdr:col>
      <xdr:colOff>18185</xdr:colOff>
      <xdr:row>5</xdr:row>
      <xdr:rowOff>27712</xdr:rowOff>
    </xdr:from>
    <xdr:to>
      <xdr:col>40</xdr:col>
      <xdr:colOff>106222</xdr:colOff>
      <xdr:row>24</xdr:row>
      <xdr:rowOff>102580</xdr:rowOff>
    </xdr:to>
    <xdr:grpSp>
      <xdr:nvGrpSpPr>
        <xdr:cNvPr id="37" name="Group 36"/>
        <xdr:cNvGrpSpPr/>
      </xdr:nvGrpSpPr>
      <xdr:grpSpPr>
        <a:xfrm>
          <a:off x="4791268" y="588629"/>
          <a:ext cx="469037" cy="2477284"/>
          <a:chOff x="4609235" y="570637"/>
          <a:chExt cx="459512" cy="2427543"/>
        </a:xfrm>
      </xdr:grpSpPr>
      <xdr:grpSp>
        <xdr:nvGrpSpPr>
          <xdr:cNvPr id="38" name="Group 74"/>
          <xdr:cNvGrpSpPr/>
        </xdr:nvGrpSpPr>
        <xdr:grpSpPr>
          <a:xfrm>
            <a:off x="4609235" y="570637"/>
            <a:ext cx="456644" cy="1445929"/>
            <a:chOff x="5228829" y="3397237"/>
            <a:chExt cx="341112" cy="1059187"/>
          </a:xfrm>
        </xdr:grpSpPr>
        <xdr:sp macro="" textlink="">
          <xdr:nvSpPr>
            <xdr:cNvPr id="42" name="Rounded Rectangle 111"/>
            <xdr:cNvSpPr/>
          </xdr:nvSpPr>
          <xdr:spPr>
            <a:xfrm rot="10800000"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3" name="Rounded Rectangle 42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4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39" name="Group 74"/>
          <xdr:cNvGrpSpPr/>
        </xdr:nvGrpSpPr>
        <xdr:grpSpPr>
          <a:xfrm>
            <a:off x="4618754" y="2056531"/>
            <a:ext cx="449993" cy="941643"/>
            <a:chOff x="5228829" y="3397237"/>
            <a:chExt cx="336144" cy="689783"/>
          </a:xfrm>
        </xdr:grpSpPr>
        <xdr:sp macro="" textlink="">
          <xdr:nvSpPr>
            <xdr:cNvPr id="40" name="Rounded Rectangle 39"/>
            <xdr:cNvSpPr/>
          </xdr:nvSpPr>
          <xdr:spPr>
            <a:xfrm rot="10800000">
              <a:off x="5228829" y="3397237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41" name="Rounded Rectangle 111"/>
            <xdr:cNvSpPr/>
          </xdr:nvSpPr>
          <xdr:spPr>
            <a:xfrm rot="10800000">
              <a:off x="5233138" y="3762665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18</xdr:col>
      <xdr:colOff>4334</xdr:colOff>
      <xdr:row>6</xdr:row>
      <xdr:rowOff>123824</xdr:rowOff>
    </xdr:from>
    <xdr:to>
      <xdr:col>25</xdr:col>
      <xdr:colOff>104775</xdr:colOff>
      <xdr:row>11</xdr:row>
      <xdr:rowOff>95249</xdr:rowOff>
    </xdr:to>
    <xdr:grpSp>
      <xdr:nvGrpSpPr>
        <xdr:cNvPr id="45" name="Group 44"/>
        <xdr:cNvGrpSpPr/>
      </xdr:nvGrpSpPr>
      <xdr:grpSpPr>
        <a:xfrm>
          <a:off x="2300917" y="811741"/>
          <a:ext cx="1010608" cy="606425"/>
          <a:chOff x="1642634" y="914399"/>
          <a:chExt cx="967216" cy="590550"/>
        </a:xfrm>
      </xdr:grpSpPr>
      <xdr:sp macro="" textlink="">
        <xdr:nvSpPr>
          <xdr:cNvPr id="46" name="Rounded Rectangle 42"/>
          <xdr:cNvSpPr/>
        </xdr:nvSpPr>
        <xdr:spPr>
          <a:xfrm>
            <a:off x="1642634" y="914399"/>
            <a:ext cx="462391" cy="5810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antiair</a:t>
            </a:r>
          </a:p>
        </xdr:txBody>
      </xdr:sp>
      <xdr:sp macro="" textlink="">
        <xdr:nvSpPr>
          <xdr:cNvPr id="47" name="Rounded Rectangle 46"/>
          <xdr:cNvSpPr/>
        </xdr:nvSpPr>
        <xdr:spPr>
          <a:xfrm>
            <a:off x="2147459" y="923924"/>
            <a:ext cx="462391" cy="581025"/>
          </a:xfrm>
          <a:prstGeom prst="roundRect">
            <a:avLst/>
          </a:prstGeom>
          <a:ln/>
        </xdr:spPr>
        <xdr:style>
          <a:lnRef idx="2">
            <a:schemeClr val="accent4"/>
          </a:lnRef>
          <a:fillRef idx="1">
            <a:schemeClr val="lt1"/>
          </a:fillRef>
          <a:effectRef idx="0">
            <a:schemeClr val="accent4"/>
          </a:effectRef>
          <a:fontRef idx="minor">
            <a:schemeClr val="dk1"/>
          </a:fontRef>
        </xdr:style>
        <xdr:txBody>
          <a:bodyPr rtlCol="0" anchor="ctr"/>
          <a:lstStyle/>
          <a:p>
            <a:pPr algn="ctr"/>
            <a:r>
              <a:rPr lang="en-US" sz="1100" b="1"/>
              <a:t>antiair</a:t>
            </a:r>
          </a:p>
        </xdr:txBody>
      </xdr:sp>
    </xdr:grpSp>
    <xdr:clientData/>
  </xdr:twoCellAnchor>
  <xdr:twoCellAnchor>
    <xdr:from>
      <xdr:col>30</xdr:col>
      <xdr:colOff>28575</xdr:colOff>
      <xdr:row>30</xdr:row>
      <xdr:rowOff>28575</xdr:rowOff>
    </xdr:from>
    <xdr:to>
      <xdr:col>34</xdr:col>
      <xdr:colOff>108592</xdr:colOff>
      <xdr:row>34</xdr:row>
      <xdr:rowOff>103967</xdr:rowOff>
    </xdr:to>
    <xdr:sp macro="" textlink="">
      <xdr:nvSpPr>
        <xdr:cNvPr id="48" name="Rounded Rectangle 47"/>
        <xdr:cNvSpPr/>
      </xdr:nvSpPr>
      <xdr:spPr>
        <a:xfrm>
          <a:off x="3743325" y="5743575"/>
          <a:ext cx="575317" cy="8373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42</xdr:col>
      <xdr:colOff>13049</xdr:colOff>
      <xdr:row>26</xdr:row>
      <xdr:rowOff>26009</xdr:rowOff>
    </xdr:from>
    <xdr:to>
      <xdr:col>44</xdr:col>
      <xdr:colOff>101566</xdr:colOff>
      <xdr:row>28</xdr:row>
      <xdr:rowOff>105988</xdr:rowOff>
    </xdr:to>
    <xdr:sp macro="" textlink="">
      <xdr:nvSpPr>
        <xdr:cNvPr id="49" name="Rounded Rectangle 111"/>
        <xdr:cNvSpPr/>
      </xdr:nvSpPr>
      <xdr:spPr>
        <a:xfrm rot="10800000">
          <a:off x="5213699" y="4979009"/>
          <a:ext cx="336167" cy="46097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23</xdr:col>
      <xdr:colOff>32098</xdr:colOff>
      <xdr:row>20</xdr:row>
      <xdr:rowOff>26008</xdr:rowOff>
    </xdr:from>
    <xdr:to>
      <xdr:col>25</xdr:col>
      <xdr:colOff>95249</xdr:colOff>
      <xdr:row>22</xdr:row>
      <xdr:rowOff>105987</xdr:rowOff>
    </xdr:to>
    <xdr:sp macro="" textlink="">
      <xdr:nvSpPr>
        <xdr:cNvPr id="50" name="Rounded Rectangle 111"/>
        <xdr:cNvSpPr/>
      </xdr:nvSpPr>
      <xdr:spPr>
        <a:xfrm rot="10800000">
          <a:off x="2880073" y="3836008"/>
          <a:ext cx="310801" cy="46097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24246</xdr:colOff>
      <xdr:row>37</xdr:row>
      <xdr:rowOff>25112</xdr:rowOff>
    </xdr:from>
    <xdr:to>
      <xdr:col>2</xdr:col>
      <xdr:colOff>90824</xdr:colOff>
      <xdr:row>38</xdr:row>
      <xdr:rowOff>92983</xdr:rowOff>
    </xdr:to>
    <xdr:sp macro="" textlink="">
      <xdr:nvSpPr>
        <xdr:cNvPr id="51" name="Rounded Rectangle 63"/>
        <xdr:cNvSpPr/>
      </xdr:nvSpPr>
      <xdr:spPr>
        <a:xfrm>
          <a:off x="148071" y="7073612"/>
          <a:ext cx="190403" cy="25837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38100</xdr:colOff>
      <xdr:row>23</xdr:row>
      <xdr:rowOff>57150</xdr:rowOff>
    </xdr:from>
    <xdr:to>
      <xdr:col>24</xdr:col>
      <xdr:colOff>83107</xdr:colOff>
      <xdr:row>25</xdr:row>
      <xdr:rowOff>91211</xdr:rowOff>
    </xdr:to>
    <xdr:sp macro="" textlink="">
      <xdr:nvSpPr>
        <xdr:cNvPr id="52" name="Rounded Rectangle 63"/>
        <xdr:cNvSpPr/>
      </xdr:nvSpPr>
      <xdr:spPr>
        <a:xfrm>
          <a:off x="2886075" y="4438650"/>
          <a:ext cx="168832" cy="41506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16</xdr:col>
      <xdr:colOff>15986</xdr:colOff>
      <xdr:row>33</xdr:row>
      <xdr:rowOff>38109</xdr:rowOff>
    </xdr:from>
    <xdr:to>
      <xdr:col>18</xdr:col>
      <xdr:colOff>86440</xdr:colOff>
      <xdr:row>36</xdr:row>
      <xdr:rowOff>95258</xdr:rowOff>
    </xdr:to>
    <xdr:sp macro="" textlink="">
      <xdr:nvSpPr>
        <xdr:cNvPr id="53" name="Rounded Rectangle 111"/>
        <xdr:cNvSpPr/>
      </xdr:nvSpPr>
      <xdr:spPr>
        <a:xfrm rot="5400000">
          <a:off x="1841913" y="6479882"/>
          <a:ext cx="628649" cy="318104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18</xdr:col>
      <xdr:colOff>19050</xdr:colOff>
      <xdr:row>12</xdr:row>
      <xdr:rowOff>28575</xdr:rowOff>
    </xdr:from>
    <xdr:to>
      <xdr:col>19</xdr:col>
      <xdr:colOff>83107</xdr:colOff>
      <xdr:row>14</xdr:row>
      <xdr:rowOff>81686</xdr:rowOff>
    </xdr:to>
    <xdr:sp macro="" textlink="">
      <xdr:nvSpPr>
        <xdr:cNvPr id="54" name="Rounded Rectangle 63"/>
        <xdr:cNvSpPr/>
      </xdr:nvSpPr>
      <xdr:spPr>
        <a:xfrm>
          <a:off x="2247900" y="2314575"/>
          <a:ext cx="187882" cy="43411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v</a:t>
          </a:r>
        </a:p>
      </xdr:txBody>
    </xdr:sp>
    <xdr:clientData/>
  </xdr:twoCellAnchor>
  <xdr:twoCellAnchor>
    <xdr:from>
      <xdr:col>18</xdr:col>
      <xdr:colOff>123528</xdr:colOff>
      <xdr:row>18</xdr:row>
      <xdr:rowOff>35539</xdr:rowOff>
    </xdr:from>
    <xdr:to>
      <xdr:col>21</xdr:col>
      <xdr:colOff>92048</xdr:colOff>
      <xdr:row>23</xdr:row>
      <xdr:rowOff>117174</xdr:rowOff>
    </xdr:to>
    <xdr:grpSp>
      <xdr:nvGrpSpPr>
        <xdr:cNvPr id="55" name="Group 74"/>
        <xdr:cNvGrpSpPr/>
      </xdr:nvGrpSpPr>
      <xdr:grpSpPr>
        <a:xfrm>
          <a:off x="2420111" y="2236872"/>
          <a:ext cx="349520" cy="716635"/>
          <a:chOff x="5238106" y="3762667"/>
          <a:chExt cx="335614" cy="693757"/>
        </a:xfrm>
      </xdr:grpSpPr>
      <xdr:sp macro="" textlink="">
        <xdr:nvSpPr>
          <xdr:cNvPr id="56" name="Rounded Rectangle 111"/>
          <xdr:cNvSpPr/>
        </xdr:nvSpPr>
        <xdr:spPr>
          <a:xfrm>
            <a:off x="5238106" y="4132069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7" name="Rounded Rectangle 111"/>
          <xdr:cNvSpPr/>
        </xdr:nvSpPr>
        <xdr:spPr>
          <a:xfrm>
            <a:off x="5241885" y="3762667"/>
            <a:ext cx="331835" cy="324355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marL="0" indent="0" algn="ctr"/>
            <a:endParaRPr lang="en-US" sz="11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14</xdr:col>
      <xdr:colOff>24246</xdr:colOff>
      <xdr:row>13</xdr:row>
      <xdr:rowOff>25112</xdr:rowOff>
    </xdr:from>
    <xdr:to>
      <xdr:col>17</xdr:col>
      <xdr:colOff>81299</xdr:colOff>
      <xdr:row>14</xdr:row>
      <xdr:rowOff>92983</xdr:rowOff>
    </xdr:to>
    <xdr:grpSp>
      <xdr:nvGrpSpPr>
        <xdr:cNvPr id="58" name="Group 57"/>
        <xdr:cNvGrpSpPr/>
      </xdr:nvGrpSpPr>
      <xdr:grpSpPr>
        <a:xfrm>
          <a:off x="1802246" y="1602029"/>
          <a:ext cx="438053" cy="184287"/>
          <a:chOff x="1643496" y="1558637"/>
          <a:chExt cx="428528" cy="191696"/>
        </a:xfrm>
      </xdr:grpSpPr>
      <xdr:sp macro="" textlink="">
        <xdr:nvSpPr>
          <xdr:cNvPr id="59" name="Rounded Rectangle 63"/>
          <xdr:cNvSpPr/>
        </xdr:nvSpPr>
        <xdr:spPr>
          <a:xfrm>
            <a:off x="1643496" y="1558637"/>
            <a:ext cx="190403" cy="19169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0" name="Rounded Rectangle 63"/>
          <xdr:cNvSpPr/>
        </xdr:nvSpPr>
        <xdr:spPr>
          <a:xfrm>
            <a:off x="1881621" y="1558637"/>
            <a:ext cx="190403" cy="191696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23</xdr:col>
      <xdr:colOff>38100</xdr:colOff>
      <xdr:row>17</xdr:row>
      <xdr:rowOff>28575</xdr:rowOff>
    </xdr:from>
    <xdr:to>
      <xdr:col>24</xdr:col>
      <xdr:colOff>85628</xdr:colOff>
      <xdr:row>18</xdr:row>
      <xdr:rowOff>96446</xdr:rowOff>
    </xdr:to>
    <xdr:sp macro="" textlink="">
      <xdr:nvSpPr>
        <xdr:cNvPr id="61" name="Rounded Rectangle 60"/>
        <xdr:cNvSpPr/>
      </xdr:nvSpPr>
      <xdr:spPr>
        <a:xfrm>
          <a:off x="2886075" y="3267075"/>
          <a:ext cx="171353" cy="258371"/>
        </a:xfrm>
        <a:prstGeom prst="roundRect">
          <a:avLst/>
        </a:prstGeom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marL="0" indent="0" algn="ctr"/>
          <a:endParaRPr lang="en-US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15986</xdr:colOff>
      <xdr:row>33</xdr:row>
      <xdr:rowOff>38110</xdr:rowOff>
    </xdr:from>
    <xdr:to>
      <xdr:col>44</xdr:col>
      <xdr:colOff>95965</xdr:colOff>
      <xdr:row>36</xdr:row>
      <xdr:rowOff>95259</xdr:rowOff>
    </xdr:to>
    <xdr:sp macro="" textlink="">
      <xdr:nvSpPr>
        <xdr:cNvPr id="62" name="Rounded Rectangle 111"/>
        <xdr:cNvSpPr/>
      </xdr:nvSpPr>
      <xdr:spPr>
        <a:xfrm rot="5400000">
          <a:off x="5066126" y="6475120"/>
          <a:ext cx="628649" cy="327629"/>
        </a:xfrm>
        <a:prstGeom prst="roundRect">
          <a:avLst/>
        </a:prstGeom>
        <a:solidFill>
          <a:sysClr val="window" lastClr="FFFFFF"/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oasis</a:t>
          </a:r>
        </a:p>
      </xdr:txBody>
    </xdr:sp>
    <xdr:clientData/>
  </xdr:twoCellAnchor>
  <xdr:twoCellAnchor>
    <xdr:from>
      <xdr:col>20</xdr:col>
      <xdr:colOff>16170</xdr:colOff>
      <xdr:row>29</xdr:row>
      <xdr:rowOff>26014</xdr:rowOff>
    </xdr:from>
    <xdr:to>
      <xdr:col>22</xdr:col>
      <xdr:colOff>111098</xdr:colOff>
      <xdr:row>37</xdr:row>
      <xdr:rowOff>109731</xdr:rowOff>
    </xdr:to>
    <xdr:grpSp>
      <xdr:nvGrpSpPr>
        <xdr:cNvPr id="63" name="Group 62"/>
        <xdr:cNvGrpSpPr/>
      </xdr:nvGrpSpPr>
      <xdr:grpSpPr>
        <a:xfrm>
          <a:off x="2566753" y="3624347"/>
          <a:ext cx="348928" cy="1099717"/>
          <a:chOff x="5810712" y="2026937"/>
          <a:chExt cx="458757" cy="1085760"/>
        </a:xfrm>
      </xdr:grpSpPr>
      <xdr:grpSp>
        <xdr:nvGrpSpPr>
          <xdr:cNvPr id="64" name="Group 74"/>
          <xdr:cNvGrpSpPr/>
        </xdr:nvGrpSpPr>
        <xdr:grpSpPr>
          <a:xfrm>
            <a:off x="5814171" y="2026937"/>
            <a:ext cx="455298" cy="708224"/>
            <a:chOff x="5238106" y="3762667"/>
            <a:chExt cx="335614" cy="693757"/>
          </a:xfrm>
        </xdr:grpSpPr>
        <xdr:sp macro="" textlink="">
          <xdr:nvSpPr>
            <xdr:cNvPr id="66" name="Rounded Rectangle 111"/>
            <xdr:cNvSpPr/>
          </xdr:nvSpPr>
          <xdr:spPr>
            <a:xfrm>
              <a:off x="5238106" y="4132069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  <xdr:sp macro="" textlink="">
          <xdr:nvSpPr>
            <xdr:cNvPr id="67" name="Rounded Rectangle 111"/>
            <xdr:cNvSpPr/>
          </xdr:nvSpPr>
          <xdr:spPr>
            <a:xfrm>
              <a:off x="5241885" y="3762667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marL="0" indent="0" algn="ctr"/>
              <a:endParaRPr lang="en-US" sz="110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65" name="Rounded Rectangle 111"/>
          <xdr:cNvSpPr/>
        </xdr:nvSpPr>
        <xdr:spPr>
          <a:xfrm rot="10800000">
            <a:off x="5810712" y="2781578"/>
            <a:ext cx="450172" cy="331119"/>
          </a:xfrm>
          <a:prstGeom prst="roundRect">
            <a:avLst/>
          </a:prstGeom>
          <a:solidFill>
            <a:sysClr val="window" lastClr="FFFFFF"/>
          </a:solidFill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14</xdr:col>
      <xdr:colOff>43824</xdr:colOff>
      <xdr:row>1</xdr:row>
      <xdr:rowOff>30653</xdr:rowOff>
    </xdr:from>
    <xdr:to>
      <xdr:col>28</xdr:col>
      <xdr:colOff>104780</xdr:colOff>
      <xdr:row>4</xdr:row>
      <xdr:rowOff>109181</xdr:rowOff>
    </xdr:to>
    <xdr:grpSp>
      <xdr:nvGrpSpPr>
        <xdr:cNvPr id="68" name="Group 67"/>
        <xdr:cNvGrpSpPr/>
      </xdr:nvGrpSpPr>
      <xdr:grpSpPr>
        <a:xfrm rot="5400000">
          <a:off x="2537997" y="-632603"/>
          <a:ext cx="459528" cy="1891873"/>
          <a:chOff x="4628285" y="570635"/>
          <a:chExt cx="450003" cy="2427538"/>
        </a:xfrm>
      </xdr:grpSpPr>
      <xdr:grpSp>
        <xdr:nvGrpSpPr>
          <xdr:cNvPr id="69" name="Group 74"/>
          <xdr:cNvGrpSpPr/>
        </xdr:nvGrpSpPr>
        <xdr:grpSpPr>
          <a:xfrm>
            <a:off x="4628293" y="570638"/>
            <a:ext cx="449995" cy="1433112"/>
            <a:chOff x="5243046" y="3397237"/>
            <a:chExt cx="336144" cy="1049798"/>
          </a:xfrm>
        </xdr:grpSpPr>
        <xdr:sp macro="" textlink="">
          <xdr:nvSpPr>
            <xdr:cNvPr id="73" name="Rounded Rectangle 111"/>
            <xdr:cNvSpPr/>
          </xdr:nvSpPr>
          <xdr:spPr>
            <a:xfrm rot="10800000">
              <a:off x="5245210" y="4122680"/>
              <a:ext cx="331834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4" name="Rounded Rectangle 73"/>
            <xdr:cNvSpPr/>
          </xdr:nvSpPr>
          <xdr:spPr>
            <a:xfrm rot="10800000">
              <a:off x="5243046" y="3397237"/>
              <a:ext cx="331830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5" name="Rounded Rectangle 111"/>
            <xdr:cNvSpPr/>
          </xdr:nvSpPr>
          <xdr:spPr>
            <a:xfrm rot="10800000">
              <a:off x="5247356" y="3762666"/>
              <a:ext cx="331834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  <xdr:grpSp>
        <xdr:nvGrpSpPr>
          <xdr:cNvPr id="70" name="Group 69"/>
          <xdr:cNvGrpSpPr/>
        </xdr:nvGrpSpPr>
        <xdr:grpSpPr>
          <a:xfrm>
            <a:off x="4628285" y="2056530"/>
            <a:ext cx="449992" cy="941643"/>
            <a:chOff x="5235945" y="3397236"/>
            <a:chExt cx="336143" cy="689783"/>
          </a:xfrm>
        </xdr:grpSpPr>
        <xdr:sp macro="" textlink="">
          <xdr:nvSpPr>
            <xdr:cNvPr id="71" name="Rounded Rectangle 70"/>
            <xdr:cNvSpPr/>
          </xdr:nvSpPr>
          <xdr:spPr>
            <a:xfrm rot="10800000">
              <a:off x="5235945" y="3397236"/>
              <a:ext cx="331831" cy="324342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72" name="Rounded Rectangle 111"/>
            <xdr:cNvSpPr/>
          </xdr:nvSpPr>
          <xdr:spPr>
            <a:xfrm rot="10800000">
              <a:off x="5240253" y="3762664"/>
              <a:ext cx="331835" cy="324355"/>
            </a:xfrm>
            <a:prstGeom prst="roundRect">
              <a:avLst/>
            </a:prstGeom>
            <a:solidFill>
              <a:sysClr val="window" lastClr="FFFFFF"/>
            </a:solidFill>
            <a:ln>
              <a:solidFill>
                <a:schemeClr val="accent4">
                  <a:lumMod val="5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ctr"/>
              <a:endParaRPr lang="en-US" sz="1100"/>
            </a:p>
          </xdr:txBody>
        </xdr:sp>
      </xdr:grpSp>
    </xdr:grpSp>
    <xdr:clientData/>
  </xdr:twoCellAnchor>
  <xdr:twoCellAnchor>
    <xdr:from>
      <xdr:col>9</xdr:col>
      <xdr:colOff>38100</xdr:colOff>
      <xdr:row>1</xdr:row>
      <xdr:rowOff>19050</xdr:rowOff>
    </xdr:from>
    <xdr:to>
      <xdr:col>13</xdr:col>
      <xdr:colOff>118117</xdr:colOff>
      <xdr:row>5</xdr:row>
      <xdr:rowOff>94442</xdr:rowOff>
    </xdr:to>
    <xdr:sp macro="" textlink="">
      <xdr:nvSpPr>
        <xdr:cNvPr id="76" name="Rounded Rectangle 75"/>
        <xdr:cNvSpPr/>
      </xdr:nvSpPr>
      <xdr:spPr>
        <a:xfrm>
          <a:off x="1152525" y="209550"/>
          <a:ext cx="575317" cy="8373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9</xdr:col>
      <xdr:colOff>38100</xdr:colOff>
      <xdr:row>6</xdr:row>
      <xdr:rowOff>19050</xdr:rowOff>
    </xdr:from>
    <xdr:to>
      <xdr:col>13</xdr:col>
      <xdr:colOff>118117</xdr:colOff>
      <xdr:row>10</xdr:row>
      <xdr:rowOff>94442</xdr:rowOff>
    </xdr:to>
    <xdr:sp macro="" textlink="">
      <xdr:nvSpPr>
        <xdr:cNvPr id="77" name="Rounded Rectangle 76"/>
        <xdr:cNvSpPr/>
      </xdr:nvSpPr>
      <xdr:spPr>
        <a:xfrm>
          <a:off x="1152525" y="1162050"/>
          <a:ext cx="575317" cy="8373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37</xdr:col>
      <xdr:colOff>28575</xdr:colOff>
      <xdr:row>30</xdr:row>
      <xdr:rowOff>28575</xdr:rowOff>
    </xdr:from>
    <xdr:to>
      <xdr:col>41</xdr:col>
      <xdr:colOff>108592</xdr:colOff>
      <xdr:row>34</xdr:row>
      <xdr:rowOff>103967</xdr:rowOff>
    </xdr:to>
    <xdr:sp macro="" textlink="">
      <xdr:nvSpPr>
        <xdr:cNvPr id="78" name="Rounded Rectangle 77"/>
        <xdr:cNvSpPr/>
      </xdr:nvSpPr>
      <xdr:spPr>
        <a:xfrm>
          <a:off x="4610100" y="5743575"/>
          <a:ext cx="575317" cy="83739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30</xdr:col>
      <xdr:colOff>29411</xdr:colOff>
      <xdr:row>25</xdr:row>
      <xdr:rowOff>22656</xdr:rowOff>
    </xdr:from>
    <xdr:to>
      <xdr:col>34</xdr:col>
      <xdr:colOff>118493</xdr:colOff>
      <xdr:row>29</xdr:row>
      <xdr:rowOff>102673</xdr:rowOff>
    </xdr:to>
    <xdr:sp macro="" textlink="">
      <xdr:nvSpPr>
        <xdr:cNvPr id="79" name="Rounded Rectangle 78"/>
        <xdr:cNvSpPr/>
      </xdr:nvSpPr>
      <xdr:spPr>
        <a:xfrm rot="5400000">
          <a:off x="3615343" y="4913974"/>
          <a:ext cx="842017" cy="584382"/>
        </a:xfrm>
        <a:prstGeom prst="round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 b="1"/>
        </a:p>
      </xdr:txBody>
    </xdr:sp>
    <xdr:clientData/>
  </xdr:twoCellAnchor>
  <xdr:twoCellAnchor>
    <xdr:from>
      <xdr:col>43</xdr:col>
      <xdr:colOff>19050</xdr:colOff>
      <xdr:row>29</xdr:row>
      <xdr:rowOff>28575</xdr:rowOff>
    </xdr:from>
    <xdr:to>
      <xdr:col>44</xdr:col>
      <xdr:colOff>90894</xdr:colOff>
      <xdr:row>32</xdr:row>
      <xdr:rowOff>83417</xdr:rowOff>
    </xdr:to>
    <xdr:grpSp>
      <xdr:nvGrpSpPr>
        <xdr:cNvPr id="80" name="Group 79"/>
        <xdr:cNvGrpSpPr/>
      </xdr:nvGrpSpPr>
      <xdr:grpSpPr>
        <a:xfrm>
          <a:off x="5554133" y="3626908"/>
          <a:ext cx="198844" cy="435842"/>
          <a:chOff x="4050722" y="1054678"/>
          <a:chExt cx="193072" cy="418524"/>
        </a:xfrm>
      </xdr:grpSpPr>
      <xdr:sp macro="" textlink="">
        <xdr:nvSpPr>
          <xdr:cNvPr id="81" name="Rounded Rectangle 63"/>
          <xdr:cNvSpPr/>
        </xdr:nvSpPr>
        <xdr:spPr>
          <a:xfrm>
            <a:off x="4050722" y="1054678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2" name="Rounded Rectangle 63"/>
          <xdr:cNvSpPr/>
        </xdr:nvSpPr>
        <xdr:spPr>
          <a:xfrm>
            <a:off x="4055918" y="1285010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37</xdr:col>
      <xdr:colOff>28575</xdr:colOff>
      <xdr:row>25</xdr:row>
      <xdr:rowOff>28575</xdr:rowOff>
    </xdr:from>
    <xdr:to>
      <xdr:col>38</xdr:col>
      <xdr:colOff>100419</xdr:colOff>
      <xdr:row>28</xdr:row>
      <xdr:rowOff>83417</xdr:rowOff>
    </xdr:to>
    <xdr:grpSp>
      <xdr:nvGrpSpPr>
        <xdr:cNvPr id="83" name="Group 82"/>
        <xdr:cNvGrpSpPr/>
      </xdr:nvGrpSpPr>
      <xdr:grpSpPr>
        <a:xfrm>
          <a:off x="4801658" y="3118908"/>
          <a:ext cx="198844" cy="435842"/>
          <a:chOff x="4050722" y="1054678"/>
          <a:chExt cx="193072" cy="418524"/>
        </a:xfrm>
      </xdr:grpSpPr>
      <xdr:sp macro="" textlink="">
        <xdr:nvSpPr>
          <xdr:cNvPr id="84" name="Rounded Rectangle 63"/>
          <xdr:cNvSpPr/>
        </xdr:nvSpPr>
        <xdr:spPr>
          <a:xfrm>
            <a:off x="4050722" y="1054678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5" name="Rounded Rectangle 63"/>
          <xdr:cNvSpPr/>
        </xdr:nvSpPr>
        <xdr:spPr>
          <a:xfrm>
            <a:off x="4055918" y="1285010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39</xdr:col>
      <xdr:colOff>19050</xdr:colOff>
      <xdr:row>25</xdr:row>
      <xdr:rowOff>38100</xdr:rowOff>
    </xdr:from>
    <xdr:to>
      <xdr:col>40</xdr:col>
      <xdr:colOff>90894</xdr:colOff>
      <xdr:row>28</xdr:row>
      <xdr:rowOff>92942</xdr:rowOff>
    </xdr:to>
    <xdr:grpSp>
      <xdr:nvGrpSpPr>
        <xdr:cNvPr id="86" name="Group 85"/>
        <xdr:cNvGrpSpPr/>
      </xdr:nvGrpSpPr>
      <xdr:grpSpPr>
        <a:xfrm>
          <a:off x="5046133" y="3128433"/>
          <a:ext cx="198844" cy="435842"/>
          <a:chOff x="4050722" y="1054678"/>
          <a:chExt cx="193072" cy="418524"/>
        </a:xfrm>
      </xdr:grpSpPr>
      <xdr:sp macro="" textlink="">
        <xdr:nvSpPr>
          <xdr:cNvPr id="87" name="Rounded Rectangle 63"/>
          <xdr:cNvSpPr/>
        </xdr:nvSpPr>
        <xdr:spPr>
          <a:xfrm>
            <a:off x="4050722" y="1054678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88" name="Rounded Rectangle 63"/>
          <xdr:cNvSpPr/>
        </xdr:nvSpPr>
        <xdr:spPr>
          <a:xfrm>
            <a:off x="4055918" y="1285010"/>
            <a:ext cx="187876" cy="188192"/>
          </a:xfrm>
          <a:prstGeom prst="roundRect">
            <a:avLst/>
          </a:prstGeom>
          <a:ln>
            <a:solidFill>
              <a:schemeClr val="accent4">
                <a:lumMod val="50000"/>
              </a:schemeClr>
            </a:solidFill>
          </a:ln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  <xdr:txBody>
          <a:bodyPr rtlCol="0" anchor="ctr"/>
          <a:lstStyle/>
          <a:p>
            <a:pPr marL="0" indent="0" algn="ctr"/>
            <a:endParaRPr lang="en-US" sz="9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BA59"/>
  <sheetViews>
    <sheetView zoomScale="90" zoomScaleNormal="90" workbookViewId="0">
      <selection activeCell="BZ20" sqref="BZ20:CA20"/>
    </sheetView>
  </sheetViews>
  <sheetFormatPr defaultColWidth="1.85546875" defaultRowHeight="9.75" customHeight="1"/>
  <cols>
    <col min="1" max="17" width="1.85546875" style="169"/>
    <col min="18" max="18" width="2" style="169" bestFit="1" customWidth="1"/>
    <col min="19" max="23" width="1.85546875" style="169"/>
    <col min="24" max="24" width="2.140625" style="169" bestFit="1" customWidth="1"/>
    <col min="25" max="26" width="1.85546875" style="169"/>
    <col min="27" max="27" width="2.140625" style="169" bestFit="1" customWidth="1"/>
    <col min="28" max="30" width="1.85546875" style="169"/>
    <col min="31" max="31" width="2.140625" style="169" bestFit="1" customWidth="1"/>
    <col min="32" max="40" width="1.85546875" style="169"/>
    <col min="41" max="41" width="1.85546875" style="169" customWidth="1"/>
    <col min="42" max="16384" width="1.85546875" style="169"/>
  </cols>
  <sheetData>
    <row r="1" spans="10:53" ht="3.75" customHeight="1"/>
    <row r="3" spans="10:53" ht="9.75" customHeight="1">
      <c r="BA3" s="231"/>
    </row>
    <row r="6" spans="10:53" ht="9.75" customHeight="1"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</row>
    <row r="7" spans="10:53" ht="9.75" customHeight="1"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</row>
    <row r="8" spans="10:53" ht="9.75" customHeight="1"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</row>
    <row r="9" spans="10:53" ht="9.75" customHeight="1"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</row>
    <row r="10" spans="10:53" ht="9.75" customHeight="1"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</row>
    <row r="11" spans="10:53" ht="9.75" customHeight="1"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</row>
    <row r="12" spans="10:53" ht="9.75" customHeight="1"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</row>
    <row r="13" spans="10:53" ht="9.75" customHeight="1"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</row>
    <row r="14" spans="10:53" ht="9" customHeight="1"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</row>
    <row r="15" spans="10:53" ht="9.75" customHeight="1"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</row>
    <row r="16" spans="10:53" ht="9.75" customHeight="1"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</row>
    <row r="17" spans="10:41" ht="9.75" customHeight="1"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</row>
    <row r="18" spans="10:41" ht="9.75" customHeight="1"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</row>
    <row r="19" spans="10:41" ht="9.75" customHeight="1"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77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</row>
    <row r="20" spans="10:41" ht="9.75" customHeight="1"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</row>
    <row r="21" spans="10:41" ht="9.75" customHeight="1"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</row>
    <row r="22" spans="10:41" ht="9.75" customHeight="1"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</row>
    <row r="23" spans="10:41" ht="9.75" customHeight="1"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</row>
    <row r="24" spans="10:41" ht="9.75" customHeight="1"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V24" s="138"/>
      <c r="W24" s="137"/>
      <c r="X24" s="137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</row>
    <row r="25" spans="10:41" ht="9.75" customHeight="1"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184"/>
      <c r="W25" s="182"/>
      <c r="X25" s="182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</row>
    <row r="26" spans="10:41" ht="9.75" customHeight="1">
      <c r="J26" s="138"/>
      <c r="K26" s="137"/>
      <c r="L26" s="137"/>
      <c r="M26" s="177"/>
      <c r="N26" s="138"/>
      <c r="O26" s="137"/>
      <c r="P26" s="137"/>
      <c r="Q26" s="177"/>
      <c r="R26" s="138"/>
      <c r="S26" s="137"/>
      <c r="T26" s="137"/>
      <c r="U26" s="177"/>
      <c r="V26" s="138"/>
      <c r="W26" s="137"/>
      <c r="X26" s="137"/>
      <c r="Y26" s="177"/>
      <c r="Z26" s="138"/>
      <c r="AA26" s="137"/>
      <c r="AB26" s="137"/>
      <c r="AC26" s="177"/>
      <c r="AD26" s="138"/>
      <c r="AE26" s="137"/>
      <c r="AF26" s="137"/>
      <c r="AG26" s="177"/>
      <c r="AH26" s="138"/>
      <c r="AI26" s="137"/>
      <c r="AJ26" s="137"/>
      <c r="AK26" s="177"/>
      <c r="AL26" s="138"/>
      <c r="AM26" s="137"/>
      <c r="AN26" s="137"/>
      <c r="AO26" s="177"/>
    </row>
    <row r="27" spans="10:41" ht="9.75" customHeight="1"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38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</row>
    <row r="28" spans="10:41" ht="9.75" customHeight="1"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</row>
    <row r="29" spans="10:41" ht="9.75" customHeight="1">
      <c r="J29" s="184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</row>
    <row r="30" spans="10:41" ht="9.75" customHeight="1">
      <c r="J30" s="146"/>
      <c r="K30" s="145"/>
      <c r="L30" s="145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</row>
    <row r="31" spans="10:41" ht="9.75" customHeight="1"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</row>
    <row r="32" spans="10:41" ht="9.75" customHeight="1"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</row>
    <row r="33" spans="10:41" ht="9.75" customHeight="1"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</row>
    <row r="34" spans="10:41" ht="9.75" customHeight="1">
      <c r="J34" s="138"/>
      <c r="K34" s="137"/>
      <c r="L34" s="137"/>
      <c r="M34" s="177"/>
      <c r="N34" s="138"/>
      <c r="O34" s="137"/>
      <c r="P34" s="137"/>
      <c r="Q34" s="177"/>
      <c r="R34" s="138"/>
      <c r="S34" s="137"/>
      <c r="T34" s="137"/>
      <c r="U34" s="177"/>
      <c r="V34" s="138"/>
      <c r="W34" s="137"/>
      <c r="X34" s="137"/>
      <c r="Y34" s="177"/>
      <c r="Z34" s="138"/>
      <c r="AA34" s="137"/>
      <c r="AB34" s="137"/>
      <c r="AC34" s="177"/>
      <c r="AD34" s="138"/>
      <c r="AE34" s="137"/>
      <c r="AF34" s="137"/>
      <c r="AG34" s="177"/>
      <c r="AH34" s="138"/>
      <c r="AI34" s="137"/>
      <c r="AJ34" s="137"/>
      <c r="AK34" s="177"/>
      <c r="AL34" s="138"/>
      <c r="AM34" s="137"/>
      <c r="AN34" s="137"/>
      <c r="AO34" s="177"/>
    </row>
    <row r="35" spans="10:41" ht="9.75" customHeight="1"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232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</row>
    <row r="36" spans="10:41" ht="9.75" customHeight="1"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</row>
    <row r="37" spans="10:41" ht="9.75" customHeight="1"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</row>
    <row r="58" spans="2:8" ht="9.75" customHeight="1">
      <c r="B58" s="188"/>
      <c r="D58" s="188"/>
      <c r="F58" s="188"/>
      <c r="H58" s="188"/>
    </row>
    <row r="59" spans="2:8" ht="9.75" customHeight="1">
      <c r="B59" s="188"/>
      <c r="D59" s="188"/>
      <c r="F59" s="188"/>
      <c r="H59" s="188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I65"/>
  <sheetViews>
    <sheetView zoomScale="90" zoomScaleNormal="90" workbookViewId="0">
      <selection activeCell="BO6" sqref="BO6"/>
    </sheetView>
  </sheetViews>
  <sheetFormatPr defaultColWidth="1.85546875" defaultRowHeight="9.75" customHeight="1"/>
  <cols>
    <col min="1" max="17" width="1.85546875" style="1"/>
    <col min="18" max="18" width="2" style="1" bestFit="1" customWidth="1"/>
    <col min="19" max="46" width="1.85546875" style="1"/>
    <col min="47" max="48" width="1.85546875" style="1" customWidth="1"/>
    <col min="49" max="50" width="1.85546875" style="1"/>
    <col min="51" max="56" width="0.7109375" style="1" customWidth="1"/>
    <col min="57" max="57" width="5.28515625" style="1" bestFit="1" customWidth="1"/>
    <col min="58" max="58" width="3" style="1" bestFit="1" customWidth="1"/>
    <col min="59" max="59" width="1.85546875" style="1"/>
    <col min="60" max="60" width="8.85546875" style="41" customWidth="1"/>
    <col min="61" max="16384" width="1.85546875" style="1"/>
  </cols>
  <sheetData>
    <row r="1" spans="1:61" ht="9.75" customHeight="1" thickBot="1">
      <c r="A1" s="6"/>
      <c r="B1" s="6"/>
      <c r="C1" s="6"/>
      <c r="D1" s="6"/>
      <c r="E1" s="6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70"/>
      <c r="BI1" s="169"/>
    </row>
    <row r="2" spans="1:61" ht="9.75" customHeight="1">
      <c r="A2" s="6"/>
      <c r="B2" s="6"/>
      <c r="C2" s="6"/>
      <c r="D2" s="6"/>
      <c r="E2" s="6"/>
      <c r="F2" s="2"/>
      <c r="G2" s="3"/>
      <c r="H2" s="3"/>
      <c r="I2" s="211"/>
      <c r="J2" s="158"/>
      <c r="K2" s="157"/>
      <c r="L2" s="157"/>
      <c r="M2" s="211"/>
      <c r="N2" s="158"/>
      <c r="O2" s="157"/>
      <c r="P2" s="157"/>
      <c r="Q2" s="211"/>
      <c r="R2" s="158"/>
      <c r="S2" s="157"/>
      <c r="T2" s="157"/>
      <c r="U2" s="211"/>
      <c r="V2" s="158"/>
      <c r="W2" s="157"/>
      <c r="X2" s="157"/>
      <c r="Y2" s="211"/>
      <c r="Z2" s="158"/>
      <c r="AA2" s="157"/>
      <c r="AB2" s="157"/>
      <c r="AC2" s="211"/>
      <c r="AD2" s="158"/>
      <c r="AE2" s="157"/>
      <c r="AF2" s="157"/>
      <c r="AG2" s="211"/>
      <c r="AH2" s="158"/>
      <c r="AI2" s="157"/>
      <c r="AJ2" s="157"/>
      <c r="AK2" s="211"/>
      <c r="AL2" s="158"/>
      <c r="AM2" s="157"/>
      <c r="AN2" s="157"/>
      <c r="AO2" s="211"/>
      <c r="AP2" s="158"/>
      <c r="AQ2" s="157"/>
      <c r="AR2" s="157"/>
      <c r="AS2" s="156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70"/>
      <c r="BI2" s="169"/>
    </row>
    <row r="3" spans="1:61" ht="9.75" customHeight="1">
      <c r="A3" s="6"/>
      <c r="B3" s="6"/>
      <c r="C3" s="6"/>
      <c r="D3" s="6"/>
      <c r="E3" s="6"/>
      <c r="F3" s="7"/>
      <c r="G3" s="6"/>
      <c r="H3" s="6"/>
      <c r="I3" s="177"/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D3" s="138"/>
      <c r="AE3" s="137"/>
      <c r="AF3" s="137"/>
      <c r="AG3" s="177"/>
      <c r="AH3" s="138"/>
      <c r="AI3" s="137"/>
      <c r="AJ3" s="137"/>
      <c r="AK3" s="177"/>
      <c r="AL3" s="138"/>
      <c r="AM3" s="137"/>
      <c r="AN3" s="137"/>
      <c r="AO3" s="177"/>
      <c r="AP3" s="138"/>
      <c r="AQ3" s="137"/>
      <c r="AR3" s="137"/>
      <c r="AS3" s="136"/>
      <c r="AT3" s="169"/>
      <c r="AU3" s="169"/>
      <c r="AV3" s="169"/>
      <c r="AW3" s="169"/>
      <c r="AX3" s="169"/>
      <c r="AY3" s="169"/>
      <c r="AZ3" s="169"/>
      <c r="BA3" s="169"/>
      <c r="BB3" s="169"/>
      <c r="BC3" s="169"/>
      <c r="BD3" s="169"/>
      <c r="BE3" s="169"/>
      <c r="BF3" s="169"/>
      <c r="BG3" s="169"/>
      <c r="BH3" s="170"/>
      <c r="BI3" s="169"/>
    </row>
    <row r="4" spans="1:61" ht="9.75" customHeight="1">
      <c r="A4" s="6"/>
      <c r="B4" s="6"/>
      <c r="C4" s="6"/>
      <c r="D4" s="6"/>
      <c r="E4" s="6"/>
      <c r="F4" s="7"/>
      <c r="G4" s="6"/>
      <c r="H4" s="6"/>
      <c r="I4" s="177"/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77"/>
      <c r="V4" s="138"/>
      <c r="W4" s="137"/>
      <c r="X4" s="137"/>
      <c r="Y4" s="177"/>
      <c r="Z4" s="138"/>
      <c r="AA4" s="137"/>
      <c r="AB4" s="137"/>
      <c r="AC4" s="177"/>
      <c r="AD4" s="138"/>
      <c r="AE4" s="137"/>
      <c r="AF4" s="137"/>
      <c r="AG4" s="177"/>
      <c r="AH4" s="138"/>
      <c r="AI4" s="137"/>
      <c r="AJ4" s="137"/>
      <c r="AK4" s="177"/>
      <c r="AL4" s="138"/>
      <c r="AM4" s="137"/>
      <c r="AN4" s="137"/>
      <c r="AO4" s="177"/>
      <c r="AP4" s="138"/>
      <c r="AQ4" s="137"/>
      <c r="AR4" s="137"/>
      <c r="AS4" s="136"/>
      <c r="AT4" s="169"/>
      <c r="AU4" s="169"/>
      <c r="AV4" s="169"/>
      <c r="AW4" s="169"/>
      <c r="AX4" s="169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</row>
    <row r="5" spans="1:61" ht="9.75" customHeight="1" thickBot="1">
      <c r="A5" s="6"/>
      <c r="B5" s="6"/>
      <c r="C5" s="6"/>
      <c r="D5" s="6"/>
      <c r="E5" s="6"/>
      <c r="F5" s="10"/>
      <c r="G5" s="11"/>
      <c r="H5" s="11"/>
      <c r="I5" s="175"/>
      <c r="J5" s="134"/>
      <c r="K5" s="133"/>
      <c r="L5" s="133"/>
      <c r="M5" s="175"/>
      <c r="N5" s="134"/>
      <c r="O5" s="133"/>
      <c r="P5" s="133"/>
      <c r="Q5" s="175"/>
      <c r="R5" s="134"/>
      <c r="S5" s="133"/>
      <c r="T5" s="133"/>
      <c r="U5" s="175"/>
      <c r="V5" s="134"/>
      <c r="W5" s="133"/>
      <c r="X5" s="133"/>
      <c r="Y5" s="175"/>
      <c r="Z5" s="134"/>
      <c r="AA5" s="133"/>
      <c r="AB5" s="133"/>
      <c r="AC5" s="175"/>
      <c r="AD5" s="134"/>
      <c r="AE5" s="133"/>
      <c r="AF5" s="133"/>
      <c r="AG5" s="175"/>
      <c r="AH5" s="134"/>
      <c r="AI5" s="133"/>
      <c r="AJ5" s="133"/>
      <c r="AK5" s="175"/>
      <c r="AL5" s="134"/>
      <c r="AM5" s="133"/>
      <c r="AN5" s="133"/>
      <c r="AO5" s="175"/>
      <c r="AP5" s="134"/>
      <c r="AQ5" s="133"/>
      <c r="AR5" s="133"/>
      <c r="AS5" s="132"/>
      <c r="AT5" s="169"/>
      <c r="AU5" s="169"/>
      <c r="AV5" s="169"/>
      <c r="AW5" s="169"/>
      <c r="AX5" s="169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</row>
    <row r="6" spans="1:61" ht="9.75" customHeight="1">
      <c r="A6" s="6"/>
      <c r="B6" s="2"/>
      <c r="C6" s="3"/>
      <c r="D6" s="3"/>
      <c r="E6" s="5"/>
      <c r="F6" s="7"/>
      <c r="G6" s="6"/>
      <c r="H6" s="6"/>
      <c r="I6" s="137"/>
      <c r="J6" s="138"/>
      <c r="K6" s="137"/>
      <c r="L6" s="137"/>
      <c r="M6" s="177"/>
      <c r="N6" s="138"/>
      <c r="O6" s="137"/>
      <c r="P6" s="137"/>
      <c r="Q6" s="177"/>
      <c r="R6" s="138"/>
      <c r="S6" s="137"/>
      <c r="T6" s="137"/>
      <c r="U6" s="177"/>
      <c r="V6" s="138"/>
      <c r="W6" s="137"/>
      <c r="X6" s="137"/>
      <c r="Y6" s="177"/>
      <c r="Z6" s="138"/>
      <c r="AA6" s="137"/>
      <c r="AB6" s="137"/>
      <c r="AC6" s="177"/>
      <c r="AD6" s="138"/>
      <c r="AE6" s="137"/>
      <c r="AF6" s="137"/>
      <c r="AG6" s="177"/>
      <c r="AH6" s="138"/>
      <c r="AI6" s="137"/>
      <c r="AJ6" s="137"/>
      <c r="AK6" s="177"/>
      <c r="AL6" s="138"/>
      <c r="AM6" s="137"/>
      <c r="AN6" s="137"/>
      <c r="AO6" s="177"/>
      <c r="AP6" s="138"/>
      <c r="AQ6" s="137"/>
      <c r="AR6" s="137"/>
      <c r="AS6" s="136"/>
      <c r="AT6" s="137"/>
      <c r="AU6" s="137"/>
      <c r="AV6" s="137"/>
      <c r="AW6" s="137"/>
      <c r="AX6" s="137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</row>
    <row r="7" spans="1:61" ht="9.75" customHeight="1">
      <c r="A7" s="6"/>
      <c r="B7" s="7"/>
      <c r="C7" s="6"/>
      <c r="D7" s="6"/>
      <c r="E7" s="9"/>
      <c r="F7" s="7"/>
      <c r="G7" s="6"/>
      <c r="H7" s="6"/>
      <c r="I7" s="13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87"/>
      <c r="AL7" s="186"/>
      <c r="AM7" s="137"/>
      <c r="AN7" s="137"/>
      <c r="AO7" s="177"/>
      <c r="AP7" s="138"/>
      <c r="AQ7" s="137"/>
      <c r="AR7" s="137"/>
      <c r="AS7" s="136"/>
      <c r="AT7" s="137"/>
      <c r="AU7" s="137"/>
      <c r="AV7" s="137"/>
      <c r="AW7" s="137"/>
      <c r="AX7" s="137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</row>
    <row r="8" spans="1:61" ht="9.75" customHeight="1">
      <c r="A8" s="6"/>
      <c r="B8" s="7"/>
      <c r="C8" s="6"/>
      <c r="D8" s="6"/>
      <c r="E8" s="9"/>
      <c r="F8" s="7"/>
      <c r="G8" s="6"/>
      <c r="H8" s="6"/>
      <c r="I8" s="13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87"/>
      <c r="AL8" s="138"/>
      <c r="AM8" s="137"/>
      <c r="AN8" s="137"/>
      <c r="AO8" s="177"/>
      <c r="AP8" s="138"/>
      <c r="AQ8" s="137"/>
      <c r="AR8" s="137"/>
      <c r="AS8" s="136"/>
      <c r="AT8" s="137"/>
      <c r="AU8" s="137"/>
      <c r="AV8" s="137"/>
      <c r="AW8" s="137"/>
      <c r="AX8" s="137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</row>
    <row r="9" spans="1:61" ht="9.75" customHeight="1" thickBot="1">
      <c r="A9" s="6"/>
      <c r="B9" s="25"/>
      <c r="C9" s="26"/>
      <c r="D9" s="26"/>
      <c r="E9" s="29"/>
      <c r="F9" s="25"/>
      <c r="G9" s="26"/>
      <c r="H9" s="26"/>
      <c r="I9" s="182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92"/>
      <c r="AL9" s="184"/>
      <c r="AM9" s="182"/>
      <c r="AN9" s="182"/>
      <c r="AO9" s="176"/>
      <c r="AP9" s="184"/>
      <c r="AQ9" s="182"/>
      <c r="AR9" s="182"/>
      <c r="AS9" s="181"/>
      <c r="AT9" s="137"/>
      <c r="AU9" s="137"/>
      <c r="AV9" s="137"/>
      <c r="AW9" s="137"/>
      <c r="AX9" s="137"/>
      <c r="AY9" s="137"/>
      <c r="AZ9" s="137"/>
      <c r="BA9" s="137"/>
      <c r="BB9" s="169"/>
      <c r="BC9" s="169"/>
      <c r="BD9" s="137"/>
      <c r="BE9" s="137"/>
      <c r="BF9" s="125"/>
      <c r="BG9" s="137"/>
      <c r="BH9" s="207"/>
      <c r="BI9" s="137"/>
    </row>
    <row r="10" spans="1:61" ht="9.75" customHeight="1">
      <c r="B10" s="2"/>
      <c r="C10" s="3"/>
      <c r="D10" s="3"/>
      <c r="E10" s="5"/>
      <c r="F10" s="14"/>
      <c r="G10" s="15"/>
      <c r="H10" s="15"/>
      <c r="I10" s="145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89"/>
      <c r="AL10" s="146"/>
      <c r="AM10" s="145"/>
      <c r="AN10" s="145"/>
      <c r="AO10" s="179"/>
      <c r="AP10" s="146"/>
      <c r="AQ10" s="145"/>
      <c r="AR10" s="145"/>
      <c r="AS10" s="147"/>
      <c r="AT10" s="159"/>
      <c r="AU10" s="157"/>
      <c r="AV10" s="157"/>
      <c r="AW10" s="156"/>
      <c r="AX10" s="137"/>
      <c r="AY10" s="137"/>
      <c r="AZ10" s="137"/>
      <c r="BA10" s="137"/>
      <c r="BB10" s="169"/>
      <c r="BC10" s="169"/>
      <c r="BD10" s="272"/>
      <c r="BE10" s="272"/>
      <c r="BF10" s="272"/>
      <c r="BG10" s="272"/>
      <c r="BH10" s="272"/>
      <c r="BI10" s="272"/>
    </row>
    <row r="11" spans="1:61" ht="9.75" customHeight="1">
      <c r="B11" s="7"/>
      <c r="C11" s="6"/>
      <c r="D11" s="6"/>
      <c r="E11" s="9"/>
      <c r="F11" s="7"/>
      <c r="G11" s="6"/>
      <c r="H11" s="6"/>
      <c r="I11" s="13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87"/>
      <c r="AL11" s="138"/>
      <c r="AM11" s="137"/>
      <c r="AN11" s="137"/>
      <c r="AO11" s="177"/>
      <c r="AP11" s="138"/>
      <c r="AQ11" s="137"/>
      <c r="AR11" s="137"/>
      <c r="AS11" s="136"/>
      <c r="AT11" s="139"/>
      <c r="AU11" s="137"/>
      <c r="AV11" s="137"/>
      <c r="AW11" s="136"/>
      <c r="AX11" s="137"/>
      <c r="AY11" s="137"/>
      <c r="AZ11" s="137"/>
      <c r="BA11" s="137"/>
      <c r="BB11" s="169"/>
      <c r="BC11" s="169"/>
      <c r="BD11" s="272"/>
      <c r="BE11" s="272"/>
      <c r="BF11" s="272"/>
      <c r="BG11" s="272"/>
      <c r="BH11" s="272"/>
      <c r="BI11" s="272"/>
    </row>
    <row r="12" spans="1:61" ht="9.75" customHeight="1">
      <c r="B12" s="7"/>
      <c r="C12" s="6"/>
      <c r="D12" s="6"/>
      <c r="E12" s="9"/>
      <c r="F12" s="7"/>
      <c r="G12" s="6"/>
      <c r="H12" s="6"/>
      <c r="I12" s="13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87"/>
      <c r="AL12" s="138"/>
      <c r="AM12" s="137"/>
      <c r="AN12" s="137"/>
      <c r="AO12" s="177"/>
      <c r="AP12" s="138"/>
      <c r="AQ12" s="137"/>
      <c r="AR12" s="137"/>
      <c r="AS12" s="136"/>
      <c r="AT12" s="139"/>
      <c r="AU12" s="137"/>
      <c r="AV12" s="137"/>
      <c r="AW12" s="136"/>
      <c r="AX12" s="137"/>
      <c r="AY12" s="137"/>
      <c r="AZ12" s="137"/>
      <c r="BA12" s="137"/>
      <c r="BB12" s="169"/>
      <c r="BC12" s="169"/>
      <c r="BD12" s="137"/>
      <c r="BE12" s="137"/>
      <c r="BF12" s="137"/>
      <c r="BG12" s="137"/>
      <c r="BH12" s="207"/>
      <c r="BI12" s="137"/>
    </row>
    <row r="13" spans="1:61" ht="9.75" customHeight="1">
      <c r="B13" s="25"/>
      <c r="C13" s="26"/>
      <c r="D13" s="26"/>
      <c r="E13" s="29"/>
      <c r="F13" s="25"/>
      <c r="G13" s="26"/>
      <c r="H13" s="26"/>
      <c r="I13" s="182"/>
      <c r="J13" s="184"/>
      <c r="K13" s="182"/>
      <c r="L13" s="182"/>
      <c r="M13" s="176"/>
      <c r="N13" s="184"/>
      <c r="O13" s="182"/>
      <c r="P13" s="194"/>
      <c r="Q13" s="192"/>
      <c r="R13" s="210"/>
      <c r="S13" s="194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92"/>
      <c r="AL13" s="184"/>
      <c r="AM13" s="182"/>
      <c r="AN13" s="182"/>
      <c r="AO13" s="176"/>
      <c r="AP13" s="184"/>
      <c r="AQ13" s="182"/>
      <c r="AR13" s="182"/>
      <c r="AS13" s="181"/>
      <c r="AT13" s="139"/>
      <c r="AU13" s="137"/>
      <c r="AV13" s="137"/>
      <c r="AW13" s="136"/>
      <c r="AX13" s="137"/>
      <c r="AY13" s="137"/>
      <c r="AZ13" s="137"/>
      <c r="BA13" s="137"/>
      <c r="BB13" s="169"/>
      <c r="BC13" s="169"/>
      <c r="BD13" s="209"/>
      <c r="BE13" s="209"/>
      <c r="BF13" s="209"/>
      <c r="BG13" s="209"/>
      <c r="BH13" s="198"/>
      <c r="BI13" s="209"/>
    </row>
    <row r="14" spans="1:61" ht="9.75" customHeight="1">
      <c r="B14" s="14"/>
      <c r="C14" s="15"/>
      <c r="D14" s="15"/>
      <c r="E14" s="33"/>
      <c r="F14" s="14"/>
      <c r="G14" s="15"/>
      <c r="H14" s="15"/>
      <c r="I14" s="145"/>
      <c r="J14" s="146"/>
      <c r="K14" s="145"/>
      <c r="L14" s="145"/>
      <c r="M14" s="179"/>
      <c r="N14" s="146"/>
      <c r="O14" s="145"/>
      <c r="P14" s="145"/>
      <c r="Q14" s="179"/>
      <c r="R14" s="146"/>
      <c r="S14" s="190"/>
      <c r="T14" s="190"/>
      <c r="U14" s="189"/>
      <c r="V14" s="208"/>
      <c r="W14" s="190"/>
      <c r="X14" s="190"/>
      <c r="Y14" s="189"/>
      <c r="Z14" s="208"/>
      <c r="AA14" s="190"/>
      <c r="AB14" s="190"/>
      <c r="AC14" s="189"/>
      <c r="AD14" s="208"/>
      <c r="AE14" s="190"/>
      <c r="AF14" s="190"/>
      <c r="AG14" s="189"/>
      <c r="AH14" s="208"/>
      <c r="AI14" s="190"/>
      <c r="AJ14" s="190"/>
      <c r="AK14" s="189"/>
      <c r="AN14" s="190"/>
      <c r="AO14" s="179"/>
      <c r="AP14" s="146"/>
      <c r="AQ14" s="145"/>
      <c r="AR14" s="145"/>
      <c r="AS14" s="147"/>
      <c r="AT14" s="139"/>
      <c r="AU14" s="137"/>
      <c r="AV14" s="137"/>
      <c r="AW14" s="136"/>
      <c r="AX14" s="137"/>
      <c r="AY14" s="137"/>
      <c r="AZ14" s="137"/>
      <c r="BA14" s="137"/>
      <c r="BB14" s="169"/>
      <c r="BC14" s="169"/>
      <c r="BD14" s="209"/>
      <c r="BE14" s="209"/>
      <c r="BF14" s="209"/>
      <c r="BG14" s="209"/>
      <c r="BH14" s="198"/>
      <c r="BI14" s="209"/>
    </row>
    <row r="15" spans="1:61" ht="9.75" customHeight="1">
      <c r="B15" s="7"/>
      <c r="C15" s="6"/>
      <c r="D15" s="6"/>
      <c r="E15" s="9"/>
      <c r="F15" s="7"/>
      <c r="G15" s="6"/>
      <c r="H15" s="6"/>
      <c r="I15" s="137"/>
      <c r="J15" s="138"/>
      <c r="K15" s="137"/>
      <c r="L15" s="137"/>
      <c r="M15" s="177"/>
      <c r="N15" s="138"/>
      <c r="O15" s="137"/>
      <c r="P15" s="137"/>
      <c r="Q15" s="177"/>
      <c r="R15" s="138"/>
      <c r="S15" s="185"/>
      <c r="T15" s="137"/>
      <c r="U15" s="177"/>
      <c r="V15" s="138"/>
      <c r="W15" s="137"/>
      <c r="X15" s="137"/>
      <c r="Y15" s="177"/>
      <c r="Z15" s="138"/>
      <c r="AA15" s="137"/>
      <c r="AB15" s="185"/>
      <c r="AC15" s="177"/>
      <c r="AD15" s="138"/>
      <c r="AE15" s="137"/>
      <c r="AF15" s="137"/>
      <c r="AG15" s="177"/>
      <c r="AH15" s="138"/>
      <c r="AI15" s="137"/>
      <c r="AJ15" s="137"/>
      <c r="AK15" s="187"/>
      <c r="AL15" s="208"/>
      <c r="AM15" s="190"/>
      <c r="AN15" s="190"/>
      <c r="AO15" s="177"/>
      <c r="AP15" s="138"/>
      <c r="AQ15" s="137"/>
      <c r="AR15" s="137"/>
      <c r="AS15" s="136"/>
      <c r="AT15" s="139"/>
      <c r="AU15" s="137"/>
      <c r="AV15" s="137"/>
      <c r="AW15" s="136"/>
      <c r="AX15" s="137"/>
      <c r="AY15" s="137"/>
      <c r="AZ15" s="137"/>
      <c r="BA15" s="137"/>
      <c r="BB15" s="169"/>
      <c r="BC15" s="169"/>
      <c r="BD15" s="137"/>
      <c r="BE15" s="137"/>
      <c r="BF15" s="137"/>
      <c r="BG15" s="137"/>
      <c r="BH15" s="207"/>
      <c r="BI15" s="137"/>
    </row>
    <row r="16" spans="1:61" ht="9.75" customHeight="1">
      <c r="B16" s="7"/>
      <c r="C16" s="6"/>
      <c r="D16" s="6"/>
      <c r="E16" s="9"/>
      <c r="F16" s="7"/>
      <c r="G16" s="6"/>
      <c r="H16" s="6"/>
      <c r="I16" s="137"/>
      <c r="J16" s="138"/>
      <c r="K16" s="137"/>
      <c r="L16" s="137"/>
      <c r="M16" s="177"/>
      <c r="N16" s="138"/>
      <c r="O16" s="137"/>
      <c r="P16" s="137"/>
      <c r="Q16" s="177"/>
      <c r="R16" s="138"/>
      <c r="S16" s="185"/>
      <c r="T16" s="137"/>
      <c r="U16" s="177"/>
      <c r="V16" s="138"/>
      <c r="W16" s="137"/>
      <c r="X16" s="137"/>
      <c r="Y16" s="177"/>
      <c r="Z16" s="138"/>
      <c r="AA16" s="137"/>
      <c r="AB16" s="185"/>
      <c r="AC16" s="177"/>
      <c r="AD16" s="138"/>
      <c r="AE16" s="137"/>
      <c r="AF16" s="137"/>
      <c r="AG16" s="177"/>
      <c r="AH16" s="138"/>
      <c r="AI16" s="137"/>
      <c r="AJ16" s="137"/>
      <c r="AK16" s="187"/>
      <c r="AL16" s="138"/>
      <c r="AM16" s="137"/>
      <c r="AN16" s="137"/>
      <c r="AO16" s="177"/>
      <c r="AP16" s="138"/>
      <c r="AQ16" s="137"/>
      <c r="AR16" s="137"/>
      <c r="AS16" s="136"/>
      <c r="AT16" s="199"/>
      <c r="AU16" s="137"/>
      <c r="AV16" s="137"/>
      <c r="AW16" s="136"/>
      <c r="AX16" s="137"/>
      <c r="AY16" s="137"/>
      <c r="AZ16" s="137"/>
      <c r="BA16" s="137"/>
      <c r="BB16" s="169"/>
      <c r="BC16" s="169"/>
      <c r="BD16" s="169"/>
      <c r="BE16" s="169"/>
      <c r="BF16" s="169"/>
      <c r="BG16" s="169"/>
      <c r="BH16" s="170"/>
      <c r="BI16" s="169"/>
    </row>
    <row r="17" spans="1:61" ht="9.75" customHeight="1">
      <c r="B17" s="25"/>
      <c r="C17" s="26"/>
      <c r="D17" s="26"/>
      <c r="E17" s="29"/>
      <c r="F17" s="25"/>
      <c r="G17" s="26"/>
      <c r="H17" s="26"/>
      <c r="I17" s="182"/>
      <c r="J17" s="184"/>
      <c r="K17" s="182"/>
      <c r="L17" s="182"/>
      <c r="M17" s="176"/>
      <c r="N17" s="184"/>
      <c r="O17" s="182"/>
      <c r="P17" s="182"/>
      <c r="Q17" s="176"/>
      <c r="R17" s="184"/>
      <c r="S17" s="194"/>
      <c r="T17" s="182"/>
      <c r="U17" s="176"/>
      <c r="V17" s="184"/>
      <c r="W17" s="182"/>
      <c r="X17" s="182"/>
      <c r="Y17" s="176"/>
      <c r="Z17" s="184"/>
      <c r="AA17" s="182"/>
      <c r="AB17" s="194"/>
      <c r="AC17" s="176"/>
      <c r="AD17" s="184"/>
      <c r="AE17" s="182"/>
      <c r="AF17" s="182"/>
      <c r="AG17" s="176"/>
      <c r="AH17" s="184"/>
      <c r="AI17" s="182"/>
      <c r="AJ17" s="182"/>
      <c r="AK17" s="192"/>
      <c r="AL17" s="184"/>
      <c r="AM17" s="182"/>
      <c r="AN17" s="182"/>
      <c r="AO17" s="176"/>
      <c r="AP17" s="184"/>
      <c r="AQ17" s="182"/>
      <c r="AR17" s="182"/>
      <c r="AS17" s="181"/>
      <c r="AT17" s="199"/>
      <c r="AU17" s="137"/>
      <c r="AV17" s="137"/>
      <c r="AW17" s="136"/>
      <c r="AX17" s="137"/>
      <c r="AY17" s="137"/>
      <c r="AZ17" s="137"/>
      <c r="BA17" s="137"/>
      <c r="BB17" s="169"/>
      <c r="BC17" s="169"/>
      <c r="BD17" s="169"/>
      <c r="BE17" s="270"/>
      <c r="BF17" s="270"/>
      <c r="BG17" s="270"/>
      <c r="BH17" s="270"/>
      <c r="BI17" s="270"/>
    </row>
    <row r="18" spans="1:61" ht="9.75" customHeight="1">
      <c r="B18" s="14"/>
      <c r="C18" s="15"/>
      <c r="D18" s="15"/>
      <c r="E18" s="33"/>
      <c r="F18" s="14"/>
      <c r="G18" s="15"/>
      <c r="H18" s="15"/>
      <c r="I18" s="145"/>
      <c r="J18" s="146"/>
      <c r="K18" s="145"/>
      <c r="L18" s="145"/>
      <c r="M18" s="179"/>
      <c r="N18" s="146"/>
      <c r="O18" s="145"/>
      <c r="P18" s="145"/>
      <c r="Q18" s="179"/>
      <c r="R18" s="146"/>
      <c r="S18" s="190"/>
      <c r="T18" s="145"/>
      <c r="U18" s="179"/>
      <c r="V18" s="146"/>
      <c r="W18" s="145"/>
      <c r="X18" s="145"/>
      <c r="Y18" s="179"/>
      <c r="Z18" s="146"/>
      <c r="AA18" s="145"/>
      <c r="AB18" s="190"/>
      <c r="AC18" s="179"/>
      <c r="AD18" s="146"/>
      <c r="AE18" s="145"/>
      <c r="AF18" s="145"/>
      <c r="AG18" s="179"/>
      <c r="AH18" s="146"/>
      <c r="AI18" s="145"/>
      <c r="AJ18" s="145"/>
      <c r="AK18" s="189"/>
      <c r="AL18" s="146"/>
      <c r="AM18" s="145"/>
      <c r="AN18" s="145"/>
      <c r="AO18" s="179"/>
      <c r="AP18" s="146"/>
      <c r="AQ18" s="145"/>
      <c r="AR18" s="145"/>
      <c r="AS18" s="147"/>
      <c r="AT18" s="199"/>
      <c r="AU18" s="137"/>
      <c r="AV18" s="137"/>
      <c r="AW18" s="136"/>
      <c r="AX18" s="137"/>
      <c r="AY18" s="137"/>
      <c r="AZ18" s="137"/>
      <c r="BA18" s="137"/>
      <c r="BB18" s="169"/>
      <c r="BC18" s="169"/>
      <c r="BD18" s="169"/>
      <c r="BE18" s="270"/>
      <c r="BF18" s="270"/>
      <c r="BG18" s="270"/>
      <c r="BH18" s="270"/>
      <c r="BI18" s="270"/>
    </row>
    <row r="19" spans="1:61" ht="9.75" customHeight="1">
      <c r="B19" s="7"/>
      <c r="C19" s="6"/>
      <c r="D19" s="6"/>
      <c r="E19" s="9"/>
      <c r="F19" s="7"/>
      <c r="G19" s="6"/>
      <c r="H19" s="6"/>
      <c r="I19" s="137"/>
      <c r="J19" s="138"/>
      <c r="K19" s="137"/>
      <c r="L19" s="137"/>
      <c r="M19" s="177"/>
      <c r="N19" s="138"/>
      <c r="O19" s="137"/>
      <c r="P19" s="137"/>
      <c r="Q19" s="177"/>
      <c r="R19" s="138"/>
      <c r="S19" s="185"/>
      <c r="T19" s="137"/>
      <c r="U19" s="177"/>
      <c r="V19" s="138"/>
      <c r="W19" s="137"/>
      <c r="X19" s="137"/>
      <c r="Y19" s="177"/>
      <c r="Z19" s="138"/>
      <c r="AA19" s="137"/>
      <c r="AB19" s="185"/>
      <c r="AC19" s="177"/>
      <c r="AD19" s="138"/>
      <c r="AE19" s="137"/>
      <c r="AF19" s="137"/>
      <c r="AG19" s="177"/>
      <c r="AH19" s="138"/>
      <c r="AI19" s="137"/>
      <c r="AJ19" s="137"/>
      <c r="AK19" s="187"/>
      <c r="AL19" s="138"/>
      <c r="AM19" s="137"/>
      <c r="AN19" s="137"/>
      <c r="AO19" s="177"/>
      <c r="AP19" s="138"/>
      <c r="AQ19" s="137"/>
      <c r="AR19" s="137"/>
      <c r="AS19" s="136"/>
      <c r="AT19" s="199"/>
      <c r="AU19" s="137"/>
      <c r="AV19" s="137"/>
      <c r="AW19" s="136"/>
      <c r="AX19" s="169"/>
      <c r="AY19" s="169"/>
      <c r="AZ19" s="169"/>
      <c r="BA19" s="169"/>
      <c r="BB19" s="169"/>
      <c r="BC19" s="169"/>
      <c r="BD19" s="188"/>
      <c r="BE19" s="188"/>
      <c r="BF19" s="188"/>
      <c r="BG19" s="188"/>
      <c r="BH19" s="170"/>
      <c r="BI19" s="188"/>
    </row>
    <row r="20" spans="1:61" ht="9.75" customHeight="1" thickBot="1">
      <c r="B20" s="7"/>
      <c r="C20" s="6"/>
      <c r="D20" s="6"/>
      <c r="E20" s="9"/>
      <c r="F20" s="7"/>
      <c r="G20" s="6"/>
      <c r="H20" s="6"/>
      <c r="I20" s="137"/>
      <c r="J20" s="138"/>
      <c r="K20" s="137"/>
      <c r="L20" s="137"/>
      <c r="M20" s="177"/>
      <c r="N20" s="138"/>
      <c r="O20" s="137"/>
      <c r="P20" s="137"/>
      <c r="Q20" s="177"/>
      <c r="R20" s="138"/>
      <c r="S20" s="185"/>
      <c r="T20" s="137"/>
      <c r="U20" s="177"/>
      <c r="V20" s="138"/>
      <c r="W20" s="137"/>
      <c r="X20" s="137"/>
      <c r="Y20" s="177"/>
      <c r="Z20" s="138"/>
      <c r="AA20" s="137"/>
      <c r="AB20" s="185"/>
      <c r="AC20" s="177"/>
      <c r="AD20" s="138"/>
      <c r="AE20" s="137"/>
      <c r="AF20" s="137"/>
      <c r="AG20" s="177"/>
      <c r="AH20" s="138"/>
      <c r="AI20" s="137"/>
      <c r="AJ20" s="137"/>
      <c r="AK20" s="187"/>
      <c r="AL20" s="138"/>
      <c r="AM20" s="137"/>
      <c r="AN20" s="137"/>
      <c r="AO20" s="177"/>
      <c r="AP20" s="138"/>
      <c r="AQ20" s="137"/>
      <c r="AR20" s="137"/>
      <c r="AS20" s="136"/>
      <c r="AT20" s="199"/>
      <c r="AU20" s="137"/>
      <c r="AV20" s="206"/>
      <c r="AW20" s="205"/>
      <c r="AX20" s="188"/>
      <c r="AY20" s="188"/>
      <c r="AZ20" s="188"/>
      <c r="BA20" s="188"/>
      <c r="BB20" s="169"/>
      <c r="BC20" s="169"/>
      <c r="BD20" s="188"/>
      <c r="BE20" s="270"/>
      <c r="BF20" s="270"/>
      <c r="BG20" s="270"/>
      <c r="BH20" s="170"/>
      <c r="BI20" s="170"/>
    </row>
    <row r="21" spans="1:61" ht="9.75" customHeight="1" thickBot="1">
      <c r="B21" s="25"/>
      <c r="C21" s="26"/>
      <c r="D21" s="26"/>
      <c r="E21" s="29"/>
      <c r="F21" s="25"/>
      <c r="G21" s="26"/>
      <c r="H21" s="26"/>
      <c r="I21" s="182"/>
      <c r="J21" s="184"/>
      <c r="K21" s="182"/>
      <c r="L21" s="182"/>
      <c r="M21" s="176"/>
      <c r="N21" s="184"/>
      <c r="O21" s="182"/>
      <c r="P21" s="182"/>
      <c r="Q21" s="176"/>
      <c r="R21" s="184"/>
      <c r="S21" s="194"/>
      <c r="T21" s="182"/>
      <c r="U21" s="176"/>
      <c r="V21" s="184"/>
      <c r="W21" s="182"/>
      <c r="X21" s="182"/>
      <c r="Y21" s="176"/>
      <c r="Z21" s="184"/>
      <c r="AA21" s="182"/>
      <c r="AB21" s="194"/>
      <c r="AC21" s="176"/>
      <c r="AD21" s="184"/>
      <c r="AE21" s="182"/>
      <c r="AF21" s="182"/>
      <c r="AG21" s="176"/>
      <c r="AH21" s="184"/>
      <c r="AI21" s="182"/>
      <c r="AJ21" s="182"/>
      <c r="AK21" s="192"/>
      <c r="AL21" s="184"/>
      <c r="AM21" s="182"/>
      <c r="AN21" s="182"/>
      <c r="AO21" s="176"/>
      <c r="AP21" s="184"/>
      <c r="AQ21" s="182"/>
      <c r="AR21" s="182"/>
      <c r="AS21" s="181"/>
      <c r="AT21" s="204"/>
      <c r="AU21" s="133"/>
      <c r="AV21" s="133"/>
      <c r="AW21" s="132"/>
      <c r="AX21" s="169"/>
      <c r="AY21" s="169"/>
      <c r="AZ21" s="169"/>
      <c r="BA21" s="169"/>
      <c r="BB21" s="169"/>
      <c r="BC21" s="169"/>
      <c r="BD21" s="169"/>
      <c r="BE21" s="277">
        <f>16*2510 + 1810 +6680 +200</f>
        <v>48850</v>
      </c>
      <c r="BF21" s="278"/>
      <c r="BG21" s="278"/>
      <c r="BH21" s="191" t="s">
        <v>29</v>
      </c>
      <c r="BI21" s="202"/>
    </row>
    <row r="22" spans="1:61" ht="9.75" customHeight="1">
      <c r="B22" s="14"/>
      <c r="C22" s="15"/>
      <c r="D22" s="15"/>
      <c r="E22" s="33"/>
      <c r="F22" s="14"/>
      <c r="G22" s="15"/>
      <c r="H22" s="15"/>
      <c r="I22" s="145"/>
      <c r="J22" s="146"/>
      <c r="K22" s="145"/>
      <c r="L22" s="145"/>
      <c r="M22" s="179"/>
      <c r="N22" s="146"/>
      <c r="O22" s="145"/>
      <c r="P22" s="145"/>
      <c r="Q22" s="179"/>
      <c r="R22" s="146"/>
      <c r="S22" s="190"/>
      <c r="T22" s="145"/>
      <c r="U22" s="179"/>
      <c r="V22" s="146"/>
      <c r="W22" s="145"/>
      <c r="X22" s="145"/>
      <c r="Y22" s="179"/>
      <c r="Z22" s="146"/>
      <c r="AA22" s="145"/>
      <c r="AB22" s="190"/>
      <c r="AC22" s="179"/>
      <c r="AD22" s="146"/>
      <c r="AE22" s="145"/>
      <c r="AF22" s="145"/>
      <c r="AG22" s="179"/>
      <c r="AH22" s="146"/>
      <c r="AI22" s="145"/>
      <c r="AJ22" s="145"/>
      <c r="AK22" s="189"/>
      <c r="AL22" s="146"/>
      <c r="AM22" s="145"/>
      <c r="AN22" s="145"/>
      <c r="AO22" s="179"/>
      <c r="AP22" s="146"/>
      <c r="AQ22" s="145"/>
      <c r="AR22" s="145"/>
      <c r="AS22" s="145"/>
      <c r="AT22" s="203"/>
      <c r="AU22" s="157"/>
      <c r="AV22" s="157"/>
      <c r="AW22" s="156"/>
      <c r="AX22" s="169"/>
      <c r="AY22" s="169"/>
      <c r="AZ22" s="169"/>
      <c r="BA22" s="169"/>
      <c r="BB22" s="169"/>
      <c r="BC22" s="169"/>
      <c r="BD22" s="169"/>
      <c r="BE22" s="271">
        <f>4*1200</f>
        <v>4800</v>
      </c>
      <c r="BF22" s="272"/>
      <c r="BG22" s="272"/>
      <c r="BH22" s="180" t="s">
        <v>28</v>
      </c>
      <c r="BI22" s="202"/>
    </row>
    <row r="23" spans="1:61" ht="9.75" customHeight="1">
      <c r="B23" s="7"/>
      <c r="C23" s="6"/>
      <c r="D23" s="6"/>
      <c r="E23" s="9"/>
      <c r="F23" s="7"/>
      <c r="G23" s="6"/>
      <c r="H23" s="6"/>
      <c r="I23" s="137"/>
      <c r="J23" s="138"/>
      <c r="K23" s="137"/>
      <c r="L23" s="137"/>
      <c r="M23" s="177"/>
      <c r="N23" s="138"/>
      <c r="O23" s="137"/>
      <c r="P23" s="137"/>
      <c r="Q23" s="177"/>
      <c r="R23" s="138"/>
      <c r="S23" s="185"/>
      <c r="T23" s="137"/>
      <c r="U23" s="177"/>
      <c r="V23" s="138"/>
      <c r="W23" s="137"/>
      <c r="X23" s="137"/>
      <c r="Y23" s="177"/>
      <c r="Z23" s="138"/>
      <c r="AA23" s="137"/>
      <c r="AB23" s="185"/>
      <c r="AC23" s="177"/>
      <c r="AD23" s="138"/>
      <c r="AE23" s="137"/>
      <c r="AF23" s="137"/>
      <c r="AG23" s="177"/>
      <c r="AH23" s="138"/>
      <c r="AI23" s="137"/>
      <c r="AJ23" s="137"/>
      <c r="AK23" s="187"/>
      <c r="AL23" s="138"/>
      <c r="AM23" s="137"/>
      <c r="AN23" s="137"/>
      <c r="AO23" s="177"/>
      <c r="AP23" s="138"/>
      <c r="AQ23" s="137"/>
      <c r="AR23" s="137"/>
      <c r="AS23" s="137"/>
      <c r="AT23" s="199"/>
      <c r="AU23" s="137"/>
      <c r="AV23" s="137"/>
      <c r="AW23" s="136"/>
      <c r="AX23" s="169"/>
      <c r="AY23" s="169"/>
      <c r="AZ23" s="169"/>
      <c r="BA23" s="169"/>
      <c r="BB23" s="169"/>
      <c r="BC23" s="169"/>
      <c r="BD23" s="169"/>
      <c r="BE23" s="271">
        <f>3*2400 +12*2100</f>
        <v>32400</v>
      </c>
      <c r="BF23" s="272"/>
      <c r="BG23" s="272"/>
      <c r="BH23" s="180" t="s">
        <v>27</v>
      </c>
      <c r="BI23" s="202"/>
    </row>
    <row r="24" spans="1:61" ht="9.75" customHeight="1">
      <c r="B24" s="7"/>
      <c r="C24" s="6"/>
      <c r="D24" s="6"/>
      <c r="E24" s="9"/>
      <c r="F24" s="7"/>
      <c r="G24" s="6"/>
      <c r="H24" s="6"/>
      <c r="I24" s="137"/>
      <c r="J24" s="138"/>
      <c r="K24" s="137"/>
      <c r="L24" s="137"/>
      <c r="M24" s="177"/>
      <c r="N24" s="138"/>
      <c r="O24" s="137"/>
      <c r="P24" s="137"/>
      <c r="Q24" s="177"/>
      <c r="R24" s="138"/>
      <c r="S24" s="185"/>
      <c r="T24" s="137"/>
      <c r="U24" s="177"/>
      <c r="V24" s="138"/>
      <c r="W24" s="137"/>
      <c r="X24" s="137"/>
      <c r="Y24" s="177"/>
      <c r="Z24" s="138"/>
      <c r="AA24" s="137"/>
      <c r="AB24" s="185"/>
      <c r="AC24" s="177"/>
      <c r="AD24" s="138"/>
      <c r="AE24" s="137"/>
      <c r="AF24" s="137"/>
      <c r="AG24" s="177"/>
      <c r="AH24" s="138"/>
      <c r="AI24" s="137"/>
      <c r="AJ24" s="137"/>
      <c r="AK24" s="187"/>
      <c r="AL24" s="138"/>
      <c r="AM24" s="137"/>
      <c r="AN24" s="137"/>
      <c r="AO24" s="177"/>
      <c r="AP24" s="138"/>
      <c r="AQ24" s="137"/>
      <c r="AR24" s="137"/>
      <c r="AS24" s="137"/>
      <c r="AT24" s="199"/>
      <c r="AU24" s="137"/>
      <c r="AV24" s="137"/>
      <c r="AW24" s="136"/>
      <c r="AX24" s="169"/>
      <c r="AY24" s="169"/>
      <c r="AZ24" s="169"/>
      <c r="BA24" s="169"/>
      <c r="BB24" s="169"/>
      <c r="BC24" s="169"/>
      <c r="BD24" s="169"/>
      <c r="BE24" s="271">
        <f>1980+6*1450</f>
        <v>10680</v>
      </c>
      <c r="BF24" s="272"/>
      <c r="BG24" s="272"/>
      <c r="BH24" s="180" t="s">
        <v>26</v>
      </c>
      <c r="BI24" s="188"/>
    </row>
    <row r="25" spans="1:61" ht="9.75" customHeight="1">
      <c r="B25" s="7"/>
      <c r="C25" s="6"/>
      <c r="D25" s="6"/>
      <c r="E25" s="9"/>
      <c r="F25" s="25"/>
      <c r="G25" s="26"/>
      <c r="H25" s="26"/>
      <c r="I25" s="182"/>
      <c r="J25" s="184"/>
      <c r="K25" s="182"/>
      <c r="L25" s="182"/>
      <c r="M25" s="176"/>
      <c r="N25" s="184"/>
      <c r="O25" s="182"/>
      <c r="P25" s="182"/>
      <c r="Q25" s="176"/>
      <c r="R25" s="184"/>
      <c r="S25" s="194"/>
      <c r="T25" s="182"/>
      <c r="U25" s="176"/>
      <c r="V25" s="184"/>
      <c r="W25" s="182"/>
      <c r="X25" s="182"/>
      <c r="Y25" s="176"/>
      <c r="Z25" s="184"/>
      <c r="AA25" s="182"/>
      <c r="AB25" s="194"/>
      <c r="AC25" s="176"/>
      <c r="AD25" s="184"/>
      <c r="AE25" s="182"/>
      <c r="AF25" s="182"/>
      <c r="AG25" s="176"/>
      <c r="AH25" s="184"/>
      <c r="AI25" s="182"/>
      <c r="AJ25" s="182"/>
      <c r="AK25" s="192"/>
      <c r="AL25" s="184"/>
      <c r="AM25" s="182"/>
      <c r="AN25" s="182"/>
      <c r="AO25" s="176"/>
      <c r="AP25" s="184"/>
      <c r="AQ25" s="182"/>
      <c r="AR25" s="182"/>
      <c r="AS25" s="182"/>
      <c r="AT25" s="201"/>
      <c r="AU25" s="182"/>
      <c r="AV25" s="182"/>
      <c r="AW25" s="181"/>
      <c r="AX25" s="169"/>
      <c r="AY25" s="169"/>
      <c r="AZ25" s="169"/>
      <c r="BA25" s="169"/>
      <c r="BB25" s="169"/>
      <c r="BC25" s="169"/>
      <c r="BD25" s="169"/>
      <c r="BE25" s="271">
        <f>900</f>
        <v>900</v>
      </c>
      <c r="BF25" s="272"/>
      <c r="BG25" s="272"/>
      <c r="BH25" s="180" t="s">
        <v>25</v>
      </c>
      <c r="BI25" s="169"/>
    </row>
    <row r="26" spans="1:61" ht="9.75" customHeight="1" thickBot="1">
      <c r="A26" s="6"/>
      <c r="B26" s="16"/>
      <c r="C26" s="15"/>
      <c r="D26" s="15"/>
      <c r="E26" s="17"/>
      <c r="F26" s="15"/>
      <c r="G26" s="15"/>
      <c r="H26" s="15"/>
      <c r="I26" s="145"/>
      <c r="J26" s="146"/>
      <c r="K26" s="145"/>
      <c r="L26" s="145"/>
      <c r="M26" s="179"/>
      <c r="N26" s="146"/>
      <c r="O26" s="145"/>
      <c r="P26" s="145"/>
      <c r="Q26" s="179"/>
      <c r="R26" s="146"/>
      <c r="S26" s="190"/>
      <c r="T26" s="145"/>
      <c r="U26" s="179"/>
      <c r="V26" s="146"/>
      <c r="W26" s="145"/>
      <c r="X26" s="145"/>
      <c r="Y26" s="179"/>
      <c r="Z26" s="146"/>
      <c r="AA26" s="145"/>
      <c r="AB26" s="190"/>
      <c r="AC26" s="179"/>
      <c r="AD26" s="146"/>
      <c r="AE26" s="145"/>
      <c r="AF26" s="145"/>
      <c r="AG26" s="179"/>
      <c r="AH26" s="146"/>
      <c r="AI26" s="145"/>
      <c r="AJ26" s="145"/>
      <c r="AK26" s="189"/>
      <c r="AL26" s="146"/>
      <c r="AM26" s="145"/>
      <c r="AN26" s="145"/>
      <c r="AO26" s="179"/>
      <c r="AP26" s="146"/>
      <c r="AQ26" s="145"/>
      <c r="AR26" s="145"/>
      <c r="AS26" s="145"/>
      <c r="AT26" s="200"/>
      <c r="AU26" s="145"/>
      <c r="AV26" s="145"/>
      <c r="AW26" s="147"/>
      <c r="AX26" s="169"/>
      <c r="AY26" s="169"/>
      <c r="AZ26" s="169"/>
      <c r="BA26" s="169"/>
      <c r="BB26" s="169"/>
      <c r="BC26" s="169"/>
      <c r="BD26" s="169"/>
      <c r="BE26" s="274">
        <f>SUM(BE22:BG25)</f>
        <v>48780</v>
      </c>
      <c r="BF26" s="275"/>
      <c r="BG26" s="275"/>
      <c r="BH26" s="178" t="s">
        <v>24</v>
      </c>
      <c r="BI26" s="169"/>
    </row>
    <row r="27" spans="1:61" ht="9.75" customHeight="1">
      <c r="A27" s="6"/>
      <c r="B27" s="8"/>
      <c r="C27" s="6"/>
      <c r="D27" s="6"/>
      <c r="E27" s="21"/>
      <c r="F27" s="6"/>
      <c r="G27" s="6"/>
      <c r="H27" s="6"/>
      <c r="I27" s="137"/>
      <c r="J27" s="138"/>
      <c r="K27" s="137"/>
      <c r="L27" s="137"/>
      <c r="M27" s="177"/>
      <c r="N27" s="138"/>
      <c r="O27" s="137"/>
      <c r="P27" s="137"/>
      <c r="Q27" s="177"/>
      <c r="R27" s="138"/>
      <c r="S27" s="185"/>
      <c r="T27" s="137"/>
      <c r="U27" s="177"/>
      <c r="V27" s="138"/>
      <c r="W27" s="137"/>
      <c r="X27" s="137"/>
      <c r="Y27" s="177"/>
      <c r="Z27" s="138"/>
      <c r="AA27" s="137"/>
      <c r="AB27" s="185"/>
      <c r="AC27" s="177"/>
      <c r="AD27" s="138"/>
      <c r="AE27" s="137"/>
      <c r="AF27" s="137"/>
      <c r="AG27" s="177"/>
      <c r="AH27" s="138"/>
      <c r="AI27" s="137"/>
      <c r="AJ27" s="137"/>
      <c r="AK27" s="187"/>
      <c r="AL27" s="138"/>
      <c r="AM27" s="137"/>
      <c r="AN27" s="137"/>
      <c r="AO27" s="177"/>
      <c r="AP27" s="138"/>
      <c r="AQ27" s="137"/>
      <c r="AR27" s="137"/>
      <c r="AS27" s="137"/>
      <c r="AT27" s="199"/>
      <c r="AU27" s="137"/>
      <c r="AV27" s="137"/>
      <c r="AW27" s="136"/>
      <c r="AX27" s="169"/>
      <c r="AY27" s="169"/>
      <c r="AZ27" s="169"/>
      <c r="BA27" s="169"/>
      <c r="BB27" s="169"/>
      <c r="BC27" s="169"/>
      <c r="BD27" s="272" t="s">
        <v>23</v>
      </c>
      <c r="BE27" s="272"/>
      <c r="BF27" s="272"/>
      <c r="BG27" s="272"/>
      <c r="BH27" s="272"/>
      <c r="BI27" s="272"/>
    </row>
    <row r="28" spans="1:61" ht="9.75" customHeight="1">
      <c r="A28" s="6"/>
      <c r="B28" s="8"/>
      <c r="C28" s="6"/>
      <c r="D28" s="6"/>
      <c r="E28" s="21"/>
      <c r="F28" s="6"/>
      <c r="G28" s="6"/>
      <c r="H28" s="6"/>
      <c r="I28" s="137"/>
      <c r="J28" s="138"/>
      <c r="K28" s="137"/>
      <c r="L28" s="137"/>
      <c r="M28" s="177"/>
      <c r="N28" s="138"/>
      <c r="O28" s="137"/>
      <c r="P28" s="137"/>
      <c r="Q28" s="177"/>
      <c r="R28" s="138"/>
      <c r="S28" s="185"/>
      <c r="T28" s="137"/>
      <c r="U28" s="177"/>
      <c r="V28" s="138"/>
      <c r="W28" s="137"/>
      <c r="X28" s="137"/>
      <c r="Y28" s="177"/>
      <c r="Z28" s="138"/>
      <c r="AA28" s="137"/>
      <c r="AB28" s="185"/>
      <c r="AC28" s="177"/>
      <c r="AD28" s="138"/>
      <c r="AE28" s="137"/>
      <c r="AF28" s="137"/>
      <c r="AG28" s="177"/>
      <c r="AH28" s="138"/>
      <c r="AI28" s="137"/>
      <c r="AJ28" s="137"/>
      <c r="AK28" s="187"/>
      <c r="AL28" s="138"/>
      <c r="AM28" s="137"/>
      <c r="AN28" s="137"/>
      <c r="AO28" s="177"/>
      <c r="AP28" s="138"/>
      <c r="AQ28" s="137"/>
      <c r="AR28" s="137"/>
      <c r="AS28" s="137"/>
      <c r="AT28" s="199"/>
      <c r="AU28" s="137"/>
      <c r="AV28" s="137"/>
      <c r="AW28" s="136"/>
      <c r="AX28" s="169"/>
      <c r="AY28" s="169"/>
      <c r="AZ28" s="169"/>
      <c r="BA28" s="169"/>
      <c r="BB28" s="169"/>
      <c r="BC28" s="169"/>
      <c r="BD28" s="272"/>
      <c r="BE28" s="272"/>
      <c r="BF28" s="272"/>
      <c r="BG28" s="272"/>
      <c r="BH28" s="272"/>
      <c r="BI28" s="272"/>
    </row>
    <row r="29" spans="1:61" ht="9.75" customHeight="1">
      <c r="A29" s="6"/>
      <c r="B29" s="8"/>
      <c r="C29" s="6"/>
      <c r="D29" s="6"/>
      <c r="E29" s="21"/>
      <c r="F29" s="6"/>
      <c r="G29" s="6"/>
      <c r="H29" s="6"/>
      <c r="I29" s="137"/>
      <c r="J29" s="184"/>
      <c r="K29" s="182"/>
      <c r="L29" s="182"/>
      <c r="M29" s="176"/>
      <c r="N29" s="184"/>
      <c r="O29" s="182"/>
      <c r="P29" s="182"/>
      <c r="Q29" s="176"/>
      <c r="R29" s="184"/>
      <c r="S29" s="194"/>
      <c r="T29" s="182"/>
      <c r="U29" s="176"/>
      <c r="V29" s="184"/>
      <c r="W29" s="182"/>
      <c r="X29" s="182"/>
      <c r="Y29" s="176"/>
      <c r="Z29" s="184"/>
      <c r="AA29" s="182"/>
      <c r="AB29" s="194"/>
      <c r="AC29" s="176"/>
      <c r="AD29" s="184"/>
      <c r="AE29" s="182"/>
      <c r="AF29" s="182"/>
      <c r="AG29" s="176"/>
      <c r="AH29" s="184"/>
      <c r="AI29" s="182"/>
      <c r="AJ29" s="182"/>
      <c r="AK29" s="192"/>
      <c r="AL29" s="184"/>
      <c r="AM29" s="182"/>
      <c r="AN29" s="182"/>
      <c r="AO29" s="176"/>
      <c r="AP29" s="184"/>
      <c r="AQ29" s="182"/>
      <c r="AR29" s="182"/>
      <c r="AS29" s="182"/>
      <c r="AT29" s="183"/>
      <c r="AU29" s="182"/>
      <c r="AV29" s="182"/>
      <c r="AW29" s="181"/>
      <c r="AX29" s="169"/>
      <c r="AY29" s="169"/>
      <c r="AZ29" s="169"/>
      <c r="BA29" s="169"/>
      <c r="BB29" s="169"/>
      <c r="BC29" s="169"/>
      <c r="BD29" s="197"/>
      <c r="BE29" s="197"/>
      <c r="BF29" s="197"/>
      <c r="BG29" s="197"/>
      <c r="BH29" s="198"/>
      <c r="BI29" s="197"/>
    </row>
    <row r="30" spans="1:61" ht="9.75" customHeight="1">
      <c r="A30" s="6"/>
      <c r="B30" s="16"/>
      <c r="C30" s="15"/>
      <c r="D30" s="15"/>
      <c r="E30" s="17"/>
      <c r="F30" s="15"/>
      <c r="G30" s="15"/>
      <c r="H30" s="15"/>
      <c r="I30" s="179"/>
      <c r="J30" s="137"/>
      <c r="K30" s="137"/>
      <c r="L30" s="137"/>
      <c r="M30" s="177"/>
      <c r="N30" s="138"/>
      <c r="O30" s="137"/>
      <c r="P30" s="137"/>
      <c r="Q30" s="177"/>
      <c r="R30" s="138"/>
      <c r="S30" s="185"/>
      <c r="T30" s="137"/>
      <c r="U30" s="177"/>
      <c r="V30" s="138"/>
      <c r="W30" s="137"/>
      <c r="X30" s="137"/>
      <c r="Y30" s="177"/>
      <c r="Z30" s="138"/>
      <c r="AA30" s="137"/>
      <c r="AB30" s="185"/>
      <c r="AC30" s="177"/>
      <c r="AD30" s="138"/>
      <c r="AE30" s="137"/>
      <c r="AF30" s="137"/>
      <c r="AG30" s="177"/>
      <c r="AH30" s="138"/>
      <c r="AI30" s="137"/>
      <c r="AJ30" s="137"/>
      <c r="AK30" s="187"/>
      <c r="AL30" s="138"/>
      <c r="AM30" s="137"/>
      <c r="AN30" s="137"/>
      <c r="AO30" s="177"/>
      <c r="AP30" s="138"/>
      <c r="AQ30" s="137"/>
      <c r="AR30" s="137"/>
      <c r="AS30" s="137"/>
      <c r="AT30" s="148"/>
      <c r="AU30" s="145"/>
      <c r="AV30" s="145"/>
      <c r="AW30" s="147"/>
      <c r="AX30" s="169"/>
      <c r="AY30" s="169"/>
      <c r="AZ30" s="169"/>
      <c r="BA30" s="169"/>
      <c r="BB30" s="169"/>
      <c r="BC30" s="169"/>
      <c r="BD30" s="195"/>
      <c r="BE30" s="195"/>
      <c r="BF30" s="195"/>
      <c r="BG30" s="195"/>
      <c r="BH30" s="196"/>
      <c r="BI30" s="195"/>
    </row>
    <row r="31" spans="1:61" ht="9.75" customHeight="1">
      <c r="A31" s="6"/>
      <c r="B31" s="8"/>
      <c r="C31" s="6"/>
      <c r="D31" s="6"/>
      <c r="E31" s="21"/>
      <c r="F31" s="6"/>
      <c r="G31" s="6"/>
      <c r="H31" s="6"/>
      <c r="I31" s="177"/>
      <c r="J31" s="137"/>
      <c r="K31" s="137"/>
      <c r="L31" s="137"/>
      <c r="M31" s="177"/>
      <c r="N31" s="138"/>
      <c r="O31" s="137"/>
      <c r="P31" s="137"/>
      <c r="Q31" s="177"/>
      <c r="R31" s="138"/>
      <c r="S31" s="185"/>
      <c r="T31" s="137"/>
      <c r="U31" s="177"/>
      <c r="V31" s="138"/>
      <c r="W31" s="137"/>
      <c r="X31" s="137"/>
      <c r="Y31" s="177"/>
      <c r="Z31" s="138"/>
      <c r="AA31" s="137"/>
      <c r="AB31" s="185"/>
      <c r="AC31" s="177"/>
      <c r="AD31" s="138"/>
      <c r="AE31" s="137"/>
      <c r="AF31" s="137"/>
      <c r="AG31" s="177"/>
      <c r="AH31" s="138"/>
      <c r="AI31" s="137"/>
      <c r="AJ31" s="137"/>
      <c r="AK31" s="187"/>
      <c r="AL31" s="138"/>
      <c r="AM31" s="137"/>
      <c r="AN31" s="137"/>
      <c r="AO31" s="177"/>
      <c r="AP31" s="138"/>
      <c r="AQ31" s="137"/>
      <c r="AR31" s="137"/>
      <c r="AS31" s="137"/>
      <c r="AT31" s="139"/>
      <c r="AU31" s="137"/>
      <c r="AV31" s="137"/>
      <c r="AW31" s="136"/>
      <c r="AX31" s="169"/>
      <c r="AY31" s="169"/>
      <c r="AZ31" s="169"/>
      <c r="BA31" s="169"/>
      <c r="BB31" s="169"/>
      <c r="BC31" s="169"/>
      <c r="BD31" s="195"/>
      <c r="BE31" s="195"/>
      <c r="BF31" s="195"/>
      <c r="BG31" s="195"/>
      <c r="BH31" s="196"/>
      <c r="BI31" s="195"/>
    </row>
    <row r="32" spans="1:61" ht="9.75" customHeight="1" thickBot="1">
      <c r="A32" s="6"/>
      <c r="B32" s="8"/>
      <c r="C32" s="6"/>
      <c r="D32" s="6"/>
      <c r="E32" s="21"/>
      <c r="F32" s="6"/>
      <c r="G32" s="6"/>
      <c r="H32" s="6"/>
      <c r="I32" s="177"/>
      <c r="J32" s="137"/>
      <c r="K32" s="137"/>
      <c r="L32" s="137"/>
      <c r="M32" s="177"/>
      <c r="N32" s="138"/>
      <c r="O32" s="137"/>
      <c r="P32" s="137"/>
      <c r="Q32" s="177"/>
      <c r="R32" s="138"/>
      <c r="S32" s="185"/>
      <c r="T32" s="137"/>
      <c r="U32" s="177"/>
      <c r="V32" s="138"/>
      <c r="W32" s="137"/>
      <c r="X32" s="137"/>
      <c r="Y32" s="177"/>
      <c r="Z32" s="138"/>
      <c r="AA32" s="137"/>
      <c r="AB32" s="185"/>
      <c r="AC32" s="177"/>
      <c r="AD32" s="138"/>
      <c r="AE32" s="137"/>
      <c r="AF32" s="137"/>
      <c r="AG32" s="177"/>
      <c r="AH32" s="138"/>
      <c r="AI32" s="137"/>
      <c r="AJ32" s="137"/>
      <c r="AK32" s="187"/>
      <c r="AL32" s="138"/>
      <c r="AM32" s="137"/>
      <c r="AN32" s="137"/>
      <c r="AO32" s="177"/>
      <c r="AP32" s="138"/>
      <c r="AQ32" s="137"/>
      <c r="AR32" s="137"/>
      <c r="AS32" s="137"/>
      <c r="AT32" s="139"/>
      <c r="AU32" s="137"/>
      <c r="AV32" s="137"/>
      <c r="AW32" s="136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70"/>
      <c r="BI32" s="169"/>
    </row>
    <row r="33" spans="1:61" ht="9.75" customHeight="1">
      <c r="A33" s="6"/>
      <c r="B33" s="8"/>
      <c r="C33" s="6"/>
      <c r="D33" s="6"/>
      <c r="E33" s="21"/>
      <c r="F33" s="6"/>
      <c r="G33" s="6"/>
      <c r="H33" s="6"/>
      <c r="I33" s="177"/>
      <c r="J33" s="182"/>
      <c r="K33" s="182"/>
      <c r="L33" s="182"/>
      <c r="M33" s="176"/>
      <c r="N33" s="184"/>
      <c r="O33" s="182"/>
      <c r="P33" s="182"/>
      <c r="Q33" s="176"/>
      <c r="R33" s="184"/>
      <c r="S33" s="194"/>
      <c r="T33" s="182"/>
      <c r="U33" s="176"/>
      <c r="V33" s="184"/>
      <c r="W33" s="182"/>
      <c r="X33" s="182"/>
      <c r="Y33" s="176"/>
      <c r="Z33" s="184"/>
      <c r="AA33" s="182"/>
      <c r="AB33" s="194"/>
      <c r="AC33" s="176"/>
      <c r="AD33" s="184"/>
      <c r="AE33" s="182"/>
      <c r="AF33" s="182"/>
      <c r="AG33" s="193"/>
      <c r="AH33" s="184"/>
      <c r="AI33" s="182"/>
      <c r="AJ33" s="182"/>
      <c r="AK33" s="192"/>
      <c r="AL33" s="184"/>
      <c r="AM33" s="182"/>
      <c r="AN33" s="182"/>
      <c r="AO33" s="176"/>
      <c r="AP33" s="184"/>
      <c r="AQ33" s="182"/>
      <c r="AR33" s="182"/>
      <c r="AS33" s="182"/>
      <c r="AT33" s="183"/>
      <c r="AU33" s="182"/>
      <c r="AV33" s="182"/>
      <c r="AW33" s="181"/>
      <c r="AX33" s="169"/>
      <c r="AY33" s="169"/>
      <c r="AZ33" s="169"/>
      <c r="BA33" s="169"/>
      <c r="BB33" s="169"/>
      <c r="BC33" s="169"/>
      <c r="BD33" s="188"/>
      <c r="BE33" s="277"/>
      <c r="BF33" s="278"/>
      <c r="BG33" s="278"/>
      <c r="BH33" s="191"/>
      <c r="BI33" s="188"/>
    </row>
    <row r="34" spans="1:61" ht="9.75" customHeight="1">
      <c r="A34" s="6"/>
      <c r="B34" s="16"/>
      <c r="C34" s="15"/>
      <c r="D34" s="15"/>
      <c r="E34" s="17"/>
      <c r="F34" s="15"/>
      <c r="G34" s="15"/>
      <c r="H34" s="15"/>
      <c r="I34" s="179"/>
      <c r="J34" s="145"/>
      <c r="K34" s="145"/>
      <c r="L34" s="145"/>
      <c r="M34" s="179"/>
      <c r="N34" s="146"/>
      <c r="O34" s="145"/>
      <c r="P34" s="145"/>
      <c r="Q34" s="179"/>
      <c r="R34" s="146"/>
      <c r="S34" s="190"/>
      <c r="T34" s="145"/>
      <c r="U34" s="179"/>
      <c r="V34" s="146"/>
      <c r="W34" s="145"/>
      <c r="X34" s="145"/>
      <c r="Y34" s="179"/>
      <c r="Z34" s="146"/>
      <c r="AA34" s="145"/>
      <c r="AB34" s="190"/>
      <c r="AC34" s="179"/>
      <c r="AD34" s="146"/>
      <c r="AE34" s="145"/>
      <c r="AF34" s="145"/>
      <c r="AG34" s="179"/>
      <c r="AH34" s="146"/>
      <c r="AI34" s="145"/>
      <c r="AJ34" s="145"/>
      <c r="AK34" s="189"/>
      <c r="AL34" s="146"/>
      <c r="AM34" s="145"/>
      <c r="AN34" s="145"/>
      <c r="AO34" s="179"/>
      <c r="AP34" s="146"/>
      <c r="AQ34" s="145"/>
      <c r="AR34" s="145"/>
      <c r="AS34" s="145"/>
      <c r="AT34" s="148"/>
      <c r="AU34" s="145"/>
      <c r="AV34" s="145"/>
      <c r="AW34" s="147"/>
      <c r="AX34" s="169"/>
      <c r="AY34" s="169"/>
      <c r="AZ34" s="169"/>
      <c r="BA34" s="169"/>
      <c r="BB34" s="169"/>
      <c r="BC34" s="169"/>
      <c r="BD34" s="188"/>
      <c r="BE34" s="271"/>
      <c r="BF34" s="272"/>
      <c r="BG34" s="272"/>
      <c r="BH34" s="180"/>
      <c r="BI34" s="188"/>
    </row>
    <row r="35" spans="1:61" ht="9.75" customHeight="1">
      <c r="A35" s="6"/>
      <c r="B35" s="8"/>
      <c r="C35" s="6"/>
      <c r="D35" s="6"/>
      <c r="E35" s="21"/>
      <c r="F35" s="6"/>
      <c r="G35" s="6"/>
      <c r="H35" s="6"/>
      <c r="I35" s="177"/>
      <c r="J35" s="137"/>
      <c r="K35" s="137"/>
      <c r="L35" s="137"/>
      <c r="M35" s="177"/>
      <c r="N35" s="138"/>
      <c r="O35" s="137"/>
      <c r="P35" s="137"/>
      <c r="Q35" s="177"/>
      <c r="R35" s="138"/>
      <c r="S35" s="185"/>
      <c r="T35" s="137"/>
      <c r="U35" s="177"/>
      <c r="V35" s="138"/>
      <c r="W35" s="137"/>
      <c r="X35" s="137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87"/>
      <c r="AL35" s="186"/>
      <c r="AM35" s="185"/>
      <c r="AN35" s="137"/>
      <c r="AO35" s="177"/>
      <c r="AP35" s="138"/>
      <c r="AQ35" s="137"/>
      <c r="AR35" s="137"/>
      <c r="AS35" s="137"/>
      <c r="AT35" s="139"/>
      <c r="AU35" s="137"/>
      <c r="AV35" s="137"/>
      <c r="AW35" s="136"/>
      <c r="AX35" s="171"/>
      <c r="AY35" s="171"/>
      <c r="AZ35" s="171"/>
      <c r="BA35" s="171"/>
      <c r="BB35" s="169"/>
      <c r="BC35" s="169"/>
      <c r="BD35" s="171"/>
      <c r="BE35" s="271"/>
      <c r="BF35" s="272"/>
      <c r="BG35" s="272"/>
      <c r="BH35" s="180"/>
      <c r="BI35" s="171"/>
    </row>
    <row r="36" spans="1:61" ht="9.75" customHeight="1">
      <c r="A36" s="6"/>
      <c r="B36" s="8"/>
      <c r="C36" s="6"/>
      <c r="D36" s="6"/>
      <c r="E36" s="21"/>
      <c r="F36" s="6"/>
      <c r="G36" s="6"/>
      <c r="H36" s="6"/>
      <c r="I36" s="177"/>
      <c r="J36" s="137"/>
      <c r="K36" s="137"/>
      <c r="L36" s="137"/>
      <c r="M36" s="177"/>
      <c r="N36" s="138"/>
      <c r="O36" s="137"/>
      <c r="P36" s="137"/>
      <c r="Q36" s="177"/>
      <c r="R36" s="138"/>
      <c r="S36" s="185"/>
      <c r="T36" s="185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37"/>
      <c r="AT36" s="139"/>
      <c r="AU36" s="137"/>
      <c r="AV36" s="137"/>
      <c r="AW36" s="136"/>
      <c r="AX36" s="171"/>
      <c r="AY36" s="171"/>
      <c r="AZ36" s="171"/>
      <c r="BA36" s="171"/>
      <c r="BB36" s="169"/>
      <c r="BC36" s="169"/>
      <c r="BD36" s="171"/>
      <c r="BE36" s="271"/>
      <c r="BF36" s="272"/>
      <c r="BG36" s="272"/>
      <c r="BH36" s="180"/>
      <c r="BI36" s="173"/>
    </row>
    <row r="37" spans="1:61" ht="9.75" customHeight="1" thickBot="1">
      <c r="A37" s="6"/>
      <c r="B37" s="27"/>
      <c r="C37" s="26"/>
      <c r="D37" s="26"/>
      <c r="E37" s="28"/>
      <c r="F37" s="26"/>
      <c r="G37" s="26"/>
      <c r="H37" s="26"/>
      <c r="I37" s="176"/>
      <c r="J37" s="182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38"/>
      <c r="AI37" s="137"/>
      <c r="AJ37" s="137"/>
      <c r="AK37" s="177"/>
      <c r="AL37" s="134"/>
      <c r="AM37" s="133"/>
      <c r="AN37" s="133"/>
      <c r="AO37" s="175"/>
      <c r="AP37" s="134"/>
      <c r="AQ37" s="133"/>
      <c r="AR37" s="133"/>
      <c r="AS37" s="133"/>
      <c r="AT37" s="183"/>
      <c r="AU37" s="182"/>
      <c r="AV37" s="182"/>
      <c r="AW37" s="181"/>
      <c r="AX37" s="171"/>
      <c r="AY37" s="171"/>
      <c r="AZ37" s="171"/>
      <c r="BA37" s="171"/>
      <c r="BB37" s="169"/>
      <c r="BC37" s="169"/>
      <c r="BD37" s="171"/>
      <c r="BE37" s="271"/>
      <c r="BF37" s="272"/>
      <c r="BG37" s="272"/>
      <c r="BH37" s="180"/>
      <c r="BI37" s="173"/>
    </row>
    <row r="38" spans="1:61" ht="9.75" customHeight="1" thickBot="1">
      <c r="A38" s="6"/>
      <c r="B38" s="8"/>
      <c r="C38" s="6"/>
      <c r="D38" s="6"/>
      <c r="E38" s="21"/>
      <c r="F38" s="6"/>
      <c r="G38" s="6"/>
      <c r="H38" s="6"/>
      <c r="I38" s="177"/>
      <c r="J38" s="145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45"/>
      <c r="Y38" s="179"/>
      <c r="Z38" s="146"/>
      <c r="AA38" s="145"/>
      <c r="AB38" s="145"/>
      <c r="AC38" s="145"/>
      <c r="AD38" s="138"/>
      <c r="AE38" s="137"/>
      <c r="AF38" s="137"/>
      <c r="AG38" s="137"/>
      <c r="AH38" s="146"/>
      <c r="AI38" s="145"/>
      <c r="AJ38" s="145"/>
      <c r="AK38" s="147"/>
      <c r="AL38" s="159"/>
      <c r="AM38" s="157"/>
      <c r="AN38" s="157"/>
      <c r="AO38" s="156"/>
      <c r="AP38" s="159"/>
      <c r="AQ38" s="157"/>
      <c r="AR38" s="157"/>
      <c r="AS38" s="156"/>
      <c r="AT38" s="148"/>
      <c r="AU38" s="145"/>
      <c r="AV38" s="145"/>
      <c r="AW38" s="147"/>
      <c r="AX38" s="171"/>
      <c r="AY38" s="171"/>
      <c r="AZ38" s="171"/>
      <c r="BA38" s="171"/>
      <c r="BB38" s="169"/>
      <c r="BC38" s="169"/>
      <c r="BD38" s="171"/>
      <c r="BE38" s="274"/>
      <c r="BF38" s="275"/>
      <c r="BG38" s="275"/>
      <c r="BH38" s="178"/>
      <c r="BI38" s="173"/>
    </row>
    <row r="39" spans="1:61" ht="9.75" customHeight="1">
      <c r="A39" s="6"/>
      <c r="B39" s="8"/>
      <c r="C39" s="6"/>
      <c r="D39" s="6"/>
      <c r="E39" s="21"/>
      <c r="F39" s="6"/>
      <c r="G39" s="6"/>
      <c r="H39" s="6"/>
      <c r="I39" s="177"/>
      <c r="J39" s="137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137"/>
      <c r="AB39" s="137"/>
      <c r="AC39" s="137"/>
      <c r="AD39" s="138"/>
      <c r="AE39" s="137"/>
      <c r="AF39" s="137"/>
      <c r="AG39" s="137"/>
      <c r="AH39" s="138"/>
      <c r="AI39" s="137"/>
      <c r="AJ39" s="137"/>
      <c r="AK39" s="136"/>
      <c r="AL39" s="139"/>
      <c r="AM39" s="268"/>
      <c r="AN39" s="268"/>
      <c r="AO39" s="136"/>
      <c r="AP39" s="139"/>
      <c r="AQ39" s="137"/>
      <c r="AR39" s="137"/>
      <c r="AS39" s="136"/>
      <c r="AT39" s="139"/>
      <c r="AU39" s="137"/>
      <c r="AV39" s="137"/>
      <c r="AW39" s="136"/>
      <c r="AX39" s="171"/>
      <c r="AY39" s="171"/>
      <c r="AZ39" s="171"/>
      <c r="BA39" s="171"/>
      <c r="BB39" s="169"/>
      <c r="BC39" s="169"/>
      <c r="BD39" s="171"/>
      <c r="BE39" s="171"/>
      <c r="BF39" s="173"/>
      <c r="BG39" s="173"/>
      <c r="BH39" s="174"/>
      <c r="BI39" s="173"/>
    </row>
    <row r="40" spans="1:61" ht="9.75" customHeight="1">
      <c r="A40" s="6"/>
      <c r="B40" s="8"/>
      <c r="C40" s="6"/>
      <c r="D40" s="6"/>
      <c r="E40" s="21"/>
      <c r="F40" s="6"/>
      <c r="G40" s="6"/>
      <c r="H40" s="6"/>
      <c r="I40" s="177"/>
      <c r="J40" s="137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/>
      <c r="AB40" s="137"/>
      <c r="AC40" s="137"/>
      <c r="AD40" s="138"/>
      <c r="AE40" s="137"/>
      <c r="AF40" s="137"/>
      <c r="AG40" s="137"/>
      <c r="AH40" s="138"/>
      <c r="AI40" s="137"/>
      <c r="AJ40" s="137"/>
      <c r="AK40" s="136"/>
      <c r="AL40" s="139"/>
      <c r="AM40" s="268"/>
      <c r="AN40" s="268"/>
      <c r="AO40" s="136"/>
      <c r="AP40" s="139"/>
      <c r="AQ40" s="137"/>
      <c r="AR40" s="137"/>
      <c r="AS40" s="136"/>
      <c r="AT40" s="139"/>
      <c r="AU40" s="137"/>
      <c r="AV40" s="137"/>
      <c r="AW40" s="136"/>
      <c r="AX40" s="171"/>
      <c r="AY40" s="171"/>
      <c r="AZ40" s="171"/>
      <c r="BA40" s="171"/>
      <c r="BB40" s="169"/>
      <c r="BC40" s="169"/>
      <c r="BD40" s="171"/>
      <c r="BE40" s="171"/>
      <c r="BF40" s="173"/>
      <c r="BG40" s="173"/>
      <c r="BH40" s="174"/>
      <c r="BI40" s="173"/>
    </row>
    <row r="41" spans="1:61" ht="9.75" customHeight="1" thickBot="1">
      <c r="A41" s="6"/>
      <c r="B41" s="27"/>
      <c r="C41" s="26"/>
      <c r="D41" s="26"/>
      <c r="E41" s="28"/>
      <c r="F41" s="26"/>
      <c r="G41" s="26"/>
      <c r="H41" s="26"/>
      <c r="I41" s="176"/>
      <c r="J41" s="133"/>
      <c r="K41" s="133"/>
      <c r="L41" s="133"/>
      <c r="M41" s="175"/>
      <c r="N41" s="134"/>
      <c r="O41" s="133"/>
      <c r="P41" s="133"/>
      <c r="Q41" s="175"/>
      <c r="R41" s="134"/>
      <c r="S41" s="133"/>
      <c r="T41" s="133"/>
      <c r="U41" s="175"/>
      <c r="V41" s="134"/>
      <c r="W41" s="133"/>
      <c r="X41" s="133"/>
      <c r="Y41" s="175"/>
      <c r="Z41" s="134"/>
      <c r="AA41" s="133"/>
      <c r="AB41" s="133"/>
      <c r="AC41" s="133"/>
      <c r="AD41" s="134"/>
      <c r="AE41" s="133"/>
      <c r="AF41" s="133"/>
      <c r="AG41" s="133"/>
      <c r="AH41" s="134"/>
      <c r="AI41" s="133"/>
      <c r="AJ41" s="133"/>
      <c r="AK41" s="132"/>
      <c r="AL41" s="135"/>
      <c r="AM41" s="133"/>
      <c r="AN41" s="133"/>
      <c r="AO41" s="132"/>
      <c r="AP41" s="135"/>
      <c r="AQ41" s="133"/>
      <c r="AR41" s="133"/>
      <c r="AS41" s="132"/>
      <c r="AT41" s="135"/>
      <c r="AU41" s="133"/>
      <c r="AV41" s="133"/>
      <c r="AW41" s="132"/>
      <c r="AX41" s="171"/>
      <c r="AY41" s="171"/>
      <c r="AZ41" s="171"/>
      <c r="BA41" s="171"/>
      <c r="BB41" s="169"/>
      <c r="BC41" s="169"/>
      <c r="BD41" s="171"/>
      <c r="BE41" s="171"/>
      <c r="BF41" s="173"/>
      <c r="BG41" s="173"/>
      <c r="BH41" s="174"/>
      <c r="BI41" s="173"/>
    </row>
    <row r="42" spans="1:61" ht="9.75" customHeight="1">
      <c r="B42" s="6"/>
      <c r="C42" s="6"/>
      <c r="D42" s="6"/>
      <c r="E42" s="6"/>
      <c r="F42" s="6"/>
      <c r="G42" s="6"/>
      <c r="H42" s="6"/>
      <c r="I42" s="137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37"/>
      <c r="AE42" s="137"/>
      <c r="AF42" s="137"/>
      <c r="AG42" s="137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71"/>
      <c r="AY42" s="171"/>
      <c r="AZ42" s="171"/>
      <c r="BA42" s="171"/>
      <c r="BB42" s="169"/>
      <c r="BC42" s="169"/>
      <c r="BD42" s="171"/>
      <c r="BE42" s="171"/>
      <c r="BF42" s="173"/>
      <c r="BG42" s="173"/>
      <c r="BH42" s="174"/>
      <c r="BI42" s="173"/>
    </row>
    <row r="43" spans="1:61" ht="9.75" customHeight="1"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71"/>
      <c r="AY43" s="171"/>
      <c r="AZ43" s="171"/>
      <c r="BA43" s="171"/>
      <c r="BB43" s="169"/>
      <c r="BC43" s="169"/>
      <c r="BD43" s="171"/>
      <c r="BE43" s="171"/>
      <c r="BF43" s="173"/>
      <c r="BG43" s="173"/>
      <c r="BH43" s="174"/>
      <c r="BI43" s="173"/>
    </row>
    <row r="44" spans="1:61" ht="9.75" customHeight="1"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71"/>
      <c r="AY44" s="171"/>
      <c r="AZ44" s="171"/>
      <c r="BA44" s="171"/>
      <c r="BB44" s="169"/>
      <c r="BC44" s="169"/>
      <c r="BD44" s="171"/>
      <c r="BE44" s="171"/>
      <c r="BF44" s="171"/>
      <c r="BG44" s="171"/>
      <c r="BH44" s="172"/>
      <c r="BI44" s="171"/>
    </row>
    <row r="45" spans="1:61" ht="9.75" customHeight="1"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70"/>
      <c r="BI45" s="169"/>
    </row>
    <row r="58" spans="50:61" ht="9.75" customHeight="1">
      <c r="AX58" s="45"/>
      <c r="AY58" s="45"/>
      <c r="AZ58" s="45"/>
      <c r="BA58" s="45"/>
      <c r="BD58" s="45"/>
      <c r="BE58" s="45"/>
      <c r="BF58" s="41"/>
      <c r="BG58" s="45"/>
      <c r="BH58" s="45"/>
      <c r="BI58" s="45"/>
    </row>
    <row r="59" spans="50:61" ht="9.75" customHeight="1" thickBot="1">
      <c r="AX59" s="45"/>
      <c r="AY59" s="283"/>
      <c r="AZ59" s="283"/>
      <c r="BA59" s="283"/>
      <c r="BB59" s="283"/>
      <c r="BC59" s="283"/>
      <c r="BD59" s="283"/>
      <c r="BE59" s="283"/>
      <c r="BF59" s="41"/>
      <c r="BG59" s="288"/>
      <c r="BH59" s="288"/>
      <c r="BI59" s="288"/>
    </row>
    <row r="60" spans="50:61" ht="9.75" customHeight="1">
      <c r="AY60" s="281">
        <f>1150*32+160</f>
        <v>36960</v>
      </c>
      <c r="AZ60" s="282"/>
      <c r="BA60" s="282"/>
      <c r="BB60" s="282"/>
      <c r="BC60" s="282"/>
      <c r="BD60" s="282"/>
      <c r="BE60" s="282"/>
      <c r="BF60" s="42" t="s">
        <v>22</v>
      </c>
      <c r="BG60" s="283"/>
      <c r="BH60" s="283"/>
      <c r="BI60" s="283"/>
    </row>
    <row r="61" spans="50:61" ht="9.75" customHeight="1">
      <c r="AY61" s="286">
        <f>21*1530</f>
        <v>32130</v>
      </c>
      <c r="AZ61" s="287"/>
      <c r="BA61" s="287"/>
      <c r="BB61" s="287"/>
      <c r="BC61" s="287"/>
      <c r="BD61" s="287"/>
      <c r="BE61" s="287"/>
      <c r="BF61" s="20" t="s">
        <v>21</v>
      </c>
      <c r="BG61" s="283"/>
      <c r="BH61" s="283"/>
      <c r="BI61" s="283"/>
    </row>
    <row r="62" spans="50:61" ht="9.75" customHeight="1">
      <c r="AY62" s="286"/>
      <c r="AZ62" s="287"/>
      <c r="BA62" s="287"/>
      <c r="BB62" s="287"/>
      <c r="BC62" s="287"/>
      <c r="BD62" s="287"/>
      <c r="BE62" s="287"/>
      <c r="BF62" s="20" t="s">
        <v>20</v>
      </c>
      <c r="BG62" s="283"/>
      <c r="BH62" s="283"/>
      <c r="BI62" s="283"/>
    </row>
    <row r="63" spans="50:61" ht="9.75" customHeight="1">
      <c r="AY63" s="286">
        <f>1360+1360+1360</f>
        <v>4080</v>
      </c>
      <c r="AZ63" s="287"/>
      <c r="BA63" s="287"/>
      <c r="BB63" s="287"/>
      <c r="BC63" s="287"/>
      <c r="BD63" s="287"/>
      <c r="BE63" s="287"/>
      <c r="BF63" s="20"/>
      <c r="BG63" s="45"/>
      <c r="BH63" s="45"/>
      <c r="BI63" s="45"/>
    </row>
    <row r="64" spans="50:61" ht="9.75" customHeight="1">
      <c r="AY64" s="286">
        <v>600</v>
      </c>
      <c r="AZ64" s="287"/>
      <c r="BA64" s="287"/>
      <c r="BB64" s="287"/>
      <c r="BC64" s="287"/>
      <c r="BD64" s="287"/>
      <c r="BE64" s="287"/>
      <c r="BF64" s="20"/>
      <c r="BH64" s="1"/>
    </row>
    <row r="65" spans="51:60" ht="9.75" customHeight="1" thickBot="1">
      <c r="AY65" s="284">
        <f>SUM(AY61:BE64)</f>
        <v>36810</v>
      </c>
      <c r="AZ65" s="285"/>
      <c r="BA65" s="285"/>
      <c r="BB65" s="285"/>
      <c r="BC65" s="285"/>
      <c r="BD65" s="285"/>
      <c r="BE65" s="285"/>
      <c r="BF65" s="43"/>
      <c r="BH65" s="1"/>
    </row>
  </sheetData>
  <mergeCells count="29">
    <mergeCell ref="AM39:AN40"/>
    <mergeCell ref="AY60:BE60"/>
    <mergeCell ref="BG60:BI60"/>
    <mergeCell ref="AY65:BE65"/>
    <mergeCell ref="AY61:BE61"/>
    <mergeCell ref="BG61:BI61"/>
    <mergeCell ref="AY62:BE62"/>
    <mergeCell ref="BG62:BI62"/>
    <mergeCell ref="AY63:BE63"/>
    <mergeCell ref="AY64:BE64"/>
    <mergeCell ref="AY59:BE59"/>
    <mergeCell ref="BG59:BI59"/>
    <mergeCell ref="BE24:BG24"/>
    <mergeCell ref="BE25:BG25"/>
    <mergeCell ref="BE26:BG26"/>
    <mergeCell ref="BD27:BI28"/>
    <mergeCell ref="BE33:BG33"/>
    <mergeCell ref="BE34:BG34"/>
    <mergeCell ref="BE35:BG35"/>
    <mergeCell ref="BE36:BG36"/>
    <mergeCell ref="BE37:BG37"/>
    <mergeCell ref="BE38:BG38"/>
    <mergeCell ref="AY4:BI8"/>
    <mergeCell ref="BD10:BI11"/>
    <mergeCell ref="BE22:BG22"/>
    <mergeCell ref="BE23:BG23"/>
    <mergeCell ref="BE20:BG20"/>
    <mergeCell ref="BE21:BG21"/>
    <mergeCell ref="BE17:BI18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L77"/>
  <sheetViews>
    <sheetView zoomScale="90" zoomScaleNormal="90" workbookViewId="0">
      <selection activeCell="AM52" sqref="AM52"/>
    </sheetView>
  </sheetViews>
  <sheetFormatPr defaultColWidth="1.85546875" defaultRowHeight="9" customHeight="1"/>
  <cols>
    <col min="1" max="5" width="1.85546875" style="169"/>
    <col min="6" max="6" width="2" style="169" bestFit="1" customWidth="1"/>
    <col min="7" max="21" width="1.85546875" style="169"/>
    <col min="22" max="22" width="2" style="169" bestFit="1" customWidth="1"/>
    <col min="23" max="37" width="1.85546875" style="169"/>
    <col min="38" max="38" width="6.140625" style="169" customWidth="1"/>
    <col min="39" max="16384" width="1.85546875" style="169"/>
  </cols>
  <sheetData>
    <row r="1" spans="1:38" ht="7.5" customHeight="1" thickBot="1"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AL1" s="248"/>
    </row>
    <row r="2" spans="1:38" ht="9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58"/>
      <c r="S2" s="157"/>
      <c r="T2" s="157"/>
      <c r="U2" s="211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</row>
    <row r="3" spans="1:38" ht="9" customHeight="1">
      <c r="A3" s="137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137"/>
      <c r="T3" s="137"/>
      <c r="U3" s="17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1:38" ht="9" customHeigh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8"/>
      <c r="S4" s="137"/>
      <c r="T4" s="137"/>
      <c r="U4" s="17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</row>
    <row r="5" spans="1:38" ht="9" customHeight="1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84"/>
      <c r="S5" s="182"/>
      <c r="T5" s="182"/>
      <c r="U5" s="176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</row>
    <row r="6" spans="1:38" ht="9" customHeight="1">
      <c r="A6" s="137"/>
      <c r="B6" s="137"/>
      <c r="C6" s="137"/>
      <c r="D6" s="137"/>
      <c r="E6" s="137"/>
      <c r="F6" s="146"/>
      <c r="G6" s="145"/>
      <c r="H6" s="145"/>
      <c r="I6" s="179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37"/>
      <c r="AI6" s="137"/>
      <c r="AJ6" s="137"/>
      <c r="AK6" s="137"/>
    </row>
    <row r="7" spans="1:38" ht="9" customHeight="1">
      <c r="A7" s="137"/>
      <c r="B7" s="137"/>
      <c r="C7" s="137"/>
      <c r="D7" s="137"/>
      <c r="E7" s="137"/>
      <c r="F7" s="138"/>
      <c r="G7" s="137"/>
      <c r="H7" s="137"/>
      <c r="I7" s="17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7"/>
      <c r="AI7" s="137"/>
      <c r="AJ7" s="137"/>
      <c r="AK7" s="137"/>
    </row>
    <row r="8" spans="1:38" ht="9" customHeight="1">
      <c r="A8" s="137"/>
      <c r="B8" s="137"/>
      <c r="C8" s="137"/>
      <c r="D8" s="137"/>
      <c r="E8" s="137"/>
      <c r="F8" s="138"/>
      <c r="G8" s="137"/>
      <c r="H8" s="137"/>
      <c r="I8" s="17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7"/>
      <c r="AI8" s="137"/>
      <c r="AJ8" s="137"/>
      <c r="AK8" s="137"/>
    </row>
    <row r="9" spans="1:38" ht="9" customHeight="1">
      <c r="A9" s="137"/>
      <c r="B9" s="137"/>
      <c r="C9" s="137"/>
      <c r="D9" s="137"/>
      <c r="E9" s="137"/>
      <c r="F9" s="184"/>
      <c r="G9" s="182"/>
      <c r="H9" s="182"/>
      <c r="I9" s="176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37"/>
      <c r="AI9" s="137"/>
      <c r="AJ9" s="137"/>
      <c r="AK9" s="137"/>
    </row>
    <row r="10" spans="1:38" ht="9" customHeight="1">
      <c r="A10" s="137"/>
      <c r="B10" s="137"/>
      <c r="C10" s="137"/>
      <c r="D10" s="137"/>
      <c r="E10" s="137"/>
      <c r="F10" s="146"/>
      <c r="G10" s="145"/>
      <c r="H10" s="145"/>
      <c r="I10" s="145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37"/>
      <c r="AI10" s="137"/>
      <c r="AJ10" s="137"/>
      <c r="AK10" s="137"/>
    </row>
    <row r="11" spans="1:38" ht="9" customHeight="1">
      <c r="A11" s="137"/>
      <c r="B11" s="137"/>
      <c r="C11" s="137"/>
      <c r="D11" s="137"/>
      <c r="E11" s="137"/>
      <c r="F11" s="138"/>
      <c r="G11" s="137"/>
      <c r="H11" s="137"/>
      <c r="I11" s="13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85"/>
      <c r="AB11" s="137"/>
      <c r="AC11" s="177"/>
      <c r="AD11" s="138"/>
      <c r="AE11" s="137"/>
      <c r="AF11" s="137"/>
      <c r="AG11" s="177"/>
      <c r="AH11" s="137"/>
      <c r="AI11" s="137"/>
      <c r="AJ11" s="137"/>
      <c r="AK11" s="137"/>
    </row>
    <row r="12" spans="1:38" ht="9" customHeight="1">
      <c r="A12" s="137"/>
      <c r="B12" s="137"/>
      <c r="C12" s="137"/>
      <c r="D12" s="137"/>
      <c r="E12" s="137"/>
      <c r="F12" s="138"/>
      <c r="G12" s="137"/>
      <c r="H12" s="137"/>
      <c r="I12" s="13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85"/>
      <c r="AB12" s="137"/>
      <c r="AC12" s="177"/>
      <c r="AD12" s="138"/>
      <c r="AE12" s="137"/>
      <c r="AF12" s="137"/>
      <c r="AG12" s="177"/>
      <c r="AH12" s="137"/>
      <c r="AI12" s="137"/>
      <c r="AJ12" s="137"/>
      <c r="AK12" s="137"/>
    </row>
    <row r="13" spans="1:38" ht="9" customHeight="1">
      <c r="A13" s="137"/>
      <c r="B13" s="137"/>
      <c r="C13" s="137"/>
      <c r="D13" s="137"/>
      <c r="E13" s="137"/>
      <c r="F13" s="184"/>
      <c r="G13" s="182"/>
      <c r="H13" s="182"/>
      <c r="I13" s="182"/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94"/>
      <c r="AB13" s="182"/>
      <c r="AC13" s="176"/>
      <c r="AD13" s="184"/>
      <c r="AE13" s="182"/>
      <c r="AF13" s="182"/>
      <c r="AG13" s="176"/>
      <c r="AH13" s="137"/>
      <c r="AI13" s="137"/>
      <c r="AJ13" s="137"/>
      <c r="AK13" s="137"/>
    </row>
    <row r="14" spans="1:38" ht="9" customHeight="1">
      <c r="A14" s="137"/>
      <c r="B14" s="137"/>
      <c r="C14" s="137"/>
      <c r="D14" s="137"/>
      <c r="E14" s="137"/>
      <c r="F14" s="146"/>
      <c r="G14" s="145"/>
      <c r="H14" s="145"/>
      <c r="I14" s="145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90"/>
      <c r="AB14" s="145"/>
      <c r="AC14" s="179"/>
      <c r="AD14" s="146"/>
      <c r="AE14" s="145"/>
      <c r="AF14" s="145"/>
      <c r="AG14" s="179"/>
      <c r="AH14" s="137"/>
      <c r="AI14" s="137"/>
      <c r="AJ14" s="137"/>
      <c r="AK14" s="137"/>
    </row>
    <row r="15" spans="1:38" ht="9" customHeight="1">
      <c r="A15" s="137"/>
      <c r="B15" s="137"/>
      <c r="C15" s="137"/>
      <c r="D15" s="137"/>
      <c r="E15" s="137"/>
      <c r="F15" s="138"/>
      <c r="G15" s="137"/>
      <c r="H15" s="137"/>
      <c r="I15" s="137"/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85"/>
      <c r="AB15" s="137"/>
      <c r="AC15" s="177"/>
      <c r="AD15" s="138"/>
      <c r="AE15" s="137"/>
      <c r="AF15" s="137"/>
      <c r="AG15" s="177"/>
      <c r="AH15" s="137"/>
      <c r="AI15" s="137"/>
      <c r="AJ15" s="137"/>
      <c r="AK15" s="137"/>
      <c r="AL15" s="247"/>
    </row>
    <row r="16" spans="1:38" ht="9" customHeight="1">
      <c r="A16" s="137"/>
      <c r="B16" s="137"/>
      <c r="C16" s="137"/>
      <c r="D16" s="137"/>
      <c r="E16" s="137"/>
      <c r="F16" s="138"/>
      <c r="G16" s="137"/>
      <c r="H16" s="137"/>
      <c r="I16" s="137"/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86"/>
      <c r="AA16" s="185"/>
      <c r="AB16" s="185"/>
      <c r="AC16" s="187"/>
      <c r="AD16" s="186"/>
      <c r="AE16" s="185"/>
      <c r="AF16" s="185"/>
      <c r="AG16" s="187"/>
      <c r="AH16" s="137"/>
      <c r="AI16" s="137"/>
      <c r="AJ16" s="137"/>
      <c r="AK16" s="137"/>
      <c r="AL16" s="247"/>
    </row>
    <row r="17" spans="1:38" ht="9" customHeight="1">
      <c r="A17" s="137"/>
      <c r="B17" s="137"/>
      <c r="C17" s="137"/>
      <c r="D17" s="137"/>
      <c r="E17" s="137"/>
      <c r="F17" s="184"/>
      <c r="G17" s="182"/>
      <c r="H17" s="182"/>
      <c r="I17" s="182"/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210"/>
      <c r="AA17" s="182"/>
      <c r="AB17" s="182"/>
      <c r="AC17" s="176"/>
      <c r="AD17" s="184"/>
      <c r="AE17" s="182"/>
      <c r="AF17" s="182"/>
      <c r="AG17" s="192"/>
      <c r="AH17" s="137"/>
      <c r="AI17" s="137"/>
      <c r="AJ17" s="137"/>
      <c r="AK17" s="137"/>
      <c r="AL17" s="247"/>
    </row>
    <row r="18" spans="1:38" ht="9" customHeight="1">
      <c r="A18" s="137"/>
      <c r="B18" s="137"/>
      <c r="C18" s="137"/>
      <c r="D18" s="137"/>
      <c r="E18" s="137"/>
      <c r="F18" s="146"/>
      <c r="G18" s="145"/>
      <c r="H18" s="145"/>
      <c r="I18" s="145"/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189"/>
      <c r="AH18" s="146"/>
      <c r="AI18" s="145"/>
      <c r="AJ18" s="145"/>
      <c r="AK18" s="179"/>
      <c r="AL18" s="247"/>
    </row>
    <row r="19" spans="1:38" ht="9" customHeight="1">
      <c r="A19" s="137"/>
      <c r="B19" s="137"/>
      <c r="C19" s="137"/>
      <c r="D19" s="137"/>
      <c r="E19" s="137"/>
      <c r="F19" s="138"/>
      <c r="G19" s="137"/>
      <c r="H19" s="137"/>
      <c r="I19" s="137"/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77"/>
      <c r="AD19" s="138"/>
      <c r="AE19" s="137"/>
      <c r="AF19" s="137"/>
      <c r="AG19" s="187"/>
      <c r="AH19" s="138"/>
      <c r="AI19" s="137"/>
      <c r="AJ19" s="137"/>
      <c r="AK19" s="177"/>
    </row>
    <row r="20" spans="1:38" ht="9" customHeight="1">
      <c r="A20" s="137"/>
      <c r="B20" s="137"/>
      <c r="C20" s="137"/>
      <c r="D20" s="137"/>
      <c r="E20" s="137"/>
      <c r="F20" s="138"/>
      <c r="G20" s="137"/>
      <c r="H20" s="137"/>
      <c r="I20" s="137"/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187"/>
      <c r="AH20" s="138"/>
      <c r="AI20" s="137"/>
      <c r="AJ20" s="137"/>
      <c r="AK20" s="177"/>
    </row>
    <row r="21" spans="1:38" ht="9" customHeight="1">
      <c r="A21" s="137"/>
      <c r="B21" s="137"/>
      <c r="C21" s="137"/>
      <c r="D21" s="137"/>
      <c r="E21" s="137"/>
      <c r="F21" s="184"/>
      <c r="G21" s="182"/>
      <c r="H21" s="182"/>
      <c r="I21" s="182"/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192"/>
      <c r="AH21" s="184"/>
      <c r="AI21" s="182"/>
      <c r="AJ21" s="182"/>
      <c r="AK21" s="176"/>
    </row>
    <row r="22" spans="1:38" ht="9" customHeight="1">
      <c r="A22" s="137"/>
      <c r="B22" s="137"/>
      <c r="C22" s="137"/>
      <c r="D22" s="137"/>
      <c r="E22" s="137"/>
      <c r="F22" s="146"/>
      <c r="G22" s="145"/>
      <c r="H22" s="145"/>
      <c r="I22" s="145"/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189"/>
      <c r="AH22" s="146"/>
      <c r="AI22" s="145"/>
      <c r="AJ22" s="145"/>
      <c r="AK22" s="179"/>
    </row>
    <row r="23" spans="1:38" ht="9" customHeight="1">
      <c r="A23" s="137"/>
      <c r="B23" s="137"/>
      <c r="C23" s="137"/>
      <c r="D23" s="137"/>
      <c r="E23" s="137"/>
      <c r="F23" s="138"/>
      <c r="G23" s="137"/>
      <c r="H23" s="137"/>
      <c r="I23" s="137"/>
      <c r="J23" s="138"/>
      <c r="K23" s="137"/>
      <c r="L23" s="137"/>
      <c r="M23" s="187"/>
      <c r="N23" s="186"/>
      <c r="O23" s="137"/>
      <c r="P23" s="137"/>
      <c r="Q23" s="17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187"/>
      <c r="AH23" s="138"/>
      <c r="AI23" s="137"/>
      <c r="AJ23" s="137"/>
      <c r="AK23" s="177"/>
    </row>
    <row r="24" spans="1:38" ht="9" customHeight="1">
      <c r="A24" s="137"/>
      <c r="B24" s="137"/>
      <c r="C24" s="137"/>
      <c r="D24" s="137"/>
      <c r="E24" s="137"/>
      <c r="F24" s="138"/>
      <c r="G24" s="137"/>
      <c r="H24" s="137"/>
      <c r="I24" s="137"/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85"/>
      <c r="U24" s="187"/>
      <c r="V24" s="186"/>
      <c r="W24" s="185"/>
      <c r="X24" s="185"/>
      <c r="Y24" s="187"/>
      <c r="Z24" s="186"/>
      <c r="AA24" s="185"/>
      <c r="AB24" s="185"/>
      <c r="AC24" s="187"/>
      <c r="AD24" s="186"/>
      <c r="AE24" s="185"/>
      <c r="AF24" s="185"/>
      <c r="AG24" s="187"/>
      <c r="AH24" s="138"/>
      <c r="AI24" s="137"/>
      <c r="AJ24" s="137"/>
      <c r="AK24" s="177"/>
    </row>
    <row r="25" spans="1:38" ht="9" customHeight="1">
      <c r="A25" s="137"/>
      <c r="B25" s="137"/>
      <c r="C25" s="137"/>
      <c r="D25" s="137"/>
      <c r="E25" s="137"/>
      <c r="F25" s="184"/>
      <c r="G25" s="182"/>
      <c r="H25" s="182"/>
      <c r="I25" s="182"/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184"/>
      <c r="W25" s="182"/>
      <c r="X25" s="194"/>
      <c r="Y25" s="176"/>
      <c r="Z25" s="184"/>
      <c r="AA25" s="182"/>
      <c r="AB25" s="182"/>
      <c r="AC25" s="176"/>
      <c r="AD25" s="184"/>
      <c r="AE25" s="182"/>
      <c r="AF25" s="182"/>
      <c r="AG25" s="192"/>
      <c r="AH25" s="184"/>
      <c r="AI25" s="182"/>
      <c r="AJ25" s="182"/>
      <c r="AK25" s="176"/>
    </row>
    <row r="26" spans="1:38" ht="9" customHeight="1">
      <c r="A26" s="137"/>
      <c r="B26" s="137"/>
      <c r="C26" s="137"/>
      <c r="D26" s="137"/>
      <c r="E26" s="137"/>
      <c r="F26" s="146"/>
      <c r="G26" s="145"/>
      <c r="H26" s="145"/>
      <c r="I26" s="145"/>
      <c r="J26" s="146"/>
      <c r="K26" s="145"/>
      <c r="L26" s="145"/>
      <c r="M26" s="179"/>
      <c r="N26" s="146"/>
      <c r="O26" s="145"/>
      <c r="P26" s="145"/>
      <c r="Q26" s="179"/>
      <c r="R26" s="146"/>
      <c r="S26" s="145"/>
      <c r="T26" s="145"/>
      <c r="U26" s="179"/>
      <c r="V26" s="146"/>
      <c r="W26" s="145"/>
      <c r="X26" s="190"/>
      <c r="Y26" s="179"/>
      <c r="Z26" s="146"/>
      <c r="AA26" s="145"/>
      <c r="AB26" s="145"/>
      <c r="AC26" s="179"/>
      <c r="AD26" s="146"/>
      <c r="AE26" s="145"/>
      <c r="AF26" s="145"/>
      <c r="AG26" s="189"/>
      <c r="AH26" s="146"/>
      <c r="AI26" s="145"/>
      <c r="AJ26" s="145"/>
      <c r="AK26" s="179"/>
    </row>
    <row r="27" spans="1:38" ht="9" customHeight="1">
      <c r="A27" s="137"/>
      <c r="B27" s="137"/>
      <c r="C27" s="137"/>
      <c r="D27" s="137"/>
      <c r="E27" s="137"/>
      <c r="F27" s="138"/>
      <c r="G27" s="137"/>
      <c r="H27" s="137"/>
      <c r="I27" s="137"/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38"/>
      <c r="W27" s="137"/>
      <c r="X27" s="185"/>
      <c r="Y27" s="177"/>
      <c r="Z27" s="138"/>
      <c r="AA27" s="137"/>
      <c r="AB27" s="137"/>
      <c r="AC27" s="177"/>
      <c r="AD27" s="138"/>
      <c r="AE27" s="137"/>
      <c r="AF27" s="137"/>
      <c r="AG27" s="187"/>
      <c r="AH27" s="138"/>
      <c r="AI27" s="137"/>
      <c r="AJ27" s="137"/>
      <c r="AK27" s="177"/>
    </row>
    <row r="28" spans="1:38" ht="9" customHeight="1">
      <c r="A28" s="137"/>
      <c r="B28" s="137"/>
      <c r="C28" s="137"/>
      <c r="D28" s="137"/>
      <c r="E28" s="137"/>
      <c r="F28" s="138"/>
      <c r="G28" s="137"/>
      <c r="H28" s="137"/>
      <c r="I28" s="137"/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37"/>
      <c r="X28" s="185"/>
      <c r="Y28" s="177"/>
      <c r="Z28" s="138"/>
      <c r="AA28" s="137"/>
      <c r="AB28" s="137"/>
      <c r="AC28" s="177"/>
      <c r="AD28" s="138"/>
      <c r="AE28" s="137"/>
      <c r="AF28" s="137"/>
      <c r="AG28" s="187"/>
      <c r="AH28" s="138"/>
      <c r="AI28" s="137"/>
      <c r="AJ28" s="137"/>
      <c r="AK28" s="177"/>
    </row>
    <row r="29" spans="1:38" ht="9" customHeight="1">
      <c r="A29" s="137"/>
      <c r="B29" s="137"/>
      <c r="C29" s="137"/>
      <c r="D29" s="137"/>
      <c r="E29" s="137"/>
      <c r="F29" s="184"/>
      <c r="G29" s="182"/>
      <c r="H29" s="182"/>
      <c r="I29" s="182"/>
      <c r="J29" s="184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94"/>
      <c r="Y29" s="176"/>
      <c r="Z29" s="184"/>
      <c r="AA29" s="182"/>
      <c r="AB29" s="182"/>
      <c r="AC29" s="176"/>
      <c r="AD29" s="184"/>
      <c r="AE29" s="182"/>
      <c r="AF29" s="182"/>
      <c r="AG29" s="192"/>
      <c r="AH29" s="184"/>
      <c r="AI29" s="182"/>
      <c r="AJ29" s="182"/>
      <c r="AK29" s="176"/>
    </row>
    <row r="30" spans="1:38" ht="9" customHeight="1">
      <c r="A30" s="137"/>
      <c r="B30" s="137"/>
      <c r="C30" s="137"/>
      <c r="D30" s="137"/>
      <c r="F30" s="146"/>
      <c r="G30" s="145"/>
      <c r="H30" s="145"/>
      <c r="I30" s="145"/>
      <c r="J30" s="146"/>
      <c r="K30" s="145"/>
      <c r="L30" s="145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90"/>
      <c r="Y30" s="179"/>
      <c r="Z30" s="146"/>
      <c r="AA30" s="145"/>
      <c r="AB30" s="145"/>
      <c r="AC30" s="179"/>
      <c r="AD30" s="146"/>
      <c r="AE30" s="145"/>
      <c r="AF30" s="145"/>
      <c r="AG30" s="189"/>
      <c r="AH30" s="146"/>
      <c r="AI30" s="145"/>
      <c r="AJ30" s="145"/>
      <c r="AK30" s="179"/>
    </row>
    <row r="31" spans="1:38" ht="9" customHeight="1">
      <c r="A31" s="137"/>
      <c r="B31" s="137"/>
      <c r="C31" s="137"/>
      <c r="D31" s="137"/>
      <c r="F31" s="138"/>
      <c r="G31" s="137"/>
      <c r="H31" s="137"/>
      <c r="I31" s="137"/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85"/>
      <c r="Y31" s="177"/>
      <c r="Z31" s="138"/>
      <c r="AA31" s="137"/>
      <c r="AB31" s="137"/>
      <c r="AC31" s="177"/>
      <c r="AD31" s="138"/>
      <c r="AE31" s="137"/>
      <c r="AF31" s="137"/>
      <c r="AG31" s="187"/>
      <c r="AH31" s="138"/>
      <c r="AI31" s="137"/>
      <c r="AJ31" s="137"/>
      <c r="AK31" s="177"/>
    </row>
    <row r="32" spans="1:38" ht="9" customHeight="1">
      <c r="A32" s="137"/>
      <c r="B32" s="137"/>
      <c r="C32" s="137"/>
      <c r="D32" s="137"/>
      <c r="F32" s="138"/>
      <c r="G32" s="137"/>
      <c r="H32" s="137"/>
      <c r="I32" s="137"/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85"/>
      <c r="Y32" s="177"/>
      <c r="Z32" s="138"/>
      <c r="AA32" s="137"/>
      <c r="AB32" s="137"/>
      <c r="AC32" s="177"/>
      <c r="AD32" s="138"/>
      <c r="AE32" s="137"/>
      <c r="AF32" s="137"/>
      <c r="AG32" s="187"/>
      <c r="AH32" s="138"/>
      <c r="AI32" s="137"/>
      <c r="AJ32" s="137"/>
      <c r="AK32" s="177"/>
    </row>
    <row r="33" spans="1:37" ht="9" customHeight="1">
      <c r="A33" s="137"/>
      <c r="B33" s="137"/>
      <c r="C33" s="137"/>
      <c r="D33" s="137"/>
      <c r="F33" s="184"/>
      <c r="G33" s="182"/>
      <c r="H33" s="182"/>
      <c r="I33" s="182"/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94"/>
      <c r="Y33" s="176"/>
      <c r="Z33" s="184"/>
      <c r="AA33" s="182"/>
      <c r="AB33" s="182"/>
      <c r="AC33" s="176"/>
      <c r="AD33" s="184"/>
      <c r="AE33" s="182"/>
      <c r="AF33" s="182"/>
      <c r="AG33" s="192"/>
      <c r="AH33" s="184"/>
      <c r="AI33" s="182"/>
      <c r="AJ33" s="182"/>
      <c r="AK33" s="176"/>
    </row>
    <row r="34" spans="1:37" ht="9" customHeight="1">
      <c r="A34" s="137"/>
      <c r="B34" s="137"/>
      <c r="C34" s="137"/>
      <c r="D34" s="137"/>
      <c r="F34" s="146"/>
      <c r="G34" s="145"/>
      <c r="H34" s="145"/>
      <c r="I34" s="145"/>
      <c r="J34" s="146"/>
      <c r="K34" s="145"/>
      <c r="L34" s="145"/>
      <c r="M34" s="179"/>
      <c r="N34" s="146"/>
      <c r="O34" s="145"/>
      <c r="P34" s="145"/>
      <c r="Q34" s="179"/>
      <c r="R34" s="146"/>
      <c r="S34" s="145"/>
      <c r="T34" s="145"/>
      <c r="U34" s="179"/>
      <c r="V34" s="146"/>
      <c r="W34" s="145"/>
      <c r="X34" s="190"/>
      <c r="Y34" s="179"/>
      <c r="Z34" s="146"/>
      <c r="AA34" s="145"/>
      <c r="AB34" s="145"/>
      <c r="AC34" s="179"/>
      <c r="AD34" s="146"/>
      <c r="AE34" s="145"/>
      <c r="AF34" s="145"/>
      <c r="AG34" s="189"/>
      <c r="AH34" s="146"/>
      <c r="AI34" s="145"/>
      <c r="AJ34" s="145"/>
      <c r="AK34" s="179"/>
    </row>
    <row r="35" spans="1:37" ht="9" customHeight="1">
      <c r="A35" s="137"/>
      <c r="B35" s="137"/>
      <c r="C35" s="137"/>
      <c r="D35" s="137"/>
      <c r="F35" s="138"/>
      <c r="G35" s="137"/>
      <c r="H35" s="137"/>
      <c r="I35" s="137"/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185"/>
      <c r="Y35" s="177"/>
      <c r="Z35" s="138"/>
      <c r="AA35" s="137"/>
      <c r="AB35" s="137"/>
      <c r="AC35" s="177"/>
      <c r="AD35" s="138"/>
      <c r="AE35" s="137"/>
      <c r="AF35" s="137"/>
      <c r="AG35" s="187"/>
      <c r="AH35" s="138"/>
      <c r="AI35" s="137"/>
      <c r="AJ35" s="137"/>
      <c r="AK35" s="177"/>
    </row>
    <row r="36" spans="1:37" ht="9" customHeight="1">
      <c r="B36" s="137"/>
      <c r="C36" s="137"/>
      <c r="D36" s="137"/>
      <c r="F36" s="138"/>
      <c r="G36" s="137"/>
      <c r="H36" s="137"/>
      <c r="I36" s="13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85"/>
      <c r="Y36" s="177"/>
      <c r="Z36" s="138"/>
      <c r="AA36" s="137"/>
      <c r="AB36" s="137"/>
      <c r="AC36" s="177"/>
      <c r="AD36" s="138"/>
      <c r="AE36" s="137"/>
      <c r="AF36" s="137"/>
      <c r="AG36" s="187"/>
      <c r="AH36" s="138"/>
      <c r="AI36" s="137"/>
      <c r="AJ36" s="137"/>
      <c r="AK36" s="177"/>
    </row>
    <row r="37" spans="1:37" ht="9" customHeight="1" thickBot="1">
      <c r="B37" s="137"/>
      <c r="C37" s="137"/>
      <c r="D37" s="137"/>
      <c r="F37" s="184"/>
      <c r="G37" s="182"/>
      <c r="H37" s="182"/>
      <c r="I37" s="182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94"/>
      <c r="Y37" s="176"/>
      <c r="Z37" s="184"/>
      <c r="AA37" s="182"/>
      <c r="AB37" s="182"/>
      <c r="AC37" s="176"/>
      <c r="AD37" s="184"/>
      <c r="AE37" s="182"/>
      <c r="AF37" s="182"/>
      <c r="AG37" s="192"/>
      <c r="AH37" s="134"/>
      <c r="AI37" s="133"/>
      <c r="AJ37" s="133"/>
      <c r="AK37" s="175"/>
    </row>
    <row r="38" spans="1:37" ht="9" customHeight="1">
      <c r="B38" s="137"/>
      <c r="C38" s="137"/>
      <c r="D38" s="137"/>
      <c r="E38" s="137"/>
      <c r="F38" s="146"/>
      <c r="G38" s="145"/>
      <c r="H38" s="145"/>
      <c r="I38" s="179"/>
      <c r="J38" s="146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90"/>
      <c r="Y38" s="189"/>
      <c r="Z38" s="146"/>
      <c r="AA38" s="145"/>
      <c r="AB38" s="145"/>
      <c r="AC38" s="179"/>
      <c r="AD38" s="146"/>
      <c r="AE38" s="145"/>
      <c r="AF38" s="145"/>
      <c r="AG38" s="189"/>
      <c r="AH38" s="146"/>
      <c r="AI38" s="145"/>
      <c r="AJ38" s="145"/>
      <c r="AK38" s="179"/>
    </row>
    <row r="39" spans="1:37" ht="9" customHeight="1">
      <c r="A39" s="137"/>
      <c r="B39" s="137"/>
      <c r="C39" s="137"/>
      <c r="D39" s="137"/>
      <c r="F39" s="138"/>
      <c r="G39" s="137"/>
      <c r="H39" s="137"/>
      <c r="I39" s="177"/>
      <c r="J39" s="138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87"/>
      <c r="Z39" s="138"/>
      <c r="AA39" s="137"/>
      <c r="AB39" s="137"/>
      <c r="AC39" s="177"/>
      <c r="AD39" s="138"/>
      <c r="AE39" s="137"/>
      <c r="AF39" s="137"/>
      <c r="AG39" s="187"/>
      <c r="AH39" s="138"/>
      <c r="AI39" s="137"/>
      <c r="AJ39" s="137"/>
      <c r="AK39" s="177"/>
    </row>
    <row r="40" spans="1:37" ht="9" customHeight="1">
      <c r="A40" s="137"/>
      <c r="B40" s="137"/>
      <c r="C40" s="137"/>
      <c r="D40" s="137"/>
      <c r="F40" s="138"/>
      <c r="G40" s="137"/>
      <c r="H40" s="137"/>
      <c r="I40" s="17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</row>
    <row r="41" spans="1:37" ht="9" customHeight="1" thickBot="1">
      <c r="B41" s="137"/>
      <c r="C41" s="137"/>
      <c r="D41" s="137"/>
      <c r="F41" s="184"/>
      <c r="G41" s="182"/>
      <c r="H41" s="182"/>
      <c r="I41" s="176"/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34"/>
      <c r="AI41" s="133"/>
      <c r="AJ41" s="133"/>
      <c r="AK41" s="175"/>
    </row>
    <row r="42" spans="1:37" ht="9" customHeight="1">
      <c r="B42" s="137"/>
      <c r="C42" s="137"/>
      <c r="D42" s="137"/>
      <c r="F42" s="146"/>
      <c r="G42" s="145"/>
      <c r="H42" s="145"/>
      <c r="I42" s="179"/>
      <c r="J42" s="146"/>
      <c r="K42" s="145"/>
      <c r="L42" s="145"/>
      <c r="M42" s="179"/>
      <c r="N42" s="146"/>
      <c r="O42" s="145"/>
      <c r="P42" s="145"/>
      <c r="Q42" s="179"/>
      <c r="R42" s="146"/>
      <c r="S42" s="145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</row>
    <row r="43" spans="1:37" ht="9" customHeight="1">
      <c r="B43" s="137"/>
      <c r="C43" s="137"/>
      <c r="D43" s="137"/>
      <c r="E43" s="137"/>
      <c r="F43" s="138"/>
      <c r="G43" s="137"/>
      <c r="H43" s="137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A43" s="137"/>
      <c r="AB43" s="137"/>
      <c r="AC43" s="177"/>
      <c r="AD43" s="138"/>
      <c r="AE43" s="137"/>
      <c r="AF43" s="137"/>
      <c r="AG43" s="177"/>
    </row>
    <row r="44" spans="1:37" ht="9" customHeight="1">
      <c r="A44" s="137"/>
      <c r="B44" s="137"/>
      <c r="C44" s="137"/>
      <c r="D44" s="137"/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</row>
    <row r="45" spans="1:37" ht="9" customHeight="1">
      <c r="A45" s="137"/>
      <c r="B45" s="137"/>
      <c r="C45" s="137"/>
      <c r="D45" s="137"/>
      <c r="F45" s="184"/>
      <c r="G45" s="182"/>
      <c r="H45" s="182"/>
      <c r="I45" s="176"/>
      <c r="J45" s="184"/>
      <c r="K45" s="182"/>
      <c r="L45" s="182"/>
      <c r="M45" s="176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</row>
    <row r="46" spans="1:37" ht="9" customHeight="1">
      <c r="B46" s="137"/>
      <c r="C46" s="137"/>
      <c r="D46" s="137"/>
    </row>
    <row r="47" spans="1:37" ht="9" customHeight="1">
      <c r="B47" s="137"/>
      <c r="C47" s="137"/>
      <c r="D47" s="137"/>
    </row>
    <row r="48" spans="1:37" ht="9" customHeight="1">
      <c r="B48" s="137"/>
      <c r="C48" s="137"/>
      <c r="D48" s="137"/>
      <c r="E48" s="136"/>
    </row>
    <row r="58" spans="5:35" ht="9" customHeight="1"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</row>
    <row r="59" spans="5:35" ht="9" customHeight="1"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</row>
    <row r="60" spans="5:35" ht="9" customHeight="1"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</row>
    <row r="61" spans="5:35" ht="9" customHeight="1"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</row>
    <row r="62" spans="5:35" ht="9" customHeight="1"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</row>
    <row r="63" spans="5:35" ht="9" customHeight="1"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</row>
    <row r="64" spans="5:35" ht="9" customHeight="1"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</row>
    <row r="65" spans="5:35" ht="9" customHeight="1"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</row>
    <row r="66" spans="5:35" ht="9" customHeight="1"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</row>
    <row r="67" spans="5:35" ht="9" customHeight="1"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</row>
    <row r="68" spans="5:35" ht="9" customHeight="1"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</row>
    <row r="69" spans="5:35" ht="9" customHeight="1"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</row>
    <row r="70" spans="5:35" ht="9" customHeight="1"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</row>
    <row r="71" spans="5:35" ht="9" customHeight="1"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</row>
    <row r="72" spans="5:35" ht="9" customHeight="1"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</row>
    <row r="73" spans="5:35" ht="9" customHeight="1"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</row>
    <row r="74" spans="5:35" ht="9" customHeight="1"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</row>
    <row r="75" spans="5:35" ht="9" customHeight="1"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</row>
    <row r="76" spans="5:35" ht="9" customHeight="1"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</row>
    <row r="77" spans="5:35" ht="9" customHeight="1"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I30"/>
  <sheetViews>
    <sheetView zoomScale="70" zoomScaleNormal="70" workbookViewId="0">
      <selection activeCell="BC13" sqref="BC13"/>
    </sheetView>
  </sheetViews>
  <sheetFormatPr defaultColWidth="3" defaultRowHeight="15"/>
  <cols>
    <col min="1" max="57" width="3" style="125"/>
    <col min="58" max="58" width="6.7109375" style="125" bestFit="1" customWidth="1"/>
    <col min="59" max="60" width="3" style="125"/>
    <col min="61" max="61" width="6.7109375" style="125" bestFit="1" customWidth="1"/>
    <col min="62" max="62" width="3" style="125"/>
    <col min="63" max="63" width="3.28515625" style="125" bestFit="1" customWidth="1"/>
    <col min="64" max="16384" width="3" style="125"/>
  </cols>
  <sheetData>
    <row r="1" spans="1:61">
      <c r="A1" s="137"/>
      <c r="B1" s="137"/>
      <c r="C1" s="137"/>
      <c r="D1" s="137"/>
      <c r="E1" s="137"/>
      <c r="F1" s="137"/>
      <c r="G1" s="289"/>
      <c r="H1" s="289"/>
    </row>
    <row r="2" spans="1:61" ht="15.75" thickBot="1">
      <c r="A2" s="137"/>
      <c r="B2" s="137"/>
      <c r="C2" s="137"/>
      <c r="D2" s="137"/>
      <c r="E2" s="137"/>
      <c r="F2" s="137"/>
      <c r="G2" s="289"/>
      <c r="H2" s="289"/>
    </row>
    <row r="3" spans="1:61">
      <c r="A3" s="137"/>
      <c r="B3" s="137"/>
      <c r="C3" s="137"/>
      <c r="D3" s="137"/>
      <c r="E3" s="137"/>
      <c r="F3" s="137"/>
      <c r="G3" s="167"/>
      <c r="H3" s="167"/>
      <c r="K3" s="159"/>
      <c r="L3" s="157"/>
      <c r="M3" s="157"/>
      <c r="N3" s="156"/>
      <c r="O3" s="158"/>
      <c r="P3" s="157"/>
      <c r="Q3" s="157"/>
      <c r="R3" s="156"/>
      <c r="S3" s="158"/>
      <c r="T3" s="157"/>
      <c r="U3" s="157"/>
      <c r="V3" s="156"/>
      <c r="W3" s="158"/>
      <c r="X3" s="157"/>
      <c r="Y3" s="157"/>
      <c r="Z3" s="156"/>
      <c r="AA3" s="158"/>
      <c r="AB3" s="157"/>
      <c r="AC3" s="157"/>
      <c r="AD3" s="156"/>
      <c r="AE3" s="158"/>
      <c r="AF3" s="157"/>
      <c r="AG3" s="157"/>
      <c r="AH3" s="156"/>
      <c r="AI3" s="158"/>
      <c r="AJ3" s="157"/>
      <c r="AK3" s="157"/>
      <c r="AL3" s="156"/>
      <c r="AM3" s="158"/>
      <c r="AN3" s="157"/>
      <c r="AO3" s="157"/>
      <c r="AP3" s="156"/>
      <c r="AQ3" s="159"/>
      <c r="AR3" s="157"/>
      <c r="AS3" s="157"/>
      <c r="AT3" s="156"/>
      <c r="AU3" s="137"/>
      <c r="AV3" s="137"/>
      <c r="AW3" s="137"/>
      <c r="AX3" s="137"/>
    </row>
    <row r="4" spans="1:61">
      <c r="A4" s="137"/>
      <c r="B4" s="137"/>
      <c r="C4" s="137"/>
      <c r="D4" s="137"/>
      <c r="E4" s="137"/>
      <c r="F4" s="137"/>
      <c r="G4" s="167"/>
      <c r="H4" s="167"/>
      <c r="K4" s="139"/>
      <c r="L4" s="137"/>
      <c r="M4" s="137"/>
      <c r="N4" s="136"/>
      <c r="O4" s="138"/>
      <c r="P4" s="137"/>
      <c r="Q4" s="137"/>
      <c r="R4" s="136"/>
      <c r="S4" s="138"/>
      <c r="T4" s="137"/>
      <c r="U4" s="137"/>
      <c r="V4" s="136"/>
      <c r="W4" s="138"/>
      <c r="X4" s="137"/>
      <c r="Y4" s="137"/>
      <c r="Z4" s="136"/>
      <c r="AA4" s="138"/>
      <c r="AB4" s="137"/>
      <c r="AC4" s="137"/>
      <c r="AD4" s="136"/>
      <c r="AE4" s="138"/>
      <c r="AF4" s="137"/>
      <c r="AG4" s="137"/>
      <c r="AH4" s="136"/>
      <c r="AI4" s="138"/>
      <c r="AJ4" s="137"/>
      <c r="AK4" s="137"/>
      <c r="AL4" s="136"/>
      <c r="AM4" s="138"/>
      <c r="AN4" s="137"/>
      <c r="AO4" s="137"/>
      <c r="AP4" s="136"/>
      <c r="AQ4" s="139"/>
      <c r="AR4" s="137"/>
      <c r="AS4" s="137"/>
      <c r="AT4" s="136"/>
      <c r="AU4" s="137"/>
      <c r="AV4" s="137"/>
      <c r="AW4" s="137"/>
      <c r="AX4" s="137"/>
    </row>
    <row r="5" spans="1:61">
      <c r="A5" s="137"/>
      <c r="B5" s="137"/>
      <c r="C5" s="137"/>
      <c r="D5" s="137"/>
      <c r="E5" s="137"/>
      <c r="F5" s="137"/>
      <c r="G5" s="167"/>
      <c r="H5" s="167"/>
      <c r="K5" s="139"/>
      <c r="L5" s="137"/>
      <c r="M5" s="137"/>
      <c r="N5" s="136"/>
      <c r="O5" s="138"/>
      <c r="P5" s="137"/>
      <c r="Q5" s="137"/>
      <c r="R5" s="136"/>
      <c r="S5" s="138"/>
      <c r="T5" s="137"/>
      <c r="U5" s="137"/>
      <c r="V5" s="136"/>
      <c r="W5" s="138"/>
      <c r="X5" s="137"/>
      <c r="Y5" s="137"/>
      <c r="Z5" s="136"/>
      <c r="AA5" s="138"/>
      <c r="AB5" s="137"/>
      <c r="AC5" s="137"/>
      <c r="AD5" s="136"/>
      <c r="AE5" s="138"/>
      <c r="AF5" s="137"/>
      <c r="AG5" s="137"/>
      <c r="AH5" s="136"/>
      <c r="AI5" s="138"/>
      <c r="AJ5" s="137"/>
      <c r="AK5" s="137"/>
      <c r="AL5" s="136"/>
      <c r="AM5" s="138"/>
      <c r="AN5" s="137"/>
      <c r="AO5" s="137"/>
      <c r="AP5" s="136"/>
      <c r="AQ5" s="139"/>
      <c r="AR5" s="137"/>
      <c r="AS5" s="137"/>
      <c r="AT5" s="136"/>
      <c r="AU5" s="137"/>
      <c r="AV5" s="137"/>
      <c r="AW5" s="137"/>
      <c r="AX5" s="137"/>
    </row>
    <row r="6" spans="1:61" ht="15.75" thickBot="1">
      <c r="A6" s="137"/>
      <c r="B6" s="137"/>
      <c r="C6" s="137"/>
      <c r="D6" s="137"/>
      <c r="E6" s="137"/>
      <c r="F6" s="137"/>
      <c r="G6" s="167"/>
      <c r="H6" s="167"/>
      <c r="K6" s="135"/>
      <c r="L6" s="133"/>
      <c r="M6" s="161"/>
      <c r="N6" s="165"/>
      <c r="O6" s="168"/>
      <c r="P6" s="161"/>
      <c r="Q6" s="161"/>
      <c r="R6" s="165"/>
      <c r="S6" s="168"/>
      <c r="T6" s="161"/>
      <c r="U6" s="161"/>
      <c r="V6" s="165"/>
      <c r="W6" s="134"/>
      <c r="X6" s="133"/>
      <c r="Y6" s="133"/>
      <c r="Z6" s="132"/>
      <c r="AA6" s="134"/>
      <c r="AB6" s="133"/>
      <c r="AC6" s="133"/>
      <c r="AD6" s="132"/>
      <c r="AE6" s="134"/>
      <c r="AF6" s="133"/>
      <c r="AG6" s="133"/>
      <c r="AH6" s="132"/>
      <c r="AI6" s="134"/>
      <c r="AJ6" s="133"/>
      <c r="AK6" s="133"/>
      <c r="AL6" s="132"/>
      <c r="AM6" s="134"/>
      <c r="AN6" s="133"/>
      <c r="AO6" s="133"/>
      <c r="AP6" s="132"/>
      <c r="AQ6" s="135"/>
      <c r="AR6" s="133"/>
      <c r="AS6" s="133"/>
      <c r="AT6" s="132"/>
      <c r="AU6" s="137"/>
      <c r="AV6" s="137"/>
      <c r="AW6" s="137"/>
      <c r="AX6" s="137"/>
    </row>
    <row r="7" spans="1:61">
      <c r="A7" s="137"/>
      <c r="B7" s="137"/>
      <c r="C7" s="137"/>
      <c r="D7" s="137"/>
      <c r="E7" s="137"/>
      <c r="F7" s="137"/>
      <c r="G7" s="167"/>
      <c r="H7" s="167"/>
      <c r="K7" s="148"/>
      <c r="L7" s="145"/>
      <c r="M7" s="145"/>
      <c r="N7" s="147"/>
      <c r="O7" s="146"/>
      <c r="P7" s="160"/>
      <c r="Q7" s="145"/>
      <c r="R7" s="147"/>
      <c r="S7" s="146"/>
      <c r="T7" s="145"/>
      <c r="U7" s="145"/>
      <c r="V7" s="163"/>
      <c r="W7" s="146"/>
      <c r="X7" s="145"/>
      <c r="Y7" s="145"/>
      <c r="Z7" s="147"/>
      <c r="AA7" s="146"/>
      <c r="AB7" s="145"/>
      <c r="AC7" s="145"/>
      <c r="AD7" s="147"/>
      <c r="AE7" s="146"/>
      <c r="AF7" s="145"/>
      <c r="AG7" s="145"/>
      <c r="AH7" s="147"/>
      <c r="AI7" s="146"/>
      <c r="AJ7" s="145"/>
      <c r="AK7" s="145"/>
      <c r="AL7" s="147"/>
      <c r="AM7" s="146"/>
      <c r="AN7" s="145"/>
      <c r="AO7" s="145"/>
      <c r="AP7" s="147"/>
      <c r="AQ7" s="148"/>
      <c r="AR7" s="145"/>
      <c r="AS7" s="145"/>
      <c r="AT7" s="147"/>
      <c r="AU7" s="137"/>
      <c r="AV7" s="137"/>
      <c r="AW7" s="137"/>
      <c r="AX7" s="137"/>
    </row>
    <row r="8" spans="1:61">
      <c r="A8" s="137"/>
      <c r="B8" s="137"/>
      <c r="C8" s="137"/>
      <c r="D8" s="137"/>
      <c r="E8" s="137"/>
      <c r="F8" s="137"/>
      <c r="G8" s="167"/>
      <c r="H8" s="167"/>
      <c r="K8" s="139"/>
      <c r="L8" s="137"/>
      <c r="M8" s="137"/>
      <c r="N8" s="136"/>
      <c r="O8" s="138"/>
      <c r="P8" s="153"/>
      <c r="Q8" s="137"/>
      <c r="R8" s="136"/>
      <c r="S8" s="138"/>
      <c r="T8" s="137"/>
      <c r="U8" s="137"/>
      <c r="V8" s="155"/>
      <c r="W8" s="138"/>
      <c r="X8" s="137"/>
      <c r="Y8" s="137"/>
      <c r="Z8" s="136"/>
      <c r="AA8" s="138"/>
      <c r="AB8" s="137"/>
      <c r="AC8" s="137"/>
      <c r="AD8" s="136"/>
      <c r="AE8" s="138"/>
      <c r="AF8" s="137"/>
      <c r="AG8" s="137"/>
      <c r="AH8" s="136"/>
      <c r="AI8" s="138"/>
      <c r="AJ8" s="137"/>
      <c r="AK8" s="137"/>
      <c r="AL8" s="136"/>
      <c r="AM8" s="138"/>
      <c r="AN8" s="137"/>
      <c r="AO8" s="137"/>
      <c r="AP8" s="155"/>
      <c r="AQ8" s="139"/>
      <c r="AR8" s="137"/>
      <c r="AS8" s="137"/>
      <c r="AT8" s="136"/>
      <c r="AU8" s="137"/>
      <c r="AV8" s="137"/>
      <c r="AW8" s="137"/>
      <c r="AX8" s="137"/>
    </row>
    <row r="9" spans="1:61">
      <c r="K9" s="139"/>
      <c r="L9" s="137"/>
      <c r="M9" s="137"/>
      <c r="N9" s="136"/>
      <c r="O9" s="138"/>
      <c r="P9" s="153"/>
      <c r="Q9" s="137"/>
      <c r="R9" s="136"/>
      <c r="S9" s="138"/>
      <c r="T9" s="137"/>
      <c r="U9" s="137"/>
      <c r="V9" s="155"/>
      <c r="W9" s="154"/>
      <c r="X9" s="153"/>
      <c r="Y9" s="153"/>
      <c r="Z9" s="155"/>
      <c r="AA9" s="154"/>
      <c r="AB9" s="153"/>
      <c r="AC9" s="153"/>
      <c r="AD9" s="155"/>
      <c r="AE9" s="154"/>
      <c r="AF9" s="153"/>
      <c r="AG9" s="153"/>
      <c r="AH9" s="155"/>
      <c r="AI9" s="154"/>
      <c r="AJ9" s="153"/>
      <c r="AK9" s="153"/>
      <c r="AL9" s="155"/>
      <c r="AM9" s="154"/>
      <c r="AN9" s="153"/>
      <c r="AO9" s="153"/>
      <c r="AP9" s="155"/>
      <c r="AQ9" s="139"/>
      <c r="AR9" s="137"/>
      <c r="AS9" s="137"/>
      <c r="AT9" s="136"/>
      <c r="AU9" s="137"/>
      <c r="AV9" s="137"/>
      <c r="AW9" s="137"/>
      <c r="AX9" s="137"/>
    </row>
    <row r="10" spans="1:61" ht="15.75" thickBot="1">
      <c r="K10" s="135"/>
      <c r="L10" s="133"/>
      <c r="M10" s="133"/>
      <c r="N10" s="132"/>
      <c r="O10" s="134"/>
      <c r="P10" s="133"/>
      <c r="Q10" s="133"/>
      <c r="R10" s="132"/>
      <c r="S10" s="134"/>
      <c r="T10" s="133"/>
      <c r="U10" s="133"/>
      <c r="V10" s="132"/>
      <c r="W10" s="134"/>
      <c r="X10" s="151"/>
      <c r="Y10" s="151"/>
      <c r="Z10" s="132"/>
      <c r="AA10" s="134"/>
      <c r="AB10" s="133"/>
      <c r="AC10" s="133"/>
      <c r="AD10" s="132"/>
      <c r="AE10" s="134"/>
      <c r="AF10" s="133"/>
      <c r="AG10" s="133"/>
      <c r="AH10" s="132"/>
      <c r="AI10" s="134"/>
      <c r="AJ10" s="133"/>
      <c r="AK10" s="133"/>
      <c r="AL10" s="132"/>
      <c r="AM10" s="134"/>
      <c r="AN10" s="133"/>
      <c r="AO10" s="133"/>
      <c r="AP10" s="165"/>
      <c r="AQ10" s="166"/>
      <c r="AR10" s="161"/>
      <c r="AS10" s="161"/>
      <c r="AT10" s="165"/>
      <c r="AU10" s="137"/>
      <c r="AV10" s="137"/>
      <c r="AW10" s="137"/>
      <c r="AX10" s="137"/>
    </row>
    <row r="11" spans="1:61">
      <c r="K11" s="148"/>
      <c r="L11" s="145"/>
      <c r="M11" s="145"/>
      <c r="N11" s="147"/>
      <c r="O11" s="146"/>
      <c r="P11" s="145"/>
      <c r="Q11" s="145"/>
      <c r="R11" s="147"/>
      <c r="S11" s="146"/>
      <c r="T11" s="145"/>
      <c r="U11" s="145"/>
      <c r="V11" s="147"/>
      <c r="W11" s="146"/>
      <c r="X11" s="143"/>
      <c r="Y11" s="143"/>
      <c r="Z11" s="147"/>
      <c r="AA11" s="146"/>
      <c r="AB11" s="145"/>
      <c r="AC11" s="145"/>
      <c r="AD11" s="147"/>
      <c r="AE11" s="146"/>
      <c r="AF11" s="145"/>
      <c r="AG11" s="145"/>
      <c r="AH11" s="147"/>
      <c r="AI11" s="146"/>
      <c r="AJ11" s="145"/>
      <c r="AK11" s="145"/>
      <c r="AL11" s="147"/>
      <c r="AM11" s="146"/>
      <c r="AN11" s="145"/>
      <c r="AO11" s="145"/>
      <c r="AP11" s="147"/>
      <c r="AQ11" s="146"/>
      <c r="AR11" s="145"/>
      <c r="AS11" s="145"/>
      <c r="AT11" s="163"/>
      <c r="AU11" s="162"/>
      <c r="AV11" s="157"/>
      <c r="AW11" s="157"/>
      <c r="AX11" s="156"/>
    </row>
    <row r="12" spans="1:61">
      <c r="K12" s="139"/>
      <c r="L12" s="137"/>
      <c r="M12" s="137"/>
      <c r="N12" s="136"/>
      <c r="O12" s="138"/>
      <c r="P12" s="137"/>
      <c r="Q12" s="137"/>
      <c r="R12" s="136"/>
      <c r="S12" s="138"/>
      <c r="T12" s="137"/>
      <c r="U12" s="137"/>
      <c r="V12" s="136"/>
      <c r="W12" s="138"/>
      <c r="X12" s="164"/>
      <c r="Y12" s="164"/>
      <c r="Z12" s="136"/>
      <c r="AA12" s="138"/>
      <c r="AB12" s="137"/>
      <c r="AC12" s="137"/>
      <c r="AD12" s="136"/>
      <c r="AE12" s="138"/>
      <c r="AF12" s="137"/>
      <c r="AG12" s="137"/>
      <c r="AH12" s="136"/>
      <c r="AI12" s="138"/>
      <c r="AJ12" s="137"/>
      <c r="AK12" s="137"/>
      <c r="AL12" s="136"/>
      <c r="AM12" s="138"/>
      <c r="AN12" s="137"/>
      <c r="AO12" s="137"/>
      <c r="AP12" s="136"/>
      <c r="AQ12" s="138"/>
      <c r="AR12" s="137"/>
      <c r="AS12" s="137"/>
      <c r="AT12" s="136"/>
      <c r="AU12" s="139"/>
      <c r="AV12" s="137"/>
      <c r="AW12" s="137"/>
      <c r="AX12" s="136"/>
    </row>
    <row r="13" spans="1:61">
      <c r="K13" s="139"/>
      <c r="L13" s="137"/>
      <c r="M13" s="137"/>
      <c r="N13" s="136"/>
      <c r="O13" s="138"/>
      <c r="P13" s="137"/>
      <c r="Q13" s="137"/>
      <c r="R13" s="136"/>
      <c r="S13" s="138"/>
      <c r="T13" s="137"/>
      <c r="U13" s="137"/>
      <c r="V13" s="136"/>
      <c r="W13" s="138"/>
      <c r="X13" s="164"/>
      <c r="Y13" s="164"/>
      <c r="Z13" s="136"/>
      <c r="AA13" s="138"/>
      <c r="AB13" s="137"/>
      <c r="AC13" s="137"/>
      <c r="AD13" s="136"/>
      <c r="AE13" s="138"/>
      <c r="AF13" s="137"/>
      <c r="AG13" s="137"/>
      <c r="AH13" s="136"/>
      <c r="AI13" s="138"/>
      <c r="AJ13" s="137"/>
      <c r="AK13" s="137"/>
      <c r="AL13" s="136"/>
      <c r="AM13" s="138"/>
      <c r="AN13" s="137"/>
      <c r="AO13" s="137"/>
      <c r="AP13" s="136"/>
      <c r="AQ13" s="138"/>
      <c r="AR13" s="137"/>
      <c r="AS13" s="137"/>
      <c r="AT13" s="136"/>
      <c r="AU13" s="139"/>
      <c r="AV13" s="137"/>
      <c r="AW13" s="137"/>
      <c r="AX13" s="136"/>
    </row>
    <row r="14" spans="1:61" ht="15.75" thickBot="1">
      <c r="K14" s="135"/>
      <c r="L14" s="133"/>
      <c r="M14" s="133"/>
      <c r="N14" s="132"/>
      <c r="O14" s="134"/>
      <c r="P14" s="133"/>
      <c r="Q14" s="133"/>
      <c r="R14" s="132"/>
      <c r="S14" s="134"/>
      <c r="T14" s="133"/>
      <c r="U14" s="133"/>
      <c r="V14" s="132"/>
      <c r="W14" s="134"/>
      <c r="X14" s="151"/>
      <c r="Y14" s="151"/>
      <c r="Z14" s="132"/>
      <c r="AA14" s="134"/>
      <c r="AB14" s="133"/>
      <c r="AC14" s="133"/>
      <c r="AD14" s="132"/>
      <c r="AE14" s="134"/>
      <c r="AF14" s="133"/>
      <c r="AG14" s="133"/>
      <c r="AH14" s="132"/>
      <c r="AI14" s="134"/>
      <c r="AJ14" s="133"/>
      <c r="AK14" s="133"/>
      <c r="AL14" s="132"/>
      <c r="AM14" s="134"/>
      <c r="AN14" s="133"/>
      <c r="AO14" s="133"/>
      <c r="AP14" s="132"/>
      <c r="AQ14" s="134"/>
      <c r="AR14" s="133"/>
      <c r="AS14" s="133"/>
      <c r="AT14" s="132"/>
      <c r="AU14" s="135"/>
      <c r="AV14" s="133"/>
      <c r="AW14" s="133"/>
      <c r="AX14" s="132"/>
    </row>
    <row r="15" spans="1:61">
      <c r="K15" s="148"/>
      <c r="L15" s="145"/>
      <c r="M15" s="145"/>
      <c r="N15" s="147"/>
      <c r="O15" s="146"/>
      <c r="P15" s="145"/>
      <c r="Q15" s="145"/>
      <c r="R15" s="147"/>
      <c r="S15" s="146"/>
      <c r="T15" s="145"/>
      <c r="U15" s="145"/>
      <c r="V15" s="147"/>
      <c r="W15" s="146"/>
      <c r="X15" s="143"/>
      <c r="Y15" s="143"/>
      <c r="Z15" s="147"/>
      <c r="AA15" s="146"/>
      <c r="AB15" s="145"/>
      <c r="AC15" s="145"/>
      <c r="AD15" s="147"/>
      <c r="AE15" s="146"/>
      <c r="AF15" s="145"/>
      <c r="AG15" s="145"/>
      <c r="AH15" s="147"/>
      <c r="AI15" s="146"/>
      <c r="AJ15" s="145"/>
      <c r="AK15" s="145"/>
      <c r="AL15" s="147"/>
      <c r="AM15" s="146"/>
      <c r="AN15" s="145"/>
      <c r="AO15" s="145"/>
      <c r="AP15" s="147"/>
      <c r="AQ15" s="146"/>
      <c r="AR15" s="145"/>
      <c r="AS15" s="145"/>
      <c r="AT15" s="147"/>
      <c r="AU15" s="148"/>
      <c r="AV15" s="145"/>
      <c r="AW15" s="145"/>
      <c r="AX15" s="147"/>
      <c r="BF15" s="125">
        <f>16*1087</f>
        <v>17392</v>
      </c>
      <c r="BI15" s="125">
        <f>1087*12 + 510*4</f>
        <v>15084</v>
      </c>
    </row>
    <row r="16" spans="1:61">
      <c r="K16" s="139"/>
      <c r="L16" s="137"/>
      <c r="M16" s="137"/>
      <c r="N16" s="136"/>
      <c r="O16" s="138"/>
      <c r="P16" s="137"/>
      <c r="Q16" s="137"/>
      <c r="R16" s="136"/>
      <c r="S16" s="138"/>
      <c r="T16" s="137"/>
      <c r="U16" s="137"/>
      <c r="V16" s="136"/>
      <c r="W16" s="138"/>
      <c r="X16" s="164"/>
      <c r="Y16" s="164"/>
      <c r="Z16" s="136"/>
      <c r="AA16" s="138"/>
      <c r="AB16" s="137"/>
      <c r="AC16" s="137"/>
      <c r="AD16" s="136"/>
      <c r="AE16" s="138"/>
      <c r="AF16" s="137"/>
      <c r="AG16" s="137"/>
      <c r="AH16" s="136"/>
      <c r="AI16" s="138"/>
      <c r="AJ16" s="137"/>
      <c r="AK16" s="137"/>
      <c r="AL16" s="136"/>
      <c r="AM16" s="138"/>
      <c r="AN16" s="137"/>
      <c r="AO16" s="137"/>
      <c r="AP16" s="136"/>
      <c r="AQ16" s="138"/>
      <c r="AR16" s="137"/>
      <c r="AS16" s="137"/>
      <c r="AT16" s="136"/>
      <c r="AU16" s="139"/>
      <c r="AV16" s="137"/>
      <c r="AW16" s="137"/>
      <c r="AX16" s="136"/>
      <c r="BF16" s="125">
        <f>4*338 + 200 + 1200*6 + 1420*2 + 1740*2 +2040</f>
        <v>17112</v>
      </c>
      <c r="BI16" s="125">
        <f>BI15*1.4</f>
        <v>21117.599999999999</v>
      </c>
    </row>
    <row r="17" spans="7:58">
      <c r="K17" s="139"/>
      <c r="L17" s="137"/>
      <c r="M17" s="137"/>
      <c r="N17" s="136"/>
      <c r="O17" s="138"/>
      <c r="P17" s="137"/>
      <c r="Q17" s="137"/>
      <c r="R17" s="136"/>
      <c r="S17" s="138"/>
      <c r="T17" s="137"/>
      <c r="U17" s="137"/>
      <c r="V17" s="136"/>
      <c r="W17" s="138"/>
      <c r="X17" s="164"/>
      <c r="Y17" s="164"/>
      <c r="Z17" s="136"/>
      <c r="AA17" s="138"/>
      <c r="AB17" s="137"/>
      <c r="AC17" s="137"/>
      <c r="AD17" s="136"/>
      <c r="AE17" s="138"/>
      <c r="AF17" s="137"/>
      <c r="AG17" s="137"/>
      <c r="AH17" s="136"/>
      <c r="AI17" s="138"/>
      <c r="AJ17" s="137"/>
      <c r="AK17" s="137"/>
      <c r="AL17" s="136"/>
      <c r="AM17" s="138"/>
      <c r="AN17" s="137"/>
      <c r="AO17" s="137"/>
      <c r="AP17" s="136"/>
      <c r="AQ17" s="138"/>
      <c r="AR17" s="137"/>
      <c r="AS17" s="137"/>
      <c r="AT17" s="136"/>
      <c r="AU17" s="139"/>
      <c r="AV17" s="137"/>
      <c r="AW17" s="137"/>
      <c r="AX17" s="136"/>
    </row>
    <row r="18" spans="7:58" ht="15.75" thickBot="1">
      <c r="K18" s="135"/>
      <c r="L18" s="133"/>
      <c r="M18" s="133"/>
      <c r="N18" s="132"/>
      <c r="O18" s="134"/>
      <c r="P18" s="133"/>
      <c r="Q18" s="133"/>
      <c r="R18" s="132"/>
      <c r="S18" s="134"/>
      <c r="T18" s="133"/>
      <c r="U18" s="133"/>
      <c r="V18" s="132"/>
      <c r="W18" s="134"/>
      <c r="X18" s="151"/>
      <c r="Y18" s="151"/>
      <c r="Z18" s="132"/>
      <c r="AA18" s="134"/>
      <c r="AB18" s="133"/>
      <c r="AC18" s="133"/>
      <c r="AD18" s="132"/>
      <c r="AE18" s="149"/>
      <c r="AF18" s="151"/>
      <c r="AG18" s="151"/>
      <c r="AH18" s="150"/>
      <c r="AI18" s="149"/>
      <c r="AJ18" s="151"/>
      <c r="AK18" s="151"/>
      <c r="AL18" s="150"/>
      <c r="AM18" s="149"/>
      <c r="AN18" s="151"/>
      <c r="AO18" s="151"/>
      <c r="AP18" s="150"/>
      <c r="AQ18" s="149"/>
      <c r="AR18" s="151"/>
      <c r="AS18" s="151"/>
      <c r="AT18" s="150"/>
      <c r="AU18" s="135"/>
      <c r="AV18" s="133"/>
      <c r="AW18" s="133"/>
      <c r="AX18" s="132"/>
      <c r="BF18" s="125">
        <f>4800+2000+3100+2620*2</f>
        <v>15140</v>
      </c>
    </row>
    <row r="19" spans="7:58">
      <c r="G19" s="159"/>
      <c r="H19" s="157"/>
      <c r="I19" s="157"/>
      <c r="J19" s="156"/>
      <c r="K19" s="146"/>
      <c r="L19" s="160"/>
      <c r="M19" s="160"/>
      <c r="N19" s="163"/>
      <c r="O19" s="162"/>
      <c r="P19" s="160"/>
      <c r="Q19" s="160"/>
      <c r="R19" s="163"/>
      <c r="S19" s="162"/>
      <c r="T19" s="160"/>
      <c r="U19" s="160"/>
      <c r="V19" s="163"/>
      <c r="W19" s="162"/>
      <c r="X19" s="143"/>
      <c r="Y19" s="143"/>
      <c r="Z19" s="147"/>
      <c r="AA19" s="146"/>
      <c r="AB19" s="145"/>
      <c r="AC19" s="145"/>
      <c r="AD19" s="147"/>
      <c r="AE19" s="144"/>
      <c r="AF19" s="143"/>
      <c r="AG19" s="143"/>
      <c r="AH19" s="142"/>
      <c r="AI19" s="144"/>
      <c r="AJ19" s="143"/>
      <c r="AK19" s="143"/>
      <c r="AL19" s="142"/>
      <c r="AM19" s="144"/>
      <c r="AN19" s="143"/>
      <c r="AO19" s="143"/>
      <c r="AP19" s="142"/>
      <c r="AQ19" s="144"/>
      <c r="AR19" s="143"/>
      <c r="AS19" s="143"/>
      <c r="AT19" s="142"/>
      <c r="AU19" s="148"/>
      <c r="AV19" s="145"/>
      <c r="AW19" s="145"/>
      <c r="AX19" s="147"/>
    </row>
    <row r="20" spans="7:58">
      <c r="G20" s="139"/>
      <c r="H20" s="137"/>
      <c r="I20" s="137"/>
      <c r="J20" s="136"/>
      <c r="K20" s="138"/>
      <c r="L20" s="137"/>
      <c r="M20" s="137"/>
      <c r="N20" s="136"/>
      <c r="O20" s="138"/>
      <c r="P20" s="153"/>
      <c r="Q20" s="137"/>
      <c r="R20" s="136"/>
      <c r="S20" s="138"/>
      <c r="T20" s="137"/>
      <c r="U20" s="137"/>
      <c r="V20" s="136"/>
      <c r="W20" s="138"/>
      <c r="X20" s="137"/>
      <c r="Y20" s="137"/>
      <c r="Z20" s="136"/>
      <c r="AA20" s="138"/>
      <c r="AB20" s="137"/>
      <c r="AC20" s="137"/>
      <c r="AD20" s="136"/>
      <c r="AE20" s="138"/>
      <c r="AF20" s="137"/>
      <c r="AG20" s="137"/>
      <c r="AH20" s="136"/>
      <c r="AI20" s="138"/>
      <c r="AJ20" s="137"/>
      <c r="AK20" s="137"/>
      <c r="AL20" s="136"/>
      <c r="AM20" s="138"/>
      <c r="AN20" s="137"/>
      <c r="AO20" s="137"/>
      <c r="AP20" s="136"/>
      <c r="AQ20" s="138"/>
      <c r="AR20" s="137"/>
      <c r="AS20" s="137"/>
      <c r="AT20" s="136"/>
      <c r="AU20" s="139"/>
      <c r="AV20" s="137"/>
      <c r="AW20" s="137"/>
      <c r="AX20" s="136"/>
    </row>
    <row r="21" spans="7:58">
      <c r="G21" s="139"/>
      <c r="H21" s="137"/>
      <c r="I21" s="137"/>
      <c r="J21" s="136"/>
      <c r="K21" s="138"/>
      <c r="L21" s="137"/>
      <c r="M21" s="137"/>
      <c r="N21" s="136"/>
      <c r="O21" s="138"/>
      <c r="P21" s="153"/>
      <c r="Q21" s="137"/>
      <c r="R21" s="136"/>
      <c r="S21" s="138"/>
      <c r="T21" s="137"/>
      <c r="U21" s="137"/>
      <c r="V21" s="136"/>
      <c r="W21" s="138"/>
      <c r="X21" s="137"/>
      <c r="Y21" s="137"/>
      <c r="Z21" s="136"/>
      <c r="AA21" s="138"/>
      <c r="AB21" s="137"/>
      <c r="AC21" s="137"/>
      <c r="AD21" s="136"/>
      <c r="AE21" s="138"/>
      <c r="AF21" s="137"/>
      <c r="AG21" s="137"/>
      <c r="AH21" s="136"/>
      <c r="AI21" s="138"/>
      <c r="AJ21" s="137"/>
      <c r="AK21" s="137"/>
      <c r="AL21" s="136"/>
      <c r="AM21" s="138"/>
      <c r="AN21" s="137"/>
      <c r="AO21" s="137"/>
      <c r="AP21" s="136"/>
      <c r="AQ21" s="138"/>
      <c r="AR21" s="137"/>
      <c r="AS21" s="137"/>
      <c r="AT21" s="136"/>
      <c r="AU21" s="139"/>
      <c r="AV21" s="137"/>
      <c r="AW21" s="137"/>
      <c r="AX21" s="136"/>
    </row>
    <row r="22" spans="7:58" ht="15.75" thickBot="1">
      <c r="G22" s="135"/>
      <c r="H22" s="133"/>
      <c r="I22" s="133"/>
      <c r="J22" s="132"/>
      <c r="K22" s="134"/>
      <c r="L22" s="133"/>
      <c r="M22" s="133"/>
      <c r="N22" s="132"/>
      <c r="O22" s="134"/>
      <c r="P22" s="161"/>
      <c r="Q22" s="133"/>
      <c r="R22" s="132"/>
      <c r="S22" s="134"/>
      <c r="T22" s="133"/>
      <c r="U22" s="133"/>
      <c r="V22" s="132"/>
      <c r="W22" s="134"/>
      <c r="X22" s="133"/>
      <c r="Y22" s="133"/>
      <c r="Z22" s="132"/>
      <c r="AA22" s="134"/>
      <c r="AB22" s="133"/>
      <c r="AC22" s="133"/>
      <c r="AD22" s="132"/>
      <c r="AE22" s="134"/>
      <c r="AF22" s="133"/>
      <c r="AG22" s="133"/>
      <c r="AH22" s="132"/>
      <c r="AI22" s="134"/>
      <c r="AJ22" s="133"/>
      <c r="AK22" s="133"/>
      <c r="AL22" s="132"/>
      <c r="AM22" s="134"/>
      <c r="AN22" s="133"/>
      <c r="AO22" s="133"/>
      <c r="AP22" s="132"/>
      <c r="AQ22" s="138"/>
      <c r="AR22" s="137"/>
      <c r="AS22" s="137"/>
      <c r="AT22" s="136"/>
      <c r="AU22" s="139"/>
      <c r="AV22" s="137"/>
      <c r="AW22" s="137"/>
      <c r="AX22" s="136"/>
    </row>
    <row r="23" spans="7:58">
      <c r="G23" s="148"/>
      <c r="H23" s="145"/>
      <c r="I23" s="145"/>
      <c r="J23" s="147"/>
      <c r="K23" s="146"/>
      <c r="L23" s="145"/>
      <c r="M23" s="145"/>
      <c r="N23" s="147"/>
      <c r="O23" s="146"/>
      <c r="P23" s="160"/>
      <c r="Q23" s="145"/>
      <c r="R23" s="147"/>
      <c r="S23" s="146"/>
      <c r="T23" s="145"/>
      <c r="U23" s="145"/>
      <c r="V23" s="147"/>
      <c r="W23" s="146"/>
      <c r="X23" s="145"/>
      <c r="Y23" s="145"/>
      <c r="Z23" s="147"/>
      <c r="AA23" s="146"/>
      <c r="AB23" s="145"/>
      <c r="AC23" s="145"/>
      <c r="AD23" s="147"/>
      <c r="AE23" s="146"/>
      <c r="AF23" s="145"/>
      <c r="AG23" s="145"/>
      <c r="AH23" s="147"/>
      <c r="AI23" s="146"/>
      <c r="AJ23" s="145"/>
      <c r="AK23" s="145"/>
      <c r="AL23" s="147"/>
      <c r="AM23" s="146"/>
      <c r="AN23" s="145"/>
      <c r="AO23" s="145"/>
      <c r="AP23" s="147"/>
      <c r="AQ23" s="159"/>
      <c r="AR23" s="157"/>
      <c r="AS23" s="157"/>
      <c r="AT23" s="156"/>
      <c r="AU23" s="158"/>
      <c r="AV23" s="157"/>
      <c r="AW23" s="157"/>
      <c r="AX23" s="156"/>
      <c r="AY23" s="55"/>
      <c r="AZ23" s="55"/>
      <c r="BA23" s="55"/>
      <c r="BB23" s="58"/>
    </row>
    <row r="24" spans="7:58">
      <c r="G24" s="139"/>
      <c r="H24" s="137"/>
      <c r="I24" s="137"/>
      <c r="J24" s="136"/>
      <c r="K24" s="138"/>
      <c r="L24" s="137"/>
      <c r="M24" s="137"/>
      <c r="N24" s="136"/>
      <c r="O24" s="138"/>
      <c r="P24" s="137"/>
      <c r="Q24" s="137"/>
      <c r="R24" s="136"/>
      <c r="S24" s="138"/>
      <c r="T24" s="137"/>
      <c r="U24" s="137"/>
      <c r="V24" s="136"/>
      <c r="W24" s="138"/>
      <c r="X24" s="137"/>
      <c r="Y24" s="137"/>
      <c r="Z24" s="136"/>
      <c r="AA24" s="138"/>
      <c r="AB24" s="137"/>
      <c r="AC24" s="137"/>
      <c r="AD24" s="136"/>
      <c r="AE24" s="138"/>
      <c r="AF24" s="137"/>
      <c r="AG24" s="137"/>
      <c r="AH24" s="136"/>
      <c r="AI24" s="138"/>
      <c r="AJ24" s="137"/>
      <c r="AK24" s="137"/>
      <c r="AL24" s="136"/>
      <c r="AM24" s="138"/>
      <c r="AN24" s="137"/>
      <c r="AO24" s="137"/>
      <c r="AP24" s="136"/>
      <c r="AQ24" s="139"/>
      <c r="AR24" s="137"/>
      <c r="AS24" s="137"/>
      <c r="AT24" s="136"/>
      <c r="AU24" s="138"/>
      <c r="AV24" s="137"/>
      <c r="AW24" s="137"/>
      <c r="AX24" s="136"/>
      <c r="AY24" s="62"/>
      <c r="AZ24" s="62"/>
      <c r="BA24" s="62"/>
      <c r="BB24" s="65"/>
    </row>
    <row r="25" spans="7:58">
      <c r="G25" s="139"/>
      <c r="H25" s="137"/>
      <c r="I25" s="137"/>
      <c r="J25" s="136"/>
      <c r="K25" s="138"/>
      <c r="L25" s="137"/>
      <c r="M25" s="137"/>
      <c r="N25" s="136"/>
      <c r="O25" s="138"/>
      <c r="P25" s="137"/>
      <c r="Q25" s="137"/>
      <c r="R25" s="136"/>
      <c r="S25" s="138"/>
      <c r="T25" s="137"/>
      <c r="U25" s="153"/>
      <c r="V25" s="155"/>
      <c r="W25" s="154"/>
      <c r="X25" s="153"/>
      <c r="Y25" s="137"/>
      <c r="Z25" s="136"/>
      <c r="AA25" s="138"/>
      <c r="AB25" s="137"/>
      <c r="AC25" s="137"/>
      <c r="AD25" s="136"/>
      <c r="AE25" s="138"/>
      <c r="AF25" s="137"/>
      <c r="AG25" s="137"/>
      <c r="AH25" s="136"/>
      <c r="AI25" s="138"/>
      <c r="AJ25" s="137"/>
      <c r="AK25" s="137"/>
      <c r="AL25" s="136"/>
      <c r="AM25" s="138"/>
      <c r="AN25" s="137"/>
      <c r="AO25" s="137"/>
      <c r="AP25" s="136"/>
      <c r="AQ25" s="139"/>
      <c r="AR25" s="137"/>
      <c r="AS25" s="137"/>
      <c r="AT25" s="136"/>
      <c r="AU25" s="138"/>
      <c r="AV25" s="137"/>
      <c r="AW25" s="137"/>
      <c r="AX25" s="136"/>
      <c r="AY25" s="62"/>
      <c r="AZ25" s="62"/>
      <c r="BA25" s="62"/>
      <c r="BB25" s="65"/>
    </row>
    <row r="26" spans="7:58" ht="15.75" thickBot="1">
      <c r="G26" s="135"/>
      <c r="H26" s="133"/>
      <c r="I26" s="133"/>
      <c r="J26" s="132"/>
      <c r="K26" s="134"/>
      <c r="L26" s="133"/>
      <c r="M26" s="133"/>
      <c r="N26" s="132"/>
      <c r="O26" s="134"/>
      <c r="P26" s="133"/>
      <c r="Q26" s="133"/>
      <c r="R26" s="132"/>
      <c r="S26" s="134"/>
      <c r="T26" s="133"/>
      <c r="U26" s="133"/>
      <c r="V26" s="132"/>
      <c r="W26" s="134"/>
      <c r="X26" s="133"/>
      <c r="Y26" s="133"/>
      <c r="Z26" s="132"/>
      <c r="AA26" s="134"/>
      <c r="AB26" s="133"/>
      <c r="AC26" s="133"/>
      <c r="AD26" s="150"/>
      <c r="AE26" s="149"/>
      <c r="AF26" s="151"/>
      <c r="AG26" s="151"/>
      <c r="AH26" s="150"/>
      <c r="AI26" s="149"/>
      <c r="AJ26" s="151"/>
      <c r="AK26" s="151"/>
      <c r="AL26" s="150"/>
      <c r="AM26" s="149"/>
      <c r="AN26" s="151"/>
      <c r="AO26" s="151"/>
      <c r="AP26" s="150"/>
      <c r="AQ26" s="152"/>
      <c r="AR26" s="151"/>
      <c r="AS26" s="151"/>
      <c r="AT26" s="150"/>
      <c r="AU26" s="149"/>
      <c r="AV26" s="133"/>
      <c r="AW26" s="133"/>
      <c r="AX26" s="132"/>
      <c r="AY26" s="62"/>
      <c r="AZ26" s="62"/>
      <c r="BA26" s="62"/>
      <c r="BB26" s="65"/>
    </row>
    <row r="27" spans="7:58">
      <c r="G27" s="148"/>
      <c r="H27" s="145"/>
      <c r="I27" s="145"/>
      <c r="J27" s="147"/>
      <c r="K27" s="146"/>
      <c r="L27" s="145"/>
      <c r="M27" s="145"/>
      <c r="N27" s="147"/>
      <c r="O27" s="146"/>
      <c r="P27" s="145"/>
      <c r="Q27" s="145"/>
      <c r="R27" s="147"/>
      <c r="S27" s="146"/>
      <c r="T27" s="145"/>
      <c r="U27" s="145"/>
      <c r="V27" s="147"/>
      <c r="W27" s="146"/>
      <c r="X27" s="145"/>
      <c r="Y27" s="145"/>
      <c r="Z27" s="147"/>
      <c r="AA27" s="146"/>
      <c r="AB27" s="145"/>
      <c r="AC27" s="145"/>
      <c r="AD27" s="142"/>
      <c r="AE27" s="144"/>
      <c r="AF27" s="143"/>
      <c r="AG27" s="143"/>
      <c r="AH27" s="142"/>
      <c r="AI27" s="144"/>
      <c r="AJ27" s="143"/>
      <c r="AK27" s="143"/>
      <c r="AL27" s="142"/>
      <c r="AM27" s="144"/>
      <c r="AN27" s="143"/>
      <c r="AO27" s="143"/>
      <c r="AP27" s="142"/>
      <c r="AQ27" s="141"/>
      <c r="AR27" s="140"/>
      <c r="AS27" s="140"/>
      <c r="AT27" s="140"/>
      <c r="AU27" s="140"/>
      <c r="AV27" s="62"/>
      <c r="AW27" s="62"/>
      <c r="AX27" s="62"/>
      <c r="AY27" s="62"/>
      <c r="AZ27" s="62"/>
      <c r="BA27" s="62"/>
      <c r="BB27" s="65"/>
    </row>
    <row r="28" spans="7:58">
      <c r="G28" s="139"/>
      <c r="H28" s="137"/>
      <c r="I28" s="137"/>
      <c r="J28" s="136"/>
      <c r="K28" s="138"/>
      <c r="L28" s="137"/>
      <c r="M28" s="137"/>
      <c r="N28" s="136"/>
      <c r="O28" s="138"/>
      <c r="P28" s="137"/>
      <c r="Q28" s="137"/>
      <c r="R28" s="136"/>
      <c r="S28" s="138"/>
      <c r="T28" s="137"/>
      <c r="U28" s="137"/>
      <c r="V28" s="136"/>
      <c r="W28" s="138"/>
      <c r="X28" s="137"/>
      <c r="Y28" s="137"/>
      <c r="Z28" s="136"/>
      <c r="AA28" s="138"/>
      <c r="AB28" s="137"/>
      <c r="AC28" s="137"/>
      <c r="AD28" s="136"/>
      <c r="AE28" s="138"/>
      <c r="AF28" s="137"/>
      <c r="AG28" s="137"/>
      <c r="AH28" s="136"/>
      <c r="AI28" s="138"/>
      <c r="AJ28" s="137"/>
      <c r="AK28" s="137"/>
      <c r="AL28" s="136"/>
      <c r="AM28" s="138"/>
      <c r="AN28" s="137"/>
      <c r="AO28" s="137"/>
      <c r="AP28" s="136"/>
      <c r="AQ28" s="88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5"/>
    </row>
    <row r="29" spans="7:58">
      <c r="G29" s="139"/>
      <c r="H29" s="137"/>
      <c r="I29" s="137"/>
      <c r="J29" s="136"/>
      <c r="K29" s="138"/>
      <c r="L29" s="137"/>
      <c r="M29" s="137"/>
      <c r="N29" s="136"/>
      <c r="O29" s="138"/>
      <c r="P29" s="137"/>
      <c r="Q29" s="137"/>
      <c r="R29" s="136"/>
      <c r="S29" s="138"/>
      <c r="T29" s="137"/>
      <c r="U29" s="137"/>
      <c r="V29" s="136"/>
      <c r="W29" s="138"/>
      <c r="X29" s="137"/>
      <c r="Y29" s="137"/>
      <c r="Z29" s="136"/>
      <c r="AA29" s="138"/>
      <c r="AB29" s="137"/>
      <c r="AC29" s="137"/>
      <c r="AD29" s="136"/>
      <c r="AE29" s="138"/>
      <c r="AF29" s="137"/>
      <c r="AG29" s="137"/>
      <c r="AH29" s="136"/>
      <c r="AI29" s="138"/>
      <c r="AJ29" s="137"/>
      <c r="AK29" s="137"/>
      <c r="AL29" s="136"/>
      <c r="AM29" s="138"/>
      <c r="AN29" s="137"/>
      <c r="AO29" s="137"/>
      <c r="AP29" s="136"/>
      <c r="AQ29" s="88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5"/>
    </row>
    <row r="30" spans="7:58" ht="15.75" thickBot="1">
      <c r="G30" s="135"/>
      <c r="H30" s="133"/>
      <c r="I30" s="133"/>
      <c r="J30" s="132"/>
      <c r="K30" s="134"/>
      <c r="L30" s="133"/>
      <c r="M30" s="133"/>
      <c r="N30" s="132"/>
      <c r="O30" s="134"/>
      <c r="P30" s="133"/>
      <c r="Q30" s="133"/>
      <c r="R30" s="132"/>
      <c r="S30" s="134"/>
      <c r="T30" s="133"/>
      <c r="U30" s="133"/>
      <c r="V30" s="132"/>
      <c r="W30" s="134"/>
      <c r="X30" s="133"/>
      <c r="Y30" s="133"/>
      <c r="Z30" s="132"/>
      <c r="AA30" s="134"/>
      <c r="AB30" s="133"/>
      <c r="AC30" s="133"/>
      <c r="AD30" s="132"/>
      <c r="AE30" s="134"/>
      <c r="AF30" s="133"/>
      <c r="AG30" s="133"/>
      <c r="AH30" s="132"/>
      <c r="AI30" s="134"/>
      <c r="AJ30" s="133"/>
      <c r="AK30" s="133"/>
      <c r="AL30" s="132"/>
      <c r="AM30" s="134"/>
      <c r="AN30" s="133"/>
      <c r="AO30" s="133"/>
      <c r="AP30" s="132"/>
      <c r="AQ30" s="94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6"/>
    </row>
  </sheetData>
  <mergeCells count="1">
    <mergeCell ref="G1:H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M81"/>
  <sheetViews>
    <sheetView topLeftCell="F4" zoomScale="120" zoomScaleNormal="120" workbookViewId="0">
      <selection activeCell="BJ17" sqref="BJ17"/>
    </sheetView>
  </sheetViews>
  <sheetFormatPr defaultColWidth="1.85546875" defaultRowHeight="9" customHeight="1"/>
  <cols>
    <col min="1" max="13" width="1.85546875" style="169"/>
    <col min="14" max="14" width="2" style="169" bestFit="1" customWidth="1"/>
    <col min="15" max="29" width="1.85546875" style="169"/>
    <col min="30" max="30" width="2" style="169" bestFit="1" customWidth="1"/>
    <col min="31" max="54" width="1.85546875" style="169"/>
    <col min="55" max="55" width="2.7109375" style="169" bestFit="1" customWidth="1"/>
    <col min="56" max="61" width="1.85546875" style="169"/>
    <col min="62" max="62" width="2.7109375" style="169" bestFit="1" customWidth="1"/>
    <col min="63" max="16384" width="1.85546875" style="169"/>
  </cols>
  <sheetData>
    <row r="1" spans="1:65" ht="7.5" customHeight="1">
      <c r="B1" s="137"/>
      <c r="C1" s="137"/>
      <c r="D1" s="137"/>
      <c r="E1" s="137"/>
      <c r="J1" s="137"/>
      <c r="K1" s="137"/>
      <c r="L1" s="137"/>
      <c r="M1" s="137"/>
      <c r="T1" s="137"/>
    </row>
    <row r="2" spans="1:65" ht="9" customHeight="1">
      <c r="A2" s="137"/>
      <c r="B2" s="169" t="s">
        <v>88</v>
      </c>
      <c r="C2" s="137"/>
      <c r="D2" s="137"/>
      <c r="E2" s="137"/>
      <c r="H2" s="188"/>
      <c r="I2" s="188"/>
      <c r="L2" s="188"/>
      <c r="M2" s="188"/>
      <c r="P2" s="188"/>
      <c r="Q2" s="188"/>
      <c r="T2" s="137"/>
      <c r="V2" s="146"/>
      <c r="W2" s="145"/>
      <c r="X2" s="145"/>
      <c r="Y2" s="179"/>
      <c r="Z2" s="146"/>
      <c r="AA2" s="145"/>
      <c r="AB2" s="145"/>
      <c r="AC2" s="179"/>
      <c r="AF2" s="188"/>
      <c r="AG2" s="188"/>
      <c r="AJ2" s="188"/>
      <c r="AK2" s="188"/>
      <c r="AN2" s="188"/>
      <c r="AO2" s="188"/>
      <c r="AR2" s="188"/>
      <c r="AS2" s="188"/>
      <c r="AV2" s="188"/>
      <c r="AW2" s="188"/>
      <c r="AX2" s="188"/>
      <c r="AY2" s="188"/>
      <c r="AZ2" s="188"/>
    </row>
    <row r="3" spans="1:65" ht="9" customHeight="1">
      <c r="A3" s="137"/>
      <c r="B3" s="137" t="s">
        <v>117</v>
      </c>
      <c r="C3" s="137"/>
      <c r="D3" s="137"/>
      <c r="E3" s="137"/>
      <c r="H3" s="188"/>
      <c r="I3" s="188"/>
      <c r="L3" s="188"/>
      <c r="M3" s="188"/>
      <c r="P3" s="188"/>
      <c r="Q3" s="188"/>
      <c r="T3" s="137"/>
      <c r="V3" s="138"/>
      <c r="W3" s="137"/>
      <c r="X3" s="137"/>
      <c r="Y3" s="177"/>
      <c r="Z3" s="138"/>
      <c r="AA3" s="137"/>
      <c r="AB3" s="137"/>
      <c r="AC3" s="177"/>
      <c r="AF3" s="188"/>
      <c r="AG3" s="188"/>
      <c r="AJ3" s="188"/>
      <c r="AK3" s="188"/>
      <c r="AN3" s="188"/>
      <c r="AO3" s="188"/>
      <c r="AR3" s="188"/>
      <c r="AS3" s="188"/>
      <c r="AV3" s="188"/>
      <c r="AW3" s="188"/>
      <c r="AX3" s="188"/>
      <c r="AY3" s="188"/>
      <c r="AZ3" s="188"/>
    </row>
    <row r="4" spans="1:65" ht="9" customHeight="1">
      <c r="H4" s="188"/>
      <c r="I4" s="188"/>
      <c r="L4" s="188"/>
      <c r="M4" s="188"/>
      <c r="P4" s="188"/>
      <c r="Q4" s="188"/>
      <c r="T4" s="188"/>
      <c r="U4" s="188"/>
      <c r="V4" s="138"/>
      <c r="W4" s="137"/>
      <c r="X4" s="137"/>
      <c r="Y4" s="177"/>
      <c r="Z4" s="138"/>
      <c r="AA4" s="137"/>
      <c r="AB4" s="137"/>
      <c r="AC4" s="177"/>
      <c r="AF4" s="188"/>
      <c r="AG4" s="188"/>
      <c r="AJ4" s="188"/>
      <c r="AK4" s="188"/>
      <c r="AN4" s="188"/>
      <c r="AO4" s="188"/>
      <c r="AR4" s="188"/>
      <c r="AS4" s="188"/>
      <c r="AV4" s="188"/>
      <c r="AW4" s="188"/>
      <c r="AX4" s="188"/>
      <c r="AY4" s="188"/>
      <c r="AZ4" s="188"/>
    </row>
    <row r="5" spans="1:65" ht="9" customHeight="1">
      <c r="H5" s="137"/>
      <c r="L5" s="137"/>
      <c r="P5" s="137"/>
      <c r="V5" s="184"/>
      <c r="W5" s="182"/>
      <c r="X5" s="182"/>
      <c r="Y5" s="176"/>
      <c r="Z5" s="210"/>
      <c r="AA5" s="182"/>
      <c r="AB5" s="182"/>
      <c r="AC5" s="176"/>
      <c r="AF5" s="137"/>
      <c r="AJ5" s="137"/>
      <c r="AN5" s="137"/>
      <c r="AR5" s="137"/>
      <c r="AV5" s="137"/>
      <c r="AY5" s="137"/>
    </row>
    <row r="6" spans="1:65" ht="9" customHeight="1">
      <c r="H6" s="137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208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  <c r="AP6" s="146"/>
      <c r="AQ6" s="145"/>
      <c r="AR6" s="145"/>
      <c r="AS6" s="179"/>
      <c r="AT6" s="146"/>
      <c r="AU6" s="145"/>
      <c r="AV6" s="145"/>
      <c r="AW6" s="179"/>
      <c r="AX6" s="137"/>
      <c r="AY6" s="137"/>
    </row>
    <row r="7" spans="1:65" ht="9" customHeight="1">
      <c r="H7" s="13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86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P7" s="138"/>
      <c r="AQ7" s="137"/>
      <c r="AR7" s="137"/>
      <c r="AS7" s="177"/>
      <c r="AT7" s="138"/>
      <c r="AU7" s="137"/>
      <c r="AV7" s="137"/>
      <c r="AW7" s="177"/>
      <c r="AX7" s="137"/>
      <c r="AY7" s="137"/>
      <c r="BM7" s="169" t="s">
        <v>118</v>
      </c>
    </row>
    <row r="8" spans="1:65" ht="9" customHeight="1">
      <c r="H8" s="13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86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P8" s="138"/>
      <c r="AQ8" s="137"/>
      <c r="AR8" s="137"/>
      <c r="AS8" s="177"/>
      <c r="AT8" s="138"/>
      <c r="AU8" s="137"/>
      <c r="AV8" s="137"/>
      <c r="AW8" s="177"/>
      <c r="AX8" s="188"/>
      <c r="AY8" s="188"/>
      <c r="AZ8" s="188"/>
    </row>
    <row r="9" spans="1:65" ht="9" customHeight="1">
      <c r="H9" s="188"/>
      <c r="I9" s="188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210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P9" s="184"/>
      <c r="AQ9" s="182"/>
      <c r="AR9" s="182"/>
      <c r="AS9" s="176"/>
      <c r="AT9" s="184"/>
      <c r="AU9" s="182"/>
      <c r="AV9" s="182"/>
      <c r="AW9" s="176"/>
      <c r="AX9" s="188"/>
      <c r="AY9" s="188"/>
      <c r="AZ9" s="188"/>
      <c r="BM9" s="169" t="s">
        <v>121</v>
      </c>
    </row>
    <row r="10" spans="1:65" ht="9" customHeight="1">
      <c r="A10" s="137"/>
      <c r="B10" s="137"/>
      <c r="C10" s="137"/>
      <c r="D10" s="137"/>
      <c r="E10" s="137"/>
      <c r="H10" s="137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208"/>
      <c r="W10" s="190"/>
      <c r="X10" s="190"/>
      <c r="Y10" s="189"/>
      <c r="Z10" s="208"/>
      <c r="AA10" s="190"/>
      <c r="AB10" s="190"/>
      <c r="AC10" s="189"/>
      <c r="AD10" s="208"/>
      <c r="AE10" s="190"/>
      <c r="AF10" s="190"/>
      <c r="AG10" s="189"/>
      <c r="AH10" s="208"/>
      <c r="AI10" s="190"/>
      <c r="AJ10" s="137"/>
      <c r="AK10" s="179"/>
      <c r="AL10" s="146"/>
      <c r="AM10" s="145"/>
      <c r="AN10" s="145"/>
      <c r="AO10" s="179"/>
      <c r="AP10" s="146"/>
      <c r="AQ10" s="145"/>
      <c r="AR10" s="145"/>
      <c r="AS10" s="179"/>
      <c r="AT10" s="146"/>
      <c r="AU10" s="145"/>
      <c r="AV10" s="145"/>
      <c r="AW10" s="179"/>
      <c r="AX10" s="188"/>
      <c r="AY10" s="188"/>
      <c r="AZ10" s="188"/>
      <c r="BD10" s="169" t="s">
        <v>129</v>
      </c>
    </row>
    <row r="11" spans="1:65" ht="9" customHeight="1">
      <c r="A11" s="137"/>
      <c r="B11" s="137"/>
      <c r="C11" s="137"/>
      <c r="D11" s="137"/>
      <c r="E11" s="137"/>
      <c r="H11" s="13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86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77"/>
      <c r="AT11" s="138"/>
      <c r="AU11" s="137"/>
      <c r="AV11" s="137"/>
      <c r="AW11" s="177"/>
      <c r="AY11" s="137"/>
      <c r="BD11" s="169" t="s">
        <v>128</v>
      </c>
      <c r="BM11" s="169" t="s">
        <v>119</v>
      </c>
    </row>
    <row r="12" spans="1:65" ht="9" customHeight="1">
      <c r="A12" s="137"/>
      <c r="B12" s="137"/>
      <c r="C12" s="137"/>
      <c r="D12" s="137"/>
      <c r="E12" s="137"/>
      <c r="H12" s="137"/>
      <c r="J12" s="138"/>
      <c r="K12" s="137"/>
      <c r="L12" s="137"/>
      <c r="M12" s="177"/>
      <c r="N12" s="138"/>
      <c r="O12" s="185"/>
      <c r="P12" s="185"/>
      <c r="Q12" s="187"/>
      <c r="R12" s="186"/>
      <c r="S12" s="185"/>
      <c r="T12" s="185"/>
      <c r="U12" s="187"/>
      <c r="V12" s="186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77"/>
      <c r="AT12" s="138"/>
      <c r="AU12" s="137"/>
      <c r="AV12" s="137"/>
      <c r="AW12" s="177"/>
      <c r="AY12" s="137"/>
    </row>
    <row r="13" spans="1:65" ht="9" customHeight="1">
      <c r="A13" s="137"/>
      <c r="B13" s="137"/>
      <c r="C13" s="137"/>
      <c r="D13" s="137"/>
      <c r="E13" s="137"/>
      <c r="H13" s="188"/>
      <c r="I13" s="188"/>
      <c r="J13" s="184"/>
      <c r="K13" s="182"/>
      <c r="L13" s="182"/>
      <c r="M13" s="176"/>
      <c r="N13" s="184"/>
      <c r="O13" s="194"/>
      <c r="P13" s="182"/>
      <c r="Q13" s="176"/>
      <c r="R13" s="184"/>
      <c r="S13" s="182"/>
      <c r="T13" s="182"/>
      <c r="U13" s="176"/>
      <c r="V13" s="210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76"/>
      <c r="AT13" s="184"/>
      <c r="AU13" s="182"/>
      <c r="AV13" s="182"/>
      <c r="AW13" s="176"/>
      <c r="AY13" s="137"/>
      <c r="BM13" s="169" t="s">
        <v>120</v>
      </c>
    </row>
    <row r="14" spans="1:65" ht="9" customHeight="1">
      <c r="A14" s="137"/>
      <c r="B14" s="137"/>
      <c r="C14" s="137"/>
      <c r="D14" s="137"/>
      <c r="E14" s="137"/>
      <c r="F14" s="146"/>
      <c r="G14" s="145"/>
      <c r="H14" s="145"/>
      <c r="I14" s="179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208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  <c r="AT14" s="146"/>
      <c r="AU14" s="145"/>
      <c r="AV14" s="145"/>
      <c r="AW14" s="179"/>
      <c r="AY14" s="137"/>
    </row>
    <row r="15" spans="1:65" ht="9" customHeight="1">
      <c r="A15" s="137"/>
      <c r="B15" s="137"/>
      <c r="C15" s="137"/>
      <c r="D15" s="137"/>
      <c r="E15" s="137"/>
      <c r="F15" s="138"/>
      <c r="G15" s="137"/>
      <c r="H15" s="137"/>
      <c r="I15" s="177"/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86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  <c r="AT15" s="138"/>
      <c r="AU15" s="137"/>
      <c r="AV15" s="137"/>
      <c r="AW15" s="177"/>
      <c r="AY15" s="137"/>
    </row>
    <row r="16" spans="1:65" ht="9" customHeight="1">
      <c r="A16" s="137"/>
      <c r="B16" s="137"/>
      <c r="C16" s="137"/>
      <c r="D16" s="137"/>
      <c r="E16" s="137"/>
      <c r="F16" s="138"/>
      <c r="G16" s="137"/>
      <c r="H16" s="137"/>
      <c r="I16" s="177"/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86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  <c r="AT16" s="138"/>
      <c r="AU16" s="137"/>
      <c r="AV16" s="137"/>
      <c r="AW16" s="177"/>
      <c r="AX16" s="188"/>
      <c r="AY16" s="188"/>
      <c r="AZ16" s="188"/>
      <c r="BC16" s="169">
        <v>1</v>
      </c>
      <c r="BD16" s="169" t="s">
        <v>122</v>
      </c>
      <c r="BJ16" s="169">
        <v>20</v>
      </c>
    </row>
    <row r="17" spans="1:62" ht="9" customHeight="1">
      <c r="A17" s="137"/>
      <c r="B17" s="137"/>
      <c r="C17" s="137"/>
      <c r="D17" s="137"/>
      <c r="E17" s="137"/>
      <c r="F17" s="184"/>
      <c r="G17" s="182"/>
      <c r="H17" s="182"/>
      <c r="I17" s="176"/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210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  <c r="AT17" s="184"/>
      <c r="AU17" s="182"/>
      <c r="AV17" s="182"/>
      <c r="AW17" s="176"/>
      <c r="AX17" s="188"/>
      <c r="AY17" s="188"/>
      <c r="AZ17" s="188"/>
      <c r="BC17" s="169">
        <v>7</v>
      </c>
      <c r="BD17" s="169" t="s">
        <v>124</v>
      </c>
      <c r="BJ17" s="169">
        <v>10</v>
      </c>
    </row>
    <row r="18" spans="1:62" ht="9" customHeight="1">
      <c r="A18" s="137"/>
      <c r="B18" s="137"/>
      <c r="C18" s="137"/>
      <c r="D18" s="137"/>
      <c r="E18" s="137"/>
      <c r="F18" s="146"/>
      <c r="G18" s="145"/>
      <c r="H18" s="145"/>
      <c r="I18" s="179"/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45"/>
      <c r="U18" s="179"/>
      <c r="V18" s="208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79"/>
      <c r="AT18" s="146"/>
      <c r="AU18" s="145"/>
      <c r="AV18" s="145"/>
      <c r="AW18" s="179"/>
      <c r="AX18" s="188"/>
      <c r="AY18" s="188"/>
      <c r="AZ18" s="188"/>
      <c r="BC18" s="169">
        <v>8</v>
      </c>
      <c r="BD18" s="169" t="s">
        <v>123</v>
      </c>
    </row>
    <row r="19" spans="1:62" ht="9" customHeight="1">
      <c r="A19" s="137"/>
      <c r="B19" s="137"/>
      <c r="C19" s="137"/>
      <c r="D19" s="137"/>
      <c r="E19" s="137"/>
      <c r="F19" s="138"/>
      <c r="G19" s="137"/>
      <c r="H19" s="137"/>
      <c r="I19" s="177"/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86"/>
      <c r="W19" s="137"/>
      <c r="X19" s="137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77"/>
      <c r="AT19" s="138"/>
      <c r="AU19" s="137"/>
      <c r="AV19" s="137"/>
      <c r="AW19" s="177"/>
      <c r="AY19" s="137"/>
      <c r="BC19" s="169">
        <v>7</v>
      </c>
      <c r="BD19" s="169" t="s">
        <v>125</v>
      </c>
    </row>
    <row r="20" spans="1:62" ht="9" customHeight="1">
      <c r="A20" s="137"/>
      <c r="B20" s="137"/>
      <c r="C20" s="137"/>
      <c r="D20" s="137"/>
      <c r="E20" s="137"/>
      <c r="F20" s="138"/>
      <c r="G20" s="137"/>
      <c r="H20" s="137"/>
      <c r="I20" s="177"/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77"/>
      <c r="AT20" s="138"/>
      <c r="AU20" s="137"/>
      <c r="AV20" s="137"/>
      <c r="AW20" s="177"/>
      <c r="AY20" s="137"/>
      <c r="BC20" s="169">
        <v>3</v>
      </c>
      <c r="BD20" s="169" t="s">
        <v>127</v>
      </c>
    </row>
    <row r="21" spans="1:62" ht="9" customHeight="1">
      <c r="A21" s="137"/>
      <c r="B21" s="137"/>
      <c r="C21" s="137"/>
      <c r="D21" s="137"/>
      <c r="E21" s="137"/>
      <c r="F21" s="184"/>
      <c r="G21" s="182"/>
      <c r="H21" s="182"/>
      <c r="I21" s="176"/>
      <c r="J21" s="184"/>
      <c r="K21" s="182"/>
      <c r="L21" s="182"/>
      <c r="M21" s="176"/>
      <c r="N21" s="184"/>
      <c r="O21" s="194"/>
      <c r="P21" s="182"/>
      <c r="Q21" s="176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76"/>
      <c r="AT21" s="184"/>
      <c r="AU21" s="182"/>
      <c r="AV21" s="182"/>
      <c r="AW21" s="176"/>
      <c r="AY21" s="137"/>
      <c r="BC21" s="169">
        <v>5</v>
      </c>
      <c r="BD21" s="169" t="s">
        <v>126</v>
      </c>
    </row>
    <row r="22" spans="1:62" ht="9" customHeight="1">
      <c r="A22" s="137"/>
      <c r="B22" s="137"/>
      <c r="C22" s="137"/>
      <c r="D22" s="137"/>
      <c r="E22" s="137"/>
      <c r="F22" s="146"/>
      <c r="G22" s="145"/>
      <c r="H22" s="145"/>
      <c r="I22" s="179"/>
      <c r="J22" s="146"/>
      <c r="K22" s="145"/>
      <c r="L22" s="145"/>
      <c r="M22" s="179"/>
      <c r="N22" s="146"/>
      <c r="O22" s="190"/>
      <c r="P22" s="145"/>
      <c r="Q22" s="179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T22" s="146"/>
      <c r="AU22" s="145"/>
      <c r="AV22" s="145"/>
      <c r="AW22" s="179"/>
      <c r="AY22" s="137"/>
    </row>
    <row r="23" spans="1:62" ht="9" customHeight="1">
      <c r="A23" s="137"/>
      <c r="B23" s="137"/>
      <c r="C23" s="137"/>
      <c r="D23" s="137"/>
      <c r="E23" s="137"/>
      <c r="F23" s="138"/>
      <c r="G23" s="137"/>
      <c r="H23" s="137"/>
      <c r="I23" s="177"/>
      <c r="J23" s="138"/>
      <c r="K23" s="137"/>
      <c r="L23" s="137"/>
      <c r="M23" s="177"/>
      <c r="N23" s="138"/>
      <c r="O23" s="185"/>
      <c r="P23" s="137"/>
      <c r="Q23" s="17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T23" s="138"/>
      <c r="AU23" s="137"/>
      <c r="AV23" s="137"/>
      <c r="AW23" s="177"/>
      <c r="AY23" s="137"/>
      <c r="BC23" s="169">
        <f>SUM(BC16:BJ21)</f>
        <v>61</v>
      </c>
    </row>
    <row r="24" spans="1:62" ht="9" customHeight="1">
      <c r="A24" s="137"/>
      <c r="B24" s="137"/>
      <c r="C24" s="137"/>
      <c r="D24" s="137"/>
      <c r="E24" s="137"/>
      <c r="F24" s="138"/>
      <c r="G24" s="137"/>
      <c r="H24" s="137"/>
      <c r="I24" s="177"/>
      <c r="J24" s="138"/>
      <c r="K24" s="137"/>
      <c r="L24" s="137"/>
      <c r="M24" s="177"/>
      <c r="N24" s="138"/>
      <c r="O24" s="185"/>
      <c r="P24" s="137"/>
      <c r="Q24" s="177"/>
      <c r="R24" s="138"/>
      <c r="S24" s="137"/>
      <c r="T24" s="137"/>
      <c r="U24" s="177"/>
      <c r="V24" s="138"/>
      <c r="W24" s="137"/>
      <c r="X24" s="137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T24" s="138"/>
      <c r="AU24" s="137"/>
      <c r="AV24" s="137"/>
      <c r="AW24" s="177"/>
      <c r="AX24" s="188"/>
      <c r="AY24" s="188"/>
      <c r="AZ24" s="188"/>
    </row>
    <row r="25" spans="1:62" ht="9" customHeight="1">
      <c r="A25" s="137"/>
      <c r="B25" s="137"/>
      <c r="C25" s="137"/>
      <c r="D25" s="137"/>
      <c r="E25" s="137"/>
      <c r="F25" s="184"/>
      <c r="G25" s="182"/>
      <c r="H25" s="182"/>
      <c r="I25" s="176"/>
      <c r="J25" s="184"/>
      <c r="K25" s="182"/>
      <c r="L25" s="182"/>
      <c r="M25" s="176"/>
      <c r="N25" s="184"/>
      <c r="O25" s="194"/>
      <c r="P25" s="182"/>
      <c r="Q25" s="176"/>
      <c r="R25" s="184"/>
      <c r="S25" s="182"/>
      <c r="T25" s="182"/>
      <c r="U25" s="176"/>
      <c r="V25" s="184"/>
      <c r="W25" s="182"/>
      <c r="X25" s="182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T25" s="184"/>
      <c r="AU25" s="182"/>
      <c r="AV25" s="182"/>
      <c r="AW25" s="176"/>
      <c r="AX25" s="188"/>
      <c r="AY25" s="188"/>
      <c r="AZ25" s="188"/>
    </row>
    <row r="26" spans="1:62" ht="9" customHeight="1">
      <c r="F26" s="146"/>
      <c r="G26" s="145"/>
      <c r="H26" s="145"/>
      <c r="I26" s="179"/>
      <c r="J26" s="146"/>
      <c r="K26" s="145"/>
      <c r="L26" s="145"/>
      <c r="M26" s="179"/>
      <c r="N26" s="146"/>
      <c r="O26" s="190"/>
      <c r="P26" s="145"/>
      <c r="Q26" s="179"/>
      <c r="R26" s="146"/>
      <c r="S26" s="145"/>
      <c r="T26" s="145"/>
      <c r="U26" s="179"/>
      <c r="V26" s="146"/>
      <c r="W26" s="145"/>
      <c r="X26" s="145"/>
      <c r="Y26" s="179"/>
      <c r="Z26" s="146"/>
      <c r="AA26" s="145"/>
      <c r="AB26" s="145"/>
      <c r="AC26" s="179"/>
      <c r="AD26" s="146"/>
      <c r="AE26" s="145"/>
      <c r="AF26" s="145"/>
      <c r="AG26" s="179"/>
      <c r="AH26" s="146"/>
      <c r="AI26" s="145"/>
      <c r="AJ26" s="145"/>
      <c r="AK26" s="179"/>
      <c r="AL26" s="146"/>
      <c r="AM26" s="145"/>
      <c r="AN26" s="145"/>
      <c r="AO26" s="179"/>
      <c r="AP26" s="146"/>
      <c r="AQ26" s="145"/>
      <c r="AR26" s="145"/>
      <c r="AS26" s="179"/>
      <c r="AT26" s="146"/>
      <c r="AU26" s="145"/>
      <c r="AV26" s="145"/>
      <c r="AW26" s="179"/>
    </row>
    <row r="27" spans="1:62" ht="9" customHeight="1">
      <c r="F27" s="138"/>
      <c r="G27" s="137"/>
      <c r="H27" s="137"/>
      <c r="I27" s="177"/>
      <c r="J27" s="138"/>
      <c r="K27" s="137"/>
      <c r="L27" s="185"/>
      <c r="M27" s="187"/>
      <c r="N27" s="186"/>
      <c r="O27" s="185"/>
      <c r="P27" s="185"/>
      <c r="Q27" s="187"/>
      <c r="R27" s="186"/>
      <c r="S27" s="137"/>
      <c r="T27" s="137"/>
      <c r="U27" s="177"/>
      <c r="V27" s="138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P27" s="138"/>
      <c r="AQ27" s="137"/>
      <c r="AR27" s="137"/>
      <c r="AS27" s="177"/>
      <c r="AT27" s="138"/>
      <c r="AU27" s="137"/>
      <c r="AV27" s="137"/>
      <c r="AW27" s="177"/>
    </row>
    <row r="28" spans="1:62" ht="9" customHeight="1">
      <c r="F28" s="138"/>
      <c r="G28" s="137"/>
      <c r="H28" s="137"/>
      <c r="I28" s="177"/>
      <c r="J28" s="138"/>
      <c r="K28" s="137"/>
      <c r="L28" s="185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P28" s="138"/>
      <c r="AQ28" s="137"/>
      <c r="AR28" s="137"/>
      <c r="AS28" s="177"/>
      <c r="AT28" s="138"/>
      <c r="AU28" s="137"/>
      <c r="AV28" s="137"/>
      <c r="AW28" s="177"/>
    </row>
    <row r="29" spans="1:62" ht="9" customHeight="1">
      <c r="F29" s="184"/>
      <c r="G29" s="182"/>
      <c r="H29" s="182"/>
      <c r="I29" s="176"/>
      <c r="J29" s="184"/>
      <c r="K29" s="182"/>
      <c r="L29" s="194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P29" s="184"/>
      <c r="AQ29" s="182"/>
      <c r="AR29" s="182"/>
      <c r="AS29" s="176"/>
      <c r="AT29" s="184"/>
      <c r="AU29" s="182"/>
      <c r="AV29" s="182"/>
      <c r="AW29" s="176"/>
    </row>
    <row r="30" spans="1:62" ht="9" customHeight="1">
      <c r="A30" s="137"/>
      <c r="B30" s="146"/>
      <c r="C30" s="145"/>
      <c r="D30" s="145"/>
      <c r="E30" s="179"/>
      <c r="F30" s="146"/>
      <c r="G30" s="145"/>
      <c r="H30" s="145"/>
      <c r="I30" s="189"/>
      <c r="J30" s="208"/>
      <c r="K30" s="190"/>
      <c r="L30" s="190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  <c r="AP30" s="146"/>
      <c r="AQ30" s="145"/>
      <c r="AR30" s="145"/>
      <c r="AS30" s="179"/>
      <c r="AT30" s="146"/>
      <c r="AU30" s="145"/>
      <c r="AV30" s="145"/>
      <c r="AW30" s="179"/>
      <c r="AX30" s="188"/>
      <c r="AY30" s="188"/>
      <c r="AZ30" s="188"/>
    </row>
    <row r="31" spans="1:62" ht="9" customHeight="1">
      <c r="A31" s="137"/>
      <c r="B31" s="138"/>
      <c r="C31" s="137"/>
      <c r="D31" s="137"/>
      <c r="E31" s="177"/>
      <c r="F31" s="138"/>
      <c r="G31" s="137"/>
      <c r="H31" s="137"/>
      <c r="I31" s="177"/>
      <c r="J31" s="138"/>
      <c r="K31" s="185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37"/>
      <c r="AR31" s="137"/>
      <c r="AS31" s="177"/>
      <c r="AT31" s="138"/>
      <c r="AU31" s="137"/>
      <c r="AV31" s="137"/>
      <c r="AW31" s="177"/>
      <c r="AY31" s="137"/>
    </row>
    <row r="32" spans="1:62" ht="9" customHeight="1">
      <c r="A32" s="137"/>
      <c r="B32" s="138"/>
      <c r="C32" s="137"/>
      <c r="D32" s="137"/>
      <c r="E32" s="177"/>
      <c r="F32" s="138"/>
      <c r="G32" s="137"/>
      <c r="H32" s="137"/>
      <c r="I32" s="177"/>
      <c r="J32" s="138"/>
      <c r="K32" s="185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  <c r="AP32" s="138"/>
      <c r="AQ32" s="137"/>
      <c r="AR32" s="137"/>
      <c r="AS32" s="177"/>
      <c r="AT32" s="138"/>
      <c r="AU32" s="137"/>
      <c r="AV32" s="137"/>
      <c r="AW32" s="177"/>
      <c r="AY32" s="137"/>
    </row>
    <row r="33" spans="1:52" ht="9" customHeight="1">
      <c r="A33" s="137"/>
      <c r="B33" s="184"/>
      <c r="C33" s="182"/>
      <c r="D33" s="182"/>
      <c r="E33" s="176"/>
      <c r="F33" s="184"/>
      <c r="G33" s="182"/>
      <c r="H33" s="182"/>
      <c r="I33" s="176"/>
      <c r="J33" s="184"/>
      <c r="K33" s="194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  <c r="AP33" s="184"/>
      <c r="AQ33" s="182"/>
      <c r="AR33" s="182"/>
      <c r="AS33" s="176"/>
      <c r="AT33" s="184"/>
      <c r="AU33" s="182"/>
      <c r="AV33" s="182"/>
      <c r="AW33" s="176"/>
      <c r="AY33" s="137"/>
    </row>
    <row r="34" spans="1:52" ht="9" customHeight="1">
      <c r="A34" s="137"/>
      <c r="B34" s="146"/>
      <c r="C34" s="145"/>
      <c r="D34" s="145"/>
      <c r="E34" s="179"/>
      <c r="F34" s="146"/>
      <c r="G34" s="145"/>
      <c r="H34" s="145"/>
      <c r="I34" s="179"/>
      <c r="J34" s="146"/>
      <c r="K34" s="190"/>
      <c r="L34" s="145"/>
      <c r="M34" s="179"/>
      <c r="N34" s="146"/>
      <c r="O34" s="145"/>
      <c r="P34" s="145"/>
      <c r="Q34" s="179"/>
      <c r="R34" s="146"/>
      <c r="S34" s="145"/>
      <c r="T34" s="145"/>
      <c r="U34" s="179"/>
      <c r="V34" s="146"/>
      <c r="W34" s="145"/>
      <c r="X34" s="145"/>
      <c r="Y34" s="179"/>
      <c r="Z34" s="146"/>
      <c r="AA34" s="190"/>
      <c r="AB34" s="145"/>
      <c r="AC34" s="179"/>
      <c r="AD34" s="146"/>
      <c r="AE34" s="145"/>
      <c r="AF34" s="145"/>
      <c r="AG34" s="179"/>
      <c r="AH34" s="146"/>
      <c r="AI34" s="145"/>
      <c r="AJ34" s="145"/>
      <c r="AK34" s="179"/>
      <c r="AL34" s="146"/>
      <c r="AM34" s="145"/>
      <c r="AN34" s="145"/>
      <c r="AO34" s="179"/>
      <c r="AP34" s="146"/>
      <c r="AQ34" s="145"/>
      <c r="AR34" s="145"/>
      <c r="AS34" s="179"/>
      <c r="AT34" s="146"/>
      <c r="AU34" s="145"/>
      <c r="AV34" s="145"/>
      <c r="AW34" s="179"/>
      <c r="AY34" s="137"/>
    </row>
    <row r="35" spans="1:52" ht="9" customHeight="1">
      <c r="A35" s="137"/>
      <c r="B35" s="138"/>
      <c r="C35" s="137"/>
      <c r="D35" s="137"/>
      <c r="E35" s="177"/>
      <c r="F35" s="138"/>
      <c r="G35" s="137"/>
      <c r="H35" s="137"/>
      <c r="I35" s="177"/>
      <c r="J35" s="138"/>
      <c r="K35" s="185"/>
      <c r="L35" s="137"/>
      <c r="M35" s="177"/>
      <c r="N35" s="138"/>
      <c r="O35" s="137"/>
      <c r="P35" s="137"/>
      <c r="Q35" s="177"/>
      <c r="R35" s="138"/>
      <c r="S35" s="137"/>
      <c r="T35" s="137"/>
      <c r="U35" s="187"/>
      <c r="V35" s="138"/>
      <c r="W35" s="137"/>
      <c r="X35" s="137"/>
      <c r="Y35" s="177"/>
      <c r="Z35" s="138"/>
      <c r="AA35" s="185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  <c r="AP35" s="138"/>
      <c r="AQ35" s="137"/>
      <c r="AR35" s="137"/>
      <c r="AS35" s="177"/>
      <c r="AT35" s="138"/>
      <c r="AU35" s="137"/>
      <c r="AV35" s="137"/>
      <c r="AW35" s="177"/>
      <c r="AY35" s="137"/>
    </row>
    <row r="36" spans="1:52" ht="9" customHeight="1">
      <c r="A36" s="137"/>
      <c r="B36" s="138"/>
      <c r="C36" s="137"/>
      <c r="D36" s="137"/>
      <c r="E36" s="177"/>
      <c r="F36" s="138"/>
      <c r="G36" s="137"/>
      <c r="H36" s="137"/>
      <c r="I36" s="177"/>
      <c r="J36" s="138"/>
      <c r="K36" s="185"/>
      <c r="L36" s="137"/>
      <c r="M36" s="177"/>
      <c r="N36" s="138"/>
      <c r="O36" s="137"/>
      <c r="P36" s="137"/>
      <c r="Q36" s="177"/>
      <c r="R36" s="138"/>
      <c r="S36" s="137"/>
      <c r="T36" s="137"/>
      <c r="U36" s="187"/>
      <c r="V36" s="138"/>
      <c r="W36" s="137"/>
      <c r="X36" s="137"/>
      <c r="Y36" s="177"/>
      <c r="Z36" s="138"/>
      <c r="AA36" s="185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77"/>
      <c r="AT36" s="138"/>
      <c r="AU36" s="137"/>
      <c r="AV36" s="137"/>
      <c r="AW36" s="177"/>
      <c r="AX36" s="188"/>
      <c r="AY36" s="188"/>
      <c r="AZ36" s="188"/>
    </row>
    <row r="37" spans="1:52" ht="9" customHeight="1">
      <c r="A37" s="137"/>
      <c r="B37" s="184"/>
      <c r="C37" s="182"/>
      <c r="D37" s="182"/>
      <c r="E37" s="176"/>
      <c r="F37" s="184"/>
      <c r="G37" s="182"/>
      <c r="H37" s="182"/>
      <c r="I37" s="176"/>
      <c r="J37" s="184"/>
      <c r="K37" s="194"/>
      <c r="L37" s="182"/>
      <c r="M37" s="176"/>
      <c r="N37" s="184"/>
      <c r="O37" s="182"/>
      <c r="P37" s="182"/>
      <c r="Q37" s="176"/>
      <c r="R37" s="184"/>
      <c r="S37" s="182"/>
      <c r="T37" s="182"/>
      <c r="U37" s="192"/>
      <c r="V37" s="184"/>
      <c r="W37" s="182"/>
      <c r="X37" s="182"/>
      <c r="Y37" s="176"/>
      <c r="Z37" s="184"/>
      <c r="AA37" s="194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  <c r="AP37" s="184"/>
      <c r="AQ37" s="182"/>
      <c r="AR37" s="182"/>
      <c r="AS37" s="176"/>
      <c r="AT37" s="184"/>
      <c r="AU37" s="182"/>
      <c r="AV37" s="182"/>
      <c r="AW37" s="176"/>
      <c r="AX37" s="188"/>
      <c r="AY37" s="188"/>
      <c r="AZ37" s="188"/>
    </row>
    <row r="38" spans="1:52" ht="9" customHeight="1">
      <c r="A38" s="137"/>
      <c r="B38" s="146"/>
      <c r="C38" s="145"/>
      <c r="D38" s="145"/>
      <c r="E38" s="179"/>
      <c r="F38" s="146"/>
      <c r="G38" s="145"/>
      <c r="H38" s="145"/>
      <c r="I38" s="179"/>
      <c r="J38" s="146"/>
      <c r="K38" s="190"/>
      <c r="L38" s="145"/>
      <c r="M38" s="179"/>
      <c r="N38" s="146"/>
      <c r="O38" s="145"/>
      <c r="P38" s="145"/>
      <c r="Q38" s="179"/>
      <c r="R38" s="146"/>
      <c r="S38" s="190"/>
      <c r="T38" s="190"/>
      <c r="U38" s="189"/>
      <c r="V38" s="208"/>
      <c r="W38" s="190"/>
      <c r="X38" s="190"/>
      <c r="Y38" s="189"/>
      <c r="Z38" s="208"/>
      <c r="AA38" s="190"/>
      <c r="AB38" s="190"/>
      <c r="AC38" s="189"/>
      <c r="AD38" s="208"/>
      <c r="AE38" s="190"/>
      <c r="AF38" s="190"/>
      <c r="AG38" s="189"/>
      <c r="AH38" s="208"/>
      <c r="AI38" s="190"/>
      <c r="AJ38" s="190"/>
      <c r="AK38" s="179"/>
      <c r="AL38" s="146"/>
      <c r="AM38" s="145"/>
      <c r="AN38" s="145"/>
      <c r="AO38" s="179"/>
      <c r="AP38" s="146"/>
      <c r="AQ38" s="145"/>
      <c r="AR38" s="145"/>
      <c r="AS38" s="179"/>
      <c r="AT38" s="146"/>
      <c r="AU38" s="145"/>
      <c r="AV38" s="145"/>
      <c r="AW38" s="179"/>
      <c r="AX38" s="188"/>
      <c r="AY38" s="188"/>
      <c r="AZ38" s="188"/>
    </row>
    <row r="39" spans="1:52" ht="9" customHeight="1">
      <c r="A39" s="137"/>
      <c r="B39" s="138"/>
      <c r="C39" s="137"/>
      <c r="D39" s="137"/>
      <c r="E39" s="177"/>
      <c r="F39" s="138"/>
      <c r="G39" s="137"/>
      <c r="H39" s="137"/>
      <c r="I39" s="177"/>
      <c r="J39" s="138"/>
      <c r="K39" s="185"/>
      <c r="L39" s="137"/>
      <c r="M39" s="177"/>
      <c r="N39" s="138"/>
      <c r="O39" s="137"/>
      <c r="P39" s="137"/>
      <c r="Q39" s="177"/>
      <c r="R39" s="138"/>
      <c r="S39" s="185"/>
      <c r="T39" s="137"/>
      <c r="U39" s="177"/>
      <c r="V39" s="138"/>
      <c r="W39" s="137"/>
      <c r="X39" s="137"/>
      <c r="Y39" s="177"/>
      <c r="Z39" s="138"/>
      <c r="AA39" s="137"/>
      <c r="AB39" s="137"/>
      <c r="AC39" s="177"/>
      <c r="AD39" s="138"/>
      <c r="AE39" s="137"/>
      <c r="AF39" s="137"/>
      <c r="AG39" s="177"/>
      <c r="AH39" s="138"/>
      <c r="AI39" s="137"/>
      <c r="AJ39" s="137"/>
      <c r="AK39" s="177"/>
      <c r="AL39" s="138"/>
      <c r="AM39" s="137"/>
      <c r="AN39" s="185"/>
      <c r="AO39" s="187"/>
      <c r="AP39" s="186"/>
      <c r="AQ39" s="185"/>
      <c r="AR39" s="137"/>
      <c r="AS39" s="177"/>
      <c r="AT39" s="138"/>
      <c r="AU39" s="137"/>
      <c r="AV39" s="137"/>
      <c r="AW39" s="177"/>
      <c r="AY39" s="137"/>
    </row>
    <row r="40" spans="1:52" ht="9" customHeight="1">
      <c r="B40" s="138"/>
      <c r="C40" s="137"/>
      <c r="D40" s="137"/>
      <c r="E40" s="177"/>
      <c r="F40" s="138"/>
      <c r="G40" s="137"/>
      <c r="H40" s="185"/>
      <c r="I40" s="187"/>
      <c r="J40" s="186"/>
      <c r="K40" s="185"/>
      <c r="L40" s="185"/>
      <c r="M40" s="187"/>
      <c r="N40" s="186"/>
      <c r="O40" s="185"/>
      <c r="P40" s="185"/>
      <c r="Q40" s="187"/>
      <c r="R40" s="186"/>
      <c r="S40" s="185"/>
      <c r="T40" s="137"/>
      <c r="U40" s="177"/>
      <c r="V40" s="138"/>
      <c r="W40" s="137"/>
      <c r="X40" s="137"/>
      <c r="Y40" s="177"/>
      <c r="Z40" s="138"/>
      <c r="AA40" s="137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37"/>
      <c r="AN40" s="185"/>
      <c r="AO40" s="177"/>
      <c r="AP40" s="138"/>
      <c r="AQ40" s="137"/>
      <c r="AR40" s="137"/>
      <c r="AS40" s="177"/>
      <c r="AT40" s="138"/>
      <c r="AU40" s="137"/>
      <c r="AV40" s="137"/>
      <c r="AW40" s="177"/>
      <c r="AY40" s="137"/>
    </row>
    <row r="41" spans="1:52" ht="9" customHeight="1">
      <c r="B41" s="184"/>
      <c r="C41" s="182"/>
      <c r="D41" s="194"/>
      <c r="E41" s="192"/>
      <c r="F41" s="210"/>
      <c r="G41" s="194"/>
      <c r="H41" s="194"/>
      <c r="I41" s="176"/>
      <c r="J41" s="184"/>
      <c r="K41" s="182"/>
      <c r="L41" s="182"/>
      <c r="M41" s="176"/>
      <c r="N41" s="184"/>
      <c r="O41" s="182"/>
      <c r="P41" s="182"/>
      <c r="Q41" s="176"/>
      <c r="R41" s="184"/>
      <c r="S41" s="194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76"/>
      <c r="AL41" s="184"/>
      <c r="AM41" s="182"/>
      <c r="AN41" s="194"/>
      <c r="AO41" s="176"/>
      <c r="AP41" s="184"/>
      <c r="AQ41" s="182"/>
      <c r="AR41" s="182"/>
      <c r="AS41" s="176"/>
      <c r="AT41" s="184"/>
      <c r="AU41" s="182"/>
      <c r="AV41" s="182"/>
      <c r="AW41" s="176"/>
      <c r="AY41" s="137"/>
    </row>
    <row r="42" spans="1:52" ht="9" customHeight="1">
      <c r="B42" s="146"/>
      <c r="C42" s="145"/>
      <c r="D42" s="145"/>
      <c r="E42" s="179"/>
      <c r="F42" s="146"/>
      <c r="G42" s="145"/>
      <c r="H42" s="190"/>
      <c r="I42" s="179"/>
      <c r="J42" s="146"/>
      <c r="K42" s="145"/>
      <c r="L42" s="145"/>
      <c r="M42" s="179"/>
      <c r="N42" s="146"/>
      <c r="O42" s="145"/>
      <c r="P42" s="145"/>
      <c r="Q42" s="179"/>
      <c r="R42" s="146"/>
      <c r="S42" s="190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  <c r="AH42" s="146"/>
      <c r="AI42" s="145"/>
      <c r="AJ42" s="145"/>
      <c r="AK42" s="179"/>
      <c r="AL42" s="146"/>
      <c r="AM42" s="145"/>
      <c r="AN42" s="190"/>
      <c r="AO42" s="179"/>
      <c r="AP42" s="146"/>
      <c r="AQ42" s="145"/>
      <c r="AR42" s="145"/>
      <c r="AS42" s="179"/>
      <c r="AT42" s="146"/>
      <c r="AU42" s="145"/>
      <c r="AV42" s="145"/>
      <c r="AW42" s="179"/>
      <c r="AY42" s="137"/>
    </row>
    <row r="43" spans="1:52" ht="9" customHeight="1">
      <c r="A43" s="137"/>
      <c r="B43" s="138"/>
      <c r="C43" s="137"/>
      <c r="D43" s="137"/>
      <c r="E43" s="177"/>
      <c r="F43" s="138"/>
      <c r="G43" s="137"/>
      <c r="H43" s="185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85"/>
      <c r="T43" s="185"/>
      <c r="U43" s="187"/>
      <c r="V43" s="186"/>
      <c r="W43" s="185"/>
      <c r="X43" s="185"/>
      <c r="Y43" s="187"/>
      <c r="Z43" s="186"/>
      <c r="AA43" s="185"/>
      <c r="AB43" s="185"/>
      <c r="AC43" s="187"/>
      <c r="AD43" s="186"/>
      <c r="AE43" s="185"/>
      <c r="AF43" s="185"/>
      <c r="AG43" s="187"/>
      <c r="AH43" s="186"/>
      <c r="AI43" s="185"/>
      <c r="AJ43" s="185"/>
      <c r="AK43" s="187"/>
      <c r="AL43" s="186"/>
      <c r="AM43" s="185"/>
      <c r="AN43" s="185"/>
      <c r="AO43" s="177"/>
      <c r="AP43" s="138"/>
      <c r="AQ43" s="137"/>
      <c r="AR43" s="137"/>
      <c r="AS43" s="177"/>
      <c r="AT43" s="138"/>
      <c r="AU43" s="137"/>
      <c r="AV43" s="137"/>
      <c r="AW43" s="177"/>
      <c r="AX43" s="188"/>
      <c r="AY43" s="188"/>
      <c r="AZ43" s="188"/>
    </row>
    <row r="44" spans="1:52" ht="9" customHeight="1">
      <c r="A44" s="137"/>
      <c r="B44" s="138"/>
      <c r="C44" s="137"/>
      <c r="D44" s="137"/>
      <c r="E44" s="177"/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  <c r="AH44" s="138"/>
      <c r="AI44" s="137"/>
      <c r="AJ44" s="137"/>
      <c r="AK44" s="177"/>
      <c r="AL44" s="138"/>
      <c r="AM44" s="137"/>
      <c r="AN44" s="137"/>
      <c r="AO44" s="177"/>
      <c r="AP44" s="138"/>
      <c r="AQ44" s="137"/>
      <c r="AR44" s="137"/>
      <c r="AS44" s="177"/>
      <c r="AT44" s="138"/>
      <c r="AU44" s="137"/>
      <c r="AV44" s="137"/>
      <c r="AW44" s="177"/>
      <c r="AX44" s="188"/>
      <c r="AY44" s="188"/>
      <c r="AZ44" s="188"/>
    </row>
    <row r="45" spans="1:52" ht="9" customHeight="1">
      <c r="B45" s="184"/>
      <c r="C45" s="182"/>
      <c r="D45" s="182"/>
      <c r="E45" s="176"/>
      <c r="F45" s="184"/>
      <c r="G45" s="182"/>
      <c r="H45" s="182"/>
      <c r="I45" s="176"/>
      <c r="J45" s="184"/>
      <c r="K45" s="182"/>
      <c r="L45" s="182"/>
      <c r="M45" s="176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  <c r="AH45" s="184"/>
      <c r="AI45" s="182"/>
      <c r="AJ45" s="182"/>
      <c r="AK45" s="176"/>
      <c r="AL45" s="184"/>
      <c r="AM45" s="182"/>
      <c r="AN45" s="182"/>
      <c r="AO45" s="176"/>
      <c r="AP45" s="184"/>
      <c r="AQ45" s="182"/>
      <c r="AR45" s="182"/>
      <c r="AS45" s="176"/>
      <c r="AT45" s="184"/>
      <c r="AU45" s="182"/>
      <c r="AV45" s="182"/>
      <c r="AW45" s="176"/>
      <c r="AX45" s="188"/>
      <c r="AY45" s="188"/>
      <c r="AZ45" s="188"/>
    </row>
    <row r="46" spans="1:52" ht="9" customHeight="1">
      <c r="B46" s="146"/>
      <c r="C46" s="145"/>
      <c r="D46" s="145"/>
      <c r="E46" s="179"/>
      <c r="F46" s="146"/>
      <c r="G46" s="145"/>
      <c r="H46" s="145"/>
      <c r="I46" s="179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Y46" s="137"/>
    </row>
    <row r="47" spans="1:52" ht="9" customHeight="1">
      <c r="B47" s="138"/>
      <c r="C47" s="137"/>
      <c r="D47" s="137"/>
      <c r="E47" s="177"/>
      <c r="F47" s="138"/>
      <c r="G47" s="137"/>
      <c r="H47" s="137"/>
      <c r="I47" s="17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Y47" s="137"/>
    </row>
    <row r="48" spans="1:52" ht="9" customHeight="1">
      <c r="A48" s="137"/>
      <c r="B48" s="138"/>
      <c r="C48" s="137"/>
      <c r="D48" s="137"/>
      <c r="E48" s="177"/>
      <c r="F48" s="138"/>
      <c r="G48" s="137"/>
      <c r="H48" s="137"/>
      <c r="I48" s="17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Y48" s="137"/>
    </row>
    <row r="49" spans="1:51" ht="9" customHeight="1">
      <c r="A49" s="137"/>
      <c r="B49" s="184"/>
      <c r="C49" s="182"/>
      <c r="D49" s="182"/>
      <c r="E49" s="176"/>
      <c r="F49" s="184"/>
      <c r="G49" s="182"/>
      <c r="H49" s="182"/>
      <c r="I49" s="176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Y49" s="137"/>
    </row>
    <row r="50" spans="1:51" ht="9" customHeight="1">
      <c r="B50" s="137"/>
      <c r="C50" s="137"/>
      <c r="D50" s="137"/>
      <c r="H50" s="137"/>
      <c r="AY50" s="137"/>
    </row>
    <row r="51" spans="1:51" ht="9" customHeight="1">
      <c r="B51" s="137"/>
      <c r="C51" s="137"/>
      <c r="D51" s="137"/>
    </row>
    <row r="52" spans="1:51" ht="9" customHeight="1">
      <c r="B52" s="137"/>
      <c r="C52" s="137"/>
      <c r="D52" s="137"/>
    </row>
    <row r="62" spans="1:51" ht="9" customHeight="1">
      <c r="E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</row>
    <row r="63" spans="1:51" ht="9" customHeight="1">
      <c r="E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</row>
    <row r="64" spans="1:51" ht="9" customHeight="1">
      <c r="E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</row>
    <row r="65" spans="5:49" ht="9" customHeight="1">
      <c r="E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</row>
    <row r="66" spans="5:49" ht="9" customHeight="1">
      <c r="E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</row>
    <row r="67" spans="5:49" ht="9" customHeight="1">
      <c r="E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</row>
    <row r="68" spans="5:49" ht="9" customHeight="1">
      <c r="E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</row>
    <row r="69" spans="5:49" ht="9" customHeight="1">
      <c r="E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</row>
    <row r="70" spans="5:49" ht="9" customHeight="1">
      <c r="E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</row>
    <row r="71" spans="5:49" ht="9" customHeight="1">
      <c r="E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</row>
    <row r="72" spans="5:49" ht="9" customHeight="1">
      <c r="E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</row>
    <row r="73" spans="5:49" ht="9" customHeight="1">
      <c r="E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</row>
    <row r="74" spans="5:49" ht="9" customHeight="1">
      <c r="E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</row>
    <row r="75" spans="5:49" ht="9" customHeight="1">
      <c r="E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</row>
    <row r="76" spans="5:49" ht="9" customHeight="1">
      <c r="E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</row>
    <row r="77" spans="5:49" ht="9" customHeight="1">
      <c r="E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</row>
    <row r="78" spans="5:49" ht="9" customHeight="1">
      <c r="E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</row>
    <row r="79" spans="5:49" ht="9" customHeight="1">
      <c r="E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</row>
    <row r="80" spans="5:49" ht="9" customHeight="1">
      <c r="E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</row>
    <row r="81" spans="5:49" ht="9" customHeight="1">
      <c r="E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K77"/>
  <sheetViews>
    <sheetView zoomScale="90" zoomScaleNormal="90" workbookViewId="0">
      <selection activeCell="BS45" sqref="BS45"/>
    </sheetView>
  </sheetViews>
  <sheetFormatPr defaultColWidth="1.85546875" defaultRowHeight="9" customHeight="1"/>
  <cols>
    <col min="1" max="13" width="1.85546875" style="169"/>
    <col min="14" max="14" width="2" style="169" bestFit="1" customWidth="1"/>
    <col min="15" max="29" width="1.85546875" style="169"/>
    <col min="30" max="30" width="2" style="169" bestFit="1" customWidth="1"/>
    <col min="31" max="54" width="1.85546875" style="169"/>
    <col min="55" max="55" width="2.7109375" style="169" bestFit="1" customWidth="1"/>
    <col min="56" max="61" width="1.85546875" style="169"/>
    <col min="62" max="63" width="2.7109375" style="169" bestFit="1" customWidth="1"/>
    <col min="64" max="16384" width="1.85546875" style="169"/>
  </cols>
  <sheetData>
    <row r="1" spans="1:52" ht="9" customHeight="1">
      <c r="H1" s="137"/>
      <c r="L1" s="137"/>
      <c r="P1" s="137"/>
      <c r="U1" s="137"/>
      <c r="Y1" s="137"/>
      <c r="AC1" s="137"/>
      <c r="AF1" s="137"/>
      <c r="AJ1" s="137"/>
      <c r="AN1" s="137"/>
      <c r="AR1" s="137"/>
      <c r="AV1" s="137"/>
      <c r="AY1" s="137"/>
    </row>
    <row r="2" spans="1:52" ht="9" customHeight="1">
      <c r="H2" s="137"/>
      <c r="J2" s="146"/>
      <c r="K2" s="145"/>
      <c r="L2" s="145"/>
      <c r="M2" s="179"/>
      <c r="N2" s="146"/>
      <c r="O2" s="145"/>
      <c r="P2" s="145"/>
      <c r="Q2" s="179"/>
      <c r="R2" s="146"/>
      <c r="S2" s="145"/>
      <c r="T2" s="145"/>
      <c r="U2" s="179"/>
      <c r="V2" s="146"/>
      <c r="W2" s="145"/>
      <c r="X2" s="145"/>
      <c r="Y2" s="179"/>
      <c r="Z2" s="146"/>
      <c r="AA2" s="145"/>
      <c r="AB2" s="145"/>
      <c r="AC2" s="179"/>
      <c r="AF2" s="188"/>
      <c r="AG2" s="188"/>
      <c r="AJ2" s="188"/>
      <c r="AK2" s="188"/>
      <c r="AN2" s="188"/>
      <c r="AO2" s="188"/>
      <c r="AR2" s="188"/>
      <c r="AS2" s="188"/>
      <c r="AV2" s="188"/>
      <c r="AW2" s="188"/>
      <c r="AX2" s="137"/>
      <c r="AY2" s="137"/>
    </row>
    <row r="3" spans="1:52" ht="9" customHeight="1">
      <c r="H3" s="137"/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F3" s="188"/>
      <c r="AG3" s="188"/>
      <c r="AJ3" s="188"/>
      <c r="AK3" s="188"/>
      <c r="AN3" s="188"/>
      <c r="AO3" s="188"/>
      <c r="AR3" s="188"/>
      <c r="AS3" s="188"/>
      <c r="AV3" s="188"/>
      <c r="AW3" s="188"/>
      <c r="AX3" s="137"/>
      <c r="AY3" s="137"/>
    </row>
    <row r="4" spans="1:52" ht="9" customHeight="1">
      <c r="H4" s="137"/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77"/>
      <c r="V4" s="138"/>
      <c r="W4" s="137"/>
      <c r="X4" s="137"/>
      <c r="Y4" s="177"/>
      <c r="Z4" s="138"/>
      <c r="AA4" s="137"/>
      <c r="AB4" s="137"/>
      <c r="AC4" s="177"/>
      <c r="AF4" s="188"/>
      <c r="AG4" s="188"/>
      <c r="AJ4" s="188"/>
      <c r="AK4" s="188"/>
      <c r="AN4" s="188"/>
      <c r="AO4" s="188"/>
      <c r="AR4" s="188"/>
      <c r="AS4" s="188"/>
      <c r="AV4" s="188"/>
      <c r="AW4" s="188"/>
      <c r="AX4" s="188"/>
      <c r="AY4" s="188"/>
      <c r="AZ4" s="188"/>
    </row>
    <row r="5" spans="1:52" ht="9" customHeight="1">
      <c r="H5" s="188"/>
      <c r="I5" s="188"/>
      <c r="J5" s="184"/>
      <c r="K5" s="182"/>
      <c r="L5" s="182"/>
      <c r="M5" s="176"/>
      <c r="N5" s="184"/>
      <c r="O5" s="182"/>
      <c r="P5" s="182"/>
      <c r="Q5" s="176"/>
      <c r="R5" s="184"/>
      <c r="S5" s="182"/>
      <c r="T5" s="182"/>
      <c r="U5" s="176"/>
      <c r="V5" s="184"/>
      <c r="W5" s="182"/>
      <c r="X5" s="182"/>
      <c r="Y5" s="176"/>
      <c r="Z5" s="184"/>
      <c r="AA5" s="182"/>
      <c r="AB5" s="182"/>
      <c r="AC5" s="176"/>
      <c r="AF5" s="137"/>
      <c r="AJ5" s="137"/>
      <c r="AN5" s="137"/>
      <c r="AR5" s="137"/>
      <c r="AV5" s="137"/>
      <c r="AX5" s="188"/>
      <c r="AY5" s="188"/>
      <c r="AZ5" s="188"/>
    </row>
    <row r="6" spans="1:52" ht="9" customHeight="1">
      <c r="A6" s="137"/>
      <c r="B6" s="137"/>
      <c r="C6" s="137"/>
      <c r="D6" s="137"/>
      <c r="E6" s="137"/>
      <c r="H6" s="137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F6" s="188"/>
      <c r="AG6" s="188"/>
      <c r="AJ6" s="188"/>
      <c r="AK6" s="188"/>
      <c r="AN6" s="188"/>
      <c r="AO6" s="188"/>
      <c r="AR6" s="188"/>
      <c r="AS6" s="188"/>
      <c r="AV6" s="188"/>
      <c r="AW6" s="188"/>
      <c r="AX6" s="188"/>
      <c r="AY6" s="188"/>
      <c r="AZ6" s="188"/>
    </row>
    <row r="7" spans="1:52" ht="9" customHeight="1">
      <c r="A7" s="137"/>
      <c r="B7" s="137"/>
      <c r="C7" s="137"/>
      <c r="D7" s="137"/>
      <c r="E7" s="137"/>
      <c r="H7" s="137"/>
      <c r="J7" s="138"/>
      <c r="K7" s="137"/>
      <c r="L7" s="137"/>
      <c r="M7" s="177"/>
      <c r="N7" s="186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F7" s="188"/>
      <c r="AG7" s="188"/>
      <c r="AJ7" s="188"/>
      <c r="AK7" s="188"/>
      <c r="AN7" s="188"/>
      <c r="AO7" s="188"/>
      <c r="AR7" s="188"/>
      <c r="AS7" s="188"/>
      <c r="AV7" s="188"/>
      <c r="AW7" s="188"/>
      <c r="AY7" s="137"/>
    </row>
    <row r="8" spans="1:52" ht="9" customHeight="1">
      <c r="A8" s="137"/>
      <c r="B8" s="137"/>
      <c r="C8" s="137"/>
      <c r="D8" s="137"/>
      <c r="E8" s="137"/>
      <c r="H8" s="137"/>
      <c r="J8" s="138"/>
      <c r="K8" s="137"/>
      <c r="L8" s="137"/>
      <c r="M8" s="177"/>
      <c r="N8" s="186"/>
      <c r="O8" s="185"/>
      <c r="P8" s="185"/>
      <c r="Q8" s="187"/>
      <c r="R8" s="186"/>
      <c r="S8" s="185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F8" s="188"/>
      <c r="AG8" s="188"/>
      <c r="AJ8" s="188"/>
      <c r="AK8" s="188"/>
      <c r="AN8" s="188"/>
      <c r="AO8" s="188"/>
      <c r="AR8" s="188"/>
      <c r="AS8" s="188"/>
      <c r="AV8" s="188"/>
      <c r="AW8" s="188"/>
      <c r="AY8" s="137"/>
    </row>
    <row r="9" spans="1:52" ht="9" customHeight="1">
      <c r="A9" s="137"/>
      <c r="B9" s="137"/>
      <c r="C9" s="137"/>
      <c r="D9" s="137"/>
      <c r="E9" s="137"/>
      <c r="H9" s="188"/>
      <c r="I9" s="188"/>
      <c r="J9" s="184"/>
      <c r="K9" s="182"/>
      <c r="L9" s="182"/>
      <c r="M9" s="176"/>
      <c r="N9" s="210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F9" s="137"/>
      <c r="AJ9" s="137"/>
      <c r="AN9" s="137"/>
      <c r="AR9" s="137"/>
      <c r="AV9" s="137"/>
      <c r="AY9" s="137"/>
    </row>
    <row r="10" spans="1:52" ht="9" customHeight="1">
      <c r="H10" s="137"/>
      <c r="J10" s="146"/>
      <c r="K10" s="145"/>
      <c r="L10" s="145"/>
      <c r="M10" s="179"/>
      <c r="N10" s="208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  <c r="AP10" s="146"/>
      <c r="AQ10" s="145"/>
      <c r="AR10" s="145"/>
      <c r="AS10" s="179"/>
      <c r="AT10" s="146"/>
      <c r="AU10" s="145"/>
      <c r="AV10" s="145"/>
      <c r="AW10" s="179"/>
      <c r="AY10" s="137"/>
    </row>
    <row r="11" spans="1:52" ht="9" customHeight="1">
      <c r="H11" s="137"/>
      <c r="J11" s="138"/>
      <c r="K11" s="137"/>
      <c r="L11" s="137"/>
      <c r="M11" s="177"/>
      <c r="N11" s="186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77"/>
      <c r="AT11" s="138"/>
      <c r="AU11" s="137"/>
      <c r="AV11" s="137"/>
      <c r="AW11" s="177"/>
      <c r="AY11" s="137"/>
    </row>
    <row r="12" spans="1:52" ht="9" customHeight="1">
      <c r="H12" s="137"/>
      <c r="J12" s="138"/>
      <c r="K12" s="137"/>
      <c r="L12" s="137"/>
      <c r="M12" s="177"/>
      <c r="N12" s="186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77"/>
      <c r="AT12" s="138"/>
      <c r="AU12" s="137"/>
      <c r="AV12" s="137"/>
      <c r="AW12" s="177"/>
      <c r="AX12" s="188"/>
      <c r="AY12" s="188"/>
      <c r="AZ12" s="188"/>
    </row>
    <row r="13" spans="1:52" ht="9" customHeight="1">
      <c r="H13" s="188"/>
      <c r="I13" s="188"/>
      <c r="J13" s="184"/>
      <c r="K13" s="182"/>
      <c r="L13" s="182"/>
      <c r="M13" s="176"/>
      <c r="N13" s="210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76"/>
      <c r="AT13" s="184"/>
      <c r="AU13" s="182"/>
      <c r="AV13" s="182"/>
      <c r="AW13" s="176"/>
      <c r="AX13" s="188"/>
      <c r="AY13" s="188"/>
      <c r="AZ13" s="188"/>
    </row>
    <row r="14" spans="1:52" ht="9" customHeight="1">
      <c r="A14" s="137"/>
      <c r="B14" s="137"/>
      <c r="C14" s="137"/>
      <c r="D14" s="137"/>
      <c r="E14" s="137"/>
      <c r="H14" s="137"/>
      <c r="J14" s="146"/>
      <c r="K14" s="145"/>
      <c r="L14" s="145"/>
      <c r="M14" s="179"/>
      <c r="N14" s="208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  <c r="AT14" s="146"/>
      <c r="AU14" s="145"/>
      <c r="AV14" s="145"/>
      <c r="AW14" s="179"/>
      <c r="AX14" s="188"/>
      <c r="AY14" s="188"/>
      <c r="AZ14" s="188"/>
    </row>
    <row r="15" spans="1:52" ht="9" customHeight="1">
      <c r="A15" s="137"/>
      <c r="B15" s="137"/>
      <c r="C15" s="137"/>
      <c r="D15" s="137"/>
      <c r="E15" s="137"/>
      <c r="H15" s="137"/>
      <c r="J15" s="138"/>
      <c r="K15" s="137"/>
      <c r="L15" s="137"/>
      <c r="M15" s="177"/>
      <c r="N15" s="186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  <c r="AT15" s="138"/>
      <c r="AU15" s="137"/>
      <c r="AV15" s="137"/>
      <c r="AW15" s="177"/>
      <c r="AY15" s="137"/>
    </row>
    <row r="16" spans="1:52" ht="9" customHeight="1">
      <c r="A16" s="137"/>
      <c r="B16" s="137"/>
      <c r="C16" s="137"/>
      <c r="D16" s="137"/>
      <c r="E16" s="137"/>
      <c r="H16" s="137"/>
      <c r="J16" s="138"/>
      <c r="K16" s="137"/>
      <c r="L16" s="137"/>
      <c r="M16" s="177"/>
      <c r="N16" s="186"/>
      <c r="O16" s="137"/>
      <c r="P16" s="137"/>
      <c r="Q16" s="177"/>
      <c r="R16" s="138"/>
      <c r="S16" s="137"/>
      <c r="T16" s="137"/>
      <c r="U16" s="177"/>
      <c r="V16" s="138"/>
      <c r="W16" s="185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  <c r="AT16" s="138"/>
      <c r="AU16" s="137"/>
      <c r="AV16" s="137"/>
      <c r="AW16" s="177"/>
      <c r="AY16" s="137"/>
    </row>
    <row r="17" spans="1:63" ht="9" customHeight="1">
      <c r="A17" s="137"/>
      <c r="B17" s="137"/>
      <c r="C17" s="137"/>
      <c r="D17" s="137"/>
      <c r="E17" s="137"/>
      <c r="H17" s="188"/>
      <c r="I17" s="188"/>
      <c r="J17" s="184"/>
      <c r="K17" s="182"/>
      <c r="L17" s="182"/>
      <c r="M17" s="176"/>
      <c r="N17" s="210"/>
      <c r="O17" s="182"/>
      <c r="P17" s="182"/>
      <c r="Q17" s="176"/>
      <c r="R17" s="184"/>
      <c r="S17" s="182"/>
      <c r="T17" s="182"/>
      <c r="U17" s="176"/>
      <c r="V17" s="184"/>
      <c r="W17" s="194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  <c r="AT17" s="184"/>
      <c r="AU17" s="182"/>
      <c r="AV17" s="182"/>
      <c r="AW17" s="176"/>
      <c r="AY17" s="137"/>
    </row>
    <row r="18" spans="1:63" ht="9" customHeight="1">
      <c r="H18" s="137"/>
      <c r="J18" s="146"/>
      <c r="K18" s="145"/>
      <c r="L18" s="145"/>
      <c r="M18" s="179"/>
      <c r="N18" s="208"/>
      <c r="O18" s="145"/>
      <c r="P18" s="145"/>
      <c r="Q18" s="179"/>
      <c r="R18" s="146"/>
      <c r="S18" s="145"/>
      <c r="T18" s="145"/>
      <c r="U18" s="179"/>
      <c r="V18" s="146"/>
      <c r="W18" s="190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79"/>
      <c r="AT18" s="146"/>
      <c r="AU18" s="145"/>
      <c r="AV18" s="145"/>
      <c r="AW18" s="179"/>
      <c r="AY18" s="137"/>
    </row>
    <row r="19" spans="1:63" ht="9" customHeight="1">
      <c r="H19" s="137"/>
      <c r="J19" s="138"/>
      <c r="K19" s="137"/>
      <c r="L19" s="137"/>
      <c r="M19" s="177"/>
      <c r="N19" s="186"/>
      <c r="O19" s="185"/>
      <c r="P19" s="137"/>
      <c r="Q19" s="177"/>
      <c r="R19" s="138"/>
      <c r="S19" s="137"/>
      <c r="T19" s="137"/>
      <c r="U19" s="177"/>
      <c r="V19" s="138"/>
      <c r="W19" s="185"/>
      <c r="X19" s="137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77"/>
      <c r="AT19" s="138"/>
      <c r="AU19" s="137"/>
      <c r="AV19" s="137"/>
      <c r="AW19" s="177"/>
      <c r="AY19" s="137"/>
    </row>
    <row r="20" spans="1:63" ht="9" customHeight="1">
      <c r="H20" s="137"/>
      <c r="J20" s="138"/>
      <c r="K20" s="137"/>
      <c r="L20" s="137"/>
      <c r="M20" s="177"/>
      <c r="N20" s="138"/>
      <c r="O20" s="185"/>
      <c r="P20" s="137"/>
      <c r="Q20" s="177"/>
      <c r="R20" s="138"/>
      <c r="S20" s="137"/>
      <c r="T20" s="137"/>
      <c r="U20" s="177"/>
      <c r="V20" s="138"/>
      <c r="W20" s="185"/>
      <c r="X20" s="137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77"/>
      <c r="AT20" s="138"/>
      <c r="AU20" s="137"/>
      <c r="AV20" s="137"/>
      <c r="AW20" s="177"/>
      <c r="AX20" s="188"/>
      <c r="AY20" s="188"/>
      <c r="AZ20" s="188"/>
    </row>
    <row r="21" spans="1:63" ht="9" customHeight="1">
      <c r="H21" s="188"/>
      <c r="I21" s="188"/>
      <c r="J21" s="184"/>
      <c r="K21" s="182"/>
      <c r="L21" s="182"/>
      <c r="M21" s="176"/>
      <c r="N21" s="184"/>
      <c r="O21" s="194"/>
      <c r="P21" s="194"/>
      <c r="Q21" s="192"/>
      <c r="R21" s="210"/>
      <c r="S21" s="194"/>
      <c r="T21" s="194"/>
      <c r="U21" s="192"/>
      <c r="V21" s="210"/>
      <c r="W21" s="194"/>
      <c r="X21" s="194"/>
      <c r="Y21" s="192"/>
      <c r="Z21" s="210"/>
      <c r="AA21" s="194"/>
      <c r="AB21" s="194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76"/>
      <c r="AT21" s="184"/>
      <c r="AU21" s="182"/>
      <c r="AV21" s="182"/>
      <c r="AW21" s="176"/>
      <c r="AX21" s="188"/>
      <c r="AY21" s="188"/>
      <c r="AZ21" s="188"/>
    </row>
    <row r="22" spans="1:63" ht="9" customHeight="1">
      <c r="A22" s="137"/>
      <c r="B22" s="137"/>
      <c r="C22" s="137"/>
      <c r="D22" s="137"/>
      <c r="E22" s="137"/>
      <c r="H22" s="137"/>
      <c r="J22" s="146"/>
      <c r="K22" s="145"/>
      <c r="L22" s="145"/>
      <c r="M22" s="179"/>
      <c r="N22" s="146"/>
      <c r="O22" s="190"/>
      <c r="P22" s="145"/>
      <c r="Q22" s="179"/>
      <c r="R22" s="208"/>
      <c r="S22" s="145"/>
      <c r="T22" s="145"/>
      <c r="U22" s="179"/>
      <c r="V22" s="146"/>
      <c r="W22" s="145"/>
      <c r="X22" s="145"/>
      <c r="Y22" s="179"/>
      <c r="Z22" s="146"/>
      <c r="AA22" s="145"/>
      <c r="AB22" s="190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T22" s="146"/>
      <c r="AU22" s="145"/>
      <c r="AV22" s="145"/>
      <c r="AW22" s="179"/>
    </row>
    <row r="23" spans="1:63" ht="9" customHeight="1">
      <c r="A23" s="137"/>
      <c r="B23" s="137"/>
      <c r="C23" s="137"/>
      <c r="D23" s="137"/>
      <c r="E23" s="137"/>
      <c r="H23" s="137"/>
      <c r="J23" s="138"/>
      <c r="K23" s="137"/>
      <c r="L23" s="137"/>
      <c r="M23" s="177"/>
      <c r="N23" s="138"/>
      <c r="O23" s="185"/>
      <c r="P23" s="137"/>
      <c r="Q23" s="177"/>
      <c r="R23" s="186"/>
      <c r="S23" s="137"/>
      <c r="T23" s="137"/>
      <c r="U23" s="177"/>
      <c r="V23" s="138"/>
      <c r="W23" s="137"/>
      <c r="X23" s="137"/>
      <c r="Y23" s="177"/>
      <c r="Z23" s="138"/>
      <c r="AA23" s="137"/>
      <c r="AB23" s="185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T23" s="138"/>
      <c r="AU23" s="137"/>
      <c r="AV23" s="137"/>
      <c r="AW23" s="177"/>
    </row>
    <row r="24" spans="1:63" ht="9" customHeight="1">
      <c r="A24" s="137"/>
      <c r="B24" s="137"/>
      <c r="C24" s="137"/>
      <c r="D24" s="137"/>
      <c r="E24" s="137"/>
      <c r="H24" s="137"/>
      <c r="J24" s="138"/>
      <c r="K24" s="137"/>
      <c r="L24" s="137"/>
      <c r="M24" s="177"/>
      <c r="N24" s="138"/>
      <c r="O24" s="137"/>
      <c r="P24" s="137"/>
      <c r="Q24" s="177"/>
      <c r="R24" s="186"/>
      <c r="S24" s="137"/>
      <c r="T24" s="137"/>
      <c r="U24" s="177"/>
      <c r="V24" s="138"/>
      <c r="W24" s="137"/>
      <c r="X24" s="137"/>
      <c r="Y24" s="177"/>
      <c r="Z24" s="138"/>
      <c r="AA24" s="137"/>
      <c r="AB24" s="185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T24" s="138"/>
      <c r="AU24" s="137"/>
      <c r="AV24" s="137"/>
      <c r="AW24" s="177"/>
    </row>
    <row r="25" spans="1:63" ht="9" customHeight="1">
      <c r="A25" s="137"/>
      <c r="B25" s="137"/>
      <c r="C25" s="137"/>
      <c r="D25" s="137"/>
      <c r="E25" s="137"/>
      <c r="H25" s="188"/>
      <c r="I25" s="188"/>
      <c r="J25" s="184"/>
      <c r="K25" s="182"/>
      <c r="L25" s="182"/>
      <c r="M25" s="176"/>
      <c r="N25" s="184"/>
      <c r="O25" s="182"/>
      <c r="P25" s="182"/>
      <c r="Q25" s="176"/>
      <c r="R25" s="210"/>
      <c r="S25" s="182"/>
      <c r="T25" s="182"/>
      <c r="U25" s="176"/>
      <c r="V25" s="184"/>
      <c r="W25" s="182"/>
      <c r="X25" s="182"/>
      <c r="Y25" s="176"/>
      <c r="Z25" s="184"/>
      <c r="AA25" s="182"/>
      <c r="AB25" s="194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T25" s="184"/>
      <c r="AU25" s="182"/>
      <c r="AV25" s="182"/>
      <c r="AW25" s="176"/>
    </row>
    <row r="26" spans="1:63" ht="9" customHeight="1">
      <c r="H26" s="137"/>
      <c r="J26" s="146"/>
      <c r="K26" s="145"/>
      <c r="L26" s="145"/>
      <c r="M26" s="179"/>
      <c r="N26" s="146"/>
      <c r="O26" s="145"/>
      <c r="P26" s="145"/>
      <c r="Q26" s="179"/>
      <c r="R26" s="208"/>
      <c r="S26" s="145"/>
      <c r="T26" s="145"/>
      <c r="U26" s="179"/>
      <c r="V26" s="146"/>
      <c r="W26" s="145"/>
      <c r="X26" s="145"/>
      <c r="Y26" s="179"/>
      <c r="Z26" s="146"/>
      <c r="AA26" s="145"/>
      <c r="AB26" s="190"/>
      <c r="AC26" s="179"/>
      <c r="AD26" s="146"/>
      <c r="AE26" s="145"/>
      <c r="AF26" s="145"/>
      <c r="AG26" s="179"/>
      <c r="AH26" s="146"/>
      <c r="AI26" s="145"/>
      <c r="AJ26" s="145"/>
      <c r="AK26" s="179"/>
      <c r="AL26" s="146"/>
      <c r="AM26" s="145"/>
      <c r="AN26" s="145"/>
      <c r="AO26" s="179"/>
      <c r="AP26" s="146"/>
      <c r="AQ26" s="145"/>
      <c r="AR26" s="145"/>
      <c r="AS26" s="179"/>
      <c r="AT26" s="146"/>
      <c r="AU26" s="145"/>
      <c r="AV26" s="145"/>
      <c r="AW26" s="179"/>
      <c r="AX26" s="188"/>
      <c r="AY26" s="188"/>
      <c r="AZ26" s="188"/>
    </row>
    <row r="27" spans="1:63" ht="9" customHeight="1">
      <c r="H27" s="137"/>
      <c r="J27" s="138"/>
      <c r="K27" s="137"/>
      <c r="L27" s="137"/>
      <c r="M27" s="177"/>
      <c r="N27" s="138"/>
      <c r="O27" s="137"/>
      <c r="P27" s="137"/>
      <c r="Q27" s="177"/>
      <c r="R27" s="186"/>
      <c r="S27" s="137"/>
      <c r="T27" s="137"/>
      <c r="U27" s="177"/>
      <c r="V27" s="138"/>
      <c r="W27" s="137"/>
      <c r="X27" s="137"/>
      <c r="Y27" s="177"/>
      <c r="Z27" s="138"/>
      <c r="AA27" s="185"/>
      <c r="AB27" s="185"/>
      <c r="AC27" s="187"/>
      <c r="AD27" s="186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P27" s="138"/>
      <c r="AQ27" s="137"/>
      <c r="AR27" s="137"/>
      <c r="AS27" s="177"/>
      <c r="AT27" s="138"/>
      <c r="AU27" s="137"/>
      <c r="AV27" s="137"/>
      <c r="AW27" s="177"/>
      <c r="AY27" s="137"/>
    </row>
    <row r="28" spans="1:63" ht="9" customHeight="1">
      <c r="H28" s="137"/>
      <c r="J28" s="138"/>
      <c r="K28" s="137"/>
      <c r="L28" s="137"/>
      <c r="M28" s="177"/>
      <c r="N28" s="138"/>
      <c r="O28" s="137"/>
      <c r="P28" s="137"/>
      <c r="Q28" s="137"/>
      <c r="R28" s="186"/>
      <c r="S28" s="137"/>
      <c r="T28" s="137"/>
      <c r="U28" s="177"/>
      <c r="V28" s="138"/>
      <c r="W28" s="137"/>
      <c r="X28" s="137"/>
      <c r="Y28" s="177"/>
      <c r="Z28" s="138"/>
      <c r="AA28" s="185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P28" s="138"/>
      <c r="AQ28" s="137"/>
      <c r="AR28" s="137"/>
      <c r="AS28" s="177"/>
      <c r="AT28" s="138"/>
      <c r="AU28" s="137"/>
      <c r="AV28" s="137"/>
      <c r="AW28" s="177"/>
      <c r="AY28" s="137"/>
    </row>
    <row r="29" spans="1:63" ht="9" customHeight="1">
      <c r="H29" s="188"/>
      <c r="I29" s="188"/>
      <c r="J29" s="184"/>
      <c r="K29" s="182"/>
      <c r="L29" s="182"/>
      <c r="M29" s="176"/>
      <c r="N29" s="184"/>
      <c r="O29" s="182"/>
      <c r="P29" s="182"/>
      <c r="Q29" s="176"/>
      <c r="R29" s="210"/>
      <c r="S29" s="182"/>
      <c r="T29" s="182"/>
      <c r="U29" s="176"/>
      <c r="V29" s="184"/>
      <c r="W29" s="182"/>
      <c r="X29" s="182"/>
      <c r="Y29" s="176"/>
      <c r="Z29" s="184"/>
      <c r="AA29" s="194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P29" s="184"/>
      <c r="AQ29" s="182"/>
      <c r="AR29" s="182"/>
      <c r="AS29" s="176"/>
      <c r="AT29" s="184"/>
      <c r="AU29" s="182"/>
      <c r="AV29" s="182"/>
      <c r="AW29" s="176"/>
      <c r="AY29" s="137"/>
      <c r="BK29" s="169">
        <v>12</v>
      </c>
    </row>
    <row r="30" spans="1:63" ht="9" customHeight="1">
      <c r="A30" s="137"/>
      <c r="B30" s="137"/>
      <c r="C30" s="137"/>
      <c r="D30" s="137"/>
      <c r="E30" s="137"/>
      <c r="H30" s="137"/>
      <c r="J30" s="146"/>
      <c r="K30" s="145"/>
      <c r="L30" s="145"/>
      <c r="M30" s="179"/>
      <c r="N30" s="146"/>
      <c r="O30" s="145"/>
      <c r="P30" s="145"/>
      <c r="Q30" s="179"/>
      <c r="R30" s="208"/>
      <c r="S30" s="145"/>
      <c r="T30" s="145"/>
      <c r="U30" s="179"/>
      <c r="V30" s="146"/>
      <c r="W30" s="145"/>
      <c r="X30" s="145"/>
      <c r="Y30" s="179"/>
      <c r="Z30" s="146"/>
      <c r="AA30" s="190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  <c r="AP30" s="146"/>
      <c r="AQ30" s="145"/>
      <c r="AR30" s="145"/>
      <c r="AS30" s="179"/>
      <c r="AT30" s="146"/>
      <c r="AU30" s="145"/>
      <c r="AV30" s="145"/>
      <c r="AW30" s="179"/>
      <c r="AY30" s="137"/>
    </row>
    <row r="31" spans="1:63" ht="9" customHeight="1">
      <c r="A31" s="137"/>
      <c r="B31" s="137"/>
      <c r="C31" s="137"/>
      <c r="D31" s="137"/>
      <c r="E31" s="137"/>
      <c r="H31" s="137"/>
      <c r="J31" s="138"/>
      <c r="K31" s="137"/>
      <c r="L31" s="137"/>
      <c r="M31" s="177"/>
      <c r="N31" s="138"/>
      <c r="O31" s="137"/>
      <c r="P31" s="137"/>
      <c r="Q31" s="177"/>
      <c r="R31" s="186"/>
      <c r="S31" s="137"/>
      <c r="T31" s="137"/>
      <c r="U31" s="177"/>
      <c r="V31" s="138"/>
      <c r="W31" s="137"/>
      <c r="X31" s="137"/>
      <c r="Y31" s="177"/>
      <c r="Z31" s="138"/>
      <c r="AA31" s="185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37"/>
      <c r="AR31" s="137"/>
      <c r="AS31" s="177"/>
      <c r="AT31" s="138"/>
      <c r="AU31" s="137"/>
      <c r="AV31" s="137"/>
      <c r="AW31" s="177"/>
      <c r="AY31" s="137"/>
    </row>
    <row r="32" spans="1:63" ht="9" customHeight="1">
      <c r="A32" s="137"/>
      <c r="B32" s="137"/>
      <c r="C32" s="137"/>
      <c r="D32" s="137"/>
      <c r="E32" s="137"/>
      <c r="H32" s="137"/>
      <c r="J32" s="138"/>
      <c r="K32" s="137"/>
      <c r="L32" s="137"/>
      <c r="M32" s="177"/>
      <c r="N32" s="138"/>
      <c r="O32" s="137"/>
      <c r="P32" s="137"/>
      <c r="Q32" s="177"/>
      <c r="R32" s="186"/>
      <c r="S32" s="137"/>
      <c r="T32" s="137"/>
      <c r="U32" s="177"/>
      <c r="V32" s="138"/>
      <c r="W32" s="137"/>
      <c r="X32" s="137"/>
      <c r="Y32" s="177"/>
      <c r="Z32" s="138"/>
      <c r="AA32" s="185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  <c r="AP32" s="138"/>
      <c r="AQ32" s="137"/>
      <c r="AR32" s="137"/>
      <c r="AS32" s="177"/>
      <c r="AT32" s="138"/>
      <c r="AU32" s="137"/>
      <c r="AV32" s="137"/>
      <c r="AW32" s="177"/>
      <c r="AX32" s="188"/>
      <c r="AY32" s="188"/>
      <c r="AZ32" s="188"/>
    </row>
    <row r="33" spans="1:52" ht="9" customHeight="1">
      <c r="A33" s="137"/>
      <c r="B33" s="137"/>
      <c r="C33" s="137"/>
      <c r="D33" s="137"/>
      <c r="E33" s="137"/>
      <c r="H33" s="188"/>
      <c r="I33" s="188"/>
      <c r="J33" s="184"/>
      <c r="K33" s="182"/>
      <c r="L33" s="182"/>
      <c r="M33" s="176"/>
      <c r="N33" s="184"/>
      <c r="O33" s="182"/>
      <c r="P33" s="182"/>
      <c r="Q33" s="176"/>
      <c r="R33" s="210"/>
      <c r="S33" s="182"/>
      <c r="T33" s="182"/>
      <c r="U33" s="176"/>
      <c r="V33" s="184"/>
      <c r="W33" s="182"/>
      <c r="X33" s="182"/>
      <c r="Y33" s="176"/>
      <c r="Z33" s="184"/>
      <c r="AA33" s="194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  <c r="AP33" s="184"/>
      <c r="AQ33" s="182"/>
      <c r="AR33" s="182"/>
      <c r="AS33" s="176"/>
      <c r="AT33" s="184"/>
      <c r="AU33" s="182"/>
      <c r="AV33" s="182"/>
      <c r="AW33" s="176"/>
      <c r="AX33" s="188"/>
      <c r="AY33" s="188"/>
      <c r="AZ33" s="188"/>
    </row>
    <row r="34" spans="1:52" ht="9" customHeight="1">
      <c r="H34" s="137"/>
      <c r="J34" s="146"/>
      <c r="K34" s="145"/>
      <c r="L34" s="145"/>
      <c r="M34" s="179"/>
      <c r="N34" s="146"/>
      <c r="O34" s="145"/>
      <c r="P34" s="145"/>
      <c r="Q34" s="179"/>
      <c r="R34" s="208"/>
      <c r="S34" s="145"/>
      <c r="T34" s="145"/>
      <c r="U34" s="179"/>
      <c r="V34" s="146"/>
      <c r="W34" s="145"/>
      <c r="X34" s="145"/>
      <c r="Y34" s="179"/>
      <c r="Z34" s="146"/>
      <c r="AA34" s="190"/>
      <c r="AB34" s="190"/>
      <c r="AC34" s="189"/>
      <c r="AD34" s="208"/>
      <c r="AE34" s="190"/>
      <c r="AF34" s="190"/>
      <c r="AG34" s="189"/>
      <c r="AH34" s="208"/>
      <c r="AI34" s="145"/>
      <c r="AJ34" s="145"/>
      <c r="AK34" s="179"/>
      <c r="AL34" s="146"/>
      <c r="AM34" s="145"/>
      <c r="AN34" s="145"/>
      <c r="AO34" s="179"/>
      <c r="AP34" s="146"/>
      <c r="AQ34" s="145"/>
      <c r="AR34" s="145"/>
      <c r="AS34" s="179"/>
      <c r="AT34" s="146"/>
      <c r="AU34" s="145"/>
      <c r="AV34" s="145"/>
      <c r="AW34" s="179"/>
      <c r="AX34" s="188"/>
      <c r="AY34" s="188"/>
      <c r="AZ34" s="188"/>
    </row>
    <row r="35" spans="1:52" ht="9" customHeight="1">
      <c r="H35" s="137"/>
      <c r="J35" s="138"/>
      <c r="K35" s="137"/>
      <c r="L35" s="137"/>
      <c r="M35" s="177"/>
      <c r="N35" s="138"/>
      <c r="O35" s="137"/>
      <c r="P35" s="185"/>
      <c r="Q35" s="187"/>
      <c r="R35" s="186"/>
      <c r="S35" s="137"/>
      <c r="T35" s="137"/>
      <c r="U35" s="177"/>
      <c r="V35" s="138"/>
      <c r="W35" s="137"/>
      <c r="X35" s="137"/>
      <c r="Y35" s="177"/>
      <c r="Z35" s="138"/>
      <c r="AA35" s="185"/>
      <c r="AB35" s="137"/>
      <c r="AC35" s="177"/>
      <c r="AD35" s="138"/>
      <c r="AE35" s="137"/>
      <c r="AF35" s="137"/>
      <c r="AG35" s="177"/>
      <c r="AH35" s="186"/>
      <c r="AI35" s="137"/>
      <c r="AJ35" s="137"/>
      <c r="AK35" s="177"/>
      <c r="AL35" s="138"/>
      <c r="AM35" s="137"/>
      <c r="AN35" s="137"/>
      <c r="AO35" s="177"/>
      <c r="AP35" s="138"/>
      <c r="AQ35" s="137"/>
      <c r="AR35" s="137"/>
      <c r="AS35" s="177"/>
      <c r="AT35" s="138"/>
      <c r="AU35" s="137"/>
      <c r="AV35" s="137"/>
      <c r="AW35" s="177"/>
      <c r="AY35" s="137"/>
    </row>
    <row r="36" spans="1:52" ht="9" customHeight="1">
      <c r="H36" s="13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86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77"/>
      <c r="AT36" s="138"/>
      <c r="AU36" s="137"/>
      <c r="AV36" s="137"/>
      <c r="AW36" s="177"/>
      <c r="AY36" s="137"/>
    </row>
    <row r="37" spans="1:52" ht="9" customHeight="1">
      <c r="H37" s="188"/>
      <c r="I37" s="188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210"/>
      <c r="AI37" s="182"/>
      <c r="AJ37" s="182"/>
      <c r="AK37" s="176"/>
      <c r="AL37" s="184"/>
      <c r="AM37" s="182"/>
      <c r="AN37" s="182"/>
      <c r="AO37" s="176"/>
      <c r="AP37" s="184"/>
      <c r="AQ37" s="182"/>
      <c r="AR37" s="182"/>
      <c r="AS37" s="176"/>
      <c r="AT37" s="184"/>
      <c r="AU37" s="182"/>
      <c r="AV37" s="182"/>
      <c r="AW37" s="176"/>
      <c r="AY37" s="137"/>
    </row>
    <row r="38" spans="1:52" ht="9" customHeight="1">
      <c r="A38" s="137"/>
      <c r="B38" s="137"/>
      <c r="C38" s="137"/>
      <c r="D38" s="137"/>
      <c r="E38" s="137"/>
      <c r="H38" s="137"/>
      <c r="J38" s="146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45"/>
      <c r="Y38" s="179"/>
      <c r="Z38" s="146"/>
      <c r="AA38" s="145"/>
      <c r="AB38" s="145"/>
      <c r="AC38" s="179"/>
      <c r="AD38" s="146"/>
      <c r="AE38" s="145"/>
      <c r="AF38" s="145"/>
      <c r="AG38" s="179"/>
      <c r="AH38" s="208"/>
      <c r="AI38" s="145"/>
      <c r="AJ38" s="145"/>
      <c r="AK38" s="179"/>
      <c r="AL38" s="146"/>
      <c r="AM38" s="145"/>
      <c r="AN38" s="145"/>
      <c r="AO38" s="179"/>
      <c r="AP38" s="146"/>
      <c r="AQ38" s="145"/>
      <c r="AR38" s="145"/>
      <c r="AS38" s="179"/>
      <c r="AT38" s="146"/>
      <c r="AU38" s="145"/>
      <c r="AV38" s="145"/>
      <c r="AW38" s="179"/>
      <c r="AY38" s="137"/>
    </row>
    <row r="39" spans="1:52" ht="9" customHeight="1">
      <c r="A39" s="137"/>
      <c r="B39" s="137"/>
      <c r="C39" s="137"/>
      <c r="D39" s="137"/>
      <c r="E39" s="137"/>
      <c r="H39" s="137"/>
      <c r="J39" s="138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137"/>
      <c r="AB39" s="137"/>
      <c r="AC39" s="177"/>
      <c r="AD39" s="138"/>
      <c r="AE39" s="137"/>
      <c r="AF39" s="137"/>
      <c r="AG39" s="177"/>
      <c r="AH39" s="186"/>
      <c r="AI39" s="137"/>
      <c r="AJ39" s="137"/>
      <c r="AK39" s="177"/>
      <c r="AL39" s="138"/>
      <c r="AM39" s="137"/>
      <c r="AN39" s="137"/>
      <c r="AO39" s="177"/>
      <c r="AP39" s="138"/>
      <c r="AQ39" s="137"/>
      <c r="AR39" s="137"/>
      <c r="AS39" s="177"/>
      <c r="AT39" s="138"/>
      <c r="AU39" s="137"/>
      <c r="AV39" s="137"/>
      <c r="AW39" s="177"/>
      <c r="AX39" s="188"/>
      <c r="AY39" s="188"/>
      <c r="AZ39" s="188"/>
    </row>
    <row r="40" spans="1:52" ht="9" customHeight="1">
      <c r="A40" s="137"/>
      <c r="B40" s="137"/>
      <c r="C40" s="137"/>
      <c r="D40" s="137"/>
      <c r="E40" s="137"/>
      <c r="H40" s="13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/>
      <c r="AB40" s="137"/>
      <c r="AC40" s="177"/>
      <c r="AD40" s="138"/>
      <c r="AE40" s="137"/>
      <c r="AF40" s="137"/>
      <c r="AG40" s="177"/>
      <c r="AH40" s="186"/>
      <c r="AI40" s="137"/>
      <c r="AJ40" s="137"/>
      <c r="AK40" s="177"/>
      <c r="AL40" s="138"/>
      <c r="AM40" s="137"/>
      <c r="AN40" s="137"/>
      <c r="AO40" s="177"/>
      <c r="AP40" s="138"/>
      <c r="AQ40" s="137"/>
      <c r="AR40" s="137"/>
      <c r="AS40" s="177"/>
      <c r="AT40" s="138"/>
      <c r="AU40" s="137"/>
      <c r="AV40" s="137"/>
      <c r="AW40" s="177"/>
      <c r="AX40" s="188"/>
      <c r="AY40" s="188"/>
      <c r="AZ40" s="188"/>
    </row>
    <row r="41" spans="1:52" ht="9" customHeight="1">
      <c r="A41" s="137"/>
      <c r="B41" s="137"/>
      <c r="C41" s="137"/>
      <c r="D41" s="137"/>
      <c r="E41" s="137"/>
      <c r="H41" s="188"/>
      <c r="I41" s="188"/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210"/>
      <c r="AI41" s="182"/>
      <c r="AJ41" s="182"/>
      <c r="AK41" s="176"/>
      <c r="AL41" s="184"/>
      <c r="AM41" s="182"/>
      <c r="AN41" s="182"/>
      <c r="AO41" s="176"/>
      <c r="AP41" s="184"/>
      <c r="AQ41" s="182"/>
      <c r="AR41" s="182"/>
      <c r="AS41" s="176"/>
      <c r="AT41" s="184"/>
      <c r="AU41" s="182"/>
      <c r="AV41" s="182"/>
      <c r="AW41" s="176"/>
      <c r="AX41" s="188"/>
      <c r="AY41" s="188"/>
      <c r="AZ41" s="188"/>
    </row>
    <row r="42" spans="1:52" ht="9" customHeight="1">
      <c r="H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208"/>
      <c r="AI42" s="145"/>
      <c r="AJ42" s="145"/>
      <c r="AK42" s="179"/>
      <c r="AL42" s="146"/>
      <c r="AM42" s="145"/>
      <c r="AN42" s="145"/>
      <c r="AO42" s="179"/>
      <c r="AP42" s="146"/>
      <c r="AQ42" s="145"/>
      <c r="AR42" s="145"/>
      <c r="AS42" s="179"/>
      <c r="AT42" s="146"/>
      <c r="AU42" s="145"/>
      <c r="AV42" s="145"/>
      <c r="AW42" s="179"/>
      <c r="AY42" s="137"/>
    </row>
    <row r="43" spans="1:52" ht="9" customHeight="1">
      <c r="H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8"/>
      <c r="AI43" s="137"/>
      <c r="AJ43" s="137"/>
      <c r="AK43" s="177"/>
      <c r="AL43" s="138"/>
      <c r="AM43" s="137"/>
      <c r="AN43" s="137"/>
      <c r="AO43" s="177"/>
      <c r="AP43" s="138"/>
      <c r="AQ43" s="137"/>
      <c r="AR43" s="137"/>
      <c r="AS43" s="177"/>
      <c r="AT43" s="138"/>
      <c r="AU43" s="137"/>
      <c r="AV43" s="137"/>
      <c r="AW43" s="177"/>
      <c r="AY43" s="137"/>
    </row>
    <row r="44" spans="1:52" ht="9" customHeight="1">
      <c r="H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8"/>
      <c r="AI44" s="137"/>
      <c r="AJ44" s="137"/>
      <c r="AK44" s="177"/>
      <c r="AL44" s="138"/>
      <c r="AM44" s="137"/>
      <c r="AN44" s="137"/>
      <c r="AO44" s="177"/>
      <c r="AP44" s="138"/>
      <c r="AQ44" s="137"/>
      <c r="AR44" s="137"/>
      <c r="AS44" s="177"/>
      <c r="AT44" s="138"/>
      <c r="AU44" s="137"/>
      <c r="AV44" s="137"/>
      <c r="AW44" s="177"/>
      <c r="AY44" s="137"/>
    </row>
    <row r="45" spans="1:52" ht="9" customHeight="1">
      <c r="H45" s="188"/>
      <c r="I45" s="188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84"/>
      <c r="AI45" s="182"/>
      <c r="AJ45" s="182"/>
      <c r="AK45" s="176"/>
      <c r="AL45" s="184"/>
      <c r="AM45" s="182"/>
      <c r="AN45" s="182"/>
      <c r="AO45" s="176"/>
      <c r="AP45" s="184"/>
      <c r="AQ45" s="182"/>
      <c r="AR45" s="182"/>
      <c r="AS45" s="176"/>
      <c r="AT45" s="184"/>
      <c r="AU45" s="182"/>
      <c r="AV45" s="182"/>
      <c r="AW45" s="176"/>
      <c r="AY45" s="137"/>
    </row>
    <row r="46" spans="1:52" ht="9" customHeight="1">
      <c r="A46" s="137"/>
      <c r="B46" s="137"/>
      <c r="C46" s="137"/>
      <c r="D46" s="137"/>
      <c r="E46" s="137"/>
      <c r="H46" s="137"/>
      <c r="AY46" s="137"/>
    </row>
    <row r="47" spans="1:52" ht="9" customHeight="1">
      <c r="A47" s="137"/>
      <c r="B47" s="137"/>
      <c r="C47" s="137"/>
      <c r="D47" s="137"/>
      <c r="E47" s="137"/>
      <c r="H47" s="137"/>
    </row>
    <row r="48" spans="1:52" ht="9" customHeight="1">
      <c r="A48" s="137"/>
      <c r="B48" s="137"/>
      <c r="C48" s="137"/>
      <c r="D48" s="137"/>
      <c r="E48" s="137"/>
      <c r="H48" s="137"/>
    </row>
    <row r="49" spans="1:49" ht="9" customHeight="1">
      <c r="A49" s="137"/>
      <c r="B49" s="137"/>
      <c r="C49" s="137"/>
      <c r="D49" s="137"/>
      <c r="E49" s="137"/>
      <c r="H49" s="188"/>
      <c r="I49" s="188"/>
    </row>
    <row r="58" spans="1:49" ht="9" customHeight="1">
      <c r="E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</row>
    <row r="59" spans="1:49" ht="9" customHeight="1">
      <c r="E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</row>
    <row r="60" spans="1:49" ht="9" customHeight="1">
      <c r="E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</row>
    <row r="61" spans="1:49" ht="9" customHeight="1">
      <c r="E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</row>
    <row r="62" spans="1:49" ht="9" customHeight="1">
      <c r="E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</row>
    <row r="63" spans="1:49" ht="9" customHeight="1">
      <c r="E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</row>
    <row r="64" spans="1:49" ht="9" customHeight="1">
      <c r="E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</row>
    <row r="65" spans="5:49" ht="9" customHeight="1">
      <c r="E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</row>
    <row r="66" spans="5:49" ht="9" customHeight="1">
      <c r="E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</row>
    <row r="67" spans="5:49" ht="9" customHeight="1">
      <c r="E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</row>
    <row r="68" spans="5:49" ht="9" customHeight="1">
      <c r="E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</row>
    <row r="69" spans="5:49" ht="9" customHeight="1">
      <c r="E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</row>
    <row r="70" spans="5:49" ht="9" customHeight="1">
      <c r="E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</row>
    <row r="71" spans="5:49" ht="9" customHeight="1">
      <c r="E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</row>
    <row r="72" spans="5:49" ht="9" customHeight="1">
      <c r="E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</row>
    <row r="73" spans="5:49" ht="9" customHeight="1">
      <c r="E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</row>
    <row r="74" spans="5:49" ht="9" customHeight="1">
      <c r="E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</row>
    <row r="75" spans="5:49" ht="9" customHeight="1">
      <c r="E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</row>
    <row r="76" spans="5:49" ht="9" customHeight="1">
      <c r="E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</row>
    <row r="77" spans="5:49" ht="9" customHeight="1">
      <c r="E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Z81"/>
  <sheetViews>
    <sheetView topLeftCell="A6" zoomScale="90" zoomScaleNormal="90" workbookViewId="0">
      <selection activeCell="D21" sqref="D21"/>
    </sheetView>
  </sheetViews>
  <sheetFormatPr defaultColWidth="1.85546875" defaultRowHeight="9" customHeight="1"/>
  <cols>
    <col min="1" max="1" width="1.85546875" style="169"/>
    <col min="2" max="9" width="1.85546875" style="137"/>
    <col min="10" max="13" width="1.85546875" style="169"/>
    <col min="14" max="14" width="2" style="169" bestFit="1" customWidth="1"/>
    <col min="15" max="29" width="1.85546875" style="169"/>
    <col min="30" max="30" width="2" style="169" bestFit="1" customWidth="1"/>
    <col min="31" max="54" width="1.85546875" style="169"/>
    <col min="55" max="55" width="2.7109375" style="169" bestFit="1" customWidth="1"/>
    <col min="56" max="61" width="1.85546875" style="169"/>
    <col min="62" max="62" width="2.7109375" style="169" bestFit="1" customWidth="1"/>
    <col min="63" max="16384" width="1.85546875" style="169"/>
  </cols>
  <sheetData>
    <row r="1" spans="1:52" ht="7.5" customHeight="1">
      <c r="J1" s="137"/>
      <c r="K1" s="137"/>
      <c r="L1" s="137"/>
      <c r="M1" s="137"/>
      <c r="T1" s="137"/>
    </row>
    <row r="2" spans="1:52" ht="9" customHeight="1">
      <c r="A2" s="137"/>
      <c r="H2" s="206"/>
      <c r="I2" s="206"/>
      <c r="L2" s="188"/>
      <c r="M2" s="188"/>
      <c r="P2" s="188"/>
      <c r="Q2" s="188"/>
      <c r="T2" s="137"/>
      <c r="V2" s="188"/>
      <c r="W2" s="188"/>
      <c r="Z2" s="188"/>
      <c r="AA2" s="188"/>
      <c r="AD2" s="188"/>
      <c r="AE2" s="188"/>
      <c r="AG2" s="188"/>
      <c r="AJ2" s="188"/>
      <c r="AK2" s="188"/>
      <c r="AN2" s="188"/>
      <c r="AO2" s="188"/>
      <c r="AR2" s="188"/>
      <c r="AS2" s="188"/>
      <c r="AV2" s="188"/>
      <c r="AW2" s="188"/>
      <c r="AX2" s="188"/>
      <c r="AY2" s="188"/>
      <c r="AZ2" s="188"/>
    </row>
    <row r="3" spans="1:52" ht="9" customHeight="1">
      <c r="A3" s="137"/>
      <c r="H3" s="206"/>
      <c r="I3" s="206"/>
      <c r="L3" s="188"/>
      <c r="M3" s="188"/>
      <c r="P3" s="188"/>
      <c r="Q3" s="188"/>
      <c r="T3" s="137"/>
      <c r="V3" s="188"/>
      <c r="W3" s="188"/>
      <c r="Z3" s="188"/>
      <c r="AA3" s="188"/>
      <c r="AD3" s="188"/>
      <c r="AE3" s="188"/>
      <c r="AG3" s="188"/>
      <c r="AJ3" s="188"/>
      <c r="AK3" s="188"/>
      <c r="AN3" s="188"/>
      <c r="AO3" s="188"/>
      <c r="AR3" s="188"/>
      <c r="AS3" s="188"/>
      <c r="AV3" s="188"/>
      <c r="AW3" s="188"/>
      <c r="AX3" s="188"/>
      <c r="AY3" s="188"/>
      <c r="AZ3" s="188"/>
    </row>
    <row r="4" spans="1:52" ht="9" customHeight="1">
      <c r="H4" s="206"/>
      <c r="I4" s="206"/>
      <c r="L4" s="188"/>
      <c r="M4" s="188"/>
      <c r="P4" s="188"/>
      <c r="Q4" s="188"/>
      <c r="T4" s="188"/>
      <c r="V4" s="188"/>
      <c r="W4" s="188"/>
      <c r="Z4" s="188"/>
      <c r="AA4" s="188"/>
      <c r="AD4" s="188"/>
      <c r="AE4" s="188"/>
      <c r="AG4" s="188"/>
      <c r="AJ4" s="188"/>
      <c r="AK4" s="188"/>
      <c r="AN4" s="188"/>
      <c r="AO4" s="188"/>
      <c r="AR4" s="188"/>
      <c r="AS4" s="188"/>
      <c r="AV4" s="188"/>
      <c r="AW4" s="188"/>
      <c r="AX4" s="188"/>
      <c r="AY4" s="188"/>
      <c r="AZ4" s="188"/>
    </row>
    <row r="5" spans="1:52" ht="9" customHeight="1">
      <c r="L5" s="137"/>
      <c r="P5" s="137"/>
      <c r="V5" s="137"/>
      <c r="Z5" s="137"/>
      <c r="AD5" s="137"/>
      <c r="AJ5" s="137"/>
      <c r="AN5" s="137"/>
      <c r="AR5" s="137"/>
      <c r="AV5" s="137"/>
      <c r="AY5" s="137"/>
    </row>
    <row r="6" spans="1:52" ht="9" customHeight="1"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  <c r="AP6" s="146"/>
      <c r="AQ6" s="145"/>
      <c r="AR6" s="145"/>
      <c r="AS6" s="179"/>
      <c r="AT6" s="146"/>
      <c r="AU6" s="145"/>
      <c r="AV6" s="145"/>
      <c r="AW6" s="179"/>
      <c r="AX6" s="137"/>
      <c r="AY6" s="137"/>
    </row>
    <row r="7" spans="1:52" ht="9" customHeight="1"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P7" s="138"/>
      <c r="AQ7" s="137"/>
      <c r="AR7" s="137"/>
      <c r="AS7" s="177"/>
      <c r="AT7" s="138"/>
      <c r="AU7" s="137"/>
      <c r="AV7" s="137"/>
      <c r="AW7" s="177"/>
      <c r="AX7" s="137"/>
      <c r="AY7" s="137"/>
    </row>
    <row r="8" spans="1:52" ht="9" customHeight="1"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P8" s="138"/>
      <c r="AQ8" s="137"/>
      <c r="AR8" s="137"/>
      <c r="AS8" s="177"/>
      <c r="AT8" s="138"/>
      <c r="AU8" s="137"/>
      <c r="AV8" s="137"/>
      <c r="AW8" s="177"/>
      <c r="AX8" s="188"/>
      <c r="AY8" s="188"/>
      <c r="AZ8" s="188"/>
    </row>
    <row r="9" spans="1:52" ht="9" customHeight="1">
      <c r="H9" s="206"/>
      <c r="I9" s="206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P9" s="184"/>
      <c r="AQ9" s="182"/>
      <c r="AR9" s="182"/>
      <c r="AS9" s="176"/>
      <c r="AT9" s="184"/>
      <c r="AU9" s="182"/>
      <c r="AV9" s="182"/>
      <c r="AW9" s="176"/>
      <c r="AX9" s="188"/>
      <c r="AY9" s="188"/>
      <c r="AZ9" s="188"/>
    </row>
    <row r="10" spans="1:52" ht="9" customHeight="1">
      <c r="A10" s="137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37"/>
      <c r="AK10" s="179"/>
      <c r="AL10" s="146"/>
      <c r="AM10" s="145"/>
      <c r="AN10" s="145"/>
      <c r="AO10" s="179"/>
      <c r="AP10" s="146"/>
      <c r="AQ10" s="145"/>
      <c r="AR10" s="145"/>
      <c r="AS10" s="179"/>
      <c r="AT10" s="146"/>
      <c r="AU10" s="145"/>
      <c r="AV10" s="145"/>
      <c r="AW10" s="179"/>
      <c r="AX10" s="188"/>
      <c r="AY10" s="188"/>
      <c r="AZ10" s="188"/>
    </row>
    <row r="11" spans="1:52" ht="9" customHeight="1"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77"/>
      <c r="AT11" s="138"/>
      <c r="AU11" s="137"/>
      <c r="AV11" s="137"/>
      <c r="AW11" s="177"/>
      <c r="AY11" s="137"/>
    </row>
    <row r="12" spans="1:52" ht="9" customHeight="1">
      <c r="J12" s="138"/>
      <c r="K12" s="137"/>
      <c r="L12" s="137"/>
      <c r="M12" s="177"/>
      <c r="N12" s="186"/>
      <c r="O12" s="185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77"/>
      <c r="AT12" s="138"/>
      <c r="AU12" s="137"/>
      <c r="AV12" s="137"/>
      <c r="AW12" s="177"/>
      <c r="AY12" s="137"/>
    </row>
    <row r="13" spans="1:52" ht="9" customHeight="1">
      <c r="H13" s="206"/>
      <c r="I13" s="206"/>
      <c r="J13" s="184"/>
      <c r="K13" s="182"/>
      <c r="L13" s="182"/>
      <c r="M13" s="176"/>
      <c r="N13" s="184"/>
      <c r="O13" s="194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76"/>
      <c r="AT13" s="184"/>
      <c r="AU13" s="182"/>
      <c r="AV13" s="182"/>
      <c r="AW13" s="176"/>
      <c r="AY13" s="137"/>
    </row>
    <row r="14" spans="1:52" ht="9" customHeight="1">
      <c r="J14" s="146"/>
      <c r="K14" s="145"/>
      <c r="L14" s="145"/>
      <c r="M14" s="179"/>
      <c r="N14" s="146"/>
      <c r="O14" s="190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8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  <c r="AT14" s="146"/>
      <c r="AU14" s="145"/>
      <c r="AV14" s="145"/>
      <c r="AW14" s="179"/>
      <c r="AY14" s="137"/>
    </row>
    <row r="15" spans="1:52" ht="9" customHeight="1">
      <c r="J15" s="138"/>
      <c r="K15" s="137"/>
      <c r="L15" s="137"/>
      <c r="M15" s="177"/>
      <c r="N15" s="138"/>
      <c r="O15" s="185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8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  <c r="AT15" s="138"/>
      <c r="AU15" s="137"/>
      <c r="AV15" s="137"/>
      <c r="AW15" s="177"/>
      <c r="AY15" s="137"/>
    </row>
    <row r="16" spans="1:52" ht="9" customHeight="1">
      <c r="J16" s="138"/>
      <c r="K16" s="137"/>
      <c r="L16" s="137"/>
      <c r="M16" s="177"/>
      <c r="N16" s="138"/>
      <c r="O16" s="185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8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  <c r="AT16" s="138"/>
      <c r="AU16" s="137"/>
      <c r="AV16" s="137"/>
      <c r="AW16" s="177"/>
      <c r="AX16" s="188"/>
      <c r="AY16" s="188"/>
      <c r="AZ16" s="188"/>
    </row>
    <row r="17" spans="1:52" ht="9" customHeight="1">
      <c r="A17" s="137"/>
      <c r="J17" s="184"/>
      <c r="K17" s="182"/>
      <c r="L17" s="182"/>
      <c r="M17" s="176"/>
      <c r="N17" s="184"/>
      <c r="O17" s="194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92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  <c r="AT17" s="184"/>
      <c r="AU17" s="182"/>
      <c r="AV17" s="182"/>
      <c r="AW17" s="176"/>
      <c r="AX17" s="188"/>
      <c r="AY17" s="188"/>
      <c r="AZ17" s="188"/>
    </row>
    <row r="18" spans="1:52" ht="9" customHeight="1">
      <c r="A18" s="137"/>
      <c r="J18" s="146"/>
      <c r="K18" s="145"/>
      <c r="L18" s="145"/>
      <c r="M18" s="179"/>
      <c r="N18" s="146"/>
      <c r="O18" s="190"/>
      <c r="P18" s="145"/>
      <c r="Q18" s="179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8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79"/>
      <c r="AT18" s="146"/>
      <c r="AU18" s="145"/>
      <c r="AV18" s="145"/>
      <c r="AW18" s="179"/>
      <c r="AX18" s="188"/>
      <c r="AY18" s="188"/>
      <c r="AZ18" s="188"/>
    </row>
    <row r="19" spans="1:52" ht="9" customHeight="1">
      <c r="A19" s="137"/>
      <c r="J19" s="138"/>
      <c r="K19" s="137"/>
      <c r="L19" s="137"/>
      <c r="M19" s="177"/>
      <c r="N19" s="138"/>
      <c r="O19" s="185"/>
      <c r="P19" s="137"/>
      <c r="Q19" s="17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8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77"/>
      <c r="AT19" s="138"/>
      <c r="AU19" s="137"/>
      <c r="AV19" s="137"/>
      <c r="AW19" s="177"/>
      <c r="AY19" s="137"/>
    </row>
    <row r="20" spans="1:52" ht="9" customHeight="1">
      <c r="A20" s="137"/>
      <c r="J20" s="138"/>
      <c r="K20" s="137"/>
      <c r="L20" s="137"/>
      <c r="M20" s="177"/>
      <c r="N20" s="138"/>
      <c r="O20" s="185"/>
      <c r="P20" s="137"/>
      <c r="Q20" s="177"/>
      <c r="R20" s="138"/>
      <c r="S20" s="137"/>
      <c r="T20" s="137"/>
      <c r="U20" s="177"/>
      <c r="V20" s="186"/>
      <c r="W20" s="137"/>
      <c r="X20" s="137"/>
      <c r="Y20" s="177"/>
      <c r="Z20" s="138"/>
      <c r="AA20" s="137"/>
      <c r="AB20" s="137"/>
      <c r="AC20" s="18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77"/>
      <c r="AT20" s="138"/>
      <c r="AU20" s="137"/>
      <c r="AV20" s="137"/>
      <c r="AW20" s="177"/>
      <c r="AY20" s="137"/>
    </row>
    <row r="21" spans="1:52" ht="9" customHeight="1">
      <c r="A21" s="137"/>
      <c r="J21" s="184"/>
      <c r="K21" s="182"/>
      <c r="L21" s="182"/>
      <c r="M21" s="176"/>
      <c r="N21" s="184"/>
      <c r="O21" s="194"/>
      <c r="P21" s="194"/>
      <c r="Q21" s="192"/>
      <c r="R21" s="210"/>
      <c r="S21" s="194"/>
      <c r="T21" s="194"/>
      <c r="U21" s="192"/>
      <c r="V21" s="210"/>
      <c r="W21" s="182"/>
      <c r="X21" s="182"/>
      <c r="Y21" s="176"/>
      <c r="Z21" s="184"/>
      <c r="AA21" s="182"/>
      <c r="AB21" s="182"/>
      <c r="AC21" s="192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76"/>
      <c r="AT21" s="184"/>
      <c r="AU21" s="182"/>
      <c r="AV21" s="182"/>
      <c r="AW21" s="176"/>
      <c r="AY21" s="137"/>
    </row>
    <row r="22" spans="1:52" ht="9" customHeight="1">
      <c r="A22" s="137"/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208"/>
      <c r="W22" s="145"/>
      <c r="X22" s="145"/>
      <c r="Y22" s="179"/>
      <c r="Z22" s="146"/>
      <c r="AA22" s="145"/>
      <c r="AB22" s="145"/>
      <c r="AC22" s="18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T22" s="146"/>
      <c r="AU22" s="145"/>
      <c r="AV22" s="145"/>
      <c r="AW22" s="179"/>
      <c r="AY22" s="137"/>
    </row>
    <row r="23" spans="1:52" ht="9" customHeight="1">
      <c r="A23" s="137"/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86"/>
      <c r="W23" s="137"/>
      <c r="X23" s="137"/>
      <c r="Y23" s="177"/>
      <c r="Z23" s="138"/>
      <c r="AA23" s="137"/>
      <c r="AB23" s="137"/>
      <c r="AC23" s="18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T23" s="138"/>
      <c r="AU23" s="137"/>
      <c r="AV23" s="137"/>
      <c r="AW23" s="177"/>
      <c r="AY23" s="137"/>
    </row>
    <row r="24" spans="1:52" ht="9" customHeight="1">
      <c r="A24" s="137"/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V24" s="186"/>
      <c r="W24" s="137"/>
      <c r="X24" s="137"/>
      <c r="Y24" s="177"/>
      <c r="Z24" s="138"/>
      <c r="AA24" s="137"/>
      <c r="AB24" s="137"/>
      <c r="AC24" s="18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T24" s="138"/>
      <c r="AU24" s="137"/>
      <c r="AV24" s="137"/>
      <c r="AW24" s="177"/>
      <c r="AX24" s="188"/>
      <c r="AY24" s="188"/>
      <c r="AZ24" s="188"/>
    </row>
    <row r="25" spans="1:52" ht="9" customHeight="1">
      <c r="A25" s="137"/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210"/>
      <c r="W25" s="182"/>
      <c r="X25" s="182"/>
      <c r="Y25" s="176"/>
      <c r="Z25" s="184"/>
      <c r="AA25" s="182"/>
      <c r="AB25" s="182"/>
      <c r="AC25" s="192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T25" s="184"/>
      <c r="AU25" s="182"/>
      <c r="AV25" s="182"/>
      <c r="AW25" s="176"/>
      <c r="AX25" s="188"/>
      <c r="AY25" s="188"/>
      <c r="AZ25" s="188"/>
    </row>
    <row r="26" spans="1:52" ht="9" customHeight="1">
      <c r="J26" s="146"/>
      <c r="K26" s="145"/>
      <c r="L26" s="145"/>
      <c r="M26" s="179"/>
      <c r="N26" s="146"/>
      <c r="O26" s="145"/>
      <c r="P26" s="145"/>
      <c r="Q26" s="179"/>
      <c r="R26" s="146"/>
      <c r="S26" s="190"/>
      <c r="T26" s="190"/>
      <c r="U26" s="189"/>
      <c r="V26" s="208"/>
      <c r="W26" s="190"/>
      <c r="X26" s="190"/>
      <c r="Y26" s="189"/>
      <c r="Z26" s="208"/>
      <c r="AA26" s="190"/>
      <c r="AB26" s="190"/>
      <c r="AC26" s="189"/>
      <c r="AD26" s="208"/>
      <c r="AE26" s="190"/>
      <c r="AF26" s="190"/>
      <c r="AG26" s="189"/>
      <c r="AH26" s="146"/>
      <c r="AI26" s="145"/>
      <c r="AJ26" s="145"/>
      <c r="AK26" s="179"/>
      <c r="AL26" s="146"/>
      <c r="AM26" s="145"/>
      <c r="AN26" s="145"/>
      <c r="AO26" s="179"/>
      <c r="AP26" s="146"/>
      <c r="AQ26" s="145"/>
      <c r="AR26" s="145"/>
      <c r="AS26" s="179"/>
      <c r="AT26" s="146"/>
      <c r="AU26" s="145"/>
      <c r="AV26" s="145"/>
      <c r="AW26" s="179"/>
    </row>
    <row r="27" spans="1:52" ht="9" customHeight="1">
      <c r="J27" s="138"/>
      <c r="K27" s="137"/>
      <c r="L27" s="137"/>
      <c r="M27" s="177"/>
      <c r="N27" s="138"/>
      <c r="O27" s="137"/>
      <c r="P27" s="137"/>
      <c r="Q27" s="177"/>
      <c r="R27" s="138"/>
      <c r="S27" s="185"/>
      <c r="T27" s="137"/>
      <c r="U27" s="177"/>
      <c r="V27" s="138"/>
      <c r="W27" s="137"/>
      <c r="X27" s="137"/>
      <c r="Y27" s="177"/>
      <c r="Z27" s="186"/>
      <c r="AA27" s="137"/>
      <c r="AB27" s="137"/>
      <c r="AC27" s="177"/>
      <c r="AD27" s="138"/>
      <c r="AE27" s="137"/>
      <c r="AF27" s="137"/>
      <c r="AG27" s="187"/>
      <c r="AH27" s="138"/>
      <c r="AI27" s="137"/>
      <c r="AJ27" s="137"/>
      <c r="AK27" s="177"/>
      <c r="AL27" s="138"/>
      <c r="AM27" s="137"/>
      <c r="AN27" s="137"/>
      <c r="AO27" s="177"/>
      <c r="AP27" s="138"/>
      <c r="AQ27" s="137"/>
      <c r="AR27" s="137"/>
      <c r="AS27" s="177"/>
      <c r="AT27" s="138"/>
      <c r="AU27" s="137"/>
      <c r="AV27" s="137"/>
      <c r="AW27" s="177"/>
    </row>
    <row r="28" spans="1:52" ht="9" customHeight="1">
      <c r="J28" s="138"/>
      <c r="K28" s="137"/>
      <c r="L28" s="137"/>
      <c r="M28" s="177"/>
      <c r="N28" s="138"/>
      <c r="O28" s="137"/>
      <c r="P28" s="137"/>
      <c r="Q28" s="177"/>
      <c r="R28" s="138"/>
      <c r="S28" s="185"/>
      <c r="T28" s="137"/>
      <c r="U28" s="177"/>
      <c r="V28" s="138"/>
      <c r="W28" s="137"/>
      <c r="X28" s="137"/>
      <c r="Y28" s="177"/>
      <c r="Z28" s="186"/>
      <c r="AA28" s="137"/>
      <c r="AB28" s="137"/>
      <c r="AC28" s="177"/>
      <c r="AD28" s="138"/>
      <c r="AE28" s="137"/>
      <c r="AF28" s="137"/>
      <c r="AG28" s="187"/>
      <c r="AH28" s="138"/>
      <c r="AI28" s="137"/>
      <c r="AJ28" s="137"/>
      <c r="AK28" s="177"/>
      <c r="AL28" s="138"/>
      <c r="AM28" s="137"/>
      <c r="AN28" s="137"/>
      <c r="AO28" s="177"/>
      <c r="AP28" s="138"/>
      <c r="AQ28" s="137"/>
      <c r="AR28" s="137"/>
      <c r="AS28" s="177"/>
      <c r="AT28" s="138"/>
      <c r="AU28" s="137"/>
      <c r="AV28" s="137"/>
      <c r="AW28" s="177"/>
    </row>
    <row r="29" spans="1:52" ht="9" customHeight="1">
      <c r="J29" s="184"/>
      <c r="K29" s="182"/>
      <c r="L29" s="182"/>
      <c r="M29" s="176"/>
      <c r="N29" s="184"/>
      <c r="O29" s="182"/>
      <c r="P29" s="182"/>
      <c r="Q29" s="176"/>
      <c r="R29" s="184"/>
      <c r="S29" s="194"/>
      <c r="T29" s="182"/>
      <c r="U29" s="176"/>
      <c r="V29" s="184"/>
      <c r="W29" s="182"/>
      <c r="X29" s="182"/>
      <c r="Y29" s="176"/>
      <c r="Z29" s="210"/>
      <c r="AA29" s="182"/>
      <c r="AB29" s="182"/>
      <c r="AC29" s="176"/>
      <c r="AD29" s="184"/>
      <c r="AE29" s="182"/>
      <c r="AF29" s="182"/>
      <c r="AG29" s="192"/>
      <c r="AH29" s="184"/>
      <c r="AI29" s="182"/>
      <c r="AJ29" s="182"/>
      <c r="AK29" s="176"/>
      <c r="AL29" s="184"/>
      <c r="AM29" s="182"/>
      <c r="AN29" s="182"/>
      <c r="AO29" s="176"/>
      <c r="AP29" s="184"/>
      <c r="AQ29" s="182"/>
      <c r="AR29" s="182"/>
      <c r="AS29" s="176"/>
      <c r="AT29" s="184"/>
      <c r="AU29" s="182"/>
      <c r="AV29" s="182"/>
      <c r="AW29" s="176"/>
    </row>
    <row r="30" spans="1:52" ht="9" customHeight="1">
      <c r="A30" s="137"/>
      <c r="J30" s="146"/>
      <c r="K30" s="145"/>
      <c r="L30" s="145"/>
      <c r="M30" s="179"/>
      <c r="N30" s="146"/>
      <c r="O30" s="145"/>
      <c r="P30" s="145"/>
      <c r="Q30" s="179"/>
      <c r="R30" s="146"/>
      <c r="S30" s="190"/>
      <c r="T30" s="145"/>
      <c r="U30" s="179"/>
      <c r="V30" s="146"/>
      <c r="W30" s="145"/>
      <c r="X30" s="145"/>
      <c r="Y30" s="179"/>
      <c r="Z30" s="208"/>
      <c r="AA30" s="145"/>
      <c r="AB30" s="145"/>
      <c r="AC30" s="179"/>
      <c r="AD30" s="146"/>
      <c r="AE30" s="145"/>
      <c r="AF30" s="145"/>
      <c r="AG30" s="189"/>
      <c r="AH30" s="146"/>
      <c r="AI30" s="145"/>
      <c r="AJ30" s="145"/>
      <c r="AK30" s="179"/>
      <c r="AL30" s="146"/>
      <c r="AM30" s="145"/>
      <c r="AN30" s="145"/>
      <c r="AO30" s="179"/>
      <c r="AP30" s="146"/>
      <c r="AQ30" s="145"/>
      <c r="AR30" s="145"/>
      <c r="AS30" s="179"/>
      <c r="AT30" s="146"/>
      <c r="AU30" s="145"/>
      <c r="AV30" s="145"/>
      <c r="AW30" s="179"/>
      <c r="AX30" s="188"/>
      <c r="AY30" s="188"/>
      <c r="AZ30" s="188"/>
    </row>
    <row r="31" spans="1:52" ht="9" customHeight="1">
      <c r="A31" s="137"/>
      <c r="J31" s="138"/>
      <c r="K31" s="137"/>
      <c r="L31" s="137"/>
      <c r="M31" s="177"/>
      <c r="N31" s="138"/>
      <c r="O31" s="137"/>
      <c r="P31" s="137"/>
      <c r="Q31" s="177"/>
      <c r="R31" s="138"/>
      <c r="S31" s="185"/>
      <c r="T31" s="137"/>
      <c r="U31" s="177"/>
      <c r="V31" s="138"/>
      <c r="W31" s="137"/>
      <c r="X31" s="137"/>
      <c r="Y31" s="177"/>
      <c r="Z31" s="186"/>
      <c r="AA31" s="137"/>
      <c r="AB31" s="137"/>
      <c r="AC31" s="177"/>
      <c r="AD31" s="138"/>
      <c r="AE31" s="137"/>
      <c r="AF31" s="137"/>
      <c r="AG31" s="187"/>
      <c r="AH31" s="138"/>
      <c r="AI31" s="137"/>
      <c r="AJ31" s="137"/>
      <c r="AK31" s="177"/>
      <c r="AL31" s="138"/>
      <c r="AM31" s="137"/>
      <c r="AN31" s="137"/>
      <c r="AO31" s="177"/>
      <c r="AP31" s="138"/>
      <c r="AQ31" s="137"/>
      <c r="AR31" s="137"/>
      <c r="AS31" s="177"/>
      <c r="AT31" s="138"/>
      <c r="AU31" s="137"/>
      <c r="AV31" s="137"/>
      <c r="AW31" s="177"/>
      <c r="AY31" s="137"/>
    </row>
    <row r="32" spans="1:52" ht="9" customHeight="1">
      <c r="A32" s="137"/>
      <c r="J32" s="138"/>
      <c r="K32" s="137"/>
      <c r="L32" s="137"/>
      <c r="M32" s="177"/>
      <c r="N32" s="138"/>
      <c r="O32" s="137"/>
      <c r="P32" s="137"/>
      <c r="Q32" s="177"/>
      <c r="R32" s="138"/>
      <c r="S32" s="185"/>
      <c r="T32" s="137"/>
      <c r="U32" s="177"/>
      <c r="V32" s="138"/>
      <c r="W32" s="137"/>
      <c r="X32" s="137"/>
      <c r="Y32" s="177"/>
      <c r="Z32" s="186"/>
      <c r="AA32" s="137"/>
      <c r="AB32" s="137"/>
      <c r="AC32" s="177"/>
      <c r="AD32" s="138"/>
      <c r="AE32" s="137"/>
      <c r="AF32" s="137"/>
      <c r="AG32" s="187"/>
      <c r="AH32" s="138"/>
      <c r="AI32" s="137"/>
      <c r="AJ32" s="137"/>
      <c r="AK32" s="177"/>
      <c r="AL32" s="138"/>
      <c r="AM32" s="137"/>
      <c r="AN32" s="137"/>
      <c r="AO32" s="177"/>
      <c r="AP32" s="138"/>
      <c r="AQ32" s="137"/>
      <c r="AR32" s="137"/>
      <c r="AS32" s="177"/>
      <c r="AT32" s="138"/>
      <c r="AU32" s="137"/>
      <c r="AV32" s="137"/>
      <c r="AW32" s="177"/>
      <c r="AY32" s="137"/>
    </row>
    <row r="33" spans="1:52" ht="9" customHeight="1">
      <c r="A33" s="137"/>
      <c r="J33" s="184"/>
      <c r="K33" s="182"/>
      <c r="L33" s="182"/>
      <c r="M33" s="176"/>
      <c r="N33" s="184"/>
      <c r="O33" s="182"/>
      <c r="P33" s="182"/>
      <c r="Q33" s="176"/>
      <c r="R33" s="184"/>
      <c r="S33" s="194"/>
      <c r="T33" s="182"/>
      <c r="U33" s="176"/>
      <c r="V33" s="184"/>
      <c r="W33" s="182"/>
      <c r="X33" s="182"/>
      <c r="Y33" s="176"/>
      <c r="Z33" s="210"/>
      <c r="AA33" s="182"/>
      <c r="AB33" s="182"/>
      <c r="AC33" s="176"/>
      <c r="AD33" s="184"/>
      <c r="AE33" s="182"/>
      <c r="AF33" s="182"/>
      <c r="AG33" s="192"/>
      <c r="AH33" s="184"/>
      <c r="AI33" s="182"/>
      <c r="AJ33" s="182"/>
      <c r="AK33" s="176"/>
      <c r="AL33" s="184"/>
      <c r="AM33" s="182"/>
      <c r="AN33" s="182"/>
      <c r="AO33" s="176"/>
      <c r="AP33" s="184"/>
      <c r="AQ33" s="182"/>
      <c r="AR33" s="182"/>
      <c r="AS33" s="176"/>
      <c r="AT33" s="184"/>
      <c r="AU33" s="182"/>
      <c r="AV33" s="182"/>
      <c r="AW33" s="176"/>
      <c r="AY33" s="137"/>
    </row>
    <row r="34" spans="1:52" ht="9" customHeight="1">
      <c r="A34" s="137"/>
      <c r="J34" s="146"/>
      <c r="K34" s="145"/>
      <c r="L34" s="145"/>
      <c r="M34" s="179"/>
      <c r="N34" s="146"/>
      <c r="O34" s="145"/>
      <c r="P34" s="145"/>
      <c r="Q34" s="179"/>
      <c r="R34" s="146"/>
      <c r="S34" s="190"/>
      <c r="T34" s="145"/>
      <c r="U34" s="179"/>
      <c r="V34" s="146"/>
      <c r="W34" s="145"/>
      <c r="X34" s="145"/>
      <c r="Y34" s="179"/>
      <c r="Z34" s="208"/>
      <c r="AA34" s="145"/>
      <c r="AB34" s="145"/>
      <c r="AC34" s="179"/>
      <c r="AD34" s="146"/>
      <c r="AE34" s="145"/>
      <c r="AF34" s="145"/>
      <c r="AG34" s="189"/>
      <c r="AH34" s="146"/>
      <c r="AI34" s="145"/>
      <c r="AJ34" s="145"/>
      <c r="AK34" s="179"/>
      <c r="AL34" s="146"/>
      <c r="AM34" s="145"/>
      <c r="AN34" s="145"/>
      <c r="AO34" s="179"/>
      <c r="AP34" s="146"/>
      <c r="AQ34" s="145"/>
      <c r="AR34" s="145"/>
      <c r="AS34" s="179"/>
      <c r="AT34" s="146"/>
      <c r="AU34" s="145"/>
      <c r="AV34" s="145"/>
      <c r="AW34" s="179"/>
      <c r="AY34" s="137"/>
    </row>
    <row r="35" spans="1:52" ht="9" customHeight="1">
      <c r="A35" s="137"/>
      <c r="J35" s="138"/>
      <c r="K35" s="137"/>
      <c r="L35" s="137"/>
      <c r="M35" s="177"/>
      <c r="N35" s="138"/>
      <c r="O35" s="137"/>
      <c r="P35" s="137"/>
      <c r="Q35" s="177"/>
      <c r="R35" s="138"/>
      <c r="S35" s="185"/>
      <c r="T35" s="137"/>
      <c r="U35" s="177"/>
      <c r="V35" s="138"/>
      <c r="W35" s="137"/>
      <c r="X35" s="137"/>
      <c r="Y35" s="177"/>
      <c r="Z35" s="186"/>
      <c r="AA35" s="137"/>
      <c r="AB35" s="137"/>
      <c r="AC35" s="177"/>
      <c r="AD35" s="138"/>
      <c r="AE35" s="137"/>
      <c r="AF35" s="137"/>
      <c r="AG35" s="187"/>
      <c r="AH35" s="138"/>
      <c r="AI35" s="137"/>
      <c r="AJ35" s="137"/>
      <c r="AK35" s="177"/>
      <c r="AL35" s="138"/>
      <c r="AM35" s="137"/>
      <c r="AN35" s="137"/>
      <c r="AO35" s="177"/>
      <c r="AP35" s="138"/>
      <c r="AQ35" s="137"/>
      <c r="AR35" s="137"/>
      <c r="AS35" s="177"/>
      <c r="AT35" s="138"/>
      <c r="AU35" s="137"/>
      <c r="AV35" s="137"/>
      <c r="AW35" s="177"/>
      <c r="AY35" s="137"/>
    </row>
    <row r="36" spans="1:52" ht="9" customHeight="1">
      <c r="A36" s="137"/>
      <c r="J36" s="138"/>
      <c r="K36" s="137"/>
      <c r="L36" s="137"/>
      <c r="M36" s="177"/>
      <c r="N36" s="138"/>
      <c r="O36" s="137"/>
      <c r="P36" s="137"/>
      <c r="Q36" s="177"/>
      <c r="R36" s="138"/>
      <c r="S36" s="185"/>
      <c r="T36" s="137"/>
      <c r="U36" s="177"/>
      <c r="V36" s="138"/>
      <c r="W36" s="137"/>
      <c r="X36" s="137"/>
      <c r="Y36" s="177"/>
      <c r="Z36" s="186"/>
      <c r="AA36" s="137"/>
      <c r="AB36" s="137"/>
      <c r="AC36" s="177"/>
      <c r="AD36" s="138"/>
      <c r="AE36" s="137"/>
      <c r="AF36" s="137"/>
      <c r="AG36" s="18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77"/>
      <c r="AT36" s="138"/>
      <c r="AU36" s="137"/>
      <c r="AV36" s="137"/>
      <c r="AW36" s="177"/>
      <c r="AX36" s="188"/>
      <c r="AY36" s="188"/>
      <c r="AZ36" s="188"/>
    </row>
    <row r="37" spans="1:52" ht="9" customHeight="1">
      <c r="A37" s="137"/>
      <c r="J37" s="184"/>
      <c r="K37" s="182"/>
      <c r="L37" s="182"/>
      <c r="M37" s="176"/>
      <c r="N37" s="184"/>
      <c r="O37" s="182"/>
      <c r="P37" s="182"/>
      <c r="Q37" s="176"/>
      <c r="R37" s="184"/>
      <c r="S37" s="194"/>
      <c r="T37" s="182"/>
      <c r="U37" s="176"/>
      <c r="V37" s="184"/>
      <c r="W37" s="182"/>
      <c r="X37" s="182"/>
      <c r="Y37" s="176"/>
      <c r="Z37" s="210"/>
      <c r="AA37" s="182"/>
      <c r="AB37" s="182"/>
      <c r="AC37" s="176"/>
      <c r="AD37" s="184"/>
      <c r="AE37" s="182"/>
      <c r="AF37" s="182"/>
      <c r="AG37" s="192"/>
      <c r="AH37" s="184"/>
      <c r="AI37" s="182"/>
      <c r="AJ37" s="182"/>
      <c r="AK37" s="176"/>
      <c r="AL37" s="184"/>
      <c r="AM37" s="182"/>
      <c r="AN37" s="182"/>
      <c r="AO37" s="176"/>
      <c r="AP37" s="184"/>
      <c r="AQ37" s="182"/>
      <c r="AR37" s="182"/>
      <c r="AS37" s="176"/>
      <c r="AT37" s="184"/>
      <c r="AU37" s="182"/>
      <c r="AV37" s="182"/>
      <c r="AW37" s="176"/>
      <c r="AX37" s="188"/>
      <c r="AY37" s="188"/>
      <c r="AZ37" s="188"/>
    </row>
    <row r="38" spans="1:52" ht="9" customHeight="1">
      <c r="A38" s="137"/>
      <c r="J38" s="146"/>
      <c r="K38" s="145"/>
      <c r="L38" s="145"/>
      <c r="M38" s="189"/>
      <c r="N38" s="208"/>
      <c r="O38" s="190"/>
      <c r="P38" s="190"/>
      <c r="Q38" s="189"/>
      <c r="R38" s="208"/>
      <c r="S38" s="190"/>
      <c r="T38" s="145"/>
      <c r="U38" s="179"/>
      <c r="V38" s="146"/>
      <c r="W38" s="145"/>
      <c r="X38" s="145"/>
      <c r="Y38" s="179"/>
      <c r="Z38" s="208"/>
      <c r="AA38" s="145"/>
      <c r="AB38" s="145"/>
      <c r="AC38" s="179"/>
      <c r="AD38" s="146"/>
      <c r="AE38" s="145"/>
      <c r="AF38" s="145"/>
      <c r="AG38" s="189"/>
      <c r="AH38" s="146"/>
      <c r="AI38" s="145"/>
      <c r="AJ38" s="145"/>
      <c r="AK38" s="179"/>
      <c r="AL38" s="146"/>
      <c r="AM38" s="145"/>
      <c r="AN38" s="145"/>
      <c r="AO38" s="179"/>
      <c r="AP38" s="146"/>
      <c r="AQ38" s="145"/>
      <c r="AR38" s="145"/>
      <c r="AS38" s="179"/>
      <c r="AT38" s="146"/>
      <c r="AU38" s="145"/>
      <c r="AV38" s="145"/>
      <c r="AW38" s="179"/>
      <c r="AX38" s="188"/>
      <c r="AY38" s="188"/>
      <c r="AZ38" s="188"/>
    </row>
    <row r="39" spans="1:52" ht="9" customHeight="1">
      <c r="A39" s="137"/>
      <c r="J39" s="138"/>
      <c r="K39" s="137"/>
      <c r="L39" s="137"/>
      <c r="M39" s="18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137"/>
      <c r="AB39" s="137"/>
      <c r="AC39" s="177"/>
      <c r="AD39" s="138"/>
      <c r="AE39" s="137"/>
      <c r="AF39" s="185"/>
      <c r="AG39" s="187"/>
      <c r="AH39" s="138"/>
      <c r="AI39" s="137"/>
      <c r="AJ39" s="137"/>
      <c r="AK39" s="177"/>
      <c r="AL39" s="138"/>
      <c r="AM39" s="137"/>
      <c r="AN39" s="137"/>
      <c r="AO39" s="177"/>
      <c r="AP39" s="138"/>
      <c r="AQ39" s="137"/>
      <c r="AR39" s="137"/>
      <c r="AS39" s="177"/>
      <c r="AT39" s="138"/>
      <c r="AU39" s="137"/>
      <c r="AV39" s="137"/>
      <c r="AW39" s="177"/>
      <c r="AY39" s="137"/>
    </row>
    <row r="40" spans="1:52" ht="9" customHeight="1">
      <c r="J40" s="138"/>
      <c r="K40" s="137"/>
      <c r="L40" s="137"/>
      <c r="M40" s="18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37"/>
      <c r="AN40" s="137"/>
      <c r="AO40" s="177"/>
      <c r="AP40" s="138"/>
      <c r="AQ40" s="137"/>
      <c r="AR40" s="137"/>
      <c r="AS40" s="177"/>
      <c r="AT40" s="138"/>
      <c r="AU40" s="137"/>
      <c r="AV40" s="137"/>
      <c r="AW40" s="177"/>
      <c r="AY40" s="137"/>
    </row>
    <row r="41" spans="1:52" ht="9" customHeight="1"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76"/>
      <c r="AL41" s="184"/>
      <c r="AM41" s="182"/>
      <c r="AN41" s="182"/>
      <c r="AO41" s="176"/>
      <c r="AP41" s="184"/>
      <c r="AQ41" s="182"/>
      <c r="AR41" s="182"/>
      <c r="AS41" s="176"/>
      <c r="AT41" s="184"/>
      <c r="AU41" s="182"/>
      <c r="AV41" s="182"/>
      <c r="AW41" s="176"/>
      <c r="AY41" s="137"/>
    </row>
    <row r="42" spans="1:52" ht="9" customHeight="1">
      <c r="J42" s="146"/>
      <c r="K42" s="145"/>
      <c r="L42" s="145"/>
      <c r="M42" s="179"/>
      <c r="N42" s="137"/>
      <c r="O42" s="137"/>
      <c r="P42" s="137"/>
      <c r="Q42" s="137"/>
      <c r="R42" s="137"/>
      <c r="S42" s="137"/>
      <c r="T42" s="137"/>
      <c r="U42" s="137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  <c r="AH42" s="146"/>
      <c r="AI42" s="145"/>
      <c r="AJ42" s="145"/>
      <c r="AK42" s="179"/>
      <c r="AL42" s="146"/>
      <c r="AM42" s="145"/>
      <c r="AN42" s="145"/>
      <c r="AO42" s="179"/>
      <c r="AP42" s="146"/>
      <c r="AQ42" s="145"/>
      <c r="AR42" s="145"/>
      <c r="AS42" s="179"/>
      <c r="AT42" s="146"/>
      <c r="AU42" s="145"/>
      <c r="AV42" s="145"/>
      <c r="AW42" s="179"/>
      <c r="AY42" s="137"/>
    </row>
    <row r="43" spans="1:52" ht="9" customHeight="1">
      <c r="A43" s="137"/>
      <c r="J43" s="138"/>
      <c r="K43" s="137"/>
      <c r="L43" s="137"/>
      <c r="M43" s="177"/>
      <c r="N43" s="137"/>
      <c r="O43" s="137"/>
      <c r="P43" s="137"/>
      <c r="Q43" s="137"/>
      <c r="R43" s="137"/>
      <c r="S43" s="137"/>
      <c r="T43" s="137"/>
      <c r="U43" s="137"/>
      <c r="V43" s="138"/>
      <c r="W43" s="137"/>
      <c r="X43" s="137"/>
      <c r="Y43" s="177"/>
      <c r="Z43" s="138"/>
      <c r="AA43" s="137"/>
      <c r="AB43" s="137"/>
      <c r="AC43" s="177"/>
      <c r="AD43" s="138"/>
      <c r="AE43" s="137"/>
      <c r="AF43" s="137"/>
      <c r="AG43" s="177"/>
      <c r="AH43" s="138"/>
      <c r="AI43" s="137"/>
      <c r="AJ43" s="137"/>
      <c r="AK43" s="177"/>
      <c r="AL43" s="138"/>
      <c r="AM43" s="137"/>
      <c r="AN43" s="137"/>
      <c r="AO43" s="177"/>
      <c r="AP43" s="138"/>
      <c r="AQ43" s="137"/>
      <c r="AR43" s="137"/>
      <c r="AS43" s="177"/>
      <c r="AT43" s="138"/>
      <c r="AU43" s="137"/>
      <c r="AV43" s="137"/>
      <c r="AW43" s="177"/>
      <c r="AX43" s="188"/>
      <c r="AY43" s="188"/>
      <c r="AZ43" s="188"/>
    </row>
    <row r="44" spans="1:52" ht="9" customHeight="1">
      <c r="A44" s="137"/>
      <c r="J44" s="138"/>
      <c r="K44" s="137"/>
      <c r="L44" s="137"/>
      <c r="M44" s="177"/>
      <c r="N44" s="137"/>
      <c r="O44" s="137"/>
      <c r="P44" s="137"/>
      <c r="Q44" s="137"/>
      <c r="R44" s="137"/>
      <c r="S44" s="137"/>
      <c r="T44" s="137"/>
      <c r="U44" s="13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  <c r="AH44" s="138"/>
      <c r="AI44" s="137"/>
      <c r="AJ44" s="137"/>
      <c r="AK44" s="177"/>
      <c r="AL44" s="138"/>
      <c r="AM44" s="137"/>
      <c r="AN44" s="137"/>
      <c r="AO44" s="177"/>
      <c r="AP44" s="138"/>
      <c r="AQ44" s="137"/>
      <c r="AR44" s="137"/>
      <c r="AS44" s="177"/>
      <c r="AT44" s="138"/>
      <c r="AU44" s="137"/>
      <c r="AV44" s="137"/>
      <c r="AW44" s="177"/>
      <c r="AX44" s="188"/>
      <c r="AY44" s="188"/>
      <c r="AZ44" s="188"/>
    </row>
    <row r="45" spans="1:52" ht="9" customHeight="1">
      <c r="J45" s="184"/>
      <c r="K45" s="182"/>
      <c r="L45" s="182"/>
      <c r="M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  <c r="AH45" s="184"/>
      <c r="AI45" s="182"/>
      <c r="AJ45" s="182"/>
      <c r="AK45" s="176"/>
      <c r="AL45" s="184"/>
      <c r="AM45" s="182"/>
      <c r="AN45" s="182"/>
      <c r="AO45" s="176"/>
      <c r="AP45" s="184"/>
      <c r="AQ45" s="182"/>
      <c r="AR45" s="182"/>
      <c r="AS45" s="176"/>
      <c r="AT45" s="184"/>
      <c r="AU45" s="182"/>
      <c r="AV45" s="182"/>
      <c r="AW45" s="176"/>
      <c r="AX45" s="188"/>
      <c r="AY45" s="188"/>
      <c r="AZ45" s="188"/>
    </row>
    <row r="46" spans="1:52" ht="9" customHeight="1"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L46" s="146"/>
      <c r="AM46" s="145"/>
      <c r="AN46" s="145"/>
      <c r="AO46" s="179"/>
      <c r="AY46" s="137"/>
    </row>
    <row r="47" spans="1:52" ht="9" customHeight="1"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L47" s="138"/>
      <c r="AM47" s="137"/>
      <c r="AN47" s="137"/>
      <c r="AO47" s="177"/>
      <c r="AY47" s="137"/>
    </row>
    <row r="48" spans="1:52" ht="9" customHeight="1">
      <c r="A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L48" s="138"/>
      <c r="AM48" s="137"/>
      <c r="AN48" s="137"/>
      <c r="AO48" s="177"/>
      <c r="AY48" s="137"/>
    </row>
    <row r="49" spans="1:51" ht="9" customHeight="1">
      <c r="A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L49" s="184"/>
      <c r="AM49" s="182"/>
      <c r="AN49" s="182"/>
      <c r="AO49" s="176"/>
      <c r="AY49" s="137"/>
    </row>
    <row r="50" spans="1:51" ht="9" customHeight="1">
      <c r="AY50" s="137"/>
    </row>
    <row r="62" spans="1:51" ht="9" customHeight="1"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</row>
    <row r="63" spans="1:51" ht="9" customHeight="1"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</row>
    <row r="64" spans="1:51" ht="9" customHeight="1"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</row>
    <row r="65" spans="10:49" ht="9" customHeight="1"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</row>
    <row r="66" spans="10:49" ht="9" customHeight="1"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</row>
    <row r="67" spans="10:49" ht="9" customHeight="1"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</row>
    <row r="68" spans="10:49" ht="9" customHeight="1"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</row>
    <row r="69" spans="10:49" ht="9" customHeight="1"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</row>
    <row r="70" spans="10:49" ht="9" customHeight="1"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</row>
    <row r="71" spans="10:49" ht="9" customHeight="1"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</row>
    <row r="72" spans="10:49" ht="9" customHeight="1"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</row>
    <row r="73" spans="10:49" ht="9" customHeight="1"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</row>
    <row r="74" spans="10:49" ht="9" customHeight="1"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</row>
    <row r="75" spans="10:49" ht="9" customHeight="1"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</row>
    <row r="76" spans="10:49" ht="9" customHeight="1"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</row>
    <row r="77" spans="10:49" ht="9" customHeight="1"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</row>
    <row r="78" spans="10:49" ht="9" customHeight="1"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</row>
    <row r="79" spans="10:49" ht="9" customHeight="1"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</row>
    <row r="80" spans="10:49" ht="9" customHeight="1"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</row>
    <row r="81" spans="10:49" ht="9" customHeight="1"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W77"/>
  <sheetViews>
    <sheetView zoomScale="90" zoomScaleNormal="90" workbookViewId="0">
      <selection activeCell="CL36" sqref="CL36"/>
    </sheetView>
  </sheetViews>
  <sheetFormatPr defaultColWidth="1.85546875" defaultRowHeight="9" customHeight="1"/>
  <cols>
    <col min="1" max="10" width="1.85546875" style="169"/>
    <col min="11" max="11" width="2" style="169" bestFit="1" customWidth="1"/>
    <col min="12" max="26" width="1.85546875" style="169"/>
    <col min="27" max="27" width="2" style="169" bestFit="1" customWidth="1"/>
    <col min="28" max="51" width="1.85546875" style="169"/>
    <col min="52" max="52" width="2.7109375" style="169" bestFit="1" customWidth="1"/>
    <col min="53" max="58" width="1.85546875" style="169"/>
    <col min="59" max="59" width="2.7109375" style="169" bestFit="1" customWidth="1"/>
    <col min="60" max="16384" width="1.85546875" style="169"/>
  </cols>
  <sheetData>
    <row r="1" spans="1:49" ht="7.5" customHeight="1">
      <c r="B1" s="137"/>
      <c r="G1" s="137"/>
      <c r="H1" s="137"/>
      <c r="I1" s="137"/>
      <c r="J1" s="137"/>
      <c r="Q1" s="137"/>
    </row>
    <row r="2" spans="1:49" ht="9" customHeight="1">
      <c r="E2" s="137"/>
      <c r="G2" s="146"/>
      <c r="H2" s="145"/>
      <c r="I2" s="145"/>
      <c r="J2" s="179"/>
      <c r="K2" s="146"/>
      <c r="L2" s="145"/>
      <c r="M2" s="145"/>
      <c r="N2" s="179"/>
      <c r="O2" s="146"/>
      <c r="P2" s="145"/>
      <c r="Q2" s="145"/>
      <c r="R2" s="179"/>
      <c r="S2" s="146"/>
      <c r="T2" s="145"/>
      <c r="U2" s="145"/>
      <c r="V2" s="179"/>
      <c r="W2" s="146"/>
      <c r="X2" s="145"/>
      <c r="Y2" s="145"/>
      <c r="Z2" s="179"/>
      <c r="AA2" s="146"/>
      <c r="AB2" s="145"/>
      <c r="AC2" s="145"/>
      <c r="AD2" s="179"/>
      <c r="AE2" s="146"/>
      <c r="AF2" s="145"/>
      <c r="AG2" s="145"/>
      <c r="AH2" s="179"/>
      <c r="AI2" s="146"/>
      <c r="AJ2" s="145"/>
      <c r="AK2" s="145"/>
      <c r="AL2" s="179"/>
      <c r="AM2" s="146"/>
      <c r="AN2" s="145"/>
      <c r="AO2" s="145"/>
      <c r="AP2" s="179"/>
      <c r="AQ2" s="146"/>
      <c r="AR2" s="145"/>
      <c r="AS2" s="145"/>
      <c r="AT2" s="179"/>
      <c r="AU2" s="137"/>
      <c r="AV2" s="137"/>
    </row>
    <row r="3" spans="1:49" ht="9" customHeight="1">
      <c r="E3" s="137"/>
      <c r="G3" s="138"/>
      <c r="H3" s="137"/>
      <c r="I3" s="137"/>
      <c r="J3" s="177"/>
      <c r="K3" s="138"/>
      <c r="L3" s="137"/>
      <c r="M3" s="137"/>
      <c r="N3" s="177"/>
      <c r="O3" s="138"/>
      <c r="P3" s="137"/>
      <c r="Q3" s="137"/>
      <c r="R3" s="177"/>
      <c r="S3" s="138"/>
      <c r="T3" s="137"/>
      <c r="U3" s="137"/>
      <c r="V3" s="177"/>
      <c r="W3" s="138"/>
      <c r="X3" s="137"/>
      <c r="Y3" s="137"/>
      <c r="Z3" s="177"/>
      <c r="AA3" s="138"/>
      <c r="AB3" s="137"/>
      <c r="AC3" s="137"/>
      <c r="AD3" s="177"/>
      <c r="AE3" s="138"/>
      <c r="AF3" s="137"/>
      <c r="AG3" s="137"/>
      <c r="AH3" s="177"/>
      <c r="AI3" s="138"/>
      <c r="AJ3" s="137"/>
      <c r="AK3" s="137"/>
      <c r="AL3" s="177"/>
      <c r="AM3" s="138"/>
      <c r="AN3" s="137"/>
      <c r="AO3" s="137"/>
      <c r="AP3" s="177"/>
      <c r="AQ3" s="138"/>
      <c r="AR3" s="137"/>
      <c r="AS3" s="137"/>
      <c r="AT3" s="177"/>
      <c r="AU3" s="137"/>
      <c r="AV3" s="137"/>
    </row>
    <row r="4" spans="1:49" ht="9" customHeight="1">
      <c r="E4" s="137"/>
      <c r="G4" s="138"/>
      <c r="H4" s="137"/>
      <c r="I4" s="137"/>
      <c r="J4" s="177"/>
      <c r="K4" s="138"/>
      <c r="L4" s="137"/>
      <c r="M4" s="137"/>
      <c r="N4" s="177"/>
      <c r="O4" s="138"/>
      <c r="P4" s="137"/>
      <c r="Q4" s="137"/>
      <c r="R4" s="177"/>
      <c r="S4" s="138"/>
      <c r="T4" s="137"/>
      <c r="U4" s="137"/>
      <c r="V4" s="177"/>
      <c r="W4" s="138"/>
      <c r="X4" s="137"/>
      <c r="Y4" s="137"/>
      <c r="Z4" s="177"/>
      <c r="AA4" s="138"/>
      <c r="AB4" s="137"/>
      <c r="AC4" s="137"/>
      <c r="AD4" s="177"/>
      <c r="AE4" s="138"/>
      <c r="AF4" s="137"/>
      <c r="AG4" s="137"/>
      <c r="AH4" s="177"/>
      <c r="AI4" s="138"/>
      <c r="AJ4" s="137"/>
      <c r="AK4" s="137"/>
      <c r="AL4" s="177"/>
      <c r="AM4" s="138"/>
      <c r="AN4" s="137"/>
      <c r="AO4" s="137"/>
      <c r="AP4" s="177"/>
      <c r="AQ4" s="138"/>
      <c r="AR4" s="137"/>
      <c r="AS4" s="137"/>
      <c r="AT4" s="177"/>
      <c r="AU4" s="188"/>
      <c r="AV4" s="188"/>
      <c r="AW4" s="188"/>
    </row>
    <row r="5" spans="1:49" ht="9" customHeight="1">
      <c r="E5" s="188"/>
      <c r="F5" s="188"/>
      <c r="G5" s="184"/>
      <c r="H5" s="182"/>
      <c r="I5" s="182"/>
      <c r="J5" s="176"/>
      <c r="K5" s="184"/>
      <c r="L5" s="182"/>
      <c r="M5" s="182"/>
      <c r="N5" s="176"/>
      <c r="O5" s="184"/>
      <c r="P5" s="182"/>
      <c r="Q5" s="182"/>
      <c r="R5" s="176"/>
      <c r="S5" s="184"/>
      <c r="T5" s="182"/>
      <c r="U5" s="182"/>
      <c r="V5" s="176"/>
      <c r="W5" s="184"/>
      <c r="X5" s="182"/>
      <c r="Y5" s="182"/>
      <c r="Z5" s="176"/>
      <c r="AA5" s="184"/>
      <c r="AB5" s="182"/>
      <c r="AC5" s="182"/>
      <c r="AD5" s="176"/>
      <c r="AE5" s="184"/>
      <c r="AF5" s="182"/>
      <c r="AG5" s="182"/>
      <c r="AH5" s="176"/>
      <c r="AI5" s="184"/>
      <c r="AJ5" s="182"/>
      <c r="AK5" s="182"/>
      <c r="AL5" s="176"/>
      <c r="AM5" s="184"/>
      <c r="AN5" s="182"/>
      <c r="AO5" s="182"/>
      <c r="AP5" s="176"/>
      <c r="AQ5" s="184"/>
      <c r="AR5" s="182"/>
      <c r="AS5" s="182"/>
      <c r="AT5" s="176"/>
      <c r="AU5" s="188"/>
      <c r="AV5" s="188"/>
      <c r="AW5" s="188"/>
    </row>
    <row r="6" spans="1:49" ht="9" customHeight="1">
      <c r="A6" s="137"/>
      <c r="B6" s="137"/>
      <c r="E6" s="137"/>
      <c r="G6" s="146"/>
      <c r="H6" s="145"/>
      <c r="I6" s="145"/>
      <c r="J6" s="179"/>
      <c r="K6" s="146"/>
      <c r="L6" s="145"/>
      <c r="M6" s="145"/>
      <c r="N6" s="179"/>
      <c r="O6" s="146"/>
      <c r="P6" s="145"/>
      <c r="Q6" s="145"/>
      <c r="R6" s="179"/>
      <c r="S6" s="146"/>
      <c r="T6" s="145"/>
      <c r="U6" s="145"/>
      <c r="V6" s="179"/>
      <c r="W6" s="146"/>
      <c r="X6" s="145"/>
      <c r="Y6" s="145"/>
      <c r="Z6" s="179"/>
      <c r="AA6" s="146"/>
      <c r="AB6" s="145"/>
      <c r="AC6" s="145"/>
      <c r="AD6" s="179"/>
      <c r="AE6" s="146"/>
      <c r="AF6" s="145"/>
      <c r="AG6" s="137"/>
      <c r="AH6" s="179"/>
      <c r="AI6" s="146"/>
      <c r="AJ6" s="145"/>
      <c r="AK6" s="145"/>
      <c r="AL6" s="179"/>
      <c r="AM6" s="146"/>
      <c r="AN6" s="145"/>
      <c r="AO6" s="145"/>
      <c r="AP6" s="179"/>
      <c r="AQ6" s="146"/>
      <c r="AR6" s="145"/>
      <c r="AS6" s="145"/>
      <c r="AT6" s="179"/>
      <c r="AU6" s="188"/>
      <c r="AV6" s="188"/>
      <c r="AW6" s="188"/>
    </row>
    <row r="7" spans="1:49" ht="9" customHeight="1">
      <c r="A7" s="137"/>
      <c r="B7" s="137"/>
      <c r="E7" s="137"/>
      <c r="G7" s="138"/>
      <c r="H7" s="137"/>
      <c r="I7" s="137"/>
      <c r="J7" s="177"/>
      <c r="K7" s="138"/>
      <c r="L7" s="137"/>
      <c r="M7" s="137"/>
      <c r="N7" s="177"/>
      <c r="O7" s="138"/>
      <c r="P7" s="137"/>
      <c r="Q7" s="137"/>
      <c r="R7" s="177"/>
      <c r="S7" s="138"/>
      <c r="T7" s="137"/>
      <c r="U7" s="137"/>
      <c r="V7" s="177"/>
      <c r="W7" s="138"/>
      <c r="X7" s="137"/>
      <c r="Y7" s="137"/>
      <c r="Z7" s="177"/>
      <c r="AA7" s="138"/>
      <c r="AB7" s="137"/>
      <c r="AC7" s="137"/>
      <c r="AD7" s="177"/>
      <c r="AE7" s="138"/>
      <c r="AF7" s="137"/>
      <c r="AG7" s="137"/>
      <c r="AH7" s="177"/>
      <c r="AI7" s="138"/>
      <c r="AJ7" s="137"/>
      <c r="AK7" s="137"/>
      <c r="AL7" s="177"/>
      <c r="AM7" s="138"/>
      <c r="AN7" s="137"/>
      <c r="AO7" s="137"/>
      <c r="AP7" s="177"/>
      <c r="AQ7" s="138"/>
      <c r="AR7" s="137"/>
      <c r="AS7" s="137"/>
      <c r="AT7" s="177"/>
      <c r="AV7" s="137"/>
    </row>
    <row r="8" spans="1:49" ht="9" customHeight="1">
      <c r="A8" s="137"/>
      <c r="B8" s="137"/>
      <c r="E8" s="137"/>
      <c r="G8" s="138"/>
      <c r="H8" s="137"/>
      <c r="I8" s="137"/>
      <c r="J8" s="177"/>
      <c r="K8" s="138"/>
      <c r="L8" s="137"/>
      <c r="M8" s="137"/>
      <c r="N8" s="177"/>
      <c r="O8" s="138"/>
      <c r="P8" s="137"/>
      <c r="Q8" s="137"/>
      <c r="R8" s="177"/>
      <c r="S8" s="138"/>
      <c r="T8" s="137"/>
      <c r="U8" s="137"/>
      <c r="V8" s="177"/>
      <c r="W8" s="138"/>
      <c r="X8" s="137"/>
      <c r="Y8" s="137"/>
      <c r="Z8" s="177"/>
      <c r="AA8" s="138"/>
      <c r="AB8" s="137"/>
      <c r="AC8" s="137"/>
      <c r="AD8" s="177"/>
      <c r="AE8" s="138"/>
      <c r="AF8" s="137"/>
      <c r="AG8" s="137"/>
      <c r="AH8" s="177"/>
      <c r="AI8" s="138"/>
      <c r="AJ8" s="137"/>
      <c r="AK8" s="137"/>
      <c r="AL8" s="177"/>
      <c r="AM8" s="138"/>
      <c r="AN8" s="137"/>
      <c r="AO8" s="137"/>
      <c r="AP8" s="177"/>
      <c r="AQ8" s="138"/>
      <c r="AR8" s="137"/>
      <c r="AS8" s="137"/>
      <c r="AT8" s="177"/>
      <c r="AV8" s="137"/>
    </row>
    <row r="9" spans="1:49" ht="9" customHeight="1">
      <c r="A9" s="137"/>
      <c r="B9" s="137"/>
      <c r="E9" s="188"/>
      <c r="F9" s="188"/>
      <c r="G9" s="184"/>
      <c r="H9" s="182"/>
      <c r="I9" s="182"/>
      <c r="J9" s="176"/>
      <c r="K9" s="184"/>
      <c r="L9" s="182"/>
      <c r="M9" s="182"/>
      <c r="N9" s="176"/>
      <c r="O9" s="184"/>
      <c r="P9" s="182"/>
      <c r="Q9" s="182"/>
      <c r="R9" s="176"/>
      <c r="S9" s="184"/>
      <c r="T9" s="182"/>
      <c r="U9" s="182"/>
      <c r="V9" s="176"/>
      <c r="W9" s="184"/>
      <c r="X9" s="182"/>
      <c r="Y9" s="182"/>
      <c r="Z9" s="176"/>
      <c r="AA9" s="184"/>
      <c r="AB9" s="182"/>
      <c r="AC9" s="182"/>
      <c r="AD9" s="176"/>
      <c r="AE9" s="184"/>
      <c r="AF9" s="182"/>
      <c r="AG9" s="182"/>
      <c r="AH9" s="176"/>
      <c r="AI9" s="184"/>
      <c r="AJ9" s="182"/>
      <c r="AK9" s="182"/>
      <c r="AL9" s="176"/>
      <c r="AM9" s="184"/>
      <c r="AN9" s="182"/>
      <c r="AO9" s="182"/>
      <c r="AP9" s="176"/>
      <c r="AQ9" s="184"/>
      <c r="AR9" s="182"/>
      <c r="AS9" s="182"/>
      <c r="AT9" s="176"/>
      <c r="AV9" s="137"/>
    </row>
    <row r="10" spans="1:49" ht="9" customHeight="1">
      <c r="E10" s="137"/>
      <c r="G10" s="146"/>
      <c r="H10" s="145"/>
      <c r="I10" s="145"/>
      <c r="J10" s="179"/>
      <c r="K10" s="146"/>
      <c r="L10" s="145"/>
      <c r="M10" s="145"/>
      <c r="N10" s="179"/>
      <c r="O10" s="146"/>
      <c r="P10" s="145"/>
      <c r="Q10" s="145"/>
      <c r="R10" s="179"/>
      <c r="S10" s="146"/>
      <c r="T10" s="145"/>
      <c r="U10" s="145"/>
      <c r="V10" s="179"/>
      <c r="W10" s="146"/>
      <c r="X10" s="145"/>
      <c r="Y10" s="145"/>
      <c r="Z10" s="179"/>
      <c r="AA10" s="146"/>
      <c r="AB10" s="145"/>
      <c r="AC10" s="145"/>
      <c r="AD10" s="179"/>
      <c r="AE10" s="146"/>
      <c r="AF10" s="145"/>
      <c r="AG10" s="145"/>
      <c r="AH10" s="179"/>
      <c r="AI10" s="146"/>
      <c r="AJ10" s="145"/>
      <c r="AK10" s="145"/>
      <c r="AL10" s="179"/>
      <c r="AM10" s="146"/>
      <c r="AN10" s="145"/>
      <c r="AO10" s="145"/>
      <c r="AP10" s="179"/>
      <c r="AQ10" s="146"/>
      <c r="AR10" s="145"/>
      <c r="AS10" s="145"/>
      <c r="AT10" s="179"/>
      <c r="AV10" s="137"/>
    </row>
    <row r="11" spans="1:49" ht="9" customHeight="1">
      <c r="E11" s="137"/>
      <c r="G11" s="138"/>
      <c r="H11" s="137"/>
      <c r="I11" s="137"/>
      <c r="J11" s="177"/>
      <c r="K11" s="138"/>
      <c r="L11" s="137"/>
      <c r="M11" s="137"/>
      <c r="N11" s="177"/>
      <c r="O11" s="138"/>
      <c r="P11" s="137"/>
      <c r="Q11" s="137"/>
      <c r="R11" s="177"/>
      <c r="S11" s="138"/>
      <c r="T11" s="137"/>
      <c r="U11" s="137"/>
      <c r="V11" s="177"/>
      <c r="W11" s="138"/>
      <c r="X11" s="137"/>
      <c r="Y11" s="137"/>
      <c r="Z11" s="177"/>
      <c r="AA11" s="138"/>
      <c r="AB11" s="137"/>
      <c r="AC11" s="137"/>
      <c r="AD11" s="177"/>
      <c r="AE11" s="138"/>
      <c r="AF11" s="137"/>
      <c r="AG11" s="137"/>
      <c r="AH11" s="177"/>
      <c r="AI11" s="138"/>
      <c r="AJ11" s="137"/>
      <c r="AK11" s="137"/>
      <c r="AL11" s="177"/>
      <c r="AM11" s="138"/>
      <c r="AN11" s="137"/>
      <c r="AO11" s="137"/>
      <c r="AP11" s="177"/>
      <c r="AQ11" s="138"/>
      <c r="AR11" s="137"/>
      <c r="AS11" s="137"/>
      <c r="AT11" s="177"/>
      <c r="AV11" s="137"/>
    </row>
    <row r="12" spans="1:49" ht="9" customHeight="1">
      <c r="E12" s="137"/>
      <c r="G12" s="138"/>
      <c r="H12" s="137"/>
      <c r="I12" s="137"/>
      <c r="J12" s="177"/>
      <c r="K12" s="138"/>
      <c r="L12" s="137"/>
      <c r="M12" s="137"/>
      <c r="N12" s="177"/>
      <c r="O12" s="138"/>
      <c r="P12" s="137"/>
      <c r="Q12" s="137"/>
      <c r="R12" s="177"/>
      <c r="S12" s="138"/>
      <c r="T12" s="137"/>
      <c r="U12" s="137"/>
      <c r="V12" s="177"/>
      <c r="W12" s="138"/>
      <c r="X12" s="137"/>
      <c r="Y12" s="137"/>
      <c r="Z12" s="177"/>
      <c r="AA12" s="138"/>
      <c r="AB12" s="137"/>
      <c r="AC12" s="137"/>
      <c r="AD12" s="177"/>
      <c r="AE12" s="138"/>
      <c r="AF12" s="137"/>
      <c r="AG12" s="137"/>
      <c r="AH12" s="177"/>
      <c r="AI12" s="138"/>
      <c r="AJ12" s="137"/>
      <c r="AK12" s="137"/>
      <c r="AL12" s="177"/>
      <c r="AM12" s="138"/>
      <c r="AN12" s="137"/>
      <c r="AO12" s="137"/>
      <c r="AP12" s="177"/>
      <c r="AQ12" s="138"/>
      <c r="AR12" s="137"/>
      <c r="AS12" s="137"/>
      <c r="AT12" s="177"/>
      <c r="AU12" s="188"/>
      <c r="AV12" s="188"/>
      <c r="AW12" s="188"/>
    </row>
    <row r="13" spans="1:49" ht="9" customHeight="1">
      <c r="E13" s="188"/>
      <c r="F13" s="188"/>
      <c r="G13" s="184"/>
      <c r="H13" s="182"/>
      <c r="I13" s="182"/>
      <c r="J13" s="176"/>
      <c r="K13" s="184"/>
      <c r="L13" s="182"/>
      <c r="M13" s="182"/>
      <c r="N13" s="176"/>
      <c r="O13" s="184"/>
      <c r="P13" s="182"/>
      <c r="Q13" s="182"/>
      <c r="R13" s="176"/>
      <c r="S13" s="184"/>
      <c r="T13" s="182"/>
      <c r="U13" s="182"/>
      <c r="V13" s="176"/>
      <c r="W13" s="184"/>
      <c r="X13" s="182"/>
      <c r="Y13" s="182"/>
      <c r="Z13" s="176"/>
      <c r="AA13" s="184"/>
      <c r="AB13" s="182"/>
      <c r="AC13" s="182"/>
      <c r="AD13" s="176"/>
      <c r="AE13" s="184"/>
      <c r="AF13" s="182"/>
      <c r="AG13" s="182"/>
      <c r="AH13" s="176"/>
      <c r="AI13" s="184"/>
      <c r="AJ13" s="182"/>
      <c r="AK13" s="182"/>
      <c r="AL13" s="176"/>
      <c r="AM13" s="184"/>
      <c r="AN13" s="182"/>
      <c r="AO13" s="182"/>
      <c r="AP13" s="176"/>
      <c r="AQ13" s="184"/>
      <c r="AR13" s="182"/>
      <c r="AS13" s="182"/>
      <c r="AT13" s="176"/>
      <c r="AU13" s="188"/>
      <c r="AV13" s="188"/>
      <c r="AW13" s="188"/>
    </row>
    <row r="14" spans="1:49" ht="9" customHeight="1">
      <c r="A14" s="137"/>
      <c r="B14" s="137"/>
      <c r="E14" s="137"/>
      <c r="G14" s="146"/>
      <c r="H14" s="145"/>
      <c r="I14" s="145"/>
      <c r="J14" s="179"/>
      <c r="K14" s="146"/>
      <c r="L14" s="145"/>
      <c r="M14" s="145"/>
      <c r="N14" s="179"/>
      <c r="O14" s="146"/>
      <c r="P14" s="145"/>
      <c r="Q14" s="145"/>
      <c r="R14" s="179"/>
      <c r="S14" s="146"/>
      <c r="T14" s="145"/>
      <c r="U14" s="145"/>
      <c r="V14" s="179"/>
      <c r="W14" s="146"/>
      <c r="X14" s="145"/>
      <c r="Y14" s="145"/>
      <c r="Z14" s="179"/>
      <c r="AA14" s="146"/>
      <c r="AB14" s="145"/>
      <c r="AC14" s="145"/>
      <c r="AD14" s="179"/>
      <c r="AE14" s="146"/>
      <c r="AF14" s="145"/>
      <c r="AG14" s="145"/>
      <c r="AH14" s="179"/>
      <c r="AI14" s="146"/>
      <c r="AJ14" s="145"/>
      <c r="AK14" s="145"/>
      <c r="AL14" s="179"/>
      <c r="AM14" s="146"/>
      <c r="AN14" s="145"/>
      <c r="AO14" s="145"/>
      <c r="AP14" s="179"/>
      <c r="AQ14" s="146"/>
      <c r="AR14" s="145"/>
      <c r="AS14" s="145"/>
      <c r="AT14" s="179"/>
      <c r="AU14" s="188"/>
      <c r="AV14" s="188"/>
      <c r="AW14" s="188"/>
    </row>
    <row r="15" spans="1:49" ht="9" customHeight="1">
      <c r="A15" s="137"/>
      <c r="B15" s="137"/>
      <c r="E15" s="137"/>
      <c r="G15" s="138"/>
      <c r="H15" s="137"/>
      <c r="I15" s="137"/>
      <c r="J15" s="177"/>
      <c r="K15" s="138"/>
      <c r="L15" s="137"/>
      <c r="M15" s="137"/>
      <c r="N15" s="177"/>
      <c r="O15" s="138"/>
      <c r="P15" s="137"/>
      <c r="Q15" s="137"/>
      <c r="R15" s="177"/>
      <c r="S15" s="138"/>
      <c r="T15" s="137"/>
      <c r="U15" s="137"/>
      <c r="V15" s="177"/>
      <c r="W15" s="138"/>
      <c r="X15" s="137"/>
      <c r="Y15" s="137"/>
      <c r="Z15" s="177"/>
      <c r="AA15" s="138"/>
      <c r="AB15" s="137"/>
      <c r="AC15" s="137"/>
      <c r="AD15" s="177"/>
      <c r="AE15" s="138"/>
      <c r="AF15" s="137"/>
      <c r="AG15" s="137"/>
      <c r="AH15" s="177"/>
      <c r="AI15" s="138"/>
      <c r="AJ15" s="137"/>
      <c r="AK15" s="137"/>
      <c r="AL15" s="177"/>
      <c r="AM15" s="138"/>
      <c r="AN15" s="137"/>
      <c r="AO15" s="137"/>
      <c r="AP15" s="177"/>
      <c r="AQ15" s="138"/>
      <c r="AR15" s="137"/>
      <c r="AS15" s="137"/>
      <c r="AT15" s="177"/>
      <c r="AV15" s="137"/>
    </row>
    <row r="16" spans="1:49" ht="9" customHeight="1">
      <c r="A16" s="137"/>
      <c r="B16" s="137"/>
      <c r="E16" s="137"/>
      <c r="G16" s="138"/>
      <c r="H16" s="137"/>
      <c r="I16" s="137"/>
      <c r="J16" s="177"/>
      <c r="K16" s="138"/>
      <c r="L16" s="137"/>
      <c r="M16" s="137"/>
      <c r="N16" s="177"/>
      <c r="O16" s="138"/>
      <c r="P16" s="137"/>
      <c r="Q16" s="137"/>
      <c r="R16" s="177"/>
      <c r="S16" s="138"/>
      <c r="T16" s="137"/>
      <c r="U16" s="137"/>
      <c r="V16" s="177"/>
      <c r="W16" s="138"/>
      <c r="X16" s="137"/>
      <c r="Y16" s="137"/>
      <c r="Z16" s="177"/>
      <c r="AA16" s="138"/>
      <c r="AB16" s="137"/>
      <c r="AC16" s="137"/>
      <c r="AD16" s="177"/>
      <c r="AE16" s="138"/>
      <c r="AF16" s="137"/>
      <c r="AG16" s="137"/>
      <c r="AH16" s="177"/>
      <c r="AI16" s="138"/>
      <c r="AJ16" s="137"/>
      <c r="AK16" s="137"/>
      <c r="AL16" s="177"/>
      <c r="AM16" s="138"/>
      <c r="AN16" s="137"/>
      <c r="AO16" s="137"/>
      <c r="AP16" s="177"/>
      <c r="AQ16" s="138"/>
      <c r="AR16" s="137"/>
      <c r="AS16" s="137"/>
      <c r="AT16" s="177"/>
      <c r="AV16" s="137"/>
    </row>
    <row r="17" spans="1:49" ht="9" customHeight="1">
      <c r="A17" s="137"/>
      <c r="B17" s="137"/>
      <c r="E17" s="188"/>
      <c r="F17" s="188"/>
      <c r="G17" s="184"/>
      <c r="H17" s="182"/>
      <c r="I17" s="182"/>
      <c r="J17" s="176"/>
      <c r="K17" s="184"/>
      <c r="L17" s="182"/>
      <c r="M17" s="182"/>
      <c r="N17" s="176"/>
      <c r="O17" s="184"/>
      <c r="P17" s="182"/>
      <c r="Q17" s="182"/>
      <c r="R17" s="176"/>
      <c r="S17" s="184"/>
      <c r="T17" s="182"/>
      <c r="U17" s="182"/>
      <c r="V17" s="176"/>
      <c r="W17" s="184"/>
      <c r="X17" s="182"/>
      <c r="Y17" s="182"/>
      <c r="Z17" s="176"/>
      <c r="AA17" s="184"/>
      <c r="AB17" s="182"/>
      <c r="AC17" s="182"/>
      <c r="AD17" s="176"/>
      <c r="AE17" s="184"/>
      <c r="AF17" s="182"/>
      <c r="AG17" s="182"/>
      <c r="AH17" s="176"/>
      <c r="AI17" s="184"/>
      <c r="AJ17" s="182"/>
      <c r="AK17" s="182"/>
      <c r="AL17" s="176"/>
      <c r="AM17" s="184"/>
      <c r="AN17" s="182"/>
      <c r="AO17" s="182"/>
      <c r="AP17" s="176"/>
      <c r="AQ17" s="184"/>
      <c r="AR17" s="182"/>
      <c r="AS17" s="182"/>
      <c r="AT17" s="176"/>
      <c r="AV17" s="137"/>
    </row>
    <row r="18" spans="1:49" ht="9" customHeight="1">
      <c r="E18" s="137"/>
      <c r="G18" s="146"/>
      <c r="H18" s="145"/>
      <c r="I18" s="145"/>
      <c r="J18" s="179"/>
      <c r="K18" s="146"/>
      <c r="L18" s="145"/>
      <c r="M18" s="145"/>
      <c r="N18" s="179"/>
      <c r="O18" s="146"/>
      <c r="P18" s="145"/>
      <c r="Q18" s="145"/>
      <c r="R18" s="179"/>
      <c r="S18" s="146"/>
      <c r="T18" s="145"/>
      <c r="U18" s="145"/>
      <c r="V18" s="179"/>
      <c r="W18" s="146"/>
      <c r="X18" s="145"/>
      <c r="Y18" s="145"/>
      <c r="Z18" s="179"/>
      <c r="AA18" s="146"/>
      <c r="AB18" s="145"/>
      <c r="AC18" s="145"/>
      <c r="AD18" s="179"/>
      <c r="AE18" s="146"/>
      <c r="AF18" s="145"/>
      <c r="AG18" s="145"/>
      <c r="AH18" s="179"/>
      <c r="AI18" s="146"/>
      <c r="AJ18" s="145"/>
      <c r="AK18" s="145"/>
      <c r="AL18" s="179"/>
      <c r="AM18" s="146"/>
      <c r="AN18" s="145"/>
      <c r="AO18" s="145"/>
      <c r="AP18" s="179"/>
      <c r="AQ18" s="146"/>
      <c r="AR18" s="145"/>
      <c r="AS18" s="145"/>
      <c r="AT18" s="179"/>
      <c r="AV18" s="137"/>
    </row>
    <row r="19" spans="1:49" ht="9" customHeight="1">
      <c r="E19" s="137"/>
      <c r="G19" s="138"/>
      <c r="H19" s="137"/>
      <c r="I19" s="137"/>
      <c r="J19" s="177"/>
      <c r="K19" s="138"/>
      <c r="L19" s="137"/>
      <c r="M19" s="137"/>
      <c r="N19" s="177"/>
      <c r="O19" s="138"/>
      <c r="P19" s="137"/>
      <c r="Q19" s="137"/>
      <c r="R19" s="177"/>
      <c r="S19" s="138"/>
      <c r="T19" s="137"/>
      <c r="U19" s="137"/>
      <c r="V19" s="177"/>
      <c r="W19" s="138"/>
      <c r="X19" s="137"/>
      <c r="Y19" s="137"/>
      <c r="Z19" s="177"/>
      <c r="AA19" s="138"/>
      <c r="AB19" s="137"/>
      <c r="AC19" s="137"/>
      <c r="AD19" s="177"/>
      <c r="AE19" s="138"/>
      <c r="AF19" s="137"/>
      <c r="AG19" s="137"/>
      <c r="AH19" s="177"/>
      <c r="AI19" s="138"/>
      <c r="AJ19" s="137"/>
      <c r="AK19" s="137"/>
      <c r="AL19" s="177"/>
      <c r="AM19" s="138"/>
      <c r="AN19" s="137"/>
      <c r="AO19" s="137"/>
      <c r="AP19" s="177"/>
      <c r="AQ19" s="138"/>
      <c r="AR19" s="137"/>
      <c r="AS19" s="137"/>
      <c r="AT19" s="177"/>
      <c r="AV19" s="137"/>
    </row>
    <row r="20" spans="1:49" ht="9" customHeight="1">
      <c r="E20" s="137"/>
      <c r="G20" s="138"/>
      <c r="H20" s="137"/>
      <c r="I20" s="137"/>
      <c r="J20" s="177"/>
      <c r="K20" s="138"/>
      <c r="L20" s="137"/>
      <c r="M20" s="137"/>
      <c r="N20" s="177"/>
      <c r="O20" s="138"/>
      <c r="P20" s="137"/>
      <c r="Q20" s="137"/>
      <c r="R20" s="177"/>
      <c r="S20" s="138"/>
      <c r="T20" s="137"/>
      <c r="U20" s="137"/>
      <c r="V20" s="177"/>
      <c r="W20" s="138"/>
      <c r="X20" s="137"/>
      <c r="Y20" s="137"/>
      <c r="Z20" s="177"/>
      <c r="AA20" s="138"/>
      <c r="AB20" s="137"/>
      <c r="AC20" s="137"/>
      <c r="AD20" s="177"/>
      <c r="AE20" s="138"/>
      <c r="AF20" s="137"/>
      <c r="AG20" s="137"/>
      <c r="AH20" s="177"/>
      <c r="AI20" s="138"/>
      <c r="AJ20" s="137"/>
      <c r="AK20" s="137"/>
      <c r="AL20" s="177"/>
      <c r="AM20" s="138"/>
      <c r="AN20" s="137"/>
      <c r="AO20" s="137"/>
      <c r="AP20" s="177"/>
      <c r="AQ20" s="138"/>
      <c r="AR20" s="137"/>
      <c r="AS20" s="137"/>
      <c r="AT20" s="177"/>
      <c r="AU20" s="188"/>
      <c r="AV20" s="188"/>
      <c r="AW20" s="188"/>
    </row>
    <row r="21" spans="1:49" ht="9" customHeight="1">
      <c r="E21" s="188"/>
      <c r="F21" s="188"/>
      <c r="G21" s="184"/>
      <c r="H21" s="182"/>
      <c r="I21" s="182"/>
      <c r="J21" s="176"/>
      <c r="K21" s="184"/>
      <c r="L21" s="182"/>
      <c r="M21" s="182"/>
      <c r="N21" s="176"/>
      <c r="O21" s="184"/>
      <c r="P21" s="182"/>
      <c r="Q21" s="182"/>
      <c r="R21" s="176"/>
      <c r="S21" s="184"/>
      <c r="T21" s="182"/>
      <c r="U21" s="182"/>
      <c r="V21" s="176"/>
      <c r="W21" s="184"/>
      <c r="X21" s="182"/>
      <c r="Y21" s="182"/>
      <c r="Z21" s="176"/>
      <c r="AA21" s="184"/>
      <c r="AB21" s="182"/>
      <c r="AC21" s="182"/>
      <c r="AD21" s="176"/>
      <c r="AE21" s="184"/>
      <c r="AF21" s="182"/>
      <c r="AG21" s="182"/>
      <c r="AH21" s="176"/>
      <c r="AI21" s="184"/>
      <c r="AJ21" s="182"/>
      <c r="AK21" s="182"/>
      <c r="AL21" s="176"/>
      <c r="AM21" s="184"/>
      <c r="AN21" s="182"/>
      <c r="AO21" s="182"/>
      <c r="AP21" s="176"/>
      <c r="AQ21" s="184"/>
      <c r="AR21" s="182"/>
      <c r="AS21" s="182"/>
      <c r="AT21" s="176"/>
      <c r="AU21" s="188"/>
      <c r="AV21" s="188"/>
      <c r="AW21" s="188"/>
    </row>
    <row r="22" spans="1:49" ht="9" customHeight="1">
      <c r="A22" s="137"/>
      <c r="B22" s="137"/>
      <c r="E22" s="137"/>
      <c r="G22" s="146"/>
      <c r="H22" s="145"/>
      <c r="I22" s="145"/>
      <c r="J22" s="179"/>
      <c r="K22" s="146"/>
      <c r="L22" s="145"/>
      <c r="M22" s="145"/>
      <c r="N22" s="179"/>
      <c r="O22" s="146"/>
      <c r="P22" s="145"/>
      <c r="Q22" s="145"/>
      <c r="R22" s="179"/>
      <c r="S22" s="146"/>
      <c r="T22" s="145"/>
      <c r="U22" s="145"/>
      <c r="V22" s="179"/>
      <c r="W22" s="146"/>
      <c r="X22" s="145"/>
      <c r="Y22" s="145"/>
      <c r="Z22" s="179"/>
      <c r="AA22" s="146"/>
      <c r="AB22" s="145"/>
      <c r="AC22" s="145"/>
      <c r="AD22" s="179"/>
      <c r="AE22" s="146"/>
      <c r="AF22" s="145"/>
      <c r="AG22" s="145"/>
      <c r="AH22" s="179"/>
      <c r="AI22" s="146"/>
      <c r="AJ22" s="145"/>
      <c r="AK22" s="145"/>
      <c r="AL22" s="179"/>
      <c r="AM22" s="146"/>
      <c r="AN22" s="145"/>
      <c r="AO22" s="145"/>
      <c r="AP22" s="179"/>
      <c r="AQ22" s="146"/>
      <c r="AR22" s="145"/>
      <c r="AS22" s="145"/>
      <c r="AT22" s="179"/>
    </row>
    <row r="23" spans="1:49" ht="9" customHeight="1">
      <c r="A23" s="137"/>
      <c r="B23" s="137"/>
      <c r="E23" s="137"/>
      <c r="G23" s="138"/>
      <c r="H23" s="137"/>
      <c r="I23" s="137"/>
      <c r="J23" s="177"/>
      <c r="K23" s="138"/>
      <c r="L23" s="137"/>
      <c r="M23" s="137"/>
      <c r="N23" s="177"/>
      <c r="O23" s="138"/>
      <c r="P23" s="137"/>
      <c r="Q23" s="137"/>
      <c r="R23" s="177"/>
      <c r="S23" s="138"/>
      <c r="T23" s="137"/>
      <c r="U23" s="137"/>
      <c r="V23" s="177"/>
      <c r="W23" s="138"/>
      <c r="X23" s="137"/>
      <c r="Y23" s="137"/>
      <c r="Z23" s="177"/>
      <c r="AA23" s="138"/>
      <c r="AB23" s="137"/>
      <c r="AC23" s="137"/>
      <c r="AD23" s="177"/>
      <c r="AE23" s="138"/>
      <c r="AF23" s="137"/>
      <c r="AG23" s="137"/>
      <c r="AH23" s="177"/>
      <c r="AI23" s="138"/>
      <c r="AJ23" s="137"/>
      <c r="AK23" s="137"/>
      <c r="AL23" s="177"/>
      <c r="AM23" s="138"/>
      <c r="AN23" s="137"/>
      <c r="AO23" s="137"/>
      <c r="AP23" s="177"/>
      <c r="AQ23" s="138"/>
      <c r="AR23" s="137"/>
      <c r="AS23" s="137"/>
      <c r="AT23" s="177"/>
    </row>
    <row r="24" spans="1:49" ht="9" customHeight="1">
      <c r="A24" s="137"/>
      <c r="B24" s="137"/>
      <c r="E24" s="137"/>
      <c r="G24" s="138"/>
      <c r="H24" s="137"/>
      <c r="I24" s="137"/>
      <c r="J24" s="177"/>
      <c r="K24" s="138"/>
      <c r="L24" s="137"/>
      <c r="M24" s="137"/>
      <c r="N24" s="177"/>
      <c r="O24" s="138"/>
      <c r="P24" s="137"/>
      <c r="Q24" s="137"/>
      <c r="R24" s="177"/>
      <c r="S24" s="138"/>
      <c r="T24" s="137"/>
      <c r="U24" s="137"/>
      <c r="V24" s="177"/>
      <c r="W24" s="138"/>
      <c r="X24" s="137"/>
      <c r="Y24" s="137"/>
      <c r="Z24" s="177"/>
      <c r="AA24" s="138"/>
      <c r="AB24" s="137"/>
      <c r="AC24" s="137"/>
      <c r="AD24" s="177"/>
      <c r="AE24" s="138"/>
      <c r="AF24" s="137"/>
      <c r="AG24" s="137"/>
      <c r="AH24" s="177"/>
      <c r="AI24" s="138"/>
      <c r="AJ24" s="137"/>
      <c r="AK24" s="137"/>
      <c r="AL24" s="177"/>
      <c r="AM24" s="138"/>
      <c r="AN24" s="137"/>
      <c r="AO24" s="137"/>
      <c r="AP24" s="177"/>
      <c r="AQ24" s="138"/>
      <c r="AR24" s="137"/>
      <c r="AS24" s="137"/>
      <c r="AT24" s="177"/>
    </row>
    <row r="25" spans="1:49" ht="9" customHeight="1">
      <c r="A25" s="137"/>
      <c r="B25" s="137"/>
      <c r="E25" s="188"/>
      <c r="F25" s="188"/>
      <c r="G25" s="184"/>
      <c r="H25" s="182"/>
      <c r="I25" s="182"/>
      <c r="J25" s="176"/>
      <c r="K25" s="184"/>
      <c r="L25" s="182"/>
      <c r="M25" s="182"/>
      <c r="N25" s="176"/>
      <c r="O25" s="184"/>
      <c r="P25" s="182"/>
      <c r="Q25" s="182"/>
      <c r="R25" s="176"/>
      <c r="S25" s="184"/>
      <c r="T25" s="182"/>
      <c r="U25" s="182"/>
      <c r="V25" s="176"/>
      <c r="W25" s="184"/>
      <c r="X25" s="182"/>
      <c r="Y25" s="182"/>
      <c r="Z25" s="176"/>
      <c r="AA25" s="184"/>
      <c r="AB25" s="182"/>
      <c r="AC25" s="182"/>
      <c r="AD25" s="176"/>
      <c r="AE25" s="184"/>
      <c r="AF25" s="182"/>
      <c r="AG25" s="182"/>
      <c r="AH25" s="176"/>
      <c r="AI25" s="184"/>
      <c r="AJ25" s="182"/>
      <c r="AK25" s="182"/>
      <c r="AL25" s="176"/>
      <c r="AM25" s="184"/>
      <c r="AN25" s="182"/>
      <c r="AO25" s="182"/>
      <c r="AP25" s="176"/>
      <c r="AQ25" s="184"/>
      <c r="AR25" s="182"/>
      <c r="AS25" s="182"/>
      <c r="AT25" s="176"/>
    </row>
    <row r="26" spans="1:49" ht="9" customHeight="1">
      <c r="E26" s="137"/>
      <c r="G26" s="146"/>
      <c r="H26" s="145"/>
      <c r="I26" s="145"/>
      <c r="J26" s="179"/>
      <c r="K26" s="146"/>
      <c r="L26" s="145"/>
      <c r="M26" s="145"/>
      <c r="N26" s="179"/>
      <c r="O26" s="146"/>
      <c r="P26" s="145"/>
      <c r="Q26" s="145"/>
      <c r="R26" s="179"/>
      <c r="S26" s="146"/>
      <c r="T26" s="145"/>
      <c r="U26" s="145"/>
      <c r="V26" s="179"/>
      <c r="W26" s="146"/>
      <c r="X26" s="145"/>
      <c r="Y26" s="145"/>
      <c r="Z26" s="179"/>
      <c r="AA26" s="146"/>
      <c r="AB26" s="145"/>
      <c r="AC26" s="145"/>
      <c r="AD26" s="179"/>
      <c r="AE26" s="146"/>
      <c r="AF26" s="145"/>
      <c r="AG26" s="145"/>
      <c r="AH26" s="179"/>
      <c r="AI26" s="146"/>
      <c r="AJ26" s="145"/>
      <c r="AK26" s="145"/>
      <c r="AL26" s="179"/>
      <c r="AM26" s="146"/>
      <c r="AN26" s="145"/>
      <c r="AO26" s="145"/>
      <c r="AP26" s="179"/>
      <c r="AQ26" s="146"/>
      <c r="AR26" s="145"/>
      <c r="AS26" s="145"/>
      <c r="AT26" s="179"/>
      <c r="AU26" s="188"/>
      <c r="AV26" s="188"/>
      <c r="AW26" s="188"/>
    </row>
    <row r="27" spans="1:49" ht="9" customHeight="1">
      <c r="E27" s="137"/>
      <c r="G27" s="138"/>
      <c r="H27" s="137"/>
      <c r="I27" s="137"/>
      <c r="J27" s="177"/>
      <c r="K27" s="138"/>
      <c r="L27" s="137"/>
      <c r="M27" s="137"/>
      <c r="N27" s="177"/>
      <c r="O27" s="138"/>
      <c r="P27" s="137"/>
      <c r="Q27" s="137"/>
      <c r="R27" s="177"/>
      <c r="S27" s="138"/>
      <c r="T27" s="137"/>
      <c r="U27" s="137"/>
      <c r="V27" s="177"/>
      <c r="W27" s="138"/>
      <c r="X27" s="137"/>
      <c r="Y27" s="137"/>
      <c r="Z27" s="177"/>
      <c r="AA27" s="138"/>
      <c r="AB27" s="137"/>
      <c r="AC27" s="137"/>
      <c r="AD27" s="177"/>
      <c r="AE27" s="138"/>
      <c r="AF27" s="137"/>
      <c r="AG27" s="137"/>
      <c r="AH27" s="177"/>
      <c r="AI27" s="138"/>
      <c r="AJ27" s="137"/>
      <c r="AK27" s="137"/>
      <c r="AL27" s="177"/>
      <c r="AM27" s="138"/>
      <c r="AN27" s="137"/>
      <c r="AO27" s="137"/>
      <c r="AP27" s="177"/>
      <c r="AQ27" s="138"/>
      <c r="AR27" s="137"/>
      <c r="AS27" s="137"/>
      <c r="AT27" s="177"/>
      <c r="AV27" s="137"/>
    </row>
    <row r="28" spans="1:49" ht="9" customHeight="1">
      <c r="E28" s="137"/>
      <c r="G28" s="138"/>
      <c r="H28" s="137"/>
      <c r="I28" s="137"/>
      <c r="J28" s="177"/>
      <c r="K28" s="138"/>
      <c r="L28" s="137"/>
      <c r="M28" s="137"/>
      <c r="N28" s="177"/>
      <c r="O28" s="138"/>
      <c r="P28" s="137"/>
      <c r="Q28" s="137"/>
      <c r="R28" s="177"/>
      <c r="S28" s="138"/>
      <c r="T28" s="137"/>
      <c r="U28" s="137"/>
      <c r="V28" s="177"/>
      <c r="W28" s="138"/>
      <c r="X28" s="137"/>
      <c r="Y28" s="137"/>
      <c r="Z28" s="177"/>
      <c r="AA28" s="138"/>
      <c r="AB28" s="137"/>
      <c r="AC28" s="137"/>
      <c r="AD28" s="177"/>
      <c r="AE28" s="138"/>
      <c r="AF28" s="137"/>
      <c r="AG28" s="137"/>
      <c r="AH28" s="177"/>
      <c r="AI28" s="138"/>
      <c r="AJ28" s="137"/>
      <c r="AK28" s="137"/>
      <c r="AL28" s="177"/>
      <c r="AM28" s="138"/>
      <c r="AN28" s="137"/>
      <c r="AO28" s="137"/>
      <c r="AP28" s="177"/>
      <c r="AQ28" s="138"/>
      <c r="AR28" s="137"/>
      <c r="AS28" s="137"/>
      <c r="AT28" s="177"/>
      <c r="AV28" s="137"/>
    </row>
    <row r="29" spans="1:49" ht="9" customHeight="1">
      <c r="E29" s="188"/>
      <c r="F29" s="188"/>
      <c r="G29" s="184"/>
      <c r="H29" s="182"/>
      <c r="I29" s="182"/>
      <c r="J29" s="176"/>
      <c r="K29" s="184"/>
      <c r="L29" s="182"/>
      <c r="M29" s="182"/>
      <c r="N29" s="176"/>
      <c r="O29" s="184"/>
      <c r="P29" s="182"/>
      <c r="Q29" s="182"/>
      <c r="R29" s="176"/>
      <c r="S29" s="184"/>
      <c r="T29" s="182"/>
      <c r="U29" s="182"/>
      <c r="V29" s="176"/>
      <c r="W29" s="184"/>
      <c r="X29" s="182"/>
      <c r="Y29" s="182"/>
      <c r="Z29" s="176"/>
      <c r="AA29" s="184"/>
      <c r="AB29" s="182"/>
      <c r="AC29" s="182"/>
      <c r="AD29" s="176"/>
      <c r="AE29" s="184"/>
      <c r="AF29" s="182"/>
      <c r="AG29" s="182"/>
      <c r="AH29" s="176"/>
      <c r="AI29" s="184"/>
      <c r="AJ29" s="182"/>
      <c r="AK29" s="182"/>
      <c r="AL29" s="176"/>
      <c r="AM29" s="184"/>
      <c r="AN29" s="182"/>
      <c r="AO29" s="182"/>
      <c r="AP29" s="176"/>
      <c r="AQ29" s="184"/>
      <c r="AR29" s="182"/>
      <c r="AS29" s="182"/>
      <c r="AT29" s="176"/>
      <c r="AV29" s="137"/>
    </row>
    <row r="30" spans="1:49" ht="9" customHeight="1">
      <c r="A30" s="137"/>
      <c r="B30" s="137"/>
      <c r="E30" s="137"/>
      <c r="G30" s="146"/>
      <c r="H30" s="145"/>
      <c r="I30" s="145"/>
      <c r="J30" s="179"/>
      <c r="K30" s="146"/>
      <c r="L30" s="145"/>
      <c r="M30" s="145"/>
      <c r="N30" s="179"/>
      <c r="O30" s="146"/>
      <c r="P30" s="145"/>
      <c r="Q30" s="145"/>
      <c r="R30" s="179"/>
      <c r="S30" s="146"/>
      <c r="T30" s="145"/>
      <c r="U30" s="145"/>
      <c r="V30" s="179"/>
      <c r="W30" s="146"/>
      <c r="X30" s="145"/>
      <c r="Y30" s="145"/>
      <c r="Z30" s="179"/>
      <c r="AA30" s="146"/>
      <c r="AB30" s="145"/>
      <c r="AC30" s="145"/>
      <c r="AD30" s="179"/>
      <c r="AE30" s="146"/>
      <c r="AF30" s="145"/>
      <c r="AG30" s="145"/>
      <c r="AH30" s="179"/>
      <c r="AI30" s="146"/>
      <c r="AJ30" s="145"/>
      <c r="AK30" s="145"/>
      <c r="AL30" s="179"/>
      <c r="AM30" s="146"/>
      <c r="AN30" s="145"/>
      <c r="AO30" s="145"/>
      <c r="AP30" s="179"/>
      <c r="AQ30" s="146"/>
      <c r="AR30" s="145"/>
      <c r="AS30" s="145"/>
      <c r="AT30" s="179"/>
      <c r="AV30" s="137"/>
    </row>
    <row r="31" spans="1:49" ht="9" customHeight="1">
      <c r="A31" s="137"/>
      <c r="B31" s="137"/>
      <c r="E31" s="137"/>
      <c r="G31" s="138"/>
      <c r="H31" s="137"/>
      <c r="I31" s="137"/>
      <c r="J31" s="177"/>
      <c r="K31" s="138"/>
      <c r="L31" s="137"/>
      <c r="M31" s="137"/>
      <c r="N31" s="177"/>
      <c r="O31" s="138"/>
      <c r="P31" s="137"/>
      <c r="Q31" s="137"/>
      <c r="R31" s="177"/>
      <c r="S31" s="138"/>
      <c r="T31" s="137"/>
      <c r="U31" s="137"/>
      <c r="V31" s="177"/>
      <c r="W31" s="138"/>
      <c r="X31" s="137"/>
      <c r="Y31" s="137"/>
      <c r="Z31" s="177"/>
      <c r="AA31" s="138"/>
      <c r="AB31" s="137"/>
      <c r="AC31" s="137"/>
      <c r="AD31" s="177"/>
      <c r="AE31" s="138"/>
      <c r="AF31" s="137"/>
      <c r="AG31" s="137"/>
      <c r="AH31" s="177"/>
      <c r="AI31" s="138"/>
      <c r="AJ31" s="137"/>
      <c r="AK31" s="137"/>
      <c r="AL31" s="177"/>
      <c r="AM31" s="138"/>
      <c r="AN31" s="137"/>
      <c r="AO31" s="137"/>
      <c r="AP31" s="177"/>
      <c r="AQ31" s="138"/>
      <c r="AR31" s="137"/>
      <c r="AS31" s="137"/>
      <c r="AT31" s="177"/>
      <c r="AV31" s="137"/>
    </row>
    <row r="32" spans="1:49" ht="9" customHeight="1">
      <c r="A32" s="137"/>
      <c r="B32" s="137"/>
      <c r="E32" s="137"/>
      <c r="G32" s="138"/>
      <c r="H32" s="137"/>
      <c r="I32" s="137"/>
      <c r="J32" s="177"/>
      <c r="K32" s="138"/>
      <c r="L32" s="137"/>
      <c r="M32" s="137"/>
      <c r="N32" s="177"/>
      <c r="O32" s="138"/>
      <c r="P32" s="137"/>
      <c r="Q32" s="137"/>
      <c r="R32" s="177"/>
      <c r="S32" s="138"/>
      <c r="T32" s="137"/>
      <c r="U32" s="137"/>
      <c r="V32" s="177"/>
      <c r="W32" s="138"/>
      <c r="X32" s="137"/>
      <c r="Y32" s="137"/>
      <c r="Z32" s="177"/>
      <c r="AA32" s="138"/>
      <c r="AB32" s="137"/>
      <c r="AC32" s="137"/>
      <c r="AD32" s="177"/>
      <c r="AE32" s="138"/>
      <c r="AF32" s="137"/>
      <c r="AG32" s="137"/>
      <c r="AH32" s="177"/>
      <c r="AI32" s="138"/>
      <c r="AJ32" s="137"/>
      <c r="AK32" s="137"/>
      <c r="AL32" s="177"/>
      <c r="AM32" s="138"/>
      <c r="AN32" s="137"/>
      <c r="AO32" s="137"/>
      <c r="AP32" s="177"/>
      <c r="AQ32" s="138"/>
      <c r="AR32" s="137"/>
      <c r="AS32" s="137"/>
      <c r="AT32" s="177"/>
      <c r="AU32" s="188"/>
      <c r="AV32" s="188"/>
      <c r="AW32" s="188"/>
    </row>
    <row r="33" spans="1:49" ht="9" customHeight="1">
      <c r="A33" s="137"/>
      <c r="B33" s="137"/>
      <c r="E33" s="188"/>
      <c r="F33" s="188"/>
      <c r="G33" s="184"/>
      <c r="H33" s="182"/>
      <c r="I33" s="182"/>
      <c r="J33" s="176"/>
      <c r="K33" s="184"/>
      <c r="L33" s="182"/>
      <c r="M33" s="182"/>
      <c r="N33" s="176"/>
      <c r="O33" s="184"/>
      <c r="P33" s="182"/>
      <c r="Q33" s="182"/>
      <c r="R33" s="176"/>
      <c r="S33" s="184"/>
      <c r="T33" s="182"/>
      <c r="U33" s="182"/>
      <c r="V33" s="176"/>
      <c r="W33" s="184"/>
      <c r="X33" s="182"/>
      <c r="Y33" s="182"/>
      <c r="Z33" s="176"/>
      <c r="AA33" s="184"/>
      <c r="AB33" s="182"/>
      <c r="AC33" s="182"/>
      <c r="AD33" s="176"/>
      <c r="AE33" s="184"/>
      <c r="AF33" s="182"/>
      <c r="AG33" s="182"/>
      <c r="AH33" s="176"/>
      <c r="AI33" s="184"/>
      <c r="AJ33" s="182"/>
      <c r="AK33" s="182"/>
      <c r="AL33" s="176"/>
      <c r="AM33" s="184"/>
      <c r="AN33" s="182"/>
      <c r="AO33" s="182"/>
      <c r="AP33" s="176"/>
      <c r="AQ33" s="184"/>
      <c r="AR33" s="182"/>
      <c r="AS33" s="182"/>
      <c r="AT33" s="176"/>
      <c r="AU33" s="188"/>
      <c r="AV33" s="188"/>
      <c r="AW33" s="188"/>
    </row>
    <row r="34" spans="1:49" ht="9" customHeight="1">
      <c r="A34" s="137"/>
      <c r="B34" s="137"/>
      <c r="C34" s="146"/>
      <c r="D34" s="145"/>
      <c r="E34" s="145"/>
      <c r="F34" s="179"/>
      <c r="G34" s="146"/>
      <c r="H34" s="145"/>
      <c r="I34" s="145"/>
      <c r="J34" s="179"/>
      <c r="K34" s="146"/>
      <c r="L34" s="145"/>
      <c r="M34" s="145"/>
      <c r="N34" s="179"/>
      <c r="O34" s="146"/>
      <c r="P34" s="145"/>
      <c r="Q34" s="145"/>
      <c r="R34" s="179"/>
      <c r="S34" s="146"/>
      <c r="T34" s="145"/>
      <c r="U34" s="145"/>
      <c r="V34" s="179"/>
      <c r="W34" s="146"/>
      <c r="X34" s="145"/>
      <c r="Y34" s="145"/>
      <c r="Z34" s="179"/>
      <c r="AA34" s="146"/>
      <c r="AB34" s="145"/>
      <c r="AC34" s="145"/>
      <c r="AD34" s="179"/>
      <c r="AE34" s="146"/>
      <c r="AF34" s="145"/>
      <c r="AG34" s="145"/>
      <c r="AH34" s="179"/>
      <c r="AI34" s="146"/>
      <c r="AJ34" s="145"/>
      <c r="AK34" s="145"/>
      <c r="AL34" s="179"/>
      <c r="AM34" s="146"/>
      <c r="AN34" s="145"/>
      <c r="AO34" s="145"/>
      <c r="AP34" s="179"/>
      <c r="AQ34" s="146"/>
      <c r="AR34" s="145"/>
      <c r="AS34" s="145"/>
      <c r="AT34" s="179"/>
      <c r="AU34" s="188"/>
      <c r="AV34" s="188"/>
      <c r="AW34" s="188"/>
    </row>
    <row r="35" spans="1:49" ht="9" customHeight="1">
      <c r="A35" s="137"/>
      <c r="B35" s="137"/>
      <c r="C35" s="138"/>
      <c r="D35" s="137"/>
      <c r="E35" s="137"/>
      <c r="F35" s="177"/>
      <c r="G35" s="138"/>
      <c r="H35" s="137"/>
      <c r="I35" s="137"/>
      <c r="J35" s="177"/>
      <c r="K35" s="138"/>
      <c r="L35" s="137"/>
      <c r="M35" s="137"/>
      <c r="N35" s="177"/>
      <c r="O35" s="138"/>
      <c r="P35" s="137"/>
      <c r="Q35" s="137"/>
      <c r="R35" s="177"/>
      <c r="S35" s="138"/>
      <c r="T35" s="137"/>
      <c r="U35" s="137"/>
      <c r="V35" s="177"/>
      <c r="W35" s="138"/>
      <c r="X35" s="137"/>
      <c r="Y35" s="137"/>
      <c r="Z35" s="177"/>
      <c r="AA35" s="138"/>
      <c r="AB35" s="137"/>
      <c r="AC35" s="137"/>
      <c r="AD35" s="177"/>
      <c r="AE35" s="138"/>
      <c r="AF35" s="137"/>
      <c r="AG35" s="137"/>
      <c r="AH35" s="177"/>
      <c r="AI35" s="138"/>
      <c r="AJ35" s="137"/>
      <c r="AK35" s="137"/>
      <c r="AL35" s="177"/>
      <c r="AM35" s="138"/>
      <c r="AN35" s="137"/>
      <c r="AO35" s="137"/>
      <c r="AP35" s="177"/>
      <c r="AQ35" s="138"/>
      <c r="AR35" s="137"/>
      <c r="AS35" s="137"/>
      <c r="AT35" s="177"/>
      <c r="AV35" s="137"/>
    </row>
    <row r="36" spans="1:49" ht="9" customHeight="1">
      <c r="C36" s="138"/>
      <c r="D36" s="137"/>
      <c r="E36" s="137"/>
      <c r="F36" s="177"/>
      <c r="G36" s="138"/>
      <c r="H36" s="137"/>
      <c r="I36" s="137"/>
      <c r="J36" s="177"/>
      <c r="K36" s="138"/>
      <c r="L36" s="137"/>
      <c r="M36" s="137"/>
      <c r="N36" s="177"/>
      <c r="O36" s="138"/>
      <c r="P36" s="137"/>
      <c r="Q36" s="137"/>
      <c r="R36" s="177"/>
      <c r="S36" s="138"/>
      <c r="T36" s="137"/>
      <c r="U36" s="137"/>
      <c r="V36" s="177"/>
      <c r="W36" s="138"/>
      <c r="X36" s="137"/>
      <c r="Y36" s="137"/>
      <c r="Z36" s="177"/>
      <c r="AA36" s="138"/>
      <c r="AB36" s="137"/>
      <c r="AC36" s="137"/>
      <c r="AD36" s="177"/>
      <c r="AE36" s="138"/>
      <c r="AF36" s="137"/>
      <c r="AG36" s="137"/>
      <c r="AH36" s="177"/>
      <c r="AI36" s="138"/>
      <c r="AJ36" s="137"/>
      <c r="AK36" s="137"/>
      <c r="AL36" s="177"/>
      <c r="AM36" s="138"/>
      <c r="AN36" s="137"/>
      <c r="AO36" s="137"/>
      <c r="AP36" s="177"/>
      <c r="AQ36" s="138"/>
      <c r="AR36" s="137"/>
      <c r="AS36" s="137"/>
      <c r="AT36" s="177"/>
      <c r="AV36" s="137"/>
    </row>
    <row r="37" spans="1:49" ht="9" customHeight="1">
      <c r="C37" s="184"/>
      <c r="D37" s="182"/>
      <c r="E37" s="182"/>
      <c r="F37" s="176"/>
      <c r="G37" s="184"/>
      <c r="H37" s="182"/>
      <c r="I37" s="182"/>
      <c r="J37" s="176"/>
      <c r="K37" s="184"/>
      <c r="L37" s="182"/>
      <c r="M37" s="182"/>
      <c r="N37" s="176"/>
      <c r="O37" s="184"/>
      <c r="P37" s="182"/>
      <c r="Q37" s="182"/>
      <c r="R37" s="176"/>
      <c r="S37" s="184"/>
      <c r="T37" s="182"/>
      <c r="U37" s="182"/>
      <c r="V37" s="176"/>
      <c r="W37" s="184"/>
      <c r="X37" s="182"/>
      <c r="Y37" s="182"/>
      <c r="Z37" s="176"/>
      <c r="AA37" s="184"/>
      <c r="AB37" s="182"/>
      <c r="AC37" s="182"/>
      <c r="AD37" s="176"/>
      <c r="AE37" s="184"/>
      <c r="AF37" s="182"/>
      <c r="AG37" s="182"/>
      <c r="AH37" s="176"/>
      <c r="AI37" s="184"/>
      <c r="AJ37" s="182"/>
      <c r="AK37" s="182"/>
      <c r="AL37" s="176"/>
      <c r="AM37" s="184"/>
      <c r="AN37" s="182"/>
      <c r="AO37" s="182"/>
      <c r="AP37" s="176"/>
      <c r="AQ37" s="184"/>
      <c r="AR37" s="182"/>
      <c r="AS37" s="182"/>
      <c r="AT37" s="176"/>
      <c r="AV37" s="137"/>
    </row>
    <row r="38" spans="1:49" ht="9" customHeight="1">
      <c r="C38" s="146"/>
      <c r="D38" s="145"/>
      <c r="E38" s="145"/>
      <c r="F38" s="179"/>
      <c r="G38" s="146"/>
      <c r="H38" s="145"/>
      <c r="I38" s="145"/>
      <c r="J38" s="179"/>
      <c r="K38" s="146"/>
      <c r="L38" s="145"/>
      <c r="M38" s="145"/>
      <c r="N38" s="179"/>
      <c r="O38" s="146"/>
      <c r="P38" s="145"/>
      <c r="Q38" s="145"/>
      <c r="R38" s="179"/>
      <c r="S38" s="146"/>
      <c r="T38" s="145"/>
      <c r="U38" s="145"/>
      <c r="V38" s="179"/>
      <c r="W38" s="146"/>
      <c r="X38" s="145"/>
      <c r="Y38" s="145"/>
      <c r="Z38" s="179"/>
      <c r="AA38" s="146"/>
      <c r="AB38" s="145"/>
      <c r="AC38" s="145"/>
      <c r="AD38" s="179"/>
      <c r="AE38" s="146"/>
      <c r="AF38" s="145"/>
      <c r="AG38" s="145"/>
      <c r="AH38" s="179"/>
      <c r="AI38" s="146"/>
      <c r="AJ38" s="145"/>
      <c r="AK38" s="145"/>
      <c r="AL38" s="179"/>
      <c r="AM38" s="146"/>
      <c r="AN38" s="145"/>
      <c r="AO38" s="145"/>
      <c r="AP38" s="179"/>
      <c r="AQ38" s="146"/>
      <c r="AR38" s="145"/>
      <c r="AS38" s="145"/>
      <c r="AT38" s="179"/>
      <c r="AV38" s="137"/>
    </row>
    <row r="39" spans="1:49" ht="9" customHeight="1">
      <c r="A39" s="137"/>
      <c r="C39" s="138"/>
      <c r="D39" s="137"/>
      <c r="E39" s="137"/>
      <c r="F39" s="177"/>
      <c r="G39" s="138"/>
      <c r="H39" s="137"/>
      <c r="I39" s="137"/>
      <c r="J39" s="177"/>
      <c r="K39" s="138"/>
      <c r="L39" s="137"/>
      <c r="M39" s="137"/>
      <c r="N39" s="177"/>
      <c r="O39" s="138"/>
      <c r="P39" s="137"/>
      <c r="Q39" s="137"/>
      <c r="R39" s="177"/>
      <c r="S39" s="138"/>
      <c r="T39" s="137"/>
      <c r="U39" s="137"/>
      <c r="V39" s="177"/>
      <c r="W39" s="138"/>
      <c r="X39" s="137"/>
      <c r="Y39" s="137"/>
      <c r="Z39" s="177"/>
      <c r="AA39" s="138"/>
      <c r="AB39" s="137"/>
      <c r="AC39" s="137"/>
      <c r="AD39" s="177"/>
      <c r="AE39" s="138"/>
      <c r="AF39" s="137"/>
      <c r="AG39" s="137"/>
      <c r="AH39" s="177"/>
      <c r="AI39" s="138"/>
      <c r="AJ39" s="137"/>
      <c r="AK39" s="137"/>
      <c r="AL39" s="177"/>
      <c r="AM39" s="138"/>
      <c r="AN39" s="137"/>
      <c r="AO39" s="137"/>
      <c r="AP39" s="177"/>
      <c r="AQ39" s="138"/>
      <c r="AR39" s="137"/>
      <c r="AS39" s="137"/>
      <c r="AT39" s="177"/>
      <c r="AU39" s="188"/>
      <c r="AV39" s="188"/>
      <c r="AW39" s="188"/>
    </row>
    <row r="40" spans="1:49" ht="9" customHeight="1">
      <c r="A40" s="137"/>
      <c r="B40" s="137"/>
      <c r="C40" s="138"/>
      <c r="D40" s="137"/>
      <c r="E40" s="137"/>
      <c r="F40" s="177"/>
      <c r="G40" s="138"/>
      <c r="H40" s="137"/>
      <c r="I40" s="137"/>
      <c r="J40" s="177"/>
      <c r="K40" s="138"/>
      <c r="L40" s="137"/>
      <c r="M40" s="137"/>
      <c r="N40" s="177"/>
      <c r="O40" s="138"/>
      <c r="P40" s="137"/>
      <c r="Q40" s="137"/>
      <c r="R40" s="177"/>
      <c r="S40" s="138"/>
      <c r="T40" s="137"/>
      <c r="U40" s="137"/>
      <c r="V40" s="177"/>
      <c r="W40" s="138"/>
      <c r="X40" s="137"/>
      <c r="Y40" s="137"/>
      <c r="Z40" s="177"/>
      <c r="AA40" s="138"/>
      <c r="AB40" s="137"/>
      <c r="AC40" s="137"/>
      <c r="AD40" s="177"/>
      <c r="AE40" s="138"/>
      <c r="AF40" s="137"/>
      <c r="AG40" s="137"/>
      <c r="AH40" s="177"/>
      <c r="AI40" s="138"/>
      <c r="AJ40" s="137"/>
      <c r="AK40" s="137"/>
      <c r="AL40" s="177"/>
      <c r="AM40" s="138"/>
      <c r="AN40" s="137"/>
      <c r="AO40" s="137"/>
      <c r="AP40" s="177"/>
      <c r="AQ40" s="138"/>
      <c r="AR40" s="137"/>
      <c r="AS40" s="137"/>
      <c r="AT40" s="177"/>
      <c r="AU40" s="188"/>
      <c r="AV40" s="188"/>
      <c r="AW40" s="188"/>
    </row>
    <row r="41" spans="1:49" ht="9" customHeight="1">
      <c r="B41" s="137"/>
      <c r="C41" s="184"/>
      <c r="D41" s="182"/>
      <c r="E41" s="182"/>
      <c r="F41" s="176"/>
      <c r="G41" s="184"/>
      <c r="H41" s="182"/>
      <c r="I41" s="182"/>
      <c r="J41" s="176"/>
      <c r="K41" s="184"/>
      <c r="L41" s="182"/>
      <c r="M41" s="182"/>
      <c r="N41" s="176"/>
      <c r="O41" s="184"/>
      <c r="P41" s="182"/>
      <c r="Q41" s="182"/>
      <c r="R41" s="176"/>
      <c r="S41" s="184"/>
      <c r="T41" s="182"/>
      <c r="U41" s="182"/>
      <c r="V41" s="176"/>
      <c r="W41" s="184"/>
      <c r="X41" s="182"/>
      <c r="Y41" s="182"/>
      <c r="Z41" s="176"/>
      <c r="AA41" s="184"/>
      <c r="AB41" s="182"/>
      <c r="AC41" s="182"/>
      <c r="AD41" s="176"/>
      <c r="AE41" s="184"/>
      <c r="AF41" s="182"/>
      <c r="AG41" s="182"/>
      <c r="AH41" s="176"/>
      <c r="AI41" s="184"/>
      <c r="AJ41" s="182"/>
      <c r="AK41" s="182"/>
      <c r="AL41" s="176"/>
      <c r="AM41" s="184"/>
      <c r="AN41" s="182"/>
      <c r="AO41" s="182"/>
      <c r="AP41" s="176"/>
      <c r="AQ41" s="184"/>
      <c r="AR41" s="182"/>
      <c r="AS41" s="182"/>
      <c r="AT41" s="176"/>
      <c r="AU41" s="188"/>
      <c r="AV41" s="188"/>
      <c r="AW41" s="188"/>
    </row>
    <row r="42" spans="1:49" ht="9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V42" s="137"/>
    </row>
    <row r="43" spans="1:49" ht="9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V43" s="137"/>
    </row>
    <row r="44" spans="1:49" ht="9" customHeight="1">
      <c r="A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V44" s="137"/>
    </row>
    <row r="45" spans="1:49" ht="9" customHeight="1">
      <c r="A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V45" s="137"/>
    </row>
    <row r="46" spans="1:49" ht="9" customHeight="1">
      <c r="E46" s="137"/>
      <c r="AV46" s="137"/>
    </row>
    <row r="48" spans="1:49" ht="9" customHeight="1">
      <c r="B48" s="137"/>
    </row>
    <row r="49" spans="2:46" ht="9" customHeight="1">
      <c r="B49" s="137"/>
    </row>
    <row r="50" spans="2:46" ht="9" customHeight="1">
      <c r="B50" s="137"/>
    </row>
    <row r="58" spans="2:46" ht="9" customHeight="1">
      <c r="B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</row>
    <row r="59" spans="2:46" ht="9" customHeight="1">
      <c r="B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</row>
    <row r="60" spans="2:46" ht="9" customHeight="1">
      <c r="B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</row>
    <row r="61" spans="2:46" ht="9" customHeight="1">
      <c r="B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</row>
    <row r="62" spans="2:46" ht="9" customHeight="1">
      <c r="B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</row>
    <row r="63" spans="2:46" ht="9" customHeight="1">
      <c r="B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</row>
    <row r="64" spans="2:46" ht="9" customHeight="1">
      <c r="B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</row>
    <row r="65" spans="2:46" ht="9" customHeight="1">
      <c r="B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</row>
    <row r="66" spans="2:46" ht="9" customHeight="1">
      <c r="B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</row>
    <row r="67" spans="2:46" ht="9" customHeight="1">
      <c r="B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</row>
    <row r="68" spans="2:46" ht="9" customHeight="1">
      <c r="B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</row>
    <row r="69" spans="2:46" ht="9" customHeight="1">
      <c r="B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</row>
    <row r="70" spans="2:46" ht="9" customHeight="1">
      <c r="B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</row>
    <row r="71" spans="2:46" ht="9" customHeight="1">
      <c r="B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</row>
    <row r="72" spans="2:46" ht="9" customHeight="1">
      <c r="B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</row>
    <row r="73" spans="2:46" ht="9" customHeight="1">
      <c r="B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</row>
    <row r="74" spans="2:46" ht="9" customHeight="1">
      <c r="B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</row>
    <row r="75" spans="2:46" ht="9" customHeight="1">
      <c r="B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</row>
    <row r="76" spans="2:46" ht="9" customHeight="1">
      <c r="B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</row>
    <row r="77" spans="2:46" ht="9" customHeight="1">
      <c r="B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W77"/>
  <sheetViews>
    <sheetView tabSelected="1" zoomScale="90" zoomScaleNormal="90" workbookViewId="0">
      <selection activeCell="AZ21" sqref="AZ21"/>
    </sheetView>
  </sheetViews>
  <sheetFormatPr defaultColWidth="1.85546875" defaultRowHeight="9" customHeight="1"/>
  <cols>
    <col min="1" max="10" width="1.85546875" style="169"/>
    <col min="11" max="11" width="2" style="169" bestFit="1" customWidth="1"/>
    <col min="12" max="26" width="1.85546875" style="169"/>
    <col min="27" max="27" width="2" style="169" bestFit="1" customWidth="1"/>
    <col min="28" max="51" width="1.85546875" style="169"/>
    <col min="52" max="52" width="2.7109375" style="169" bestFit="1" customWidth="1"/>
    <col min="53" max="58" width="1.85546875" style="169"/>
    <col min="59" max="59" width="2.7109375" style="169" bestFit="1" customWidth="1"/>
    <col min="60" max="16384" width="1.85546875" style="169"/>
  </cols>
  <sheetData>
    <row r="1" spans="1:49" ht="7.5" customHeight="1">
      <c r="B1" s="137"/>
      <c r="G1" s="137"/>
      <c r="H1" s="137"/>
      <c r="I1" s="137"/>
      <c r="J1" s="137"/>
      <c r="Q1" s="137"/>
    </row>
    <row r="2" spans="1:49" ht="9" customHeight="1">
      <c r="E2" s="137"/>
      <c r="G2" s="146"/>
      <c r="H2" s="145"/>
      <c r="I2" s="145"/>
      <c r="J2" s="179"/>
      <c r="K2" s="146"/>
      <c r="L2" s="145"/>
      <c r="M2" s="145"/>
      <c r="N2" s="179"/>
      <c r="O2" s="146"/>
      <c r="P2" s="145"/>
      <c r="Q2" s="145"/>
      <c r="R2" s="179"/>
      <c r="S2" s="146"/>
      <c r="T2" s="145"/>
      <c r="U2" s="145"/>
      <c r="V2" s="179"/>
      <c r="W2" s="146"/>
      <c r="X2" s="145"/>
      <c r="Y2" s="145"/>
      <c r="Z2" s="179"/>
      <c r="AA2" s="146"/>
      <c r="AB2" s="145"/>
      <c r="AC2" s="145"/>
      <c r="AD2" s="179"/>
      <c r="AE2" s="146"/>
      <c r="AF2" s="145"/>
      <c r="AG2" s="145"/>
      <c r="AH2" s="179"/>
      <c r="AI2" s="146"/>
      <c r="AJ2" s="145"/>
      <c r="AK2" s="145"/>
      <c r="AL2" s="179"/>
      <c r="AM2" s="146"/>
      <c r="AN2" s="145"/>
      <c r="AO2" s="145"/>
      <c r="AP2" s="179"/>
      <c r="AQ2" s="146"/>
      <c r="AR2" s="145"/>
      <c r="AS2" s="145"/>
      <c r="AT2" s="179"/>
      <c r="AU2" s="137"/>
      <c r="AV2" s="137"/>
    </row>
    <row r="3" spans="1:49" ht="9" customHeight="1">
      <c r="E3" s="137"/>
      <c r="G3" s="138"/>
      <c r="H3" s="137"/>
      <c r="I3" s="137"/>
      <c r="J3" s="177"/>
      <c r="K3" s="138"/>
      <c r="L3" s="137"/>
      <c r="M3" s="137"/>
      <c r="N3" s="177"/>
      <c r="O3" s="138"/>
      <c r="P3" s="137"/>
      <c r="Q3" s="137"/>
      <c r="R3" s="177"/>
      <c r="S3" s="138"/>
      <c r="T3" s="137"/>
      <c r="U3" s="137"/>
      <c r="V3" s="177"/>
      <c r="W3" s="138"/>
      <c r="X3" s="137"/>
      <c r="Y3" s="137"/>
      <c r="Z3" s="177"/>
      <c r="AA3" s="138"/>
      <c r="AB3" s="137"/>
      <c r="AC3" s="137"/>
      <c r="AD3" s="177"/>
      <c r="AE3" s="138"/>
      <c r="AF3" s="137"/>
      <c r="AG3" s="137"/>
      <c r="AH3" s="177"/>
      <c r="AI3" s="138"/>
      <c r="AJ3" s="137"/>
      <c r="AK3" s="137"/>
      <c r="AL3" s="177"/>
      <c r="AM3" s="138"/>
      <c r="AN3" s="137"/>
      <c r="AO3" s="137"/>
      <c r="AP3" s="177"/>
      <c r="AQ3" s="138"/>
      <c r="AR3" s="137"/>
      <c r="AS3" s="137"/>
      <c r="AT3" s="177"/>
      <c r="AU3" s="137"/>
      <c r="AV3" s="137"/>
    </row>
    <row r="4" spans="1:49" ht="9" customHeight="1">
      <c r="E4" s="137"/>
      <c r="G4" s="138"/>
      <c r="H4" s="137"/>
      <c r="I4" s="137"/>
      <c r="J4" s="177"/>
      <c r="K4" s="138"/>
      <c r="L4" s="137"/>
      <c r="M4" s="137"/>
      <c r="N4" s="177"/>
      <c r="O4" s="138"/>
      <c r="P4" s="137"/>
      <c r="Q4" s="137"/>
      <c r="R4" s="177"/>
      <c r="S4" s="138"/>
      <c r="T4" s="137"/>
      <c r="U4" s="137"/>
      <c r="V4" s="177"/>
      <c r="W4" s="138"/>
      <c r="X4" s="137"/>
      <c r="Y4" s="137"/>
      <c r="Z4" s="177"/>
      <c r="AA4" s="138"/>
      <c r="AB4" s="137"/>
      <c r="AC4" s="137"/>
      <c r="AD4" s="177"/>
      <c r="AE4" s="138"/>
      <c r="AF4" s="137"/>
      <c r="AG4" s="137"/>
      <c r="AH4" s="177"/>
      <c r="AI4" s="138"/>
      <c r="AJ4" s="137"/>
      <c r="AK4" s="137"/>
      <c r="AL4" s="177"/>
      <c r="AM4" s="138"/>
      <c r="AN4" s="137"/>
      <c r="AO4" s="137"/>
      <c r="AP4" s="177"/>
      <c r="AQ4" s="138"/>
      <c r="AR4" s="137"/>
      <c r="AS4" s="137"/>
      <c r="AT4" s="177"/>
      <c r="AU4" s="188"/>
      <c r="AV4" s="188"/>
      <c r="AW4" s="188"/>
    </row>
    <row r="5" spans="1:49" ht="9" customHeight="1">
      <c r="E5" s="188"/>
      <c r="F5" s="188"/>
      <c r="G5" s="184"/>
      <c r="H5" s="182"/>
      <c r="I5" s="182"/>
      <c r="J5" s="176"/>
      <c r="K5" s="184"/>
      <c r="L5" s="182"/>
      <c r="M5" s="182"/>
      <c r="N5" s="176"/>
      <c r="O5" s="184"/>
      <c r="P5" s="182"/>
      <c r="Q5" s="182"/>
      <c r="R5" s="176"/>
      <c r="S5" s="184"/>
      <c r="T5" s="182"/>
      <c r="U5" s="182"/>
      <c r="V5" s="176"/>
      <c r="W5" s="184"/>
      <c r="X5" s="182"/>
      <c r="Y5" s="182"/>
      <c r="Z5" s="176"/>
      <c r="AA5" s="184"/>
      <c r="AB5" s="182"/>
      <c r="AC5" s="182"/>
      <c r="AD5" s="176"/>
      <c r="AE5" s="184"/>
      <c r="AF5" s="182"/>
      <c r="AG5" s="182"/>
      <c r="AH5" s="176"/>
      <c r="AI5" s="184"/>
      <c r="AJ5" s="182"/>
      <c r="AK5" s="182"/>
      <c r="AL5" s="176"/>
      <c r="AM5" s="184"/>
      <c r="AN5" s="182"/>
      <c r="AO5" s="182"/>
      <c r="AP5" s="176"/>
      <c r="AQ5" s="184"/>
      <c r="AR5" s="182"/>
      <c r="AS5" s="182"/>
      <c r="AT5" s="176"/>
      <c r="AU5" s="188"/>
      <c r="AV5" s="188"/>
      <c r="AW5" s="188"/>
    </row>
    <row r="6" spans="1:49" ht="9" customHeight="1">
      <c r="A6" s="137"/>
      <c r="B6" s="137"/>
      <c r="E6" s="137"/>
      <c r="G6" s="146"/>
      <c r="H6" s="145"/>
      <c r="I6" s="145"/>
      <c r="J6" s="179"/>
      <c r="K6" s="146"/>
      <c r="L6" s="145"/>
      <c r="M6" s="145"/>
      <c r="N6" s="179"/>
      <c r="O6" s="146"/>
      <c r="P6" s="145"/>
      <c r="Q6" s="145"/>
      <c r="R6" s="179"/>
      <c r="S6" s="146"/>
      <c r="T6" s="145"/>
      <c r="U6" s="145"/>
      <c r="V6" s="179"/>
      <c r="W6" s="146"/>
      <c r="X6" s="145"/>
      <c r="Y6" s="145"/>
      <c r="Z6" s="179"/>
      <c r="AA6" s="146"/>
      <c r="AB6" s="145"/>
      <c r="AC6" s="145"/>
      <c r="AD6" s="179"/>
      <c r="AE6" s="146"/>
      <c r="AF6" s="145"/>
      <c r="AG6" s="137"/>
      <c r="AH6" s="179"/>
      <c r="AI6" s="146"/>
      <c r="AJ6" s="145"/>
      <c r="AK6" s="145"/>
      <c r="AL6" s="179"/>
      <c r="AM6" s="146"/>
      <c r="AN6" s="145"/>
      <c r="AO6" s="145"/>
      <c r="AP6" s="179"/>
      <c r="AQ6" s="146"/>
      <c r="AR6" s="145"/>
      <c r="AS6" s="145"/>
      <c r="AT6" s="179"/>
      <c r="AU6" s="188"/>
      <c r="AV6" s="188"/>
      <c r="AW6" s="188"/>
    </row>
    <row r="7" spans="1:49" ht="9" customHeight="1">
      <c r="A7" s="137"/>
      <c r="B7" s="137"/>
      <c r="E7" s="137"/>
      <c r="G7" s="138"/>
      <c r="H7" s="137"/>
      <c r="I7" s="185"/>
      <c r="J7" s="187"/>
      <c r="K7" s="186"/>
      <c r="L7" s="137"/>
      <c r="M7" s="137"/>
      <c r="N7" s="177"/>
      <c r="O7" s="138"/>
      <c r="P7" s="137"/>
      <c r="Q7" s="137"/>
      <c r="R7" s="177"/>
      <c r="S7" s="138"/>
      <c r="T7" s="137"/>
      <c r="U7" s="137"/>
      <c r="V7" s="177"/>
      <c r="W7" s="138"/>
      <c r="X7" s="137"/>
      <c r="Y7" s="137"/>
      <c r="Z7" s="177"/>
      <c r="AA7" s="138"/>
      <c r="AB7" s="137"/>
      <c r="AC7" s="137"/>
      <c r="AD7" s="177"/>
      <c r="AE7" s="138"/>
      <c r="AF7" s="137"/>
      <c r="AG7" s="137"/>
      <c r="AH7" s="177"/>
      <c r="AI7" s="138"/>
      <c r="AJ7" s="137"/>
      <c r="AK7" s="137"/>
      <c r="AL7" s="177"/>
      <c r="AM7" s="138"/>
      <c r="AN7" s="137"/>
      <c r="AO7" s="137"/>
      <c r="AP7" s="177"/>
      <c r="AQ7" s="138"/>
      <c r="AR7" s="137"/>
      <c r="AS7" s="137"/>
      <c r="AT7" s="177"/>
      <c r="AV7" s="137"/>
    </row>
    <row r="8" spans="1:49" ht="9" customHeight="1">
      <c r="A8" s="137"/>
      <c r="B8" s="137"/>
      <c r="E8" s="137"/>
      <c r="G8" s="138"/>
      <c r="H8" s="137"/>
      <c r="I8" s="185"/>
      <c r="J8" s="177"/>
      <c r="K8" s="138"/>
      <c r="L8" s="137"/>
      <c r="M8" s="137"/>
      <c r="N8" s="177"/>
      <c r="O8" s="138"/>
      <c r="P8" s="137"/>
      <c r="Q8" s="137"/>
      <c r="R8" s="177"/>
      <c r="S8" s="138"/>
      <c r="T8" s="137"/>
      <c r="U8" s="137"/>
      <c r="V8" s="177"/>
      <c r="W8" s="138"/>
      <c r="X8" s="137"/>
      <c r="Y8" s="137"/>
      <c r="Z8" s="177"/>
      <c r="AA8" s="138"/>
      <c r="AB8" s="137"/>
      <c r="AC8" s="137"/>
      <c r="AD8" s="177"/>
      <c r="AE8" s="138"/>
      <c r="AF8" s="137"/>
      <c r="AG8" s="137"/>
      <c r="AH8" s="177"/>
      <c r="AI8" s="138"/>
      <c r="AJ8" s="137"/>
      <c r="AK8" s="137"/>
      <c r="AL8" s="177"/>
      <c r="AM8" s="138"/>
      <c r="AN8" s="137"/>
      <c r="AO8" s="137"/>
      <c r="AP8" s="177"/>
      <c r="AQ8" s="138"/>
      <c r="AR8" s="137"/>
      <c r="AS8" s="137"/>
      <c r="AT8" s="177"/>
      <c r="AV8" s="137"/>
    </row>
    <row r="9" spans="1:49" ht="9" customHeight="1">
      <c r="A9" s="137"/>
      <c r="B9" s="137"/>
      <c r="E9" s="188"/>
      <c r="F9" s="188"/>
      <c r="G9" s="184"/>
      <c r="H9" s="182"/>
      <c r="I9" s="194"/>
      <c r="J9" s="176"/>
      <c r="K9" s="184"/>
      <c r="L9" s="182"/>
      <c r="M9" s="182"/>
      <c r="N9" s="176"/>
      <c r="O9" s="184"/>
      <c r="P9" s="182"/>
      <c r="Q9" s="182"/>
      <c r="R9" s="176"/>
      <c r="S9" s="184"/>
      <c r="T9" s="182"/>
      <c r="U9" s="182"/>
      <c r="V9" s="176"/>
      <c r="W9" s="184"/>
      <c r="X9" s="182"/>
      <c r="Y9" s="182"/>
      <c r="Z9" s="176"/>
      <c r="AA9" s="184"/>
      <c r="AB9" s="182"/>
      <c r="AC9" s="182"/>
      <c r="AD9" s="176"/>
      <c r="AE9" s="184"/>
      <c r="AF9" s="182"/>
      <c r="AG9" s="182"/>
      <c r="AH9" s="176"/>
      <c r="AI9" s="184"/>
      <c r="AJ9" s="182"/>
      <c r="AK9" s="182"/>
      <c r="AL9" s="176"/>
      <c r="AM9" s="184"/>
      <c r="AN9" s="182"/>
      <c r="AO9" s="182"/>
      <c r="AP9" s="176"/>
      <c r="AQ9" s="184"/>
      <c r="AR9" s="182"/>
      <c r="AS9" s="182"/>
      <c r="AT9" s="176"/>
      <c r="AV9" s="137"/>
    </row>
    <row r="10" spans="1:49" ht="9" customHeight="1">
      <c r="E10" s="137"/>
      <c r="G10" s="146"/>
      <c r="H10" s="145"/>
      <c r="I10" s="190"/>
      <c r="J10" s="179"/>
      <c r="K10" s="146"/>
      <c r="L10" s="145"/>
      <c r="M10" s="145"/>
      <c r="N10" s="179"/>
      <c r="O10" s="146"/>
      <c r="P10" s="145"/>
      <c r="Q10" s="145"/>
      <c r="R10" s="179"/>
      <c r="S10" s="146"/>
      <c r="T10" s="145"/>
      <c r="U10" s="145"/>
      <c r="V10" s="179"/>
      <c r="W10" s="146"/>
      <c r="X10" s="145"/>
      <c r="Y10" s="145"/>
      <c r="Z10" s="179"/>
      <c r="AA10" s="146"/>
      <c r="AB10" s="145"/>
      <c r="AC10" s="145"/>
      <c r="AD10" s="179"/>
      <c r="AE10" s="146"/>
      <c r="AF10" s="145"/>
      <c r="AG10" s="145"/>
      <c r="AH10" s="179"/>
      <c r="AI10" s="146"/>
      <c r="AJ10" s="145"/>
      <c r="AK10" s="145"/>
      <c r="AL10" s="179"/>
      <c r="AM10" s="146"/>
      <c r="AN10" s="145"/>
      <c r="AO10" s="145"/>
      <c r="AP10" s="179"/>
      <c r="AQ10" s="146"/>
      <c r="AR10" s="145"/>
      <c r="AS10" s="145"/>
      <c r="AT10" s="179"/>
      <c r="AV10" s="137"/>
    </row>
    <row r="11" spans="1:49" ht="9" customHeight="1">
      <c r="E11" s="137"/>
      <c r="G11" s="138"/>
      <c r="H11" s="137"/>
      <c r="I11" s="185"/>
      <c r="J11" s="177"/>
      <c r="K11" s="138"/>
      <c r="L11" s="137"/>
      <c r="M11" s="137"/>
      <c r="N11" s="177"/>
      <c r="O11" s="138"/>
      <c r="P11" s="137"/>
      <c r="Q11" s="137"/>
      <c r="R11" s="177"/>
      <c r="S11" s="138"/>
      <c r="T11" s="137"/>
      <c r="U11" s="137"/>
      <c r="V11" s="177"/>
      <c r="W11" s="138"/>
      <c r="X11" s="137"/>
      <c r="Y11" s="137"/>
      <c r="Z11" s="177"/>
      <c r="AA11" s="138"/>
      <c r="AB11" s="137"/>
      <c r="AC11" s="137"/>
      <c r="AD11" s="177"/>
      <c r="AE11" s="138"/>
      <c r="AF11" s="137"/>
      <c r="AG11" s="137"/>
      <c r="AH11" s="177"/>
      <c r="AI11" s="138"/>
      <c r="AJ11" s="137"/>
      <c r="AK11" s="137"/>
      <c r="AL11" s="177"/>
      <c r="AM11" s="138"/>
      <c r="AN11" s="137"/>
      <c r="AO11" s="137"/>
      <c r="AP11" s="177"/>
      <c r="AQ11" s="138"/>
      <c r="AR11" s="137"/>
      <c r="AS11" s="137"/>
      <c r="AT11" s="177"/>
      <c r="AV11" s="137"/>
    </row>
    <row r="12" spans="1:49" ht="9" customHeight="1">
      <c r="E12" s="137"/>
      <c r="G12" s="138"/>
      <c r="H12" s="137"/>
      <c r="I12" s="185"/>
      <c r="J12" s="177"/>
      <c r="K12" s="138"/>
      <c r="L12" s="137"/>
      <c r="M12" s="137"/>
      <c r="N12" s="177"/>
      <c r="O12" s="138"/>
      <c r="P12" s="137"/>
      <c r="Q12" s="137"/>
      <c r="R12" s="177"/>
      <c r="S12" s="138"/>
      <c r="T12" s="137"/>
      <c r="U12" s="137"/>
      <c r="V12" s="177"/>
      <c r="W12" s="138"/>
      <c r="X12" s="137"/>
      <c r="Y12" s="137"/>
      <c r="Z12" s="177"/>
      <c r="AA12" s="138"/>
      <c r="AB12" s="137"/>
      <c r="AC12" s="137"/>
      <c r="AD12" s="177"/>
      <c r="AE12" s="138"/>
      <c r="AF12" s="137"/>
      <c r="AG12" s="137"/>
      <c r="AH12" s="177"/>
      <c r="AI12" s="138"/>
      <c r="AJ12" s="137"/>
      <c r="AK12" s="137"/>
      <c r="AL12" s="177"/>
      <c r="AM12" s="138"/>
      <c r="AN12" s="137"/>
      <c r="AO12" s="137"/>
      <c r="AP12" s="177"/>
      <c r="AQ12" s="138"/>
      <c r="AR12" s="137"/>
      <c r="AS12" s="137"/>
      <c r="AT12" s="177"/>
      <c r="AU12" s="188"/>
      <c r="AV12" s="188"/>
      <c r="AW12" s="188"/>
    </row>
    <row r="13" spans="1:49" ht="9" customHeight="1">
      <c r="E13" s="188"/>
      <c r="F13" s="188"/>
      <c r="G13" s="184"/>
      <c r="H13" s="182"/>
      <c r="I13" s="194"/>
      <c r="J13" s="176"/>
      <c r="K13" s="184"/>
      <c r="L13" s="182"/>
      <c r="M13" s="182"/>
      <c r="N13" s="176"/>
      <c r="O13" s="184"/>
      <c r="P13" s="182"/>
      <c r="Q13" s="182"/>
      <c r="R13" s="176"/>
      <c r="S13" s="184"/>
      <c r="T13" s="182"/>
      <c r="U13" s="182"/>
      <c r="V13" s="176"/>
      <c r="W13" s="184"/>
      <c r="X13" s="182"/>
      <c r="Y13" s="182"/>
      <c r="Z13" s="176"/>
      <c r="AA13" s="184"/>
      <c r="AB13" s="182"/>
      <c r="AC13" s="182"/>
      <c r="AD13" s="176"/>
      <c r="AE13" s="184"/>
      <c r="AF13" s="182"/>
      <c r="AG13" s="182"/>
      <c r="AH13" s="176"/>
      <c r="AI13" s="184"/>
      <c r="AJ13" s="182"/>
      <c r="AK13" s="182"/>
      <c r="AL13" s="176"/>
      <c r="AM13" s="184"/>
      <c r="AN13" s="182"/>
      <c r="AO13" s="182"/>
      <c r="AP13" s="176"/>
      <c r="AQ13" s="184"/>
      <c r="AR13" s="182"/>
      <c r="AS13" s="182"/>
      <c r="AT13" s="176"/>
      <c r="AU13" s="188"/>
      <c r="AV13" s="188"/>
      <c r="AW13" s="188"/>
    </row>
    <row r="14" spans="1:49" ht="9" customHeight="1">
      <c r="A14" s="137"/>
      <c r="B14" s="137"/>
      <c r="E14" s="137"/>
      <c r="G14" s="146"/>
      <c r="H14" s="145"/>
      <c r="I14" s="190"/>
      <c r="J14" s="189"/>
      <c r="K14" s="208"/>
      <c r="L14" s="190"/>
      <c r="M14" s="190"/>
      <c r="N14" s="179"/>
      <c r="O14" s="146"/>
      <c r="P14" s="145"/>
      <c r="Q14" s="145"/>
      <c r="R14" s="179"/>
      <c r="S14" s="146"/>
      <c r="T14" s="145"/>
      <c r="U14" s="145"/>
      <c r="V14" s="179"/>
      <c r="W14" s="146"/>
      <c r="X14" s="145"/>
      <c r="Y14" s="145"/>
      <c r="Z14" s="179"/>
      <c r="AA14" s="146"/>
      <c r="AB14" s="145"/>
      <c r="AC14" s="145"/>
      <c r="AD14" s="179"/>
      <c r="AE14" s="146"/>
      <c r="AF14" s="145"/>
      <c r="AG14" s="145"/>
      <c r="AH14" s="179"/>
      <c r="AI14" s="146"/>
      <c r="AJ14" s="145"/>
      <c r="AK14" s="145"/>
      <c r="AL14" s="179"/>
      <c r="AM14" s="146"/>
      <c r="AN14" s="145"/>
      <c r="AO14" s="145"/>
      <c r="AP14" s="179"/>
      <c r="AQ14" s="146"/>
      <c r="AR14" s="145"/>
      <c r="AS14" s="145"/>
      <c r="AT14" s="179"/>
      <c r="AU14" s="188"/>
      <c r="AV14" s="188"/>
      <c r="AW14" s="188"/>
    </row>
    <row r="15" spans="1:49" ht="9" customHeight="1">
      <c r="A15" s="137"/>
      <c r="B15" s="137"/>
      <c r="E15" s="137"/>
      <c r="G15" s="138"/>
      <c r="H15" s="137"/>
      <c r="I15" s="137"/>
      <c r="J15" s="177"/>
      <c r="K15" s="138"/>
      <c r="L15" s="137"/>
      <c r="M15" s="185"/>
      <c r="N15" s="177"/>
      <c r="O15" s="138"/>
      <c r="P15" s="137"/>
      <c r="Q15" s="137"/>
      <c r="R15" s="177"/>
      <c r="S15" s="138"/>
      <c r="T15" s="137"/>
      <c r="U15" s="137"/>
      <c r="V15" s="177"/>
      <c r="W15" s="138"/>
      <c r="X15" s="137"/>
      <c r="Y15" s="137"/>
      <c r="Z15" s="177"/>
      <c r="AA15" s="138"/>
      <c r="AB15" s="137"/>
      <c r="AC15" s="137"/>
      <c r="AD15" s="177"/>
      <c r="AE15" s="138"/>
      <c r="AF15" s="137"/>
      <c r="AG15" s="137"/>
      <c r="AH15" s="177"/>
      <c r="AI15" s="138"/>
      <c r="AJ15" s="137"/>
      <c r="AK15" s="137"/>
      <c r="AL15" s="177"/>
      <c r="AM15" s="138"/>
      <c r="AN15" s="137"/>
      <c r="AO15" s="137"/>
      <c r="AP15" s="177"/>
      <c r="AQ15" s="138"/>
      <c r="AR15" s="137"/>
      <c r="AS15" s="137"/>
      <c r="AT15" s="177"/>
      <c r="AV15" s="137"/>
    </row>
    <row r="16" spans="1:49" ht="9" customHeight="1">
      <c r="A16" s="137"/>
      <c r="B16" s="137"/>
      <c r="E16" s="137"/>
      <c r="G16" s="138"/>
      <c r="H16" s="137"/>
      <c r="I16" s="137"/>
      <c r="J16" s="177"/>
      <c r="K16" s="138"/>
      <c r="L16" s="137"/>
      <c r="M16" s="185"/>
      <c r="N16" s="177"/>
      <c r="O16" s="138"/>
      <c r="P16" s="137"/>
      <c r="Q16" s="137"/>
      <c r="R16" s="177"/>
      <c r="S16" s="138"/>
      <c r="T16" s="137"/>
      <c r="U16" s="137"/>
      <c r="V16" s="177"/>
      <c r="W16" s="138"/>
      <c r="X16" s="137"/>
      <c r="Y16" s="137"/>
      <c r="Z16" s="177"/>
      <c r="AA16" s="138"/>
      <c r="AB16" s="137"/>
      <c r="AC16" s="137"/>
      <c r="AD16" s="177"/>
      <c r="AE16" s="138"/>
      <c r="AF16" s="137"/>
      <c r="AG16" s="137"/>
      <c r="AH16" s="177"/>
      <c r="AI16" s="138"/>
      <c r="AJ16" s="137"/>
      <c r="AK16" s="137"/>
      <c r="AL16" s="177"/>
      <c r="AM16" s="138"/>
      <c r="AN16" s="137"/>
      <c r="AO16" s="137"/>
      <c r="AP16" s="177"/>
      <c r="AQ16" s="138"/>
      <c r="AR16" s="137"/>
      <c r="AS16" s="137"/>
      <c r="AT16" s="177"/>
      <c r="AV16" s="137"/>
    </row>
    <row r="17" spans="1:49" ht="9" customHeight="1">
      <c r="A17" s="137"/>
      <c r="B17" s="137"/>
      <c r="E17" s="188"/>
      <c r="F17" s="188"/>
      <c r="G17" s="184"/>
      <c r="H17" s="182"/>
      <c r="I17" s="182"/>
      <c r="J17" s="176"/>
      <c r="K17" s="184"/>
      <c r="L17" s="182"/>
      <c r="M17" s="194"/>
      <c r="N17" s="176"/>
      <c r="O17" s="184"/>
      <c r="P17" s="182"/>
      <c r="Q17" s="182"/>
      <c r="R17" s="176"/>
      <c r="S17" s="184"/>
      <c r="T17" s="182"/>
      <c r="U17" s="182"/>
      <c r="V17" s="176"/>
      <c r="W17" s="184"/>
      <c r="X17" s="182"/>
      <c r="Y17" s="182"/>
      <c r="Z17" s="176"/>
      <c r="AA17" s="184"/>
      <c r="AB17" s="182"/>
      <c r="AC17" s="182"/>
      <c r="AD17" s="176"/>
      <c r="AE17" s="184"/>
      <c r="AF17" s="182"/>
      <c r="AG17" s="182"/>
      <c r="AH17" s="176"/>
      <c r="AI17" s="184"/>
      <c r="AJ17" s="182"/>
      <c r="AK17" s="182"/>
      <c r="AL17" s="176"/>
      <c r="AM17" s="184"/>
      <c r="AN17" s="182"/>
      <c r="AO17" s="182"/>
      <c r="AP17" s="176"/>
      <c r="AQ17" s="184"/>
      <c r="AR17" s="182"/>
      <c r="AS17" s="182"/>
      <c r="AT17" s="176"/>
      <c r="AV17" s="137"/>
    </row>
    <row r="18" spans="1:49" ht="9" customHeight="1">
      <c r="E18" s="137"/>
      <c r="G18" s="146"/>
      <c r="H18" s="145"/>
      <c r="I18" s="145"/>
      <c r="J18" s="179"/>
      <c r="K18" s="146"/>
      <c r="L18" s="145"/>
      <c r="M18" s="190"/>
      <c r="N18" s="179"/>
      <c r="O18" s="146"/>
      <c r="P18" s="145"/>
      <c r="Q18" s="145"/>
      <c r="R18" s="179"/>
      <c r="S18" s="146"/>
      <c r="T18" s="145"/>
      <c r="U18" s="145"/>
      <c r="V18" s="179"/>
      <c r="W18" s="146"/>
      <c r="X18" s="145"/>
      <c r="Y18" s="145"/>
      <c r="Z18" s="179"/>
      <c r="AA18" s="146"/>
      <c r="AB18" s="145"/>
      <c r="AC18" s="145"/>
      <c r="AD18" s="179"/>
      <c r="AE18" s="146"/>
      <c r="AF18" s="145"/>
      <c r="AG18" s="145"/>
      <c r="AH18" s="179"/>
      <c r="AI18" s="146"/>
      <c r="AJ18" s="145"/>
      <c r="AK18" s="145"/>
      <c r="AL18" s="179"/>
      <c r="AM18" s="146"/>
      <c r="AN18" s="145"/>
      <c r="AO18" s="145"/>
      <c r="AP18" s="179"/>
      <c r="AQ18" s="146"/>
      <c r="AR18" s="145"/>
      <c r="AS18" s="145"/>
      <c r="AT18" s="179"/>
      <c r="AV18" s="137"/>
    </row>
    <row r="19" spans="1:49" ht="9" customHeight="1">
      <c r="E19" s="137"/>
      <c r="G19" s="138"/>
      <c r="H19" s="137"/>
      <c r="I19" s="137"/>
      <c r="J19" s="177"/>
      <c r="K19" s="138"/>
      <c r="L19" s="137"/>
      <c r="M19" s="185"/>
      <c r="N19" s="177"/>
      <c r="O19" s="138"/>
      <c r="P19" s="137"/>
      <c r="Q19" s="137"/>
      <c r="R19" s="177"/>
      <c r="S19" s="138"/>
      <c r="T19" s="137"/>
      <c r="U19" s="137"/>
      <c r="V19" s="177"/>
      <c r="W19" s="138"/>
      <c r="X19" s="137"/>
      <c r="Y19" s="137"/>
      <c r="Z19" s="177"/>
      <c r="AA19" s="138"/>
      <c r="AB19" s="137"/>
      <c r="AC19" s="137"/>
      <c r="AD19" s="177"/>
      <c r="AE19" s="138"/>
      <c r="AF19" s="137"/>
      <c r="AG19" s="137"/>
      <c r="AH19" s="177"/>
      <c r="AI19" s="138"/>
      <c r="AJ19" s="137"/>
      <c r="AK19" s="137"/>
      <c r="AL19" s="177"/>
      <c r="AM19" s="138"/>
      <c r="AN19" s="137"/>
      <c r="AO19" s="137"/>
      <c r="AP19" s="177"/>
      <c r="AQ19" s="138"/>
      <c r="AR19" s="137"/>
      <c r="AS19" s="137"/>
      <c r="AT19" s="177"/>
      <c r="AV19" s="137"/>
    </row>
    <row r="20" spans="1:49" ht="9" customHeight="1">
      <c r="E20" s="137"/>
      <c r="G20" s="138"/>
      <c r="H20" s="137"/>
      <c r="I20" s="137"/>
      <c r="J20" s="177"/>
      <c r="K20" s="138"/>
      <c r="L20" s="137"/>
      <c r="M20" s="185"/>
      <c r="N20" s="177"/>
      <c r="O20" s="138"/>
      <c r="P20" s="137"/>
      <c r="Q20" s="137"/>
      <c r="R20" s="177"/>
      <c r="S20" s="138"/>
      <c r="T20" s="137"/>
      <c r="U20" s="137"/>
      <c r="V20" s="177"/>
      <c r="W20" s="138"/>
      <c r="X20" s="137"/>
      <c r="Y20" s="137"/>
      <c r="Z20" s="177"/>
      <c r="AA20" s="138"/>
      <c r="AB20" s="137"/>
      <c r="AC20" s="137"/>
      <c r="AD20" s="177"/>
      <c r="AE20" s="138"/>
      <c r="AF20" s="137"/>
      <c r="AG20" s="137"/>
      <c r="AH20" s="177"/>
      <c r="AI20" s="138"/>
      <c r="AJ20" s="137"/>
      <c r="AK20" s="137"/>
      <c r="AL20" s="177"/>
      <c r="AM20" s="138"/>
      <c r="AN20" s="137"/>
      <c r="AO20" s="137"/>
      <c r="AP20" s="177"/>
      <c r="AQ20" s="138"/>
      <c r="AR20" s="137"/>
      <c r="AS20" s="137"/>
      <c r="AT20" s="177"/>
      <c r="AU20" s="188"/>
      <c r="AV20" s="188"/>
      <c r="AW20" s="188"/>
    </row>
    <row r="21" spans="1:49" ht="9" customHeight="1">
      <c r="E21" s="188"/>
      <c r="F21" s="188"/>
      <c r="G21" s="184"/>
      <c r="H21" s="182"/>
      <c r="I21" s="182"/>
      <c r="J21" s="176"/>
      <c r="K21" s="184"/>
      <c r="L21" s="182"/>
      <c r="M21" s="194"/>
      <c r="N21" s="176"/>
      <c r="O21" s="184"/>
      <c r="P21" s="182"/>
      <c r="Q21" s="182"/>
      <c r="R21" s="176"/>
      <c r="S21" s="184"/>
      <c r="T21" s="182"/>
      <c r="U21" s="182"/>
      <c r="V21" s="176"/>
      <c r="W21" s="184"/>
      <c r="X21" s="182"/>
      <c r="Y21" s="182"/>
      <c r="Z21" s="176"/>
      <c r="AA21" s="184"/>
      <c r="AB21" s="182"/>
      <c r="AC21" s="182"/>
      <c r="AD21" s="176"/>
      <c r="AE21" s="184"/>
      <c r="AF21" s="182"/>
      <c r="AG21" s="182"/>
      <c r="AH21" s="176"/>
      <c r="AI21" s="184"/>
      <c r="AJ21" s="182"/>
      <c r="AK21" s="182"/>
      <c r="AL21" s="176"/>
      <c r="AM21" s="184"/>
      <c r="AN21" s="182"/>
      <c r="AO21" s="182"/>
      <c r="AP21" s="176"/>
      <c r="AQ21" s="184"/>
      <c r="AR21" s="182"/>
      <c r="AS21" s="182"/>
      <c r="AT21" s="176"/>
      <c r="AU21" s="188"/>
      <c r="AV21" s="188"/>
      <c r="AW21" s="188"/>
    </row>
    <row r="22" spans="1:49" ht="9" customHeight="1">
      <c r="A22" s="137"/>
      <c r="B22" s="137"/>
      <c r="E22" s="137"/>
      <c r="G22" s="146"/>
      <c r="H22" s="145"/>
      <c r="I22" s="145"/>
      <c r="J22" s="179"/>
      <c r="K22" s="146"/>
      <c r="L22" s="145"/>
      <c r="M22" s="190"/>
      <c r="N22" s="179"/>
      <c r="O22" s="146"/>
      <c r="P22" s="145"/>
      <c r="Q22" s="145"/>
      <c r="R22" s="179"/>
      <c r="S22" s="146"/>
      <c r="T22" s="145"/>
      <c r="U22" s="145"/>
      <c r="V22" s="179"/>
      <c r="W22" s="146"/>
      <c r="X22" s="145"/>
      <c r="Y22" s="145"/>
      <c r="Z22" s="179"/>
      <c r="AA22" s="146"/>
      <c r="AB22" s="145"/>
      <c r="AC22" s="145"/>
      <c r="AD22" s="179"/>
      <c r="AE22" s="146"/>
      <c r="AF22" s="145"/>
      <c r="AG22" s="145"/>
      <c r="AH22" s="179"/>
      <c r="AI22" s="146"/>
      <c r="AJ22" s="145"/>
      <c r="AK22" s="145"/>
      <c r="AL22" s="179"/>
      <c r="AM22" s="146"/>
      <c r="AN22" s="145"/>
      <c r="AO22" s="145"/>
      <c r="AP22" s="179"/>
      <c r="AQ22" s="146"/>
      <c r="AR22" s="145"/>
      <c r="AS22" s="145"/>
      <c r="AT22" s="179"/>
    </row>
    <row r="23" spans="1:49" ht="9" customHeight="1">
      <c r="A23" s="137"/>
      <c r="B23" s="137"/>
      <c r="E23" s="137"/>
      <c r="G23" s="138"/>
      <c r="H23" s="137"/>
      <c r="I23" s="137"/>
      <c r="J23" s="177"/>
      <c r="K23" s="138"/>
      <c r="L23" s="137"/>
      <c r="M23" s="185"/>
      <c r="N23" s="177"/>
      <c r="O23" s="138"/>
      <c r="P23" s="137"/>
      <c r="Q23" s="137"/>
      <c r="R23" s="177"/>
      <c r="S23" s="138"/>
      <c r="T23" s="137"/>
      <c r="U23" s="137"/>
      <c r="V23" s="177"/>
      <c r="W23" s="138"/>
      <c r="X23" s="137"/>
      <c r="Y23" s="137"/>
      <c r="Z23" s="177"/>
      <c r="AA23" s="138"/>
      <c r="AB23" s="137"/>
      <c r="AC23" s="137"/>
      <c r="AD23" s="177"/>
      <c r="AE23" s="138"/>
      <c r="AF23" s="137"/>
      <c r="AG23" s="137"/>
      <c r="AH23" s="177"/>
      <c r="AI23" s="138"/>
      <c r="AJ23" s="137"/>
      <c r="AK23" s="137"/>
      <c r="AL23" s="177"/>
      <c r="AM23" s="138"/>
      <c r="AN23" s="137"/>
      <c r="AO23" s="137"/>
      <c r="AP23" s="177"/>
      <c r="AQ23" s="138"/>
      <c r="AR23" s="137"/>
      <c r="AS23" s="137"/>
      <c r="AT23" s="177"/>
    </row>
    <row r="24" spans="1:49" ht="9" customHeight="1">
      <c r="A24" s="137"/>
      <c r="B24" s="137"/>
      <c r="E24" s="137"/>
      <c r="G24" s="138"/>
      <c r="H24" s="137"/>
      <c r="I24" s="137"/>
      <c r="J24" s="177"/>
      <c r="K24" s="138"/>
      <c r="L24" s="137"/>
      <c r="M24" s="185"/>
      <c r="N24" s="177"/>
      <c r="O24" s="138"/>
      <c r="P24" s="137"/>
      <c r="Q24" s="137"/>
      <c r="R24" s="177"/>
      <c r="S24" s="138"/>
      <c r="T24" s="137"/>
      <c r="U24" s="137"/>
      <c r="V24" s="177"/>
      <c r="W24" s="138"/>
      <c r="X24" s="137"/>
      <c r="Y24" s="137"/>
      <c r="Z24" s="177"/>
      <c r="AA24" s="138"/>
      <c r="AB24" s="137"/>
      <c r="AC24" s="137"/>
      <c r="AD24" s="177"/>
      <c r="AE24" s="138"/>
      <c r="AF24" s="137"/>
      <c r="AG24" s="137"/>
      <c r="AH24" s="177"/>
      <c r="AI24" s="138"/>
      <c r="AJ24" s="137"/>
      <c r="AK24" s="137"/>
      <c r="AL24" s="177"/>
      <c r="AM24" s="138"/>
      <c r="AN24" s="137"/>
      <c r="AO24" s="137"/>
      <c r="AP24" s="177"/>
      <c r="AQ24" s="138"/>
      <c r="AR24" s="137"/>
      <c r="AS24" s="137"/>
      <c r="AT24" s="177"/>
    </row>
    <row r="25" spans="1:49" ht="9" customHeight="1">
      <c r="A25" s="137"/>
      <c r="B25" s="137"/>
      <c r="E25" s="188"/>
      <c r="F25" s="188"/>
      <c r="G25" s="184"/>
      <c r="H25" s="182"/>
      <c r="I25" s="182"/>
      <c r="J25" s="176"/>
      <c r="K25" s="184"/>
      <c r="L25" s="182"/>
      <c r="M25" s="194"/>
      <c r="N25" s="176"/>
      <c r="O25" s="184"/>
      <c r="P25" s="182"/>
      <c r="Q25" s="182"/>
      <c r="R25" s="176"/>
      <c r="S25" s="184"/>
      <c r="T25" s="182"/>
      <c r="U25" s="182"/>
      <c r="V25" s="176"/>
      <c r="W25" s="184"/>
      <c r="X25" s="182"/>
      <c r="Y25" s="182"/>
      <c r="Z25" s="176"/>
      <c r="AA25" s="184"/>
      <c r="AB25" s="182"/>
      <c r="AC25" s="182"/>
      <c r="AD25" s="176"/>
      <c r="AE25" s="184"/>
      <c r="AF25" s="182"/>
      <c r="AG25" s="182"/>
      <c r="AH25" s="176"/>
      <c r="AI25" s="184"/>
      <c r="AJ25" s="182"/>
      <c r="AK25" s="182"/>
      <c r="AL25" s="176"/>
      <c r="AM25" s="184"/>
      <c r="AN25" s="182"/>
      <c r="AO25" s="182"/>
      <c r="AP25" s="176"/>
      <c r="AQ25" s="184"/>
      <c r="AR25" s="182"/>
      <c r="AS25" s="182"/>
      <c r="AT25" s="176"/>
    </row>
    <row r="26" spans="1:49" ht="9" customHeight="1">
      <c r="E26" s="137"/>
      <c r="G26" s="146"/>
      <c r="H26" s="145"/>
      <c r="I26" s="145"/>
      <c r="J26" s="179"/>
      <c r="K26" s="146"/>
      <c r="L26" s="145"/>
      <c r="M26" s="190"/>
      <c r="N26" s="179"/>
      <c r="O26" s="146"/>
      <c r="P26" s="145"/>
      <c r="Q26" s="145"/>
      <c r="R26" s="179"/>
      <c r="S26" s="146"/>
      <c r="T26" s="145"/>
      <c r="U26" s="145"/>
      <c r="V26" s="179"/>
      <c r="W26" s="146"/>
      <c r="X26" s="145"/>
      <c r="Y26" s="145"/>
      <c r="Z26" s="179"/>
      <c r="AA26" s="146"/>
      <c r="AB26" s="145"/>
      <c r="AC26" s="145"/>
      <c r="AD26" s="179"/>
      <c r="AE26" s="146"/>
      <c r="AF26" s="145"/>
      <c r="AG26" s="145"/>
      <c r="AH26" s="179"/>
      <c r="AI26" s="146"/>
      <c r="AJ26" s="145"/>
      <c r="AK26" s="145"/>
      <c r="AL26" s="179"/>
      <c r="AM26" s="146"/>
      <c r="AN26" s="145"/>
      <c r="AO26" s="145"/>
      <c r="AP26" s="179"/>
      <c r="AQ26" s="146"/>
      <c r="AR26" s="145"/>
      <c r="AS26" s="145"/>
      <c r="AT26" s="179"/>
      <c r="AU26" s="188"/>
      <c r="AV26" s="188"/>
      <c r="AW26" s="188"/>
    </row>
    <row r="27" spans="1:49" ht="9" customHeight="1">
      <c r="E27" s="137"/>
      <c r="G27" s="138"/>
      <c r="H27" s="137"/>
      <c r="I27" s="137"/>
      <c r="J27" s="177"/>
      <c r="K27" s="138"/>
      <c r="L27" s="137"/>
      <c r="M27" s="185"/>
      <c r="N27" s="177"/>
      <c r="O27" s="138"/>
      <c r="P27" s="137"/>
      <c r="Q27" s="137"/>
      <c r="R27" s="177"/>
      <c r="S27" s="138"/>
      <c r="T27" s="137"/>
      <c r="U27" s="137"/>
      <c r="V27" s="177"/>
      <c r="W27" s="138"/>
      <c r="X27" s="137"/>
      <c r="Y27" s="137"/>
      <c r="Z27" s="177"/>
      <c r="AA27" s="138"/>
      <c r="AB27" s="137"/>
      <c r="AC27" s="137"/>
      <c r="AD27" s="177"/>
      <c r="AE27" s="138"/>
      <c r="AF27" s="137"/>
      <c r="AG27" s="137"/>
      <c r="AH27" s="177"/>
      <c r="AI27" s="138"/>
      <c r="AJ27" s="137"/>
      <c r="AK27" s="137"/>
      <c r="AL27" s="177"/>
      <c r="AM27" s="138"/>
      <c r="AN27" s="137"/>
      <c r="AO27" s="137"/>
      <c r="AP27" s="177"/>
      <c r="AQ27" s="138"/>
      <c r="AR27" s="137"/>
      <c r="AS27" s="137"/>
      <c r="AT27" s="177"/>
      <c r="AV27" s="137"/>
    </row>
    <row r="28" spans="1:49" ht="9" customHeight="1">
      <c r="E28" s="137"/>
      <c r="G28" s="138"/>
      <c r="H28" s="137"/>
      <c r="I28" s="137"/>
      <c r="J28" s="177"/>
      <c r="K28" s="138"/>
      <c r="L28" s="137"/>
      <c r="M28" s="185"/>
      <c r="N28" s="177"/>
      <c r="O28" s="138"/>
      <c r="P28" s="137"/>
      <c r="Q28" s="137"/>
      <c r="R28" s="177"/>
      <c r="S28" s="138"/>
      <c r="T28" s="137"/>
      <c r="U28" s="137"/>
      <c r="V28" s="177"/>
      <c r="W28" s="138"/>
      <c r="X28" s="137"/>
      <c r="Y28" s="137"/>
      <c r="Z28" s="177"/>
      <c r="AA28" s="138"/>
      <c r="AB28" s="137"/>
      <c r="AC28" s="137"/>
      <c r="AD28" s="177"/>
      <c r="AE28" s="138"/>
      <c r="AF28" s="137"/>
      <c r="AG28" s="137"/>
      <c r="AH28" s="177"/>
      <c r="AI28" s="138"/>
      <c r="AJ28" s="137"/>
      <c r="AK28" s="137"/>
      <c r="AL28" s="177"/>
      <c r="AM28" s="138"/>
      <c r="AN28" s="137"/>
      <c r="AO28" s="137"/>
      <c r="AP28" s="177"/>
      <c r="AQ28" s="138"/>
      <c r="AR28" s="137"/>
      <c r="AS28" s="137"/>
      <c r="AT28" s="177"/>
      <c r="AV28" s="137"/>
    </row>
    <row r="29" spans="1:49" ht="9" customHeight="1">
      <c r="E29" s="188"/>
      <c r="F29" s="188"/>
      <c r="G29" s="184"/>
      <c r="H29" s="182"/>
      <c r="I29" s="182"/>
      <c r="J29" s="176"/>
      <c r="K29" s="184"/>
      <c r="L29" s="182"/>
      <c r="M29" s="194"/>
      <c r="N29" s="176"/>
      <c r="O29" s="184"/>
      <c r="P29" s="182"/>
      <c r="Q29" s="182"/>
      <c r="R29" s="176"/>
      <c r="S29" s="184"/>
      <c r="T29" s="182"/>
      <c r="U29" s="182"/>
      <c r="V29" s="176"/>
      <c r="W29" s="184"/>
      <c r="X29" s="182"/>
      <c r="Y29" s="182"/>
      <c r="Z29" s="176"/>
      <c r="AA29" s="184"/>
      <c r="AB29" s="182"/>
      <c r="AC29" s="182"/>
      <c r="AD29" s="176"/>
      <c r="AE29" s="184"/>
      <c r="AF29" s="182"/>
      <c r="AG29" s="182"/>
      <c r="AH29" s="176"/>
      <c r="AI29" s="184"/>
      <c r="AJ29" s="182"/>
      <c r="AK29" s="182"/>
      <c r="AL29" s="176"/>
      <c r="AM29" s="184"/>
      <c r="AN29" s="182"/>
      <c r="AO29" s="182"/>
      <c r="AP29" s="176"/>
      <c r="AQ29" s="184"/>
      <c r="AR29" s="182"/>
      <c r="AS29" s="182"/>
      <c r="AT29" s="176"/>
      <c r="AV29" s="137"/>
    </row>
    <row r="30" spans="1:49" ht="9" customHeight="1">
      <c r="A30" s="137"/>
      <c r="B30" s="137"/>
      <c r="E30" s="137"/>
      <c r="G30" s="146"/>
      <c r="H30" s="145"/>
      <c r="I30" s="145"/>
      <c r="J30" s="179"/>
      <c r="K30" s="146"/>
      <c r="L30" s="145"/>
      <c r="M30" s="190"/>
      <c r="N30" s="179"/>
      <c r="O30" s="146"/>
      <c r="P30" s="145"/>
      <c r="Q30" s="145"/>
      <c r="R30" s="179"/>
      <c r="S30" s="146"/>
      <c r="T30" s="145"/>
      <c r="U30" s="145"/>
      <c r="V30" s="179"/>
      <c r="W30" s="146"/>
      <c r="X30" s="145"/>
      <c r="Y30" s="145"/>
      <c r="Z30" s="179"/>
      <c r="AA30" s="146"/>
      <c r="AB30" s="145"/>
      <c r="AC30" s="145"/>
      <c r="AD30" s="179"/>
      <c r="AE30" s="146"/>
      <c r="AF30" s="145"/>
      <c r="AG30" s="145"/>
      <c r="AH30" s="179"/>
      <c r="AI30" s="146"/>
      <c r="AJ30" s="145"/>
      <c r="AK30" s="145"/>
      <c r="AL30" s="179"/>
      <c r="AM30" s="146"/>
      <c r="AN30" s="145"/>
      <c r="AO30" s="145"/>
      <c r="AP30" s="179"/>
      <c r="AQ30" s="146"/>
      <c r="AR30" s="145"/>
      <c r="AS30" s="145"/>
      <c r="AT30" s="179"/>
      <c r="AV30" s="137"/>
    </row>
    <row r="31" spans="1:49" ht="9" customHeight="1">
      <c r="A31" s="137"/>
      <c r="B31" s="137"/>
      <c r="E31" s="137"/>
      <c r="G31" s="138"/>
      <c r="H31" s="137"/>
      <c r="I31" s="137"/>
      <c r="J31" s="177"/>
      <c r="K31" s="138"/>
      <c r="L31" s="137"/>
      <c r="M31" s="185"/>
      <c r="N31" s="177"/>
      <c r="O31" s="138"/>
      <c r="P31" s="137"/>
      <c r="Q31" s="137"/>
      <c r="R31" s="177"/>
      <c r="S31" s="138"/>
      <c r="T31" s="137"/>
      <c r="U31" s="137"/>
      <c r="V31" s="177"/>
      <c r="W31" s="138"/>
      <c r="X31" s="137"/>
      <c r="Y31" s="137"/>
      <c r="Z31" s="177"/>
      <c r="AA31" s="138"/>
      <c r="AB31" s="137"/>
      <c r="AC31" s="137"/>
      <c r="AD31" s="177"/>
      <c r="AE31" s="138"/>
      <c r="AF31" s="137"/>
      <c r="AG31" s="137"/>
      <c r="AH31" s="177"/>
      <c r="AI31" s="138"/>
      <c r="AJ31" s="137"/>
      <c r="AK31" s="137"/>
      <c r="AL31" s="177"/>
      <c r="AM31" s="138"/>
      <c r="AN31" s="137"/>
      <c r="AO31" s="137"/>
      <c r="AP31" s="177"/>
      <c r="AQ31" s="138"/>
      <c r="AR31" s="137"/>
      <c r="AS31" s="137"/>
      <c r="AT31" s="177"/>
      <c r="AV31" s="137"/>
    </row>
    <row r="32" spans="1:49" ht="9" customHeight="1">
      <c r="A32" s="137"/>
      <c r="B32" s="137"/>
      <c r="E32" s="137"/>
      <c r="G32" s="138"/>
      <c r="H32" s="137"/>
      <c r="I32" s="137"/>
      <c r="J32" s="177"/>
      <c r="K32" s="138"/>
      <c r="L32" s="137"/>
      <c r="M32" s="185"/>
      <c r="N32" s="177"/>
      <c r="O32" s="138"/>
      <c r="P32" s="137"/>
      <c r="Q32" s="137"/>
      <c r="R32" s="177"/>
      <c r="S32" s="138"/>
      <c r="T32" s="137"/>
      <c r="U32" s="137"/>
      <c r="V32" s="177"/>
      <c r="W32" s="138"/>
      <c r="X32" s="137"/>
      <c r="Y32" s="137"/>
      <c r="Z32" s="177"/>
      <c r="AA32" s="138"/>
      <c r="AB32" s="137"/>
      <c r="AC32" s="137"/>
      <c r="AD32" s="177"/>
      <c r="AE32" s="138"/>
      <c r="AF32" s="137"/>
      <c r="AG32" s="137"/>
      <c r="AH32" s="177"/>
      <c r="AI32" s="138"/>
      <c r="AJ32" s="137"/>
      <c r="AK32" s="137"/>
      <c r="AL32" s="177"/>
      <c r="AM32" s="138"/>
      <c r="AN32" s="137"/>
      <c r="AO32" s="137"/>
      <c r="AP32" s="177"/>
      <c r="AQ32" s="138"/>
      <c r="AR32" s="137"/>
      <c r="AS32" s="137"/>
      <c r="AT32" s="177"/>
      <c r="AU32" s="188"/>
      <c r="AV32" s="188"/>
      <c r="AW32" s="188"/>
    </row>
    <row r="33" spans="1:49" ht="9" customHeight="1">
      <c r="A33" s="137"/>
      <c r="B33" s="137"/>
      <c r="E33" s="188"/>
      <c r="F33" s="188"/>
      <c r="G33" s="184"/>
      <c r="H33" s="182"/>
      <c r="I33" s="182"/>
      <c r="J33" s="176"/>
      <c r="K33" s="184"/>
      <c r="L33" s="182"/>
      <c r="M33" s="194"/>
      <c r="N33" s="176"/>
      <c r="O33" s="184"/>
      <c r="P33" s="182"/>
      <c r="Q33" s="182"/>
      <c r="R33" s="176"/>
      <c r="S33" s="184"/>
      <c r="T33" s="182"/>
      <c r="U33" s="182"/>
      <c r="V33" s="176"/>
      <c r="W33" s="184"/>
      <c r="X33" s="182"/>
      <c r="Y33" s="182"/>
      <c r="Z33" s="176"/>
      <c r="AA33" s="184"/>
      <c r="AB33" s="182"/>
      <c r="AC33" s="182"/>
      <c r="AD33" s="176"/>
      <c r="AE33" s="184"/>
      <c r="AF33" s="182"/>
      <c r="AG33" s="182"/>
      <c r="AH33" s="176"/>
      <c r="AI33" s="184"/>
      <c r="AJ33" s="182"/>
      <c r="AK33" s="182"/>
      <c r="AL33" s="176"/>
      <c r="AM33" s="184"/>
      <c r="AN33" s="182"/>
      <c r="AO33" s="182"/>
      <c r="AP33" s="176"/>
      <c r="AQ33" s="184"/>
      <c r="AR33" s="182"/>
      <c r="AS33" s="182"/>
      <c r="AT33" s="176"/>
      <c r="AU33" s="188"/>
      <c r="AV33" s="188"/>
      <c r="AW33" s="188"/>
    </row>
    <row r="34" spans="1:49" ht="9" customHeight="1">
      <c r="A34" s="137"/>
      <c r="B34" s="137"/>
      <c r="C34" s="146"/>
      <c r="D34" s="145"/>
      <c r="E34" s="145"/>
      <c r="F34" s="179"/>
      <c r="G34" s="146"/>
      <c r="H34" s="145"/>
      <c r="I34" s="145"/>
      <c r="J34" s="179"/>
      <c r="K34" s="146"/>
      <c r="L34" s="145"/>
      <c r="M34" s="190"/>
      <c r="N34" s="179"/>
      <c r="O34" s="146"/>
      <c r="P34" s="145"/>
      <c r="Q34" s="145"/>
      <c r="R34" s="179"/>
      <c r="S34" s="146"/>
      <c r="T34" s="145"/>
      <c r="U34" s="145"/>
      <c r="V34" s="179"/>
      <c r="W34" s="146"/>
      <c r="X34" s="145"/>
      <c r="Y34" s="145"/>
      <c r="Z34" s="179"/>
      <c r="AA34" s="146"/>
      <c r="AB34" s="145"/>
      <c r="AC34" s="145"/>
      <c r="AD34" s="179"/>
      <c r="AE34" s="146"/>
      <c r="AF34" s="145"/>
      <c r="AG34" s="145"/>
      <c r="AH34" s="179"/>
      <c r="AI34" s="146"/>
      <c r="AJ34" s="145"/>
      <c r="AK34" s="145"/>
      <c r="AL34" s="179"/>
      <c r="AM34" s="146"/>
      <c r="AN34" s="145"/>
      <c r="AO34" s="145"/>
      <c r="AP34" s="179"/>
      <c r="AQ34" s="146"/>
      <c r="AR34" s="145"/>
      <c r="AS34" s="145"/>
      <c r="AT34" s="179"/>
      <c r="AU34" s="188"/>
      <c r="AV34" s="188"/>
      <c r="AW34" s="188"/>
    </row>
    <row r="35" spans="1:49" ht="9" customHeight="1">
      <c r="A35" s="137"/>
      <c r="B35" s="137"/>
      <c r="C35" s="138"/>
      <c r="D35" s="137"/>
      <c r="E35" s="137"/>
      <c r="F35" s="177"/>
      <c r="G35" s="138"/>
      <c r="H35" s="137"/>
      <c r="I35" s="137"/>
      <c r="J35" s="177"/>
      <c r="K35" s="138"/>
      <c r="L35" s="137"/>
      <c r="M35" s="185"/>
      <c r="N35" s="177"/>
      <c r="O35" s="138"/>
      <c r="P35" s="137"/>
      <c r="Q35" s="137"/>
      <c r="R35" s="177"/>
      <c r="S35" s="138"/>
      <c r="T35" s="137"/>
      <c r="U35" s="137"/>
      <c r="V35" s="177"/>
      <c r="W35" s="138"/>
      <c r="X35" s="137"/>
      <c r="Y35" s="137"/>
      <c r="Z35" s="177"/>
      <c r="AA35" s="138"/>
      <c r="AB35" s="137"/>
      <c r="AC35" s="137"/>
      <c r="AD35" s="177"/>
      <c r="AE35" s="138"/>
      <c r="AF35" s="137"/>
      <c r="AG35" s="137"/>
      <c r="AH35" s="177"/>
      <c r="AI35" s="138"/>
      <c r="AJ35" s="137"/>
      <c r="AK35" s="137"/>
      <c r="AL35" s="177"/>
      <c r="AM35" s="138"/>
      <c r="AN35" s="137"/>
      <c r="AO35" s="137"/>
      <c r="AP35" s="177"/>
      <c r="AQ35" s="138"/>
      <c r="AR35" s="137"/>
      <c r="AS35" s="137"/>
      <c r="AT35" s="177"/>
      <c r="AV35" s="137"/>
    </row>
    <row r="36" spans="1:49" ht="9" customHeight="1">
      <c r="C36" s="138"/>
      <c r="D36" s="137"/>
      <c r="E36" s="137"/>
      <c r="F36" s="177"/>
      <c r="G36" s="138"/>
      <c r="H36" s="137"/>
      <c r="I36" s="137"/>
      <c r="J36" s="177"/>
      <c r="K36" s="138"/>
      <c r="L36" s="137"/>
      <c r="M36" s="137"/>
      <c r="N36" s="177"/>
      <c r="O36" s="138"/>
      <c r="P36" s="137"/>
      <c r="Q36" s="137"/>
      <c r="R36" s="177"/>
      <c r="S36" s="138"/>
      <c r="T36" s="137"/>
      <c r="U36" s="137"/>
      <c r="V36" s="177"/>
      <c r="W36" s="138"/>
      <c r="X36" s="137"/>
      <c r="Y36" s="137"/>
      <c r="Z36" s="177"/>
      <c r="AA36" s="138"/>
      <c r="AB36" s="137"/>
      <c r="AC36" s="137"/>
      <c r="AD36" s="177"/>
      <c r="AE36" s="138"/>
      <c r="AF36" s="137"/>
      <c r="AG36" s="137"/>
      <c r="AH36" s="177"/>
      <c r="AI36" s="138"/>
      <c r="AJ36" s="137"/>
      <c r="AK36" s="137"/>
      <c r="AL36" s="177"/>
      <c r="AM36" s="138"/>
      <c r="AN36" s="137"/>
      <c r="AO36" s="137"/>
      <c r="AP36" s="177"/>
      <c r="AQ36" s="138"/>
      <c r="AR36" s="137"/>
      <c r="AS36" s="137"/>
      <c r="AT36" s="177"/>
      <c r="AV36" s="137"/>
    </row>
    <row r="37" spans="1:49" ht="9" customHeight="1">
      <c r="C37" s="184"/>
      <c r="D37" s="182"/>
      <c r="E37" s="182"/>
      <c r="F37" s="176"/>
      <c r="G37" s="184"/>
      <c r="H37" s="182"/>
      <c r="I37" s="182"/>
      <c r="J37" s="176"/>
      <c r="K37" s="184"/>
      <c r="L37" s="182"/>
      <c r="M37" s="182"/>
      <c r="N37" s="176"/>
      <c r="O37" s="184"/>
      <c r="P37" s="182"/>
      <c r="Q37" s="182"/>
      <c r="R37" s="176"/>
      <c r="S37" s="184"/>
      <c r="T37" s="182"/>
      <c r="U37" s="182"/>
      <c r="V37" s="176"/>
      <c r="W37" s="184"/>
      <c r="X37" s="182"/>
      <c r="Y37" s="182"/>
      <c r="Z37" s="176"/>
      <c r="AA37" s="184"/>
      <c r="AB37" s="182"/>
      <c r="AC37" s="182"/>
      <c r="AD37" s="176"/>
      <c r="AE37" s="184"/>
      <c r="AF37" s="182"/>
      <c r="AG37" s="182"/>
      <c r="AH37" s="176"/>
      <c r="AI37" s="184"/>
      <c r="AJ37" s="182"/>
      <c r="AK37" s="182"/>
      <c r="AL37" s="176"/>
      <c r="AM37" s="184"/>
      <c r="AN37" s="182"/>
      <c r="AO37" s="182"/>
      <c r="AP37" s="176"/>
      <c r="AQ37" s="184"/>
      <c r="AR37" s="182"/>
      <c r="AS37" s="182"/>
      <c r="AT37" s="176"/>
      <c r="AV37" s="137"/>
    </row>
    <row r="38" spans="1:49" ht="9" customHeight="1">
      <c r="C38" s="146"/>
      <c r="D38" s="145"/>
      <c r="E38" s="145"/>
      <c r="F38" s="179"/>
      <c r="G38" s="146"/>
      <c r="H38" s="145"/>
      <c r="I38" s="145"/>
      <c r="J38" s="179"/>
      <c r="K38" s="146"/>
      <c r="L38" s="145"/>
      <c r="M38" s="145"/>
      <c r="N38" s="179"/>
      <c r="O38" s="146"/>
      <c r="P38" s="145"/>
      <c r="Q38" s="145"/>
      <c r="R38" s="179"/>
      <c r="S38" s="146"/>
      <c r="T38" s="145"/>
      <c r="U38" s="145"/>
      <c r="V38" s="179"/>
      <c r="W38" s="146"/>
      <c r="X38" s="145"/>
      <c r="Y38" s="145"/>
      <c r="Z38" s="179"/>
      <c r="AA38" s="146"/>
      <c r="AB38" s="145"/>
      <c r="AC38" s="145"/>
      <c r="AD38" s="179"/>
      <c r="AE38" s="146"/>
      <c r="AF38" s="145"/>
      <c r="AG38" s="145"/>
      <c r="AH38" s="179"/>
      <c r="AI38" s="146"/>
      <c r="AJ38" s="145"/>
      <c r="AK38" s="145"/>
      <c r="AL38" s="179"/>
      <c r="AM38" s="146"/>
      <c r="AN38" s="145"/>
      <c r="AO38" s="145"/>
      <c r="AP38" s="179"/>
      <c r="AQ38" s="146"/>
      <c r="AR38" s="145"/>
      <c r="AS38" s="145"/>
      <c r="AT38" s="179"/>
      <c r="AV38" s="137"/>
    </row>
    <row r="39" spans="1:49" ht="9" customHeight="1">
      <c r="A39" s="137"/>
      <c r="C39" s="138"/>
      <c r="D39" s="137"/>
      <c r="E39" s="137"/>
      <c r="F39" s="177"/>
      <c r="G39" s="138"/>
      <c r="H39" s="137"/>
      <c r="I39" s="137"/>
      <c r="J39" s="177"/>
      <c r="K39" s="138"/>
      <c r="L39" s="137"/>
      <c r="M39" s="137"/>
      <c r="N39" s="177"/>
      <c r="O39" s="138"/>
      <c r="P39" s="137"/>
      <c r="Q39" s="137"/>
      <c r="R39" s="177"/>
      <c r="S39" s="138"/>
      <c r="T39" s="137"/>
      <c r="U39" s="137"/>
      <c r="V39" s="177"/>
      <c r="W39" s="138"/>
      <c r="X39" s="137"/>
      <c r="Y39" s="137"/>
      <c r="Z39" s="177"/>
      <c r="AA39" s="138"/>
      <c r="AB39" s="137"/>
      <c r="AC39" s="137"/>
      <c r="AD39" s="177"/>
      <c r="AE39" s="138"/>
      <c r="AF39" s="137"/>
      <c r="AG39" s="137"/>
      <c r="AH39" s="177"/>
      <c r="AI39" s="138"/>
      <c r="AJ39" s="137"/>
      <c r="AK39" s="137"/>
      <c r="AL39" s="177"/>
      <c r="AM39" s="138"/>
      <c r="AN39" s="137"/>
      <c r="AO39" s="137"/>
      <c r="AP39" s="177"/>
      <c r="AQ39" s="138"/>
      <c r="AR39" s="137"/>
      <c r="AS39" s="137"/>
      <c r="AT39" s="177"/>
      <c r="AU39" s="188"/>
      <c r="AV39" s="188"/>
      <c r="AW39" s="188"/>
    </row>
    <row r="40" spans="1:49" ht="9" customHeight="1">
      <c r="A40" s="137"/>
      <c r="B40" s="137"/>
      <c r="C40" s="138"/>
      <c r="D40" s="137"/>
      <c r="E40" s="137"/>
      <c r="F40" s="177"/>
      <c r="G40" s="138"/>
      <c r="H40" s="137"/>
      <c r="I40" s="137"/>
      <c r="J40" s="177"/>
      <c r="K40" s="138"/>
      <c r="L40" s="137"/>
      <c r="M40" s="137"/>
      <c r="N40" s="177"/>
      <c r="O40" s="138"/>
      <c r="P40" s="137"/>
      <c r="Q40" s="137"/>
      <c r="R40" s="177"/>
      <c r="S40" s="138"/>
      <c r="T40" s="137"/>
      <c r="U40" s="137"/>
      <c r="V40" s="177"/>
      <c r="W40" s="138"/>
      <c r="X40" s="137"/>
      <c r="Y40" s="137"/>
      <c r="Z40" s="177"/>
      <c r="AA40" s="138"/>
      <c r="AB40" s="137"/>
      <c r="AC40" s="137"/>
      <c r="AD40" s="177"/>
      <c r="AE40" s="138"/>
      <c r="AF40" s="137"/>
      <c r="AG40" s="137"/>
      <c r="AH40" s="177"/>
      <c r="AI40" s="138"/>
      <c r="AJ40" s="137"/>
      <c r="AK40" s="137"/>
      <c r="AL40" s="177"/>
      <c r="AM40" s="138"/>
      <c r="AN40" s="137"/>
      <c r="AO40" s="137"/>
      <c r="AP40" s="177"/>
      <c r="AQ40" s="138"/>
      <c r="AR40" s="137"/>
      <c r="AS40" s="137"/>
      <c r="AT40" s="177"/>
      <c r="AU40" s="188"/>
      <c r="AV40" s="188"/>
      <c r="AW40" s="188"/>
    </row>
    <row r="41" spans="1:49" ht="9" customHeight="1">
      <c r="B41" s="137"/>
      <c r="C41" s="184"/>
      <c r="D41" s="182"/>
      <c r="E41" s="182"/>
      <c r="F41" s="176"/>
      <c r="G41" s="184"/>
      <c r="H41" s="182"/>
      <c r="I41" s="182"/>
      <c r="J41" s="176"/>
      <c r="K41" s="184"/>
      <c r="L41" s="182"/>
      <c r="M41" s="182"/>
      <c r="N41" s="176"/>
      <c r="O41" s="184"/>
      <c r="P41" s="182"/>
      <c r="Q41" s="182"/>
      <c r="R41" s="176"/>
      <c r="S41" s="184"/>
      <c r="T41" s="182"/>
      <c r="U41" s="182"/>
      <c r="V41" s="176"/>
      <c r="W41" s="184"/>
      <c r="X41" s="182"/>
      <c r="Y41" s="182"/>
      <c r="Z41" s="176"/>
      <c r="AA41" s="184"/>
      <c r="AB41" s="182"/>
      <c r="AC41" s="182"/>
      <c r="AD41" s="176"/>
      <c r="AE41" s="184"/>
      <c r="AF41" s="182"/>
      <c r="AG41" s="182"/>
      <c r="AH41" s="176"/>
      <c r="AI41" s="184"/>
      <c r="AJ41" s="182"/>
      <c r="AK41" s="182"/>
      <c r="AL41" s="176"/>
      <c r="AM41" s="184"/>
      <c r="AN41" s="182"/>
      <c r="AO41" s="182"/>
      <c r="AP41" s="176"/>
      <c r="AQ41" s="184"/>
      <c r="AR41" s="182"/>
      <c r="AS41" s="182"/>
      <c r="AT41" s="176"/>
      <c r="AU41" s="188"/>
      <c r="AV41" s="188"/>
      <c r="AW41" s="188"/>
    </row>
    <row r="42" spans="1:49" ht="9" customHeight="1"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V42" s="137"/>
    </row>
    <row r="43" spans="1:49" ht="9" customHeight="1"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V43" s="137"/>
    </row>
    <row r="44" spans="1:49" ht="9" customHeight="1">
      <c r="A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V44" s="137"/>
    </row>
    <row r="45" spans="1:49" ht="9" customHeight="1">
      <c r="A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V45" s="137"/>
    </row>
    <row r="46" spans="1:49" ht="9" customHeight="1">
      <c r="E46" s="137"/>
      <c r="AV46" s="137"/>
    </row>
    <row r="48" spans="1:49" ht="9" customHeight="1">
      <c r="B48" s="137"/>
    </row>
    <row r="49" spans="2:46" ht="9" customHeight="1">
      <c r="B49" s="137"/>
    </row>
    <row r="50" spans="2:46" ht="9" customHeight="1">
      <c r="B50" s="137"/>
    </row>
    <row r="58" spans="2:46" ht="9" customHeight="1">
      <c r="B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</row>
    <row r="59" spans="2:46" ht="9" customHeight="1">
      <c r="B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</row>
    <row r="60" spans="2:46" ht="9" customHeight="1">
      <c r="B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</row>
    <row r="61" spans="2:46" ht="9" customHeight="1">
      <c r="B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</row>
    <row r="62" spans="2:46" ht="9" customHeight="1">
      <c r="B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</row>
    <row r="63" spans="2:46" ht="9" customHeight="1">
      <c r="B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</row>
    <row r="64" spans="2:46" ht="9" customHeight="1">
      <c r="B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</row>
    <row r="65" spans="2:46" ht="9" customHeight="1">
      <c r="B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</row>
    <row r="66" spans="2:46" ht="9" customHeight="1">
      <c r="B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</row>
    <row r="67" spans="2:46" ht="9" customHeight="1">
      <c r="B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</row>
    <row r="68" spans="2:46" ht="9" customHeight="1">
      <c r="B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</row>
    <row r="69" spans="2:46" ht="9" customHeight="1">
      <c r="B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</row>
    <row r="70" spans="2:46" ht="9" customHeight="1">
      <c r="B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</row>
    <row r="71" spans="2:46" ht="9" customHeight="1">
      <c r="B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</row>
    <row r="72" spans="2:46" ht="9" customHeight="1">
      <c r="B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</row>
    <row r="73" spans="2:46" ht="9" customHeight="1">
      <c r="B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</row>
    <row r="74" spans="2:46" ht="9" customHeight="1">
      <c r="B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</row>
    <row r="75" spans="2:46" ht="9" customHeight="1">
      <c r="B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</row>
    <row r="76" spans="2:46" ht="9" customHeight="1">
      <c r="B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</row>
    <row r="77" spans="2:46" ht="9" customHeight="1">
      <c r="B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Z81"/>
  <sheetViews>
    <sheetView zoomScale="90" zoomScaleNormal="90" workbookViewId="0">
      <selection activeCell="BA13" sqref="BA13"/>
    </sheetView>
  </sheetViews>
  <sheetFormatPr defaultColWidth="1.85546875" defaultRowHeight="9" customHeight="1"/>
  <cols>
    <col min="1" max="13" width="1.85546875" style="169"/>
    <col min="14" max="14" width="2" style="169" bestFit="1" customWidth="1"/>
    <col min="15" max="29" width="1.85546875" style="169"/>
    <col min="30" max="30" width="2" style="169" bestFit="1" customWidth="1"/>
    <col min="31" max="54" width="1.85546875" style="169"/>
    <col min="55" max="55" width="2.7109375" style="169" bestFit="1" customWidth="1"/>
    <col min="56" max="61" width="1.85546875" style="169"/>
    <col min="62" max="62" width="2.7109375" style="169" bestFit="1" customWidth="1"/>
    <col min="63" max="16384" width="1.85546875" style="169"/>
  </cols>
  <sheetData>
    <row r="1" spans="1:52" ht="7.5" customHeight="1">
      <c r="B1" s="137"/>
      <c r="C1" s="137"/>
      <c r="D1" s="137"/>
      <c r="E1" s="137"/>
      <c r="J1" s="137"/>
      <c r="K1" s="137"/>
      <c r="L1" s="137"/>
      <c r="M1" s="137"/>
      <c r="T1" s="137"/>
    </row>
    <row r="2" spans="1:52" ht="9" customHeight="1">
      <c r="A2" s="137"/>
      <c r="C2" s="137"/>
      <c r="D2" s="137"/>
      <c r="E2" s="137"/>
      <c r="H2" s="188"/>
      <c r="I2" s="188"/>
      <c r="L2" s="188"/>
      <c r="M2" s="188"/>
      <c r="P2" s="188"/>
      <c r="Q2" s="188"/>
      <c r="T2" s="137"/>
      <c r="V2" s="146"/>
      <c r="W2" s="145"/>
      <c r="X2" s="145"/>
      <c r="Y2" s="179"/>
      <c r="Z2" s="146"/>
      <c r="AA2" s="145"/>
      <c r="AB2" s="145"/>
      <c r="AC2" s="179"/>
      <c r="AF2" s="188"/>
      <c r="AG2" s="188"/>
      <c r="AJ2" s="188"/>
      <c r="AK2" s="188"/>
      <c r="AN2" s="188"/>
      <c r="AO2" s="188"/>
      <c r="AR2" s="188"/>
      <c r="AS2" s="188"/>
      <c r="AV2" s="188"/>
      <c r="AW2" s="188"/>
      <c r="AX2" s="188"/>
      <c r="AY2" s="188"/>
      <c r="AZ2" s="188"/>
    </row>
    <row r="3" spans="1:52" ht="9" customHeight="1">
      <c r="A3" s="137"/>
      <c r="B3" s="137"/>
      <c r="C3" s="137"/>
      <c r="D3" s="137"/>
      <c r="E3" s="137"/>
      <c r="H3" s="188"/>
      <c r="I3" s="188"/>
      <c r="L3" s="188"/>
      <c r="M3" s="188"/>
      <c r="P3" s="188"/>
      <c r="Q3" s="188"/>
      <c r="T3" s="137"/>
      <c r="V3" s="138"/>
      <c r="W3" s="137"/>
      <c r="X3" s="137"/>
      <c r="Y3" s="177"/>
      <c r="Z3" s="138"/>
      <c r="AA3" s="137"/>
      <c r="AB3" s="137"/>
      <c r="AC3" s="177"/>
      <c r="AF3" s="188"/>
      <c r="AG3" s="188"/>
      <c r="AJ3" s="188"/>
      <c r="AK3" s="188"/>
      <c r="AN3" s="188"/>
      <c r="AO3" s="188"/>
      <c r="AR3" s="188"/>
      <c r="AS3" s="188"/>
      <c r="AV3" s="188"/>
      <c r="AW3" s="188"/>
      <c r="AX3" s="188"/>
      <c r="AY3" s="188"/>
      <c r="AZ3" s="188"/>
    </row>
    <row r="4" spans="1:52" ht="9" customHeight="1">
      <c r="H4" s="188"/>
      <c r="I4" s="188"/>
      <c r="L4" s="188"/>
      <c r="M4" s="188"/>
      <c r="P4" s="188"/>
      <c r="Q4" s="188"/>
      <c r="T4" s="188"/>
      <c r="U4" s="188"/>
      <c r="V4" s="138"/>
      <c r="W4" s="137"/>
      <c r="X4" s="137"/>
      <c r="Y4" s="177"/>
      <c r="Z4" s="138"/>
      <c r="AA4" s="137"/>
      <c r="AB4" s="137"/>
      <c r="AC4" s="177"/>
      <c r="AF4" s="188"/>
      <c r="AG4" s="188"/>
      <c r="AJ4" s="188"/>
      <c r="AK4" s="188"/>
      <c r="AN4" s="188"/>
      <c r="AO4" s="188"/>
      <c r="AR4" s="188"/>
      <c r="AS4" s="188"/>
      <c r="AV4" s="188"/>
      <c r="AW4" s="188"/>
      <c r="AX4" s="188"/>
      <c r="AY4" s="188"/>
      <c r="AZ4" s="188"/>
    </row>
    <row r="5" spans="1:52" ht="9" customHeight="1">
      <c r="H5" s="137"/>
      <c r="L5" s="137"/>
      <c r="P5" s="137"/>
      <c r="V5" s="184"/>
      <c r="W5" s="182"/>
      <c r="X5" s="182"/>
      <c r="Y5" s="176"/>
      <c r="Z5" s="184"/>
      <c r="AA5" s="182"/>
      <c r="AB5" s="182"/>
      <c r="AC5" s="176"/>
      <c r="AF5" s="137"/>
      <c r="AJ5" s="137"/>
      <c r="AN5" s="137"/>
      <c r="AR5" s="137"/>
      <c r="AV5" s="137"/>
      <c r="AY5" s="137"/>
    </row>
    <row r="6" spans="1:52" ht="9" customHeight="1">
      <c r="H6" s="137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  <c r="AP6" s="146"/>
      <c r="AQ6" s="145"/>
      <c r="AR6" s="145"/>
      <c r="AS6" s="179"/>
      <c r="AT6" s="146"/>
      <c r="AU6" s="145"/>
      <c r="AV6" s="145"/>
      <c r="AW6" s="179"/>
      <c r="AX6" s="137"/>
      <c r="AY6" s="137"/>
    </row>
    <row r="7" spans="1:52" ht="9" customHeight="1">
      <c r="H7" s="13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P7" s="138"/>
      <c r="AQ7" s="137"/>
      <c r="AR7" s="137"/>
      <c r="AS7" s="177"/>
      <c r="AT7" s="138"/>
      <c r="AU7" s="137"/>
      <c r="AV7" s="137"/>
      <c r="AW7" s="177"/>
      <c r="AX7" s="137"/>
      <c r="AY7" s="137"/>
    </row>
    <row r="8" spans="1:52" ht="9" customHeight="1">
      <c r="H8" s="13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P8" s="138"/>
      <c r="AQ8" s="137"/>
      <c r="AR8" s="137"/>
      <c r="AS8" s="177"/>
      <c r="AT8" s="138"/>
      <c r="AU8" s="137"/>
      <c r="AV8" s="137"/>
      <c r="AW8" s="177"/>
      <c r="AX8" s="188"/>
      <c r="AY8" s="188"/>
      <c r="AZ8" s="188"/>
    </row>
    <row r="9" spans="1:52" ht="9" customHeight="1">
      <c r="H9" s="188"/>
      <c r="I9" s="188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P9" s="184"/>
      <c r="AQ9" s="182"/>
      <c r="AR9" s="182"/>
      <c r="AS9" s="176"/>
      <c r="AT9" s="184"/>
      <c r="AU9" s="182"/>
      <c r="AV9" s="182"/>
      <c r="AW9" s="176"/>
      <c r="AX9" s="188"/>
      <c r="AY9" s="188"/>
      <c r="AZ9" s="188"/>
    </row>
    <row r="10" spans="1:52" ht="9" customHeight="1">
      <c r="A10" s="137"/>
      <c r="B10" s="137"/>
      <c r="C10" s="137"/>
      <c r="D10" s="137"/>
      <c r="E10" s="137"/>
      <c r="H10" s="137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37"/>
      <c r="AK10" s="179"/>
      <c r="AL10" s="146"/>
      <c r="AM10" s="145"/>
      <c r="AN10" s="145"/>
      <c r="AO10" s="179"/>
      <c r="AP10" s="146"/>
      <c r="AQ10" s="145"/>
      <c r="AR10" s="145"/>
      <c r="AS10" s="179"/>
      <c r="AT10" s="146"/>
      <c r="AU10" s="145"/>
      <c r="AV10" s="145"/>
      <c r="AW10" s="179"/>
      <c r="AX10" s="188"/>
      <c r="AY10" s="188"/>
      <c r="AZ10" s="188"/>
    </row>
    <row r="11" spans="1:52" ht="9" customHeight="1">
      <c r="A11" s="137"/>
      <c r="B11" s="137"/>
      <c r="C11" s="137"/>
      <c r="D11" s="137"/>
      <c r="E11" s="137"/>
      <c r="H11" s="13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77"/>
      <c r="AT11" s="138"/>
      <c r="AU11" s="137"/>
      <c r="AV11" s="137"/>
      <c r="AW11" s="177"/>
      <c r="AY11" s="137"/>
    </row>
    <row r="12" spans="1:52" ht="9" customHeight="1">
      <c r="A12" s="137"/>
      <c r="B12" s="137"/>
      <c r="C12" s="137"/>
      <c r="D12" s="137"/>
      <c r="E12" s="137"/>
      <c r="H12" s="13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77"/>
      <c r="AT12" s="138"/>
      <c r="AU12" s="137"/>
      <c r="AV12" s="137"/>
      <c r="AW12" s="177"/>
      <c r="AY12" s="137"/>
    </row>
    <row r="13" spans="1:52" ht="9" customHeight="1">
      <c r="A13" s="137"/>
      <c r="B13" s="137"/>
      <c r="C13" s="137"/>
      <c r="D13" s="137"/>
      <c r="E13" s="137"/>
      <c r="H13" s="188"/>
      <c r="I13" s="188"/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76"/>
      <c r="AT13" s="184"/>
      <c r="AU13" s="182"/>
      <c r="AV13" s="182"/>
      <c r="AW13" s="176"/>
      <c r="AY13" s="137"/>
    </row>
    <row r="14" spans="1:52" ht="9" customHeight="1">
      <c r="A14" s="137"/>
      <c r="B14" s="137"/>
      <c r="C14" s="137"/>
      <c r="D14" s="137"/>
      <c r="E14" s="137"/>
      <c r="F14" s="146"/>
      <c r="G14" s="145"/>
      <c r="H14" s="145"/>
      <c r="I14" s="179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  <c r="AT14" s="146"/>
      <c r="AU14" s="145"/>
      <c r="AV14" s="145"/>
      <c r="AW14" s="179"/>
      <c r="AY14" s="137"/>
    </row>
    <row r="15" spans="1:52" ht="9" customHeight="1">
      <c r="A15" s="137"/>
      <c r="B15" s="137"/>
      <c r="C15" s="137"/>
      <c r="D15" s="137"/>
      <c r="E15" s="137"/>
      <c r="F15" s="138"/>
      <c r="G15" s="137"/>
      <c r="H15" s="137"/>
      <c r="I15" s="177"/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  <c r="AT15" s="138"/>
      <c r="AU15" s="137"/>
      <c r="AV15" s="137"/>
      <c r="AW15" s="177"/>
      <c r="AY15" s="137"/>
    </row>
    <row r="16" spans="1:52" ht="9" customHeight="1">
      <c r="A16" s="137"/>
      <c r="B16" s="137"/>
      <c r="C16" s="137"/>
      <c r="D16" s="137"/>
      <c r="E16" s="137"/>
      <c r="F16" s="138"/>
      <c r="G16" s="137"/>
      <c r="H16" s="137"/>
      <c r="I16" s="177"/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  <c r="AT16" s="138"/>
      <c r="AU16" s="137"/>
      <c r="AV16" s="137"/>
      <c r="AW16" s="177"/>
      <c r="AX16" s="188"/>
      <c r="AY16" s="188"/>
      <c r="AZ16" s="188"/>
    </row>
    <row r="17" spans="1:52" ht="9" customHeight="1">
      <c r="A17" s="137"/>
      <c r="B17" s="137"/>
      <c r="C17" s="137"/>
      <c r="D17" s="137"/>
      <c r="E17" s="137"/>
      <c r="F17" s="184"/>
      <c r="G17" s="182"/>
      <c r="H17" s="182"/>
      <c r="I17" s="176"/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  <c r="AT17" s="184"/>
      <c r="AU17" s="182"/>
      <c r="AV17" s="182"/>
      <c r="AW17" s="176"/>
      <c r="AX17" s="188"/>
      <c r="AY17" s="188"/>
      <c r="AZ17" s="188"/>
    </row>
    <row r="18" spans="1:52" ht="9" customHeight="1">
      <c r="A18" s="137"/>
      <c r="B18" s="137"/>
      <c r="C18" s="137"/>
      <c r="D18" s="137"/>
      <c r="E18" s="137"/>
      <c r="F18" s="146"/>
      <c r="G18" s="145"/>
      <c r="H18" s="145"/>
      <c r="I18" s="179"/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79"/>
      <c r="AT18" s="146"/>
      <c r="AU18" s="145"/>
      <c r="AV18" s="145"/>
      <c r="AW18" s="179"/>
      <c r="AX18" s="188"/>
      <c r="AY18" s="188"/>
      <c r="AZ18" s="188"/>
    </row>
    <row r="19" spans="1:52" ht="9" customHeight="1">
      <c r="A19" s="137"/>
      <c r="B19" s="137"/>
      <c r="C19" s="137"/>
      <c r="D19" s="137"/>
      <c r="E19" s="137"/>
      <c r="F19" s="138"/>
      <c r="G19" s="137"/>
      <c r="H19" s="137"/>
      <c r="I19" s="177"/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77"/>
      <c r="AT19" s="138"/>
      <c r="AU19" s="137"/>
      <c r="AV19" s="137"/>
      <c r="AW19" s="177"/>
      <c r="AY19" s="137"/>
    </row>
    <row r="20" spans="1:52" ht="9" customHeight="1">
      <c r="A20" s="137"/>
      <c r="B20" s="137"/>
      <c r="C20" s="137"/>
      <c r="D20" s="137"/>
      <c r="E20" s="137"/>
      <c r="F20" s="138"/>
      <c r="G20" s="137"/>
      <c r="H20" s="137"/>
      <c r="I20" s="177"/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77"/>
      <c r="AT20" s="138"/>
      <c r="AU20" s="137"/>
      <c r="AV20" s="137"/>
      <c r="AW20" s="177"/>
      <c r="AY20" s="137"/>
    </row>
    <row r="21" spans="1:52" ht="9" customHeight="1">
      <c r="A21" s="137"/>
      <c r="B21" s="137"/>
      <c r="C21" s="137"/>
      <c r="D21" s="137"/>
      <c r="E21" s="137"/>
      <c r="F21" s="184"/>
      <c r="G21" s="182"/>
      <c r="H21" s="182"/>
      <c r="I21" s="176"/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76"/>
      <c r="AT21" s="184"/>
      <c r="AU21" s="182"/>
      <c r="AV21" s="182"/>
      <c r="AW21" s="176"/>
      <c r="AY21" s="137"/>
    </row>
    <row r="22" spans="1:52" ht="9" customHeight="1">
      <c r="A22" s="137"/>
      <c r="B22" s="137"/>
      <c r="C22" s="137"/>
      <c r="D22" s="137"/>
      <c r="E22" s="137"/>
      <c r="F22" s="146"/>
      <c r="G22" s="145"/>
      <c r="H22" s="145"/>
      <c r="I22" s="179"/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T22" s="146"/>
      <c r="AU22" s="145"/>
      <c r="AV22" s="145"/>
      <c r="AW22" s="179"/>
      <c r="AY22" s="137"/>
    </row>
    <row r="23" spans="1:52" ht="9" customHeight="1">
      <c r="A23" s="137"/>
      <c r="B23" s="137"/>
      <c r="C23" s="137"/>
      <c r="D23" s="137"/>
      <c r="E23" s="137"/>
      <c r="F23" s="138"/>
      <c r="G23" s="137"/>
      <c r="H23" s="137"/>
      <c r="I23" s="177"/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T23" s="138"/>
      <c r="AU23" s="137"/>
      <c r="AV23" s="137"/>
      <c r="AW23" s="177"/>
      <c r="AY23" s="137"/>
    </row>
    <row r="24" spans="1:52" ht="9" customHeight="1">
      <c r="A24" s="137"/>
      <c r="B24" s="137"/>
      <c r="C24" s="137"/>
      <c r="D24" s="137"/>
      <c r="E24" s="137"/>
      <c r="F24" s="138"/>
      <c r="G24" s="137"/>
      <c r="H24" s="137"/>
      <c r="I24" s="177"/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V24" s="138"/>
      <c r="W24" s="137"/>
      <c r="X24" s="137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T24" s="138"/>
      <c r="AU24" s="137"/>
      <c r="AV24" s="137"/>
      <c r="AW24" s="177"/>
      <c r="AX24" s="188"/>
      <c r="AY24" s="188"/>
      <c r="AZ24" s="188"/>
    </row>
    <row r="25" spans="1:52" ht="9" customHeight="1">
      <c r="A25" s="137"/>
      <c r="B25" s="137"/>
      <c r="C25" s="137"/>
      <c r="D25" s="137"/>
      <c r="E25" s="137"/>
      <c r="F25" s="184"/>
      <c r="G25" s="182"/>
      <c r="H25" s="182"/>
      <c r="I25" s="176"/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184"/>
      <c r="W25" s="182"/>
      <c r="X25" s="182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T25" s="184"/>
      <c r="AU25" s="182"/>
      <c r="AV25" s="182"/>
      <c r="AW25" s="176"/>
      <c r="AX25" s="188"/>
      <c r="AY25" s="188"/>
      <c r="AZ25" s="188"/>
    </row>
    <row r="26" spans="1:52" ht="9" customHeight="1">
      <c r="F26" s="146"/>
      <c r="G26" s="145"/>
      <c r="H26" s="145"/>
      <c r="I26" s="179"/>
      <c r="J26" s="146"/>
      <c r="K26" s="145"/>
      <c r="L26" s="145"/>
      <c r="M26" s="179"/>
      <c r="N26" s="146"/>
      <c r="O26" s="145"/>
      <c r="P26" s="145"/>
      <c r="Q26" s="179"/>
      <c r="R26" s="146"/>
      <c r="S26" s="145"/>
      <c r="T26" s="145"/>
      <c r="U26" s="179"/>
      <c r="V26" s="146"/>
      <c r="W26" s="145"/>
      <c r="X26" s="145"/>
      <c r="Y26" s="179"/>
      <c r="Z26" s="146"/>
      <c r="AA26" s="145"/>
      <c r="AB26" s="145"/>
      <c r="AC26" s="179"/>
      <c r="AD26" s="146"/>
      <c r="AE26" s="145"/>
      <c r="AF26" s="145"/>
      <c r="AG26" s="179"/>
      <c r="AH26" s="146"/>
      <c r="AI26" s="145"/>
      <c r="AJ26" s="145"/>
      <c r="AK26" s="179"/>
      <c r="AL26" s="146"/>
      <c r="AM26" s="145"/>
      <c r="AN26" s="145"/>
      <c r="AO26" s="179"/>
      <c r="AP26" s="146"/>
      <c r="AQ26" s="145"/>
      <c r="AR26" s="145"/>
      <c r="AS26" s="179"/>
      <c r="AT26" s="146"/>
      <c r="AU26" s="145"/>
      <c r="AV26" s="145"/>
      <c r="AW26" s="179"/>
    </row>
    <row r="27" spans="1:52" ht="9" customHeight="1">
      <c r="F27" s="138"/>
      <c r="G27" s="137"/>
      <c r="H27" s="137"/>
      <c r="I27" s="177"/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38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P27" s="138"/>
      <c r="AQ27" s="137"/>
      <c r="AR27" s="137"/>
      <c r="AS27" s="177"/>
      <c r="AT27" s="138"/>
      <c r="AU27" s="137"/>
      <c r="AV27" s="137"/>
      <c r="AW27" s="177"/>
    </row>
    <row r="28" spans="1:52" ht="9" customHeight="1">
      <c r="F28" s="138"/>
      <c r="G28" s="137"/>
      <c r="H28" s="137"/>
      <c r="I28" s="177"/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P28" s="138"/>
      <c r="AQ28" s="137"/>
      <c r="AR28" s="137"/>
      <c r="AS28" s="177"/>
      <c r="AT28" s="138"/>
      <c r="AU28" s="137"/>
      <c r="AV28" s="137"/>
      <c r="AW28" s="177"/>
    </row>
    <row r="29" spans="1:52" ht="9" customHeight="1">
      <c r="F29" s="184"/>
      <c r="G29" s="182"/>
      <c r="H29" s="182"/>
      <c r="I29" s="176"/>
      <c r="J29" s="184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P29" s="184"/>
      <c r="AQ29" s="182"/>
      <c r="AR29" s="182"/>
      <c r="AS29" s="176"/>
      <c r="AT29" s="184"/>
      <c r="AU29" s="182"/>
      <c r="AV29" s="182"/>
      <c r="AW29" s="176"/>
    </row>
    <row r="30" spans="1:52" ht="9" customHeight="1">
      <c r="A30" s="137"/>
      <c r="B30" s="146"/>
      <c r="C30" s="145"/>
      <c r="D30" s="145"/>
      <c r="E30" s="179"/>
      <c r="F30" s="146"/>
      <c r="G30" s="145"/>
      <c r="H30" s="145"/>
      <c r="I30" s="179"/>
      <c r="J30" s="146"/>
      <c r="K30" s="145"/>
      <c r="L30" s="145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  <c r="AP30" s="146"/>
      <c r="AQ30" s="145"/>
      <c r="AR30" s="145"/>
      <c r="AS30" s="179"/>
      <c r="AT30" s="146"/>
      <c r="AU30" s="145"/>
      <c r="AV30" s="145"/>
      <c r="AW30" s="179"/>
      <c r="AX30" s="188"/>
      <c r="AY30" s="188"/>
      <c r="AZ30" s="188"/>
    </row>
    <row r="31" spans="1:52" ht="9" customHeight="1">
      <c r="A31" s="137"/>
      <c r="B31" s="138"/>
      <c r="C31" s="137"/>
      <c r="D31" s="137"/>
      <c r="E31" s="177"/>
      <c r="F31" s="138"/>
      <c r="G31" s="137"/>
      <c r="H31" s="137"/>
      <c r="I31" s="177"/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37"/>
      <c r="AR31" s="137"/>
      <c r="AS31" s="177"/>
      <c r="AT31" s="138"/>
      <c r="AU31" s="137"/>
      <c r="AV31" s="137"/>
      <c r="AW31" s="177"/>
      <c r="AY31" s="137"/>
    </row>
    <row r="32" spans="1:52" ht="9" customHeight="1">
      <c r="A32" s="137"/>
      <c r="B32" s="138"/>
      <c r="C32" s="137"/>
      <c r="D32" s="137"/>
      <c r="E32" s="177"/>
      <c r="F32" s="138"/>
      <c r="G32" s="137"/>
      <c r="H32" s="137"/>
      <c r="I32" s="177"/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  <c r="AP32" s="138"/>
      <c r="AQ32" s="137"/>
      <c r="AR32" s="137"/>
      <c r="AS32" s="177"/>
      <c r="AT32" s="138"/>
      <c r="AU32" s="137"/>
      <c r="AV32" s="137"/>
      <c r="AW32" s="177"/>
      <c r="AY32" s="137"/>
    </row>
    <row r="33" spans="1:52" ht="9" customHeight="1">
      <c r="A33" s="137"/>
      <c r="B33" s="184"/>
      <c r="C33" s="182"/>
      <c r="D33" s="182"/>
      <c r="E33" s="176"/>
      <c r="F33" s="184"/>
      <c r="G33" s="182"/>
      <c r="H33" s="182"/>
      <c r="I33" s="176"/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  <c r="AP33" s="184"/>
      <c r="AQ33" s="182"/>
      <c r="AR33" s="182"/>
      <c r="AS33" s="176"/>
      <c r="AT33" s="184"/>
      <c r="AU33" s="182"/>
      <c r="AV33" s="182"/>
      <c r="AW33" s="176"/>
      <c r="AY33" s="137"/>
    </row>
    <row r="34" spans="1:52" ht="9" customHeight="1">
      <c r="A34" s="137"/>
      <c r="B34" s="146"/>
      <c r="C34" s="145"/>
      <c r="D34" s="145"/>
      <c r="E34" s="179"/>
      <c r="F34" s="146"/>
      <c r="G34" s="145"/>
      <c r="H34" s="145"/>
      <c r="I34" s="179"/>
      <c r="J34" s="146"/>
      <c r="K34" s="145"/>
      <c r="L34" s="145"/>
      <c r="M34" s="179"/>
      <c r="N34" s="146"/>
      <c r="O34" s="145"/>
      <c r="P34" s="145"/>
      <c r="Q34" s="179"/>
      <c r="R34" s="146"/>
      <c r="S34" s="145"/>
      <c r="T34" s="145"/>
      <c r="U34" s="179"/>
      <c r="V34" s="146"/>
      <c r="W34" s="145"/>
      <c r="X34" s="145"/>
      <c r="Y34" s="179"/>
      <c r="Z34" s="146"/>
      <c r="AA34" s="145"/>
      <c r="AB34" s="145"/>
      <c r="AC34" s="179"/>
      <c r="AD34" s="146"/>
      <c r="AE34" s="145"/>
      <c r="AF34" s="145"/>
      <c r="AG34" s="179"/>
      <c r="AH34" s="146"/>
      <c r="AI34" s="145"/>
      <c r="AJ34" s="145"/>
      <c r="AK34" s="179"/>
      <c r="AL34" s="146"/>
      <c r="AM34" s="145"/>
      <c r="AN34" s="145"/>
      <c r="AO34" s="179"/>
      <c r="AP34" s="146"/>
      <c r="AQ34" s="145"/>
      <c r="AR34" s="145"/>
      <c r="AS34" s="179"/>
      <c r="AT34" s="146"/>
      <c r="AU34" s="145"/>
      <c r="AV34" s="145"/>
      <c r="AW34" s="179"/>
      <c r="AY34" s="137"/>
    </row>
    <row r="35" spans="1:52" ht="9" customHeight="1">
      <c r="A35" s="137"/>
      <c r="B35" s="138"/>
      <c r="C35" s="137"/>
      <c r="D35" s="137"/>
      <c r="E35" s="177"/>
      <c r="F35" s="138"/>
      <c r="G35" s="137"/>
      <c r="H35" s="137"/>
      <c r="I35" s="177"/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137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  <c r="AP35" s="138"/>
      <c r="AQ35" s="137"/>
      <c r="AR35" s="137"/>
      <c r="AS35" s="177"/>
      <c r="AT35" s="138"/>
      <c r="AU35" s="137"/>
      <c r="AV35" s="137"/>
      <c r="AW35" s="177"/>
      <c r="AY35" s="137"/>
    </row>
    <row r="36" spans="1:52" ht="9" customHeight="1">
      <c r="A36" s="137"/>
      <c r="B36" s="138"/>
      <c r="C36" s="137"/>
      <c r="D36" s="137"/>
      <c r="E36" s="177"/>
      <c r="F36" s="138"/>
      <c r="G36" s="137"/>
      <c r="H36" s="137"/>
      <c r="I36" s="17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77"/>
      <c r="AT36" s="138"/>
      <c r="AU36" s="137"/>
      <c r="AV36" s="137"/>
      <c r="AW36" s="177"/>
      <c r="AX36" s="188"/>
      <c r="AY36" s="188"/>
      <c r="AZ36" s="188"/>
    </row>
    <row r="37" spans="1:52" ht="9" customHeight="1">
      <c r="A37" s="137"/>
      <c r="B37" s="184"/>
      <c r="C37" s="182"/>
      <c r="D37" s="182"/>
      <c r="E37" s="176"/>
      <c r="F37" s="184"/>
      <c r="G37" s="182"/>
      <c r="H37" s="182"/>
      <c r="I37" s="176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  <c r="AP37" s="184"/>
      <c r="AQ37" s="182"/>
      <c r="AR37" s="182"/>
      <c r="AS37" s="176"/>
      <c r="AT37" s="184"/>
      <c r="AU37" s="182"/>
      <c r="AV37" s="182"/>
      <c r="AW37" s="176"/>
      <c r="AX37" s="188"/>
      <c r="AY37" s="188"/>
      <c r="AZ37" s="188"/>
    </row>
    <row r="38" spans="1:52" ht="9" customHeight="1">
      <c r="A38" s="137"/>
      <c r="B38" s="146"/>
      <c r="C38" s="145"/>
      <c r="D38" s="145"/>
      <c r="E38" s="179"/>
      <c r="F38" s="146"/>
      <c r="G38" s="145"/>
      <c r="H38" s="145"/>
      <c r="I38" s="179"/>
      <c r="J38" s="146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45"/>
      <c r="Y38" s="179"/>
      <c r="Z38" s="146"/>
      <c r="AA38" s="145"/>
      <c r="AB38" s="145"/>
      <c r="AC38" s="179"/>
      <c r="AD38" s="146"/>
      <c r="AE38" s="145"/>
      <c r="AF38" s="145"/>
      <c r="AG38" s="179"/>
      <c r="AH38" s="146"/>
      <c r="AI38" s="145"/>
      <c r="AJ38" s="145"/>
      <c r="AK38" s="179"/>
      <c r="AL38" s="146"/>
      <c r="AM38" s="145"/>
      <c r="AN38" s="145"/>
      <c r="AO38" s="179"/>
      <c r="AP38" s="146"/>
      <c r="AQ38" s="145"/>
      <c r="AR38" s="145"/>
      <c r="AS38" s="179"/>
      <c r="AT38" s="146"/>
      <c r="AU38" s="145"/>
      <c r="AV38" s="145"/>
      <c r="AW38" s="179"/>
      <c r="AX38" s="188"/>
      <c r="AY38" s="188"/>
      <c r="AZ38" s="188"/>
    </row>
    <row r="39" spans="1:52" ht="9" customHeight="1">
      <c r="A39" s="137"/>
      <c r="B39" s="138"/>
      <c r="C39" s="137"/>
      <c r="D39" s="137"/>
      <c r="E39" s="177"/>
      <c r="F39" s="138"/>
      <c r="G39" s="137"/>
      <c r="H39" s="137"/>
      <c r="I39" s="177"/>
      <c r="J39" s="138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137"/>
      <c r="AB39" s="137"/>
      <c r="AC39" s="177"/>
      <c r="AD39" s="138"/>
      <c r="AE39" s="137"/>
      <c r="AF39" s="137"/>
      <c r="AG39" s="177"/>
      <c r="AH39" s="138"/>
      <c r="AI39" s="137"/>
      <c r="AJ39" s="137"/>
      <c r="AK39" s="177"/>
      <c r="AL39" s="138"/>
      <c r="AM39" s="137"/>
      <c r="AN39" s="137"/>
      <c r="AO39" s="177"/>
      <c r="AP39" s="138"/>
      <c r="AQ39" s="137"/>
      <c r="AR39" s="137"/>
      <c r="AS39" s="177"/>
      <c r="AT39" s="138"/>
      <c r="AU39" s="137"/>
      <c r="AV39" s="137"/>
      <c r="AW39" s="177"/>
      <c r="AY39" s="137"/>
    </row>
    <row r="40" spans="1:52" ht="9" customHeight="1">
      <c r="B40" s="138"/>
      <c r="C40" s="137"/>
      <c r="D40" s="137"/>
      <c r="E40" s="177"/>
      <c r="F40" s="138"/>
      <c r="G40" s="137"/>
      <c r="H40" s="137"/>
      <c r="I40" s="17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37"/>
      <c r="AN40" s="137"/>
      <c r="AO40" s="177"/>
      <c r="AP40" s="138"/>
      <c r="AQ40" s="137"/>
      <c r="AR40" s="137"/>
      <c r="AS40" s="177"/>
      <c r="AT40" s="138"/>
      <c r="AU40" s="137"/>
      <c r="AV40" s="137"/>
      <c r="AW40" s="177"/>
      <c r="AY40" s="137"/>
    </row>
    <row r="41" spans="1:52" ht="9" customHeight="1">
      <c r="B41" s="184"/>
      <c r="C41" s="182"/>
      <c r="D41" s="182"/>
      <c r="E41" s="176"/>
      <c r="F41" s="184"/>
      <c r="G41" s="182"/>
      <c r="H41" s="182"/>
      <c r="I41" s="176"/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76"/>
      <c r="AL41" s="184"/>
      <c r="AM41" s="182"/>
      <c r="AN41" s="182"/>
      <c r="AO41" s="176"/>
      <c r="AP41" s="184"/>
      <c r="AQ41" s="182"/>
      <c r="AR41" s="182"/>
      <c r="AS41" s="176"/>
      <c r="AT41" s="184"/>
      <c r="AU41" s="182"/>
      <c r="AV41" s="182"/>
      <c r="AW41" s="176"/>
      <c r="AY41" s="137"/>
    </row>
    <row r="42" spans="1:52" ht="9" customHeight="1">
      <c r="B42" s="146"/>
      <c r="C42" s="145"/>
      <c r="D42" s="145"/>
      <c r="E42" s="179"/>
      <c r="F42" s="146"/>
      <c r="G42" s="145"/>
      <c r="H42" s="145"/>
      <c r="I42" s="179"/>
      <c r="J42" s="146"/>
      <c r="K42" s="145"/>
      <c r="L42" s="145"/>
      <c r="M42" s="179"/>
      <c r="N42" s="146"/>
      <c r="O42" s="145"/>
      <c r="P42" s="145"/>
      <c r="Q42" s="179"/>
      <c r="R42" s="146"/>
      <c r="S42" s="145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  <c r="AH42" s="146"/>
      <c r="AI42" s="145"/>
      <c r="AJ42" s="145"/>
      <c r="AK42" s="179"/>
      <c r="AL42" s="146"/>
      <c r="AM42" s="145"/>
      <c r="AN42" s="145"/>
      <c r="AO42" s="179"/>
      <c r="AP42" s="146"/>
      <c r="AQ42" s="145"/>
      <c r="AR42" s="145"/>
      <c r="AS42" s="179"/>
      <c r="AT42" s="146"/>
      <c r="AU42" s="145"/>
      <c r="AV42" s="145"/>
      <c r="AW42" s="179"/>
      <c r="AY42" s="137"/>
    </row>
    <row r="43" spans="1:52" ht="9" customHeight="1">
      <c r="A43" s="137"/>
      <c r="B43" s="138"/>
      <c r="C43" s="137"/>
      <c r="D43" s="137"/>
      <c r="E43" s="177"/>
      <c r="F43" s="138"/>
      <c r="G43" s="137"/>
      <c r="H43" s="137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A43" s="137"/>
      <c r="AB43" s="137"/>
      <c r="AC43" s="177"/>
      <c r="AD43" s="138"/>
      <c r="AE43" s="137"/>
      <c r="AF43" s="137"/>
      <c r="AG43" s="177"/>
      <c r="AH43" s="138"/>
      <c r="AI43" s="137"/>
      <c r="AJ43" s="137"/>
      <c r="AK43" s="177"/>
      <c r="AL43" s="138"/>
      <c r="AM43" s="137"/>
      <c r="AN43" s="137"/>
      <c r="AO43" s="177"/>
      <c r="AP43" s="138"/>
      <c r="AQ43" s="137"/>
      <c r="AR43" s="137"/>
      <c r="AS43" s="177"/>
      <c r="AT43" s="138"/>
      <c r="AU43" s="137"/>
      <c r="AV43" s="137"/>
      <c r="AW43" s="177"/>
      <c r="AX43" s="188"/>
      <c r="AY43" s="188"/>
      <c r="AZ43" s="188"/>
    </row>
    <row r="44" spans="1:52" ht="9" customHeight="1">
      <c r="A44" s="137"/>
      <c r="B44" s="138"/>
      <c r="C44" s="137"/>
      <c r="D44" s="137"/>
      <c r="E44" s="177"/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  <c r="AH44" s="138"/>
      <c r="AI44" s="137"/>
      <c r="AJ44" s="137"/>
      <c r="AK44" s="177"/>
      <c r="AL44" s="138"/>
      <c r="AM44" s="137"/>
      <c r="AN44" s="137"/>
      <c r="AO44" s="177"/>
      <c r="AP44" s="138"/>
      <c r="AQ44" s="137"/>
      <c r="AR44" s="137"/>
      <c r="AS44" s="177"/>
      <c r="AT44" s="138"/>
      <c r="AU44" s="137"/>
      <c r="AV44" s="137"/>
      <c r="AW44" s="177"/>
      <c r="AX44" s="188"/>
      <c r="AY44" s="188"/>
      <c r="AZ44" s="188"/>
    </row>
    <row r="45" spans="1:52" ht="9" customHeight="1">
      <c r="B45" s="184"/>
      <c r="C45" s="182"/>
      <c r="D45" s="182"/>
      <c r="E45" s="176"/>
      <c r="F45" s="184"/>
      <c r="G45" s="182"/>
      <c r="H45" s="182"/>
      <c r="I45" s="176"/>
      <c r="J45" s="184"/>
      <c r="K45" s="182"/>
      <c r="L45" s="182"/>
      <c r="M45" s="176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  <c r="AH45" s="184"/>
      <c r="AI45" s="182"/>
      <c r="AJ45" s="182"/>
      <c r="AK45" s="176"/>
      <c r="AL45" s="184"/>
      <c r="AM45" s="182"/>
      <c r="AN45" s="182"/>
      <c r="AO45" s="176"/>
      <c r="AP45" s="184"/>
      <c r="AQ45" s="182"/>
      <c r="AR45" s="182"/>
      <c r="AS45" s="176"/>
      <c r="AT45" s="184"/>
      <c r="AU45" s="182"/>
      <c r="AV45" s="182"/>
      <c r="AW45" s="176"/>
      <c r="AX45" s="188"/>
      <c r="AY45" s="188"/>
      <c r="AZ45" s="188"/>
    </row>
    <row r="46" spans="1:52" ht="9" customHeight="1">
      <c r="B46" s="146"/>
      <c r="C46" s="145"/>
      <c r="D46" s="145"/>
      <c r="E46" s="179"/>
      <c r="F46" s="146"/>
      <c r="G46" s="145"/>
      <c r="H46" s="145"/>
      <c r="I46" s="179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Y46" s="137"/>
    </row>
    <row r="47" spans="1:52" ht="9" customHeight="1">
      <c r="B47" s="138"/>
      <c r="C47" s="137"/>
      <c r="D47" s="137"/>
      <c r="E47" s="177"/>
      <c r="F47" s="138"/>
      <c r="G47" s="137"/>
      <c r="H47" s="137"/>
      <c r="I47" s="17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Y47" s="137"/>
    </row>
    <row r="48" spans="1:52" ht="9" customHeight="1">
      <c r="A48" s="137"/>
      <c r="B48" s="138"/>
      <c r="C48" s="137"/>
      <c r="D48" s="137"/>
      <c r="E48" s="177"/>
      <c r="F48" s="138"/>
      <c r="G48" s="137"/>
      <c r="H48" s="137"/>
      <c r="I48" s="17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Y48" s="137"/>
    </row>
    <row r="49" spans="1:51" ht="9" customHeight="1">
      <c r="A49" s="137"/>
      <c r="B49" s="184"/>
      <c r="C49" s="182"/>
      <c r="D49" s="182"/>
      <c r="E49" s="176"/>
      <c r="F49" s="184"/>
      <c r="G49" s="182"/>
      <c r="H49" s="182"/>
      <c r="I49" s="176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Y49" s="137"/>
    </row>
    <row r="50" spans="1:51" ht="9" customHeight="1">
      <c r="B50" s="137"/>
      <c r="C50" s="137"/>
      <c r="D50" s="137"/>
      <c r="H50" s="137"/>
      <c r="AY50" s="137"/>
    </row>
    <row r="51" spans="1:51" ht="9" customHeight="1">
      <c r="B51" s="137"/>
      <c r="C51" s="137"/>
      <c r="D51" s="137"/>
    </row>
    <row r="52" spans="1:51" ht="9" customHeight="1">
      <c r="B52" s="137"/>
      <c r="C52" s="137"/>
      <c r="D52" s="137"/>
    </row>
    <row r="62" spans="1:51" ht="9" customHeight="1">
      <c r="E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</row>
    <row r="63" spans="1:51" ht="9" customHeight="1">
      <c r="E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</row>
    <row r="64" spans="1:51" ht="9" customHeight="1">
      <c r="E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</row>
    <row r="65" spans="5:49" ht="9" customHeight="1">
      <c r="E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</row>
    <row r="66" spans="5:49" ht="9" customHeight="1">
      <c r="E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</row>
    <row r="67" spans="5:49" ht="9" customHeight="1">
      <c r="E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</row>
    <row r="68" spans="5:49" ht="9" customHeight="1">
      <c r="E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</row>
    <row r="69" spans="5:49" ht="9" customHeight="1">
      <c r="E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</row>
    <row r="70" spans="5:49" ht="9" customHeight="1">
      <c r="E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</row>
    <row r="71" spans="5:49" ht="9" customHeight="1">
      <c r="E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</row>
    <row r="72" spans="5:49" ht="9" customHeight="1">
      <c r="E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</row>
    <row r="73" spans="5:49" ht="9" customHeight="1">
      <c r="E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</row>
    <row r="74" spans="5:49" ht="9" customHeight="1">
      <c r="E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</row>
    <row r="75" spans="5:49" ht="9" customHeight="1">
      <c r="E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</row>
    <row r="76" spans="5:49" ht="9" customHeight="1">
      <c r="E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</row>
    <row r="77" spans="5:49" ht="9" customHeight="1">
      <c r="E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</row>
    <row r="78" spans="5:49" ht="9" customHeight="1">
      <c r="E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</row>
    <row r="79" spans="5:49" ht="9" customHeight="1">
      <c r="E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  <c r="AA79" s="137"/>
      <c r="AB79" s="137"/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</row>
    <row r="80" spans="5:49" ht="9" customHeight="1">
      <c r="E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</row>
    <row r="81" spans="5:49" ht="9" customHeight="1">
      <c r="E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  <c r="AA81" s="137"/>
      <c r="AB81" s="137"/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BA59"/>
  <sheetViews>
    <sheetView topLeftCell="A6" zoomScale="130" zoomScaleNormal="130" workbookViewId="0">
      <selection activeCell="AO26" sqref="AO26"/>
    </sheetView>
  </sheetViews>
  <sheetFormatPr defaultColWidth="1.85546875" defaultRowHeight="9.75" customHeight="1"/>
  <cols>
    <col min="1" max="17" width="1.85546875" style="169"/>
    <col min="18" max="18" width="2" style="169" bestFit="1" customWidth="1"/>
    <col min="19" max="23" width="1.85546875" style="169"/>
    <col min="24" max="24" width="2.140625" style="169" bestFit="1" customWidth="1"/>
    <col min="25" max="26" width="1.85546875" style="169"/>
    <col min="27" max="27" width="2.140625" style="169" bestFit="1" customWidth="1"/>
    <col min="28" max="30" width="1.85546875" style="169"/>
    <col min="31" max="31" width="2.140625" style="169" bestFit="1" customWidth="1"/>
    <col min="32" max="40" width="1.85546875" style="169"/>
    <col min="41" max="41" width="1.85546875" style="169" customWidth="1"/>
    <col min="42" max="16384" width="1.85546875" style="169"/>
  </cols>
  <sheetData>
    <row r="1" spans="10:53" ht="3.75" customHeight="1"/>
    <row r="3" spans="10:53" ht="9.75" customHeight="1">
      <c r="BA3" s="231"/>
    </row>
    <row r="6" spans="10:53" ht="9.75" customHeight="1"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260"/>
      <c r="AH6" s="145"/>
      <c r="AI6" s="145"/>
      <c r="AJ6" s="145"/>
      <c r="AK6" s="179"/>
      <c r="AL6" s="146"/>
      <c r="AM6" s="145"/>
      <c r="AN6" s="145"/>
      <c r="AO6" s="179"/>
    </row>
    <row r="7" spans="10:53" ht="9.75" customHeight="1"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261"/>
      <c r="AH7" s="137"/>
      <c r="AI7" s="137"/>
      <c r="AJ7" s="137"/>
      <c r="AK7" s="177"/>
      <c r="AL7" s="138"/>
      <c r="AM7" s="137"/>
      <c r="AN7" s="137"/>
      <c r="AO7" s="177"/>
    </row>
    <row r="8" spans="10:53" ht="9.75" customHeight="1"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261"/>
      <c r="AH8" s="137"/>
      <c r="AI8" s="137"/>
      <c r="AJ8" s="137"/>
      <c r="AK8" s="177"/>
      <c r="AL8" s="138"/>
      <c r="AM8" s="137"/>
      <c r="AN8" s="137"/>
      <c r="AO8" s="177"/>
    </row>
    <row r="9" spans="10:53" ht="9.75" customHeight="1"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262"/>
      <c r="AH9" s="182"/>
      <c r="AI9" s="182"/>
      <c r="AJ9" s="182"/>
      <c r="AK9" s="176"/>
      <c r="AL9" s="184"/>
      <c r="AM9" s="182"/>
      <c r="AN9" s="182"/>
      <c r="AO9" s="176"/>
    </row>
    <row r="10" spans="10:53" ht="9.75" customHeight="1"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260"/>
      <c r="AH10" s="145"/>
      <c r="AI10" s="145"/>
      <c r="AJ10" s="145"/>
      <c r="AK10" s="179"/>
      <c r="AL10" s="146"/>
      <c r="AM10" s="145"/>
      <c r="AN10" s="145"/>
      <c r="AO10" s="179"/>
    </row>
    <row r="11" spans="10:53" ht="9.75" customHeight="1"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261"/>
      <c r="AH11" s="137"/>
      <c r="AI11" s="137"/>
      <c r="AJ11" s="137"/>
      <c r="AK11" s="177"/>
      <c r="AL11" s="138"/>
      <c r="AM11" s="137"/>
      <c r="AN11" s="137"/>
      <c r="AO11" s="177"/>
    </row>
    <row r="12" spans="10:53" ht="9.75" customHeight="1"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261"/>
      <c r="AH12" s="137"/>
      <c r="AI12" s="137"/>
      <c r="AJ12" s="137"/>
      <c r="AK12" s="177"/>
      <c r="AL12" s="138"/>
      <c r="AM12" s="137"/>
      <c r="AN12" s="137"/>
      <c r="AO12" s="177"/>
    </row>
    <row r="13" spans="10:53" ht="9.75" customHeight="1"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262"/>
      <c r="AH13" s="182"/>
      <c r="AI13" s="182"/>
      <c r="AJ13" s="182"/>
      <c r="AK13" s="176"/>
      <c r="AL13" s="184"/>
      <c r="AM13" s="182"/>
      <c r="AN13" s="182"/>
      <c r="AO13" s="176"/>
    </row>
    <row r="14" spans="10:53" ht="9" customHeight="1"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260"/>
      <c r="AH14" s="145"/>
      <c r="AI14" s="145"/>
      <c r="AJ14" s="145"/>
      <c r="AK14" s="179"/>
      <c r="AL14" s="146"/>
      <c r="AM14" s="145"/>
      <c r="AN14" s="145"/>
      <c r="AO14" s="179"/>
    </row>
    <row r="15" spans="10:53" ht="9.75" customHeight="1"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261"/>
      <c r="AH15" s="137"/>
      <c r="AI15" s="137"/>
      <c r="AJ15" s="137"/>
      <c r="AK15" s="177"/>
      <c r="AL15" s="138"/>
      <c r="AM15" s="137"/>
      <c r="AN15" s="137"/>
      <c r="AO15" s="177"/>
    </row>
    <row r="16" spans="10:53" ht="9.75" customHeight="1"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261"/>
      <c r="AH16" s="137"/>
      <c r="AI16" s="137"/>
      <c r="AJ16" s="137"/>
      <c r="AK16" s="177"/>
      <c r="AL16" s="138"/>
      <c r="AM16" s="137"/>
      <c r="AN16" s="137"/>
      <c r="AO16" s="177"/>
    </row>
    <row r="17" spans="10:41" ht="9.75" customHeight="1"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262"/>
      <c r="AH17" s="182"/>
      <c r="AI17" s="182"/>
      <c r="AJ17" s="182"/>
      <c r="AK17" s="176"/>
      <c r="AL17" s="184"/>
      <c r="AM17" s="182"/>
      <c r="AN17" s="182"/>
      <c r="AO17" s="176"/>
    </row>
    <row r="18" spans="10:41" ht="9.75" customHeight="1"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260"/>
      <c r="AH18" s="145"/>
      <c r="AI18" s="145"/>
      <c r="AJ18" s="145"/>
      <c r="AK18" s="179"/>
      <c r="AL18" s="146"/>
      <c r="AM18" s="145"/>
      <c r="AN18" s="145"/>
      <c r="AO18" s="179"/>
    </row>
    <row r="19" spans="10:41" ht="9.75" customHeight="1"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77"/>
      <c r="AE19" s="137"/>
      <c r="AF19" s="137"/>
      <c r="AG19" s="261"/>
      <c r="AH19" s="137"/>
      <c r="AI19" s="137"/>
      <c r="AJ19" s="137"/>
      <c r="AK19" s="177"/>
      <c r="AL19" s="138"/>
      <c r="AM19" s="137"/>
      <c r="AN19" s="137"/>
      <c r="AO19" s="177"/>
    </row>
    <row r="20" spans="10:41" ht="9.75" customHeight="1"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261"/>
      <c r="AH20" s="137"/>
      <c r="AI20" s="137"/>
      <c r="AJ20" s="137"/>
      <c r="AK20" s="177"/>
      <c r="AL20" s="138"/>
      <c r="AM20" s="137"/>
      <c r="AN20" s="137"/>
      <c r="AO20" s="177"/>
    </row>
    <row r="21" spans="10:41" ht="9.75" customHeight="1"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262"/>
      <c r="AH21" s="182"/>
      <c r="AI21" s="182"/>
      <c r="AJ21" s="182"/>
      <c r="AK21" s="176"/>
      <c r="AL21" s="184"/>
      <c r="AM21" s="182"/>
      <c r="AN21" s="182"/>
      <c r="AO21" s="176"/>
    </row>
    <row r="22" spans="10:41" ht="9.75" customHeight="1"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260"/>
      <c r="AH22" s="145"/>
      <c r="AI22" s="145"/>
      <c r="AJ22" s="145"/>
      <c r="AK22" s="179"/>
      <c r="AL22" s="146"/>
      <c r="AM22" s="145"/>
      <c r="AN22" s="145"/>
      <c r="AO22" s="179"/>
    </row>
    <row r="23" spans="10:41" ht="9.75" customHeight="1"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261"/>
      <c r="AH23" s="137"/>
      <c r="AI23" s="137"/>
      <c r="AJ23" s="137"/>
      <c r="AK23" s="177"/>
      <c r="AL23" s="138"/>
      <c r="AM23" s="137"/>
      <c r="AN23" s="137"/>
      <c r="AO23" s="177"/>
    </row>
    <row r="24" spans="10:41" ht="9.75" customHeight="1"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V24" s="138"/>
      <c r="W24" s="185"/>
      <c r="X24" s="137"/>
      <c r="Y24" s="177"/>
      <c r="Z24" s="138"/>
      <c r="AA24" s="137"/>
      <c r="AB24" s="137"/>
      <c r="AC24" s="177"/>
      <c r="AD24" s="138"/>
      <c r="AE24" s="137"/>
      <c r="AF24" s="137"/>
      <c r="AG24" s="261"/>
      <c r="AH24" s="137"/>
      <c r="AI24" s="137"/>
      <c r="AJ24" s="137"/>
      <c r="AK24" s="177"/>
      <c r="AL24" s="138"/>
      <c r="AM24" s="137"/>
      <c r="AN24" s="137"/>
      <c r="AO24" s="177"/>
    </row>
    <row r="25" spans="10:41" ht="9.75" customHeight="1"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184"/>
      <c r="W25" s="194"/>
      <c r="X25" s="182"/>
      <c r="Y25" s="176"/>
      <c r="Z25" s="184"/>
      <c r="AA25" s="182"/>
      <c r="AB25" s="182"/>
      <c r="AC25" s="176"/>
      <c r="AD25" s="184"/>
      <c r="AE25" s="182"/>
      <c r="AF25" s="182"/>
      <c r="AG25" s="262"/>
      <c r="AH25" s="182"/>
      <c r="AI25" s="182"/>
      <c r="AJ25" s="182"/>
      <c r="AK25" s="176"/>
      <c r="AL25" s="184"/>
      <c r="AM25" s="182"/>
      <c r="AN25" s="182"/>
      <c r="AO25" s="176"/>
    </row>
    <row r="26" spans="10:41" ht="9.75" customHeight="1">
      <c r="J26" s="138"/>
      <c r="K26" s="137"/>
      <c r="L26" s="137"/>
      <c r="M26" s="177"/>
      <c r="N26" s="138"/>
      <c r="O26" s="137"/>
      <c r="P26" s="137"/>
      <c r="Q26" s="177"/>
      <c r="R26" s="138"/>
      <c r="S26" s="137"/>
      <c r="T26" s="137"/>
      <c r="U26" s="177"/>
      <c r="V26" s="138"/>
      <c r="W26" s="185"/>
      <c r="X26" s="137"/>
      <c r="Y26" s="177"/>
      <c r="Z26" s="138"/>
      <c r="AA26" s="137"/>
      <c r="AB26" s="137"/>
      <c r="AC26" s="177"/>
      <c r="AD26" s="138"/>
      <c r="AE26" s="137"/>
      <c r="AF26" s="137"/>
      <c r="AG26" s="261"/>
      <c r="AH26" s="137"/>
      <c r="AI26" s="137"/>
      <c r="AJ26" s="137"/>
      <c r="AK26" s="177"/>
      <c r="AL26" s="138"/>
      <c r="AM26" s="137"/>
      <c r="AN26" s="137"/>
      <c r="AO26" s="177"/>
    </row>
    <row r="27" spans="10:41" ht="9.75" customHeight="1"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38"/>
      <c r="W27" s="185"/>
      <c r="X27" s="137"/>
      <c r="Y27" s="177"/>
      <c r="Z27" s="138"/>
      <c r="AA27" s="137"/>
      <c r="AB27" s="137"/>
      <c r="AC27" s="177"/>
      <c r="AD27" s="138"/>
      <c r="AE27" s="137"/>
      <c r="AF27" s="137"/>
      <c r="AG27" s="261"/>
      <c r="AH27" s="137"/>
      <c r="AI27" s="137"/>
      <c r="AJ27" s="137"/>
      <c r="AK27" s="177"/>
      <c r="AL27" s="138"/>
      <c r="AM27" s="137"/>
      <c r="AN27" s="137"/>
      <c r="AO27" s="177"/>
    </row>
    <row r="28" spans="10:41" ht="9.75" customHeight="1"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85"/>
      <c r="X28" s="137"/>
      <c r="Y28" s="177"/>
      <c r="Z28" s="138"/>
      <c r="AA28" s="137"/>
      <c r="AB28" s="137"/>
      <c r="AC28" s="177"/>
      <c r="AD28" s="138"/>
      <c r="AE28" s="137"/>
      <c r="AF28" s="137"/>
      <c r="AG28" s="261"/>
      <c r="AH28" s="137"/>
      <c r="AI28" s="137"/>
      <c r="AJ28" s="137"/>
      <c r="AK28" s="177"/>
      <c r="AL28" s="138"/>
      <c r="AM28" s="137"/>
      <c r="AN28" s="137"/>
      <c r="AO28" s="177"/>
    </row>
    <row r="29" spans="10:41" ht="9.75" customHeight="1">
      <c r="J29" s="184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</row>
    <row r="30" spans="10:41" ht="9.75" customHeight="1">
      <c r="J30" s="146"/>
      <c r="K30" s="145"/>
      <c r="L30" s="145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</row>
    <row r="31" spans="10:41" ht="9.75" customHeight="1"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</row>
    <row r="32" spans="10:41" ht="9.75" customHeight="1"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</row>
    <row r="33" spans="10:41" ht="9.75" customHeight="1"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</row>
    <row r="34" spans="10:41" ht="9.75" customHeight="1">
      <c r="J34" s="138"/>
      <c r="K34" s="137"/>
      <c r="L34" s="137"/>
      <c r="M34" s="177"/>
      <c r="N34" s="138"/>
      <c r="O34" s="137"/>
      <c r="P34" s="137"/>
      <c r="Q34" s="177"/>
      <c r="R34" s="138"/>
      <c r="S34" s="137"/>
      <c r="T34" s="137"/>
      <c r="U34" s="177"/>
      <c r="V34" s="138"/>
      <c r="W34" s="137"/>
      <c r="X34" s="137"/>
      <c r="Y34" s="177"/>
      <c r="Z34" s="138"/>
      <c r="AA34" s="137"/>
      <c r="AB34" s="137"/>
      <c r="AC34" s="177"/>
      <c r="AD34" s="138"/>
      <c r="AE34" s="137"/>
      <c r="AF34" s="137"/>
      <c r="AG34" s="177"/>
      <c r="AH34" s="138"/>
      <c r="AI34" s="137"/>
      <c r="AJ34" s="137"/>
      <c r="AK34" s="177"/>
      <c r="AL34" s="138"/>
      <c r="AM34" s="137"/>
      <c r="AN34" s="137"/>
      <c r="AO34" s="177"/>
    </row>
    <row r="35" spans="10:41" ht="9.75" customHeight="1"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232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</row>
    <row r="36" spans="10:41" ht="9.75" customHeight="1"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</row>
    <row r="37" spans="10:41" ht="9.75" customHeight="1"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</row>
    <row r="58" spans="2:8" ht="9.75" customHeight="1">
      <c r="B58" s="188"/>
      <c r="D58" s="188"/>
      <c r="F58" s="188"/>
      <c r="H58" s="188"/>
    </row>
    <row r="59" spans="2:8" ht="9.75" customHeight="1">
      <c r="B59" s="188"/>
      <c r="D59" s="188"/>
      <c r="F59" s="188"/>
      <c r="H59" s="18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BS63"/>
  <sheetViews>
    <sheetView zoomScale="90" zoomScaleNormal="90" workbookViewId="0">
      <selection activeCell="BI2" sqref="BI2"/>
    </sheetView>
  </sheetViews>
  <sheetFormatPr defaultColWidth="1.85546875" defaultRowHeight="9.75" customHeight="1"/>
  <cols>
    <col min="1" max="4" width="1.85546875" style="169"/>
    <col min="5" max="5" width="0.7109375" style="1" customWidth="1"/>
    <col min="6" max="17" width="1.85546875" style="1"/>
    <col min="18" max="18" width="2" style="1" bestFit="1" customWidth="1"/>
    <col min="19" max="46" width="1.85546875" style="1"/>
    <col min="47" max="48" width="1.85546875" style="1" customWidth="1"/>
    <col min="49" max="49" width="1.85546875" style="1"/>
    <col min="50" max="50" width="2.42578125" style="1" customWidth="1"/>
    <col min="51" max="52" width="1.85546875" style="169"/>
    <col min="53" max="53" width="1.85546875" style="1"/>
    <col min="54" max="58" width="1.85546875" style="169"/>
    <col min="59" max="59" width="6.5703125" style="1" customWidth="1"/>
    <col min="60" max="60" width="4.28515625" style="1" customWidth="1"/>
    <col min="61" max="61" width="9.85546875" style="1" customWidth="1"/>
    <col min="62" max="16384" width="1.85546875" style="169"/>
  </cols>
  <sheetData>
    <row r="1" spans="6:63" ht="3.75" customHeight="1" thickBot="1"/>
    <row r="2" spans="6:63" ht="9.75" customHeight="1">
      <c r="F2" s="2"/>
      <c r="G2" s="3"/>
      <c r="H2" s="3"/>
      <c r="I2" s="3"/>
      <c r="J2" s="4"/>
      <c r="K2" s="3"/>
      <c r="L2" s="3"/>
      <c r="M2" s="5"/>
      <c r="N2" s="2"/>
      <c r="O2" s="3"/>
      <c r="P2" s="3"/>
      <c r="Q2" s="5"/>
      <c r="BA2" s="6"/>
    </row>
    <row r="3" spans="6:63" ht="9.75" customHeight="1">
      <c r="F3" s="7"/>
      <c r="G3" s="6"/>
      <c r="H3" s="6"/>
      <c r="I3" s="6"/>
      <c r="J3" s="8"/>
      <c r="K3" s="6"/>
      <c r="L3" s="6"/>
      <c r="M3" s="9"/>
      <c r="N3" s="7"/>
      <c r="O3" s="6"/>
      <c r="P3" s="6"/>
      <c r="Q3" s="9"/>
      <c r="BA3" s="6"/>
      <c r="BK3" s="231"/>
    </row>
    <row r="4" spans="6:63" ht="9.75" customHeight="1">
      <c r="F4" s="7"/>
      <c r="G4" s="6"/>
      <c r="H4" s="6"/>
      <c r="I4" s="6"/>
      <c r="J4" s="8"/>
      <c r="K4" s="6"/>
      <c r="L4" s="6"/>
      <c r="M4" s="9"/>
      <c r="N4" s="7"/>
      <c r="O4" s="6"/>
      <c r="P4" s="6"/>
      <c r="Q4" s="9"/>
      <c r="BA4" s="6"/>
    </row>
    <row r="5" spans="6:63" ht="9.75" customHeight="1" thickBot="1">
      <c r="F5" s="7"/>
      <c r="G5" s="6"/>
      <c r="H5" s="6"/>
      <c r="I5" s="6"/>
      <c r="J5" s="8"/>
      <c r="K5" s="6"/>
      <c r="L5" s="6"/>
      <c r="M5" s="9"/>
      <c r="N5" s="10"/>
      <c r="O5" s="11"/>
      <c r="P5" s="11"/>
      <c r="Q5" s="12"/>
      <c r="BA5" s="6"/>
    </row>
    <row r="6" spans="6:63" ht="9.75" customHeight="1">
      <c r="F6" s="2"/>
      <c r="G6" s="3"/>
      <c r="H6" s="3"/>
      <c r="I6" s="3"/>
      <c r="J6" s="4"/>
      <c r="K6" s="3"/>
      <c r="L6" s="3"/>
      <c r="M6" s="5"/>
      <c r="N6" s="2"/>
      <c r="O6" s="3"/>
      <c r="P6" s="3"/>
      <c r="Q6" s="5"/>
      <c r="BA6" s="6"/>
    </row>
    <row r="7" spans="6:63" ht="9.75" customHeight="1">
      <c r="F7" s="7"/>
      <c r="G7" s="6"/>
      <c r="H7" s="6"/>
      <c r="I7" s="6"/>
      <c r="J7" s="8"/>
      <c r="K7" s="6"/>
      <c r="L7" s="6"/>
      <c r="M7" s="9"/>
      <c r="N7" s="7"/>
      <c r="O7" s="6"/>
      <c r="P7" s="6"/>
      <c r="Q7" s="9"/>
      <c r="BA7" s="6"/>
    </row>
    <row r="8" spans="6:63" ht="9.75" customHeight="1" thickBot="1">
      <c r="F8" s="7"/>
      <c r="G8" s="6"/>
      <c r="H8" s="6"/>
      <c r="I8" s="6"/>
      <c r="J8" s="8"/>
      <c r="K8" s="6"/>
      <c r="L8" s="6"/>
      <c r="M8" s="9"/>
      <c r="N8" s="7"/>
      <c r="O8" s="6"/>
      <c r="P8" s="6"/>
      <c r="Q8" s="9"/>
      <c r="BA8" s="6"/>
    </row>
    <row r="9" spans="6:63" ht="9.75" customHeight="1" thickBot="1">
      <c r="F9" s="7"/>
      <c r="G9" s="6"/>
      <c r="H9" s="6"/>
      <c r="I9" s="6"/>
      <c r="J9" s="8"/>
      <c r="K9" s="6"/>
      <c r="L9" s="6"/>
      <c r="M9" s="9"/>
      <c r="N9" s="10"/>
      <c r="O9" s="11"/>
      <c r="P9" s="11"/>
      <c r="Q9" s="12"/>
      <c r="BA9" s="6"/>
      <c r="BG9" s="30">
        <f>20*BH9</f>
        <v>160</v>
      </c>
      <c r="BH9" s="256">
        <v>8</v>
      </c>
      <c r="BI9" s="13" t="s">
        <v>116</v>
      </c>
    </row>
    <row r="10" spans="6:63" ht="9.75" customHeight="1" thickBot="1">
      <c r="F10" s="14"/>
      <c r="G10" s="15"/>
      <c r="H10" s="15"/>
      <c r="I10" s="15"/>
      <c r="J10" s="16"/>
      <c r="K10" s="15"/>
      <c r="L10" s="15"/>
      <c r="M10" s="17"/>
      <c r="N10" s="4"/>
      <c r="O10" s="3"/>
      <c r="P10" s="3"/>
      <c r="Q10" s="18"/>
      <c r="R10" s="4"/>
      <c r="S10" s="3"/>
      <c r="T10" s="3"/>
      <c r="U10" s="18"/>
      <c r="V10" s="4"/>
      <c r="W10" s="3"/>
      <c r="X10" s="3"/>
      <c r="Y10" s="18"/>
      <c r="Z10" s="4"/>
      <c r="AA10" s="3"/>
      <c r="AB10" s="3"/>
      <c r="AC10" s="18"/>
      <c r="AD10" s="4"/>
      <c r="AE10" s="3"/>
      <c r="AF10" s="3"/>
      <c r="AG10" s="18"/>
      <c r="AH10" s="4"/>
      <c r="AI10" s="3"/>
      <c r="AJ10" s="3"/>
      <c r="AK10" s="18"/>
      <c r="AL10" s="4"/>
      <c r="AM10" s="3"/>
      <c r="AN10" s="3"/>
      <c r="AO10" s="18"/>
      <c r="AP10" s="4"/>
      <c r="AQ10" s="3"/>
      <c r="AR10" s="3"/>
      <c r="AS10" s="5"/>
      <c r="AT10" s="6"/>
      <c r="AU10" s="6"/>
      <c r="AV10" s="6"/>
      <c r="AW10" s="6"/>
      <c r="AX10" s="6"/>
      <c r="BA10" s="6"/>
      <c r="BG10" s="34">
        <f>2800*BH10</f>
        <v>44800</v>
      </c>
      <c r="BH10" s="36">
        <v>16</v>
      </c>
      <c r="BI10" s="20" t="s">
        <v>114</v>
      </c>
    </row>
    <row r="11" spans="6:63" ht="9.75" customHeight="1" thickBot="1">
      <c r="F11" s="7"/>
      <c r="G11" s="6"/>
      <c r="H11" s="6"/>
      <c r="I11" s="6"/>
      <c r="J11" s="8"/>
      <c r="K11" s="6"/>
      <c r="L11" s="6"/>
      <c r="M11" s="21"/>
      <c r="N11" s="8"/>
      <c r="O11" s="6"/>
      <c r="P11" s="6"/>
      <c r="Q11" s="21"/>
      <c r="R11" s="8"/>
      <c r="S11" s="6"/>
      <c r="T11" s="6"/>
      <c r="U11" s="21"/>
      <c r="V11" s="8"/>
      <c r="W11" s="6"/>
      <c r="X11" s="6"/>
      <c r="Y11" s="21"/>
      <c r="Z11" s="8"/>
      <c r="AA11" s="6"/>
      <c r="AB11" s="6"/>
      <c r="AC11" s="21"/>
      <c r="AD11" s="8"/>
      <c r="AE11" s="6"/>
      <c r="AF11" s="6"/>
      <c r="AG11" s="21"/>
      <c r="AH11" s="8"/>
      <c r="AI11" s="6"/>
      <c r="AJ11" s="6"/>
      <c r="AK11" s="21"/>
      <c r="AL11" s="8"/>
      <c r="AM11" s="6"/>
      <c r="AN11" s="6"/>
      <c r="AO11" s="21"/>
      <c r="AP11" s="8"/>
      <c r="AQ11" s="6"/>
      <c r="AR11" s="6"/>
      <c r="AS11" s="9"/>
      <c r="AT11" s="6"/>
      <c r="AU11" s="6"/>
      <c r="AV11" s="6"/>
      <c r="AW11" s="6"/>
      <c r="AX11" s="6"/>
      <c r="BA11" s="6"/>
      <c r="BG11" s="22">
        <f>BG10+BG9</f>
        <v>44960</v>
      </c>
      <c r="BH11" s="255"/>
      <c r="BI11" s="24" t="s">
        <v>0</v>
      </c>
    </row>
    <row r="12" spans="6:63" ht="9.75" customHeight="1" thickBot="1">
      <c r="F12" s="7"/>
      <c r="G12" s="6"/>
      <c r="H12" s="6"/>
      <c r="I12" s="6"/>
      <c r="J12" s="8"/>
      <c r="K12" s="6"/>
      <c r="L12" s="6"/>
      <c r="M12" s="21"/>
      <c r="N12" s="8"/>
      <c r="O12" s="6"/>
      <c r="P12" s="6"/>
      <c r="Q12" s="21"/>
      <c r="R12" s="8"/>
      <c r="S12" s="6"/>
      <c r="T12" s="6"/>
      <c r="U12" s="21"/>
      <c r="V12" s="8"/>
      <c r="W12" s="6"/>
      <c r="X12" s="6"/>
      <c r="Y12" s="21"/>
      <c r="Z12" s="8"/>
      <c r="AA12" s="6"/>
      <c r="AB12" s="6"/>
      <c r="AC12" s="21"/>
      <c r="AD12" s="8"/>
      <c r="AE12" s="6"/>
      <c r="AF12" s="6"/>
      <c r="AG12" s="21"/>
      <c r="AH12" s="8"/>
      <c r="AI12" s="6"/>
      <c r="AJ12" s="6"/>
      <c r="AK12" s="21"/>
      <c r="AL12" s="8"/>
      <c r="AM12" s="6"/>
      <c r="AN12" s="6"/>
      <c r="AO12" s="21"/>
      <c r="AP12" s="8"/>
      <c r="AQ12" s="6"/>
      <c r="AR12" s="6"/>
      <c r="AS12" s="9"/>
      <c r="AT12" s="6"/>
      <c r="AU12" s="6"/>
      <c r="AV12" s="6"/>
      <c r="AW12" s="6"/>
      <c r="AX12" s="6"/>
      <c r="BA12" s="6"/>
    </row>
    <row r="13" spans="6:63" ht="9.75" customHeight="1" thickBot="1">
      <c r="F13" s="25"/>
      <c r="G13" s="26"/>
      <c r="H13" s="26"/>
      <c r="I13" s="26"/>
      <c r="J13" s="27"/>
      <c r="K13" s="26"/>
      <c r="L13" s="26"/>
      <c r="M13" s="28"/>
      <c r="N13" s="27"/>
      <c r="O13" s="26"/>
      <c r="P13" s="26"/>
      <c r="Q13" s="28"/>
      <c r="R13" s="27"/>
      <c r="S13" s="26"/>
      <c r="T13" s="26"/>
      <c r="U13" s="28"/>
      <c r="V13" s="27"/>
      <c r="W13" s="26"/>
      <c r="X13" s="26"/>
      <c r="Y13" s="28"/>
      <c r="Z13" s="27"/>
      <c r="AA13" s="26"/>
      <c r="AB13" s="26"/>
      <c r="AC13" s="28"/>
      <c r="AD13" s="27"/>
      <c r="AE13" s="26"/>
      <c r="AF13" s="26"/>
      <c r="AG13" s="28"/>
      <c r="AH13" s="27"/>
      <c r="AI13" s="26"/>
      <c r="AJ13" s="26"/>
      <c r="AK13" s="28"/>
      <c r="AL13" s="27"/>
      <c r="AM13" s="26"/>
      <c r="AN13" s="26"/>
      <c r="AO13" s="28"/>
      <c r="AP13" s="27"/>
      <c r="AQ13" s="26"/>
      <c r="AR13" s="26"/>
      <c r="AS13" s="29"/>
      <c r="AT13" s="10"/>
      <c r="AU13" s="11"/>
      <c r="AV13" s="11"/>
      <c r="AW13" s="11"/>
      <c r="AX13" s="6"/>
      <c r="BA13" s="6"/>
      <c r="BG13" s="30">
        <f>1480*BH13</f>
        <v>19240</v>
      </c>
      <c r="BH13" s="256">
        <v>13</v>
      </c>
      <c r="BI13" s="31" t="s">
        <v>1</v>
      </c>
    </row>
    <row r="14" spans="6:63" ht="9" customHeight="1">
      <c r="F14" s="14"/>
      <c r="G14" s="15"/>
      <c r="H14" s="15"/>
      <c r="I14" s="15"/>
      <c r="J14" s="16"/>
      <c r="K14" s="15"/>
      <c r="L14" s="15"/>
      <c r="M14" s="17"/>
      <c r="N14" s="16"/>
      <c r="O14" s="15"/>
      <c r="P14" s="15"/>
      <c r="Q14" s="17"/>
      <c r="R14" s="16"/>
      <c r="S14" s="15"/>
      <c r="T14" s="15"/>
      <c r="U14" s="17"/>
      <c r="V14" s="16"/>
      <c r="W14" s="15"/>
      <c r="X14" s="15"/>
      <c r="Y14" s="17"/>
      <c r="Z14" s="16"/>
      <c r="AA14" s="15"/>
      <c r="AB14" s="15"/>
      <c r="AC14" s="17"/>
      <c r="AD14" s="16"/>
      <c r="AE14" s="15"/>
      <c r="AF14" s="15"/>
      <c r="AG14" s="17"/>
      <c r="AH14" s="16"/>
      <c r="AI14" s="15"/>
      <c r="AJ14" s="15"/>
      <c r="AK14" s="17"/>
      <c r="AL14" s="16"/>
      <c r="AM14" s="15"/>
      <c r="AN14" s="15"/>
      <c r="AO14" s="17"/>
      <c r="AP14" s="16"/>
      <c r="AQ14" s="15"/>
      <c r="AR14" s="15"/>
      <c r="AS14" s="33"/>
      <c r="AT14" s="7"/>
      <c r="AU14" s="6"/>
      <c r="AV14" s="6"/>
      <c r="AW14" s="9"/>
      <c r="AX14" s="6"/>
      <c r="BA14" s="6"/>
      <c r="BG14" s="34">
        <f>2480*BH14</f>
        <v>17360</v>
      </c>
      <c r="BH14" s="36">
        <v>7</v>
      </c>
      <c r="BI14" s="20" t="s">
        <v>2</v>
      </c>
    </row>
    <row r="15" spans="6:63" ht="9.75" customHeight="1">
      <c r="F15" s="7"/>
      <c r="G15" s="6"/>
      <c r="H15" s="6"/>
      <c r="I15" s="6"/>
      <c r="J15" s="8"/>
      <c r="K15" s="6"/>
      <c r="L15" s="6"/>
      <c r="M15" s="21"/>
      <c r="N15" s="8"/>
      <c r="O15" s="6"/>
      <c r="P15" s="6"/>
      <c r="Q15" s="21"/>
      <c r="R15" s="8"/>
      <c r="S15" s="6"/>
      <c r="T15" s="6"/>
      <c r="U15" s="21"/>
      <c r="V15" s="8"/>
      <c r="W15" s="6"/>
      <c r="X15" s="6"/>
      <c r="Y15" s="21"/>
      <c r="Z15" s="8"/>
      <c r="AA15" s="6"/>
      <c r="AB15" s="6"/>
      <c r="AC15" s="21"/>
      <c r="AD15" s="8"/>
      <c r="AE15" s="6"/>
      <c r="AF15" s="6"/>
      <c r="AG15" s="21"/>
      <c r="AH15" s="8"/>
      <c r="AI15" s="6"/>
      <c r="AJ15" s="6"/>
      <c r="AK15" s="21"/>
      <c r="AL15" s="8"/>
      <c r="AM15" s="6"/>
      <c r="AN15" s="6"/>
      <c r="AO15" s="21"/>
      <c r="AP15" s="8"/>
      <c r="AQ15" s="6"/>
      <c r="AR15" s="6"/>
      <c r="AS15" s="9"/>
      <c r="AT15" s="7"/>
      <c r="AU15" s="6"/>
      <c r="AV15" s="6"/>
      <c r="AW15" s="9"/>
      <c r="AX15" s="6"/>
      <c r="BA15" s="6"/>
      <c r="BG15" s="34">
        <f>2790*BH15</f>
        <v>5580</v>
      </c>
      <c r="BH15" s="36">
        <v>2</v>
      </c>
      <c r="BI15" s="20" t="s">
        <v>3</v>
      </c>
    </row>
    <row r="16" spans="6:63" ht="9.75" customHeight="1">
      <c r="F16" s="7"/>
      <c r="G16" s="6"/>
      <c r="H16" s="6"/>
      <c r="I16" s="6"/>
      <c r="J16" s="8"/>
      <c r="K16" s="6"/>
      <c r="L16" s="6"/>
      <c r="M16" s="21"/>
      <c r="N16" s="8"/>
      <c r="O16" s="6"/>
      <c r="P16" s="6"/>
      <c r="Q16" s="21"/>
      <c r="R16" s="8"/>
      <c r="S16" s="6"/>
      <c r="T16" s="6"/>
      <c r="U16" s="21"/>
      <c r="V16" s="8"/>
      <c r="W16" s="6"/>
      <c r="X16" s="6"/>
      <c r="Y16" s="21"/>
      <c r="Z16" s="8"/>
      <c r="AA16" s="6"/>
      <c r="AB16" s="6"/>
      <c r="AC16" s="21"/>
      <c r="AD16" s="8"/>
      <c r="AE16" s="6"/>
      <c r="AF16" s="6"/>
      <c r="AG16" s="21"/>
      <c r="AH16" s="8"/>
      <c r="AI16" s="6"/>
      <c r="AJ16" s="6"/>
      <c r="AK16" s="21"/>
      <c r="AL16" s="8"/>
      <c r="AM16" s="6"/>
      <c r="AN16" s="6"/>
      <c r="AO16" s="21"/>
      <c r="AP16" s="8"/>
      <c r="AQ16" s="6"/>
      <c r="AR16" s="6"/>
      <c r="AS16" s="9"/>
      <c r="AT16" s="7"/>
      <c r="AU16" s="6"/>
      <c r="AV16" s="6"/>
      <c r="AW16" s="9"/>
      <c r="AX16" s="6"/>
      <c r="BA16" s="6"/>
      <c r="BG16" s="34">
        <v>1530</v>
      </c>
      <c r="BH16" s="36">
        <v>0</v>
      </c>
      <c r="BI16" s="9" t="s">
        <v>115</v>
      </c>
    </row>
    <row r="17" spans="6:71" ht="9.75" customHeight="1" thickBot="1">
      <c r="F17" s="25"/>
      <c r="G17" s="26"/>
      <c r="H17" s="26"/>
      <c r="I17" s="26"/>
      <c r="J17" s="27"/>
      <c r="K17" s="26"/>
      <c r="L17" s="26"/>
      <c r="M17" s="28"/>
      <c r="N17" s="27"/>
      <c r="O17" s="26"/>
      <c r="P17" s="26"/>
      <c r="Q17" s="28"/>
      <c r="R17" s="27"/>
      <c r="S17" s="26"/>
      <c r="T17" s="26"/>
      <c r="U17" s="28"/>
      <c r="V17" s="27"/>
      <c r="W17" s="26"/>
      <c r="X17" s="26"/>
      <c r="Y17" s="28"/>
      <c r="Z17" s="27"/>
      <c r="AA17" s="26"/>
      <c r="AB17" s="26"/>
      <c r="AC17" s="28"/>
      <c r="AD17" s="27"/>
      <c r="AE17" s="26"/>
      <c r="AF17" s="26"/>
      <c r="AG17" s="28"/>
      <c r="AH17" s="27"/>
      <c r="AI17" s="26"/>
      <c r="AJ17" s="26"/>
      <c r="AK17" s="28"/>
      <c r="AL17" s="27"/>
      <c r="AM17" s="26"/>
      <c r="AN17" s="26"/>
      <c r="AO17" s="28"/>
      <c r="AP17" s="27"/>
      <c r="AQ17" s="26"/>
      <c r="AR17" s="26"/>
      <c r="AS17" s="29"/>
      <c r="AT17" s="10"/>
      <c r="AU17" s="11"/>
      <c r="AV17" s="11"/>
      <c r="AW17" s="12"/>
      <c r="AX17" s="6"/>
      <c r="BA17" s="6"/>
      <c r="BG17" s="38">
        <v>1250</v>
      </c>
      <c r="BH17" s="39">
        <v>3</v>
      </c>
      <c r="BI17" s="40" t="s">
        <v>5</v>
      </c>
    </row>
    <row r="18" spans="6:71" ht="9.75" customHeight="1" thickBot="1">
      <c r="F18" s="14"/>
      <c r="G18" s="15"/>
      <c r="H18" s="15"/>
      <c r="I18" s="15"/>
      <c r="J18" s="16"/>
      <c r="K18" s="15"/>
      <c r="L18" s="15"/>
      <c r="M18" s="17"/>
      <c r="N18" s="16"/>
      <c r="O18" s="15"/>
      <c r="P18" s="15"/>
      <c r="Q18" s="17"/>
      <c r="R18" s="16"/>
      <c r="S18" s="15"/>
      <c r="T18" s="15"/>
      <c r="U18" s="17"/>
      <c r="V18" s="16"/>
      <c r="W18" s="15"/>
      <c r="X18" s="15"/>
      <c r="Y18" s="17"/>
      <c r="Z18" s="16"/>
      <c r="AA18" s="15"/>
      <c r="AB18" s="15"/>
      <c r="AC18" s="17"/>
      <c r="AD18" s="16"/>
      <c r="AE18" s="15"/>
      <c r="AF18" s="15"/>
      <c r="AG18" s="17"/>
      <c r="AH18" s="16"/>
      <c r="AI18" s="15"/>
      <c r="AJ18" s="15"/>
      <c r="AK18" s="17"/>
      <c r="AL18" s="16"/>
      <c r="AM18" s="15"/>
      <c r="AN18" s="15"/>
      <c r="AO18" s="17"/>
      <c r="AP18" s="16"/>
      <c r="AQ18" s="15"/>
      <c r="AR18" s="15"/>
      <c r="AS18" s="33"/>
      <c r="AT18" s="7"/>
      <c r="AU18" s="6"/>
      <c r="AV18" s="6"/>
      <c r="AW18" s="9"/>
      <c r="AX18" s="6"/>
      <c r="BA18" s="6"/>
      <c r="BG18" s="22">
        <f>SUM(BG13:BG17)</f>
        <v>44960</v>
      </c>
      <c r="BH18" s="23"/>
      <c r="BI18" s="24" t="s">
        <v>6</v>
      </c>
    </row>
    <row r="19" spans="6:71" ht="9.75" customHeight="1" thickBot="1">
      <c r="F19" s="7"/>
      <c r="G19" s="6"/>
      <c r="H19" s="6"/>
      <c r="I19" s="6"/>
      <c r="J19" s="8"/>
      <c r="K19" s="6"/>
      <c r="L19" s="6"/>
      <c r="M19" s="21"/>
      <c r="N19" s="8"/>
      <c r="O19" s="6"/>
      <c r="P19" s="6"/>
      <c r="Q19" s="21"/>
      <c r="R19" s="8"/>
      <c r="S19" s="6"/>
      <c r="T19" s="6"/>
      <c r="U19" s="21"/>
      <c r="V19" s="8"/>
      <c r="W19" s="6"/>
      <c r="X19" s="6"/>
      <c r="Y19" s="21"/>
      <c r="Z19" s="8"/>
      <c r="AA19" s="6"/>
      <c r="AB19" s="6"/>
      <c r="AC19" s="21"/>
      <c r="AD19" s="8"/>
      <c r="AE19" s="6"/>
      <c r="AF19" s="6"/>
      <c r="AG19" s="21"/>
      <c r="AH19" s="8"/>
      <c r="AI19" s="6"/>
      <c r="AJ19" s="6"/>
      <c r="AK19" s="21"/>
      <c r="AL19" s="8"/>
      <c r="AM19" s="6"/>
      <c r="AN19" s="6"/>
      <c r="AO19" s="21"/>
      <c r="AP19" s="8"/>
      <c r="AQ19" s="6"/>
      <c r="AR19" s="6"/>
      <c r="AS19" s="9"/>
      <c r="AT19" s="7"/>
      <c r="AU19" s="6"/>
      <c r="AV19" s="6"/>
      <c r="AW19" s="9"/>
      <c r="AX19" s="6"/>
      <c r="BA19" s="6"/>
      <c r="BG19" s="32"/>
      <c r="BH19" s="32"/>
      <c r="BI19" s="32"/>
    </row>
    <row r="20" spans="6:71" ht="9.75" customHeight="1">
      <c r="F20" s="7"/>
      <c r="G20" s="6"/>
      <c r="H20" s="6"/>
      <c r="I20" s="6"/>
      <c r="J20" s="8"/>
      <c r="K20" s="6"/>
      <c r="L20" s="6"/>
      <c r="M20" s="21"/>
      <c r="N20" s="8"/>
      <c r="O20" s="6"/>
      <c r="P20" s="6"/>
      <c r="Q20" s="21"/>
      <c r="R20" s="8"/>
      <c r="S20" s="6"/>
      <c r="T20" s="6"/>
      <c r="U20" s="21"/>
      <c r="V20" s="8"/>
      <c r="W20" s="6"/>
      <c r="X20" s="6"/>
      <c r="Y20" s="21"/>
      <c r="Z20" s="8"/>
      <c r="AA20" s="6"/>
      <c r="AB20" s="6"/>
      <c r="AC20" s="21"/>
      <c r="AD20" s="8"/>
      <c r="AE20" s="6"/>
      <c r="AF20" s="6"/>
      <c r="AG20" s="21"/>
      <c r="AH20" s="8"/>
      <c r="AI20" s="6"/>
      <c r="AJ20" s="6"/>
      <c r="AK20" s="21"/>
      <c r="AL20" s="8"/>
      <c r="AM20" s="6"/>
      <c r="AN20" s="6"/>
      <c r="AO20" s="21"/>
      <c r="AP20" s="8"/>
      <c r="AQ20" s="6"/>
      <c r="AR20" s="6"/>
      <c r="AS20" s="9"/>
      <c r="AT20" s="7"/>
      <c r="AU20" s="6"/>
      <c r="AV20" s="6"/>
      <c r="AW20" s="9"/>
      <c r="AX20" s="6"/>
      <c r="BA20" s="6"/>
      <c r="BG20" s="30" t="s">
        <v>7</v>
      </c>
      <c r="BH20" s="256"/>
      <c r="BI20" s="31">
        <f>1.4*BG11</f>
        <v>62943.999999999993</v>
      </c>
    </row>
    <row r="21" spans="6:71" ht="9.75" customHeight="1" thickBot="1">
      <c r="F21" s="25"/>
      <c r="G21" s="26"/>
      <c r="H21" s="26"/>
      <c r="I21" s="26"/>
      <c r="J21" s="27"/>
      <c r="K21" s="26"/>
      <c r="L21" s="26"/>
      <c r="M21" s="28"/>
      <c r="N21" s="27"/>
      <c r="O21" s="26"/>
      <c r="P21" s="26"/>
      <c r="Q21" s="28"/>
      <c r="R21" s="27"/>
      <c r="S21" s="26"/>
      <c r="T21" s="26"/>
      <c r="U21" s="28"/>
      <c r="V21" s="27"/>
      <c r="W21" s="26"/>
      <c r="X21" s="26"/>
      <c r="Y21" s="28"/>
      <c r="Z21" s="27"/>
      <c r="AA21" s="26"/>
      <c r="AB21" s="26"/>
      <c r="AC21" s="28"/>
      <c r="AD21" s="27"/>
      <c r="AE21" s="26"/>
      <c r="AF21" s="26"/>
      <c r="AG21" s="28"/>
      <c r="AH21" s="27"/>
      <c r="AI21" s="26"/>
      <c r="AJ21" s="26"/>
      <c r="AK21" s="28"/>
      <c r="AL21" s="27"/>
      <c r="AM21" s="26"/>
      <c r="AN21" s="26"/>
      <c r="AO21" s="28"/>
      <c r="AP21" s="27"/>
      <c r="AQ21" s="26"/>
      <c r="AR21" s="26"/>
      <c r="AS21" s="29"/>
      <c r="AT21" s="10"/>
      <c r="AU21" s="11"/>
      <c r="AV21" s="11"/>
      <c r="AW21" s="12"/>
      <c r="AX21" s="6"/>
      <c r="BA21" s="6"/>
      <c r="BG21" s="38" t="s">
        <v>8</v>
      </c>
      <c r="BH21" s="39"/>
      <c r="BI21" s="40">
        <f>4*4540+10400+21100+4200+5000 -BH13*350  + BH14*150</f>
        <v>55360</v>
      </c>
    </row>
    <row r="22" spans="6:71" ht="9.75" customHeight="1">
      <c r="F22" s="14"/>
      <c r="G22" s="15"/>
      <c r="H22" s="15"/>
      <c r="I22" s="15"/>
      <c r="J22" s="16"/>
      <c r="K22" s="15"/>
      <c r="L22" s="15"/>
      <c r="M22" s="17"/>
      <c r="N22" s="16"/>
      <c r="O22" s="15"/>
      <c r="P22" s="15"/>
      <c r="Q22" s="17"/>
      <c r="R22" s="16"/>
      <c r="S22" s="15"/>
      <c r="T22" s="15"/>
      <c r="U22" s="17"/>
      <c r="V22" s="16"/>
      <c r="W22" s="15"/>
      <c r="X22" s="15"/>
      <c r="Y22" s="17"/>
      <c r="Z22" s="16"/>
      <c r="AA22" s="15"/>
      <c r="AB22" s="15"/>
      <c r="AC22" s="17"/>
      <c r="AD22" s="16"/>
      <c r="AE22" s="15"/>
      <c r="AF22" s="15"/>
      <c r="AG22" s="17"/>
      <c r="AH22" s="16"/>
      <c r="AI22" s="15"/>
      <c r="AJ22" s="15"/>
      <c r="AK22" s="17"/>
      <c r="AL22" s="16"/>
      <c r="AM22" s="15"/>
      <c r="AN22" s="15"/>
      <c r="AO22" s="17"/>
      <c r="AP22" s="16"/>
      <c r="AQ22" s="15"/>
      <c r="AR22" s="15"/>
      <c r="AS22" s="33"/>
      <c r="AT22" s="2"/>
      <c r="AU22" s="3"/>
      <c r="AV22" s="3"/>
      <c r="AW22" s="5"/>
      <c r="AX22" s="6"/>
      <c r="BA22" s="6"/>
    </row>
    <row r="23" spans="6:71" ht="9.75" customHeight="1">
      <c r="F23" s="7"/>
      <c r="G23" s="6"/>
      <c r="H23" s="6"/>
      <c r="I23" s="6"/>
      <c r="J23" s="8"/>
      <c r="K23" s="6"/>
      <c r="L23" s="6"/>
      <c r="M23" s="21"/>
      <c r="N23" s="8"/>
      <c r="O23" s="6"/>
      <c r="P23" s="6"/>
      <c r="Q23" s="21"/>
      <c r="R23" s="8"/>
      <c r="S23" s="6"/>
      <c r="T23" s="6"/>
      <c r="U23" s="21"/>
      <c r="V23" s="8"/>
      <c r="W23" s="6"/>
      <c r="X23" s="6"/>
      <c r="Y23" s="21"/>
      <c r="Z23" s="8"/>
      <c r="AA23" s="6"/>
      <c r="AB23" s="6"/>
      <c r="AC23" s="21"/>
      <c r="AD23" s="8"/>
      <c r="AE23" s="6"/>
      <c r="AF23" s="6"/>
      <c r="AG23" s="21"/>
      <c r="AH23" s="8"/>
      <c r="AI23" s="6"/>
      <c r="AJ23" s="6"/>
      <c r="AK23" s="21"/>
      <c r="AL23" s="8"/>
      <c r="AM23" s="6"/>
      <c r="AN23" s="6"/>
      <c r="AO23" s="21"/>
      <c r="AP23" s="8"/>
      <c r="AQ23" s="6"/>
      <c r="AR23" s="6"/>
      <c r="AS23" s="9"/>
      <c r="AT23" s="7"/>
      <c r="AU23" s="6"/>
      <c r="AV23" s="6"/>
      <c r="AW23" s="9"/>
    </row>
    <row r="24" spans="6:71" ht="9.75" customHeight="1">
      <c r="F24" s="7"/>
      <c r="G24" s="6"/>
      <c r="H24" s="6"/>
      <c r="I24" s="6"/>
      <c r="J24" s="8"/>
      <c r="K24" s="6"/>
      <c r="L24" s="6"/>
      <c r="M24" s="21"/>
      <c r="N24" s="8"/>
      <c r="O24" s="6"/>
      <c r="P24" s="6"/>
      <c r="Q24" s="21"/>
      <c r="R24" s="8"/>
      <c r="S24" s="6"/>
      <c r="T24" s="6"/>
      <c r="U24" s="21"/>
      <c r="V24" s="8"/>
      <c r="W24" s="6"/>
      <c r="X24" s="6"/>
      <c r="Y24" s="21"/>
      <c r="Z24" s="8"/>
      <c r="AA24" s="6"/>
      <c r="AB24" s="6"/>
      <c r="AC24" s="21"/>
      <c r="AD24" s="8"/>
      <c r="AE24" s="6"/>
      <c r="AF24" s="6"/>
      <c r="AG24" s="21"/>
      <c r="AH24" s="8"/>
      <c r="AI24" s="6"/>
      <c r="AJ24" s="6"/>
      <c r="AK24" s="21"/>
      <c r="AL24" s="8"/>
      <c r="AM24" s="6"/>
      <c r="AN24" s="6"/>
      <c r="AO24" s="21"/>
      <c r="AP24" s="8"/>
      <c r="AQ24" s="6"/>
      <c r="AR24" s="6"/>
      <c r="AS24" s="9"/>
      <c r="AT24" s="7"/>
      <c r="AU24" s="6"/>
      <c r="AV24" s="32"/>
      <c r="AW24" s="44"/>
      <c r="AX24" s="45"/>
      <c r="BA24" s="45"/>
    </row>
    <row r="25" spans="6:71" ht="9.75" customHeight="1" thickBot="1">
      <c r="F25" s="25"/>
      <c r="G25" s="26"/>
      <c r="H25" s="26"/>
      <c r="I25" s="26"/>
      <c r="J25" s="27"/>
      <c r="K25" s="26"/>
      <c r="L25" s="26"/>
      <c r="M25" s="28"/>
      <c r="N25" s="27"/>
      <c r="O25" s="26"/>
      <c r="P25" s="26"/>
      <c r="Q25" s="28"/>
      <c r="R25" s="27"/>
      <c r="S25" s="26"/>
      <c r="T25" s="26"/>
      <c r="U25" s="28"/>
      <c r="V25" s="27"/>
      <c r="W25" s="26"/>
      <c r="X25" s="26"/>
      <c r="Y25" s="28"/>
      <c r="Z25" s="27"/>
      <c r="AA25" s="26"/>
      <c r="AB25" s="26"/>
      <c r="AC25" s="28"/>
      <c r="AD25" s="27"/>
      <c r="AE25" s="26"/>
      <c r="AF25" s="26"/>
      <c r="AG25" s="28"/>
      <c r="AH25" s="27"/>
      <c r="AI25" s="26"/>
      <c r="AJ25" s="26"/>
      <c r="AK25" s="28"/>
      <c r="AL25" s="27"/>
      <c r="AM25" s="26"/>
      <c r="AN25" s="26"/>
      <c r="AO25" s="28"/>
      <c r="AP25" s="27"/>
      <c r="AQ25" s="26"/>
      <c r="AR25" s="26"/>
      <c r="AS25" s="29"/>
      <c r="AT25" s="10"/>
      <c r="AU25" s="11"/>
      <c r="AV25" s="11"/>
      <c r="AW25" s="12"/>
    </row>
    <row r="26" spans="6:71" ht="9.75" customHeight="1">
      <c r="F26" s="14"/>
      <c r="G26" s="15"/>
      <c r="H26" s="15"/>
      <c r="I26" s="15"/>
      <c r="J26" s="16"/>
      <c r="K26" s="15"/>
      <c r="L26" s="15"/>
      <c r="M26" s="17"/>
      <c r="N26" s="16"/>
      <c r="O26" s="15"/>
      <c r="P26" s="15"/>
      <c r="Q26" s="17"/>
      <c r="R26" s="16"/>
      <c r="S26" s="15"/>
      <c r="T26" s="15"/>
      <c r="U26" s="17"/>
      <c r="V26" s="16"/>
      <c r="W26" s="15"/>
      <c r="X26" s="15"/>
      <c r="Y26" s="17"/>
      <c r="Z26" s="16"/>
      <c r="AA26" s="15"/>
      <c r="AB26" s="15"/>
      <c r="AC26" s="17"/>
      <c r="AD26" s="16"/>
      <c r="AE26" s="15"/>
      <c r="AF26" s="15"/>
      <c r="AG26" s="17"/>
      <c r="AH26" s="16"/>
      <c r="AI26" s="15"/>
      <c r="AJ26" s="15"/>
      <c r="AK26" s="17"/>
      <c r="AL26" s="16"/>
      <c r="AM26" s="15"/>
      <c r="AN26" s="15"/>
      <c r="AO26" s="17"/>
      <c r="AP26" s="16"/>
      <c r="AQ26" s="15"/>
      <c r="AR26" s="15"/>
      <c r="AS26" s="15"/>
      <c r="AT26" s="2"/>
      <c r="AU26" s="3"/>
      <c r="AV26" s="3"/>
      <c r="AW26" s="5"/>
    </row>
    <row r="27" spans="6:71" ht="9.75" customHeight="1">
      <c r="F27" s="7"/>
      <c r="G27" s="6"/>
      <c r="H27" s="6"/>
      <c r="I27" s="6"/>
      <c r="J27" s="8"/>
      <c r="K27" s="6"/>
      <c r="L27" s="6"/>
      <c r="M27" s="21"/>
      <c r="N27" s="8"/>
      <c r="O27" s="6"/>
      <c r="P27" s="6"/>
      <c r="Q27" s="21"/>
      <c r="R27" s="8"/>
      <c r="S27" s="6"/>
      <c r="T27" s="6"/>
      <c r="U27" s="21"/>
      <c r="V27" s="8"/>
      <c r="W27" s="6"/>
      <c r="X27" s="6"/>
      <c r="Y27" s="21"/>
      <c r="Z27" s="8"/>
      <c r="AA27" s="6"/>
      <c r="AB27" s="6"/>
      <c r="AC27" s="21"/>
      <c r="AD27" s="8"/>
      <c r="AE27" s="6"/>
      <c r="AF27" s="6"/>
      <c r="AG27" s="21"/>
      <c r="AH27" s="8"/>
      <c r="AI27" s="6"/>
      <c r="AJ27" s="6"/>
      <c r="AK27" s="21"/>
      <c r="AL27" s="8"/>
      <c r="AM27" s="6"/>
      <c r="AN27" s="6"/>
      <c r="AO27" s="21"/>
      <c r="AP27" s="8"/>
      <c r="AQ27" s="6"/>
      <c r="AR27" s="6"/>
      <c r="AS27" s="6"/>
      <c r="AT27" s="7"/>
      <c r="AU27" s="6"/>
      <c r="AV27" s="6"/>
      <c r="AW27" s="9"/>
    </row>
    <row r="28" spans="6:71" ht="9.75" customHeight="1">
      <c r="F28" s="7"/>
      <c r="G28" s="6"/>
      <c r="H28" s="6"/>
      <c r="I28" s="6"/>
      <c r="J28" s="8"/>
      <c r="K28" s="6"/>
      <c r="L28" s="6"/>
      <c r="M28" s="21"/>
      <c r="N28" s="8"/>
      <c r="O28" s="6"/>
      <c r="P28" s="6"/>
      <c r="Q28" s="21"/>
      <c r="R28" s="8"/>
      <c r="S28" s="6"/>
      <c r="T28" s="6"/>
      <c r="U28" s="21"/>
      <c r="V28" s="8"/>
      <c r="W28" s="6"/>
      <c r="X28" s="6"/>
      <c r="Y28" s="21"/>
      <c r="Z28" s="8"/>
      <c r="AA28" s="6"/>
      <c r="AB28" s="6"/>
      <c r="AC28" s="21"/>
      <c r="AD28" s="8"/>
      <c r="AE28" s="6"/>
      <c r="AF28" s="6"/>
      <c r="AG28" s="21"/>
      <c r="AH28" s="8"/>
      <c r="AI28" s="6"/>
      <c r="AJ28" s="6"/>
      <c r="AK28" s="21"/>
      <c r="AL28" s="8"/>
      <c r="AM28" s="6"/>
      <c r="AN28" s="6"/>
      <c r="AO28" s="21"/>
      <c r="AP28" s="8"/>
      <c r="AQ28" s="6"/>
      <c r="AR28" s="6"/>
      <c r="AS28" s="6"/>
      <c r="AT28" s="7"/>
      <c r="AU28" s="6"/>
      <c r="AV28" s="6"/>
      <c r="AW28" s="9"/>
    </row>
    <row r="29" spans="6:71" ht="9.75" customHeight="1">
      <c r="F29" s="25"/>
      <c r="G29" s="26"/>
      <c r="H29" s="26"/>
      <c r="I29" s="26"/>
      <c r="J29" s="27"/>
      <c r="K29" s="26"/>
      <c r="L29" s="26"/>
      <c r="M29" s="28"/>
      <c r="N29" s="27"/>
      <c r="O29" s="26"/>
      <c r="P29" s="26"/>
      <c r="Q29" s="28"/>
      <c r="R29" s="27"/>
      <c r="S29" s="26"/>
      <c r="T29" s="26"/>
      <c r="U29" s="28"/>
      <c r="V29" s="27"/>
      <c r="W29" s="26"/>
      <c r="X29" s="26"/>
      <c r="Y29" s="28"/>
      <c r="Z29" s="27"/>
      <c r="AA29" s="26"/>
      <c r="AB29" s="26"/>
      <c r="AC29" s="28"/>
      <c r="AD29" s="27"/>
      <c r="AE29" s="26"/>
      <c r="AF29" s="26"/>
      <c r="AG29" s="28"/>
      <c r="AH29" s="27"/>
      <c r="AI29" s="26"/>
      <c r="AJ29" s="26"/>
      <c r="AK29" s="28"/>
      <c r="AL29" s="27"/>
      <c r="AM29" s="26"/>
      <c r="AN29" s="26"/>
      <c r="AO29" s="28"/>
      <c r="AP29" s="27"/>
      <c r="AQ29" s="26"/>
      <c r="AR29" s="26"/>
      <c r="AS29" s="26"/>
      <c r="AT29" s="25"/>
      <c r="AU29" s="26"/>
      <c r="AV29" s="26"/>
      <c r="AW29" s="29"/>
      <c r="BE29" s="137"/>
      <c r="BF29" s="137"/>
      <c r="BG29" s="6"/>
      <c r="BH29" s="6"/>
      <c r="BI29" s="6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</row>
    <row r="30" spans="6:71" ht="9.75" customHeight="1">
      <c r="F30" s="14"/>
      <c r="G30" s="15"/>
      <c r="H30" s="15"/>
      <c r="I30" s="15"/>
      <c r="J30" s="16"/>
      <c r="K30" s="15"/>
      <c r="L30" s="15"/>
      <c r="M30" s="17"/>
      <c r="N30" s="16"/>
      <c r="O30" s="15"/>
      <c r="P30" s="15"/>
      <c r="Q30" s="17"/>
      <c r="R30" s="16"/>
      <c r="S30" s="15"/>
      <c r="T30" s="15"/>
      <c r="U30" s="17"/>
      <c r="V30" s="16"/>
      <c r="W30" s="15"/>
      <c r="X30" s="15"/>
      <c r="Y30" s="17"/>
      <c r="Z30" s="16"/>
      <c r="AA30" s="15"/>
      <c r="AB30" s="15"/>
      <c r="AC30" s="17"/>
      <c r="AD30" s="16"/>
      <c r="AE30" s="15"/>
      <c r="AF30" s="15"/>
      <c r="AG30" s="17"/>
      <c r="AH30" s="16"/>
      <c r="AI30" s="15"/>
      <c r="AJ30" s="15"/>
      <c r="AK30" s="17"/>
      <c r="AL30" s="16"/>
      <c r="AM30" s="15"/>
      <c r="AN30" s="15"/>
      <c r="AO30" s="17"/>
      <c r="AP30" s="16"/>
      <c r="AQ30" s="15"/>
      <c r="AR30" s="15"/>
      <c r="AS30" s="15"/>
      <c r="AT30" s="14"/>
      <c r="AU30" s="15"/>
      <c r="AV30" s="15"/>
      <c r="AW30" s="33"/>
      <c r="BE30" s="137"/>
      <c r="BF30" s="137"/>
      <c r="BG30" s="6"/>
      <c r="BH30" s="6"/>
      <c r="BI30" s="6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</row>
    <row r="31" spans="6:71" ht="9.75" customHeight="1">
      <c r="F31" s="7"/>
      <c r="G31" s="6"/>
      <c r="H31" s="6"/>
      <c r="I31" s="6"/>
      <c r="J31" s="8"/>
      <c r="K31" s="6"/>
      <c r="L31" s="6"/>
      <c r="M31" s="21"/>
      <c r="N31" s="8"/>
      <c r="O31" s="6"/>
      <c r="P31" s="6"/>
      <c r="Q31" s="21"/>
      <c r="R31" s="8"/>
      <c r="S31" s="6"/>
      <c r="T31" s="6"/>
      <c r="U31" s="21"/>
      <c r="V31" s="8"/>
      <c r="W31" s="6"/>
      <c r="X31" s="6"/>
      <c r="Y31" s="21"/>
      <c r="Z31" s="8"/>
      <c r="AA31" s="6"/>
      <c r="AB31" s="6"/>
      <c r="AC31" s="21"/>
      <c r="AD31" s="8"/>
      <c r="AE31" s="6"/>
      <c r="AF31" s="6"/>
      <c r="AG31" s="21"/>
      <c r="AH31" s="8"/>
      <c r="AI31" s="6"/>
      <c r="AJ31" s="6"/>
      <c r="AK31" s="21"/>
      <c r="AL31" s="8"/>
      <c r="AM31" s="6"/>
      <c r="AN31" s="6"/>
      <c r="AO31" s="21"/>
      <c r="AP31" s="8"/>
      <c r="AQ31" s="6"/>
      <c r="AR31" s="6"/>
      <c r="AS31" s="6"/>
      <c r="AT31" s="7"/>
      <c r="AU31" s="6"/>
      <c r="AV31" s="6"/>
      <c r="AW31" s="9"/>
      <c r="BE31" s="137"/>
      <c r="BF31" s="137"/>
      <c r="BG31" s="6"/>
      <c r="BH31" s="6"/>
      <c r="BI31" s="52"/>
      <c r="BJ31" s="137"/>
      <c r="BK31" s="137"/>
      <c r="BL31" s="137"/>
      <c r="BM31" s="137"/>
      <c r="BN31" s="137"/>
      <c r="BO31" s="137"/>
      <c r="BP31" s="137"/>
      <c r="BQ31" s="137"/>
      <c r="BR31" s="137"/>
      <c r="BS31" s="137"/>
    </row>
    <row r="32" spans="6:71" ht="9.75" customHeight="1">
      <c r="F32" s="7"/>
      <c r="G32" s="6"/>
      <c r="H32" s="6"/>
      <c r="I32" s="6"/>
      <c r="J32" s="8"/>
      <c r="K32" s="6"/>
      <c r="L32" s="6"/>
      <c r="M32" s="21"/>
      <c r="N32" s="8"/>
      <c r="O32" s="6"/>
      <c r="P32" s="6"/>
      <c r="Q32" s="21"/>
      <c r="R32" s="8"/>
      <c r="S32" s="6"/>
      <c r="T32" s="6"/>
      <c r="U32" s="21"/>
      <c r="V32" s="8"/>
      <c r="W32" s="6"/>
      <c r="X32" s="6"/>
      <c r="Y32" s="21"/>
      <c r="Z32" s="8"/>
      <c r="AA32" s="6"/>
      <c r="AB32" s="6"/>
      <c r="AC32" s="21"/>
      <c r="AD32" s="8"/>
      <c r="AE32" s="6"/>
      <c r="AF32" s="6"/>
      <c r="AG32" s="21"/>
      <c r="AH32" s="8"/>
      <c r="AI32" s="6"/>
      <c r="AJ32" s="6"/>
      <c r="AK32" s="21"/>
      <c r="AL32" s="8"/>
      <c r="AM32" s="6"/>
      <c r="AN32" s="6"/>
      <c r="AO32" s="21"/>
      <c r="AP32" s="8"/>
      <c r="AQ32" s="6"/>
      <c r="AR32" s="6"/>
      <c r="AS32" s="6"/>
      <c r="AT32" s="7"/>
      <c r="AU32" s="6"/>
      <c r="AV32" s="6"/>
      <c r="AW32" s="9"/>
      <c r="BE32" s="137"/>
      <c r="BF32" s="137"/>
      <c r="BG32" s="32"/>
      <c r="BH32" s="32"/>
      <c r="BI32" s="6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</row>
    <row r="33" spans="6:71" ht="9.75" customHeight="1" thickBot="1">
      <c r="F33" s="10"/>
      <c r="G33" s="11"/>
      <c r="H33" s="11"/>
      <c r="I33" s="11"/>
      <c r="J33" s="27"/>
      <c r="K33" s="26"/>
      <c r="L33" s="26"/>
      <c r="M33" s="28"/>
      <c r="N33" s="27"/>
      <c r="O33" s="26"/>
      <c r="P33" s="26"/>
      <c r="Q33" s="28"/>
      <c r="R33" s="27"/>
      <c r="S33" s="26"/>
      <c r="T33" s="26"/>
      <c r="U33" s="28"/>
      <c r="V33" s="27"/>
      <c r="W33" s="26"/>
      <c r="X33" s="26"/>
      <c r="Y33" s="28"/>
      <c r="Z33" s="27"/>
      <c r="AA33" s="26"/>
      <c r="AB33" s="26"/>
      <c r="AC33" s="28"/>
      <c r="AD33" s="27"/>
      <c r="AE33" s="26"/>
      <c r="AF33" s="26"/>
      <c r="AG33" s="28"/>
      <c r="AH33" s="27"/>
      <c r="AI33" s="26"/>
      <c r="AJ33" s="26"/>
      <c r="AK33" s="28"/>
      <c r="AL33" s="27"/>
      <c r="AM33" s="26"/>
      <c r="AN33" s="26"/>
      <c r="AO33" s="28"/>
      <c r="AP33" s="27"/>
      <c r="AQ33" s="26"/>
      <c r="AR33" s="26"/>
      <c r="AS33" s="26"/>
      <c r="AT33" s="25"/>
      <c r="AU33" s="26"/>
      <c r="AV33" s="26"/>
      <c r="AW33" s="29"/>
      <c r="BE33" s="137"/>
      <c r="BF33" s="137"/>
      <c r="BG33" s="32"/>
      <c r="BH33" s="32"/>
      <c r="BI33" s="32"/>
      <c r="BJ33" s="137"/>
      <c r="BK33" s="137"/>
      <c r="BL33" s="137"/>
      <c r="BM33" s="137"/>
      <c r="BN33" s="137"/>
      <c r="BO33" s="137"/>
      <c r="BP33" s="137"/>
      <c r="BQ33" s="137"/>
      <c r="BR33" s="137"/>
      <c r="BS33" s="137"/>
    </row>
    <row r="34" spans="6:71" ht="9.75" customHeight="1">
      <c r="F34" s="7"/>
      <c r="G34" s="6"/>
      <c r="H34" s="6"/>
      <c r="I34" s="6"/>
      <c r="J34" s="8"/>
      <c r="K34" s="6"/>
      <c r="L34" s="6"/>
      <c r="M34" s="21"/>
      <c r="N34" s="8"/>
      <c r="O34" s="6"/>
      <c r="P34" s="6"/>
      <c r="Q34" s="21"/>
      <c r="R34" s="8"/>
      <c r="S34" s="6"/>
      <c r="T34" s="6"/>
      <c r="U34" s="21"/>
      <c r="V34" s="8"/>
      <c r="W34" s="6"/>
      <c r="X34" s="6"/>
      <c r="Y34" s="21"/>
      <c r="Z34" s="8"/>
      <c r="AA34" s="6"/>
      <c r="AB34" s="6"/>
      <c r="AC34" s="21"/>
      <c r="AD34" s="8"/>
      <c r="AE34" s="6"/>
      <c r="AF34" s="6"/>
      <c r="AG34" s="21"/>
      <c r="AH34" s="8"/>
      <c r="AI34" s="6"/>
      <c r="AJ34" s="6"/>
      <c r="AK34" s="21"/>
      <c r="AL34" s="8"/>
      <c r="AM34" s="6"/>
      <c r="AN34" s="6"/>
      <c r="AO34" s="21"/>
      <c r="AP34" s="8"/>
      <c r="AQ34" s="6"/>
      <c r="AR34" s="6"/>
      <c r="AS34" s="6"/>
      <c r="AT34" s="14"/>
      <c r="AU34" s="15"/>
      <c r="AV34" s="15"/>
      <c r="AW34" s="33"/>
      <c r="BE34" s="137"/>
      <c r="BF34" s="137"/>
      <c r="BG34" s="6"/>
      <c r="BH34" s="6"/>
      <c r="BI34" s="6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</row>
    <row r="35" spans="6:71" ht="9.75" customHeight="1">
      <c r="F35" s="7"/>
      <c r="G35" s="6"/>
      <c r="H35" s="6"/>
      <c r="I35" s="6"/>
      <c r="J35" s="8"/>
      <c r="K35" s="6"/>
      <c r="L35" s="6"/>
      <c r="M35" s="21"/>
      <c r="N35" s="8"/>
      <c r="O35" s="6"/>
      <c r="P35" s="6"/>
      <c r="Q35" s="21"/>
      <c r="R35" s="8"/>
      <c r="S35" s="6"/>
      <c r="T35" s="6"/>
      <c r="U35" s="21"/>
      <c r="V35" s="8"/>
      <c r="W35" s="6"/>
      <c r="X35" s="6"/>
      <c r="Y35" s="21"/>
      <c r="Z35" s="8"/>
      <c r="AA35" s="6"/>
      <c r="AB35" s="6"/>
      <c r="AC35" s="21"/>
      <c r="AD35" s="8"/>
      <c r="AE35" s="6"/>
      <c r="AF35" s="6"/>
      <c r="AG35" s="21"/>
      <c r="AH35" s="8"/>
      <c r="AI35" s="6"/>
      <c r="AJ35" s="6"/>
      <c r="AK35" s="21"/>
      <c r="AL35" s="8"/>
      <c r="AM35" s="6"/>
      <c r="AN35" s="6"/>
      <c r="AO35" s="21"/>
      <c r="AP35" s="8"/>
      <c r="AQ35" s="6"/>
      <c r="AR35" s="6"/>
      <c r="AS35" s="6"/>
      <c r="AT35" s="7"/>
      <c r="AU35" s="6"/>
      <c r="AV35" s="6"/>
      <c r="AW35" s="9"/>
      <c r="BE35" s="137"/>
      <c r="BF35" s="137"/>
      <c r="BG35" s="19"/>
      <c r="BH35" s="32"/>
      <c r="BI35" s="32"/>
      <c r="BJ35" s="137"/>
      <c r="BK35" s="137"/>
      <c r="BL35" s="137"/>
      <c r="BM35" s="137"/>
      <c r="BN35" s="137"/>
      <c r="BO35" s="137"/>
      <c r="BP35" s="137"/>
      <c r="BQ35" s="137"/>
      <c r="BR35" s="137"/>
      <c r="BS35" s="137"/>
    </row>
    <row r="36" spans="6:71" ht="9.75" customHeight="1">
      <c r="F36" s="7"/>
      <c r="G36" s="6"/>
      <c r="H36" s="6"/>
      <c r="I36" s="6"/>
      <c r="J36" s="8"/>
      <c r="K36" s="6"/>
      <c r="L36" s="6"/>
      <c r="M36" s="21"/>
      <c r="N36" s="8"/>
      <c r="O36" s="6"/>
      <c r="P36" s="6"/>
      <c r="Q36" s="21"/>
      <c r="R36" s="8"/>
      <c r="S36" s="6"/>
      <c r="T36" s="6"/>
      <c r="U36" s="21"/>
      <c r="V36" s="8"/>
      <c r="W36" s="6"/>
      <c r="X36" s="6"/>
      <c r="Y36" s="21"/>
      <c r="Z36" s="8"/>
      <c r="AA36" s="6"/>
      <c r="AB36" s="6"/>
      <c r="AC36" s="21"/>
      <c r="AD36" s="8"/>
      <c r="AE36" s="6"/>
      <c r="AF36" s="6"/>
      <c r="AG36" s="21"/>
      <c r="AH36" s="8"/>
      <c r="AI36" s="6"/>
      <c r="AJ36" s="6"/>
      <c r="AK36" s="21"/>
      <c r="AL36" s="8"/>
      <c r="AM36" s="6"/>
      <c r="AN36" s="6"/>
      <c r="AO36" s="21"/>
      <c r="AP36" s="8"/>
      <c r="AQ36" s="6"/>
      <c r="AR36" s="6"/>
      <c r="AS36" s="6"/>
      <c r="AT36" s="7"/>
      <c r="AU36" s="6"/>
      <c r="AV36" s="6"/>
      <c r="AW36" s="9"/>
      <c r="BE36" s="137"/>
      <c r="BF36" s="137"/>
      <c r="BG36" s="19"/>
      <c r="BH36" s="19"/>
      <c r="BI36" s="35"/>
      <c r="BJ36" s="137"/>
      <c r="BK36" s="137"/>
      <c r="BL36" s="137"/>
      <c r="BM36" s="137"/>
      <c r="BN36" s="137"/>
      <c r="BO36" s="137"/>
      <c r="BP36" s="137"/>
      <c r="BQ36" s="137"/>
      <c r="BR36" s="137"/>
      <c r="BS36" s="137"/>
    </row>
    <row r="37" spans="6:71" ht="9.75" customHeight="1" thickBot="1">
      <c r="F37" s="10"/>
      <c r="G37" s="11"/>
      <c r="H37" s="11"/>
      <c r="I37" s="11"/>
      <c r="J37" s="27"/>
      <c r="K37" s="26"/>
      <c r="L37" s="26"/>
      <c r="M37" s="28"/>
      <c r="N37" s="27"/>
      <c r="O37" s="26"/>
      <c r="P37" s="26"/>
      <c r="Q37" s="28"/>
      <c r="R37" s="27"/>
      <c r="S37" s="26"/>
      <c r="T37" s="26"/>
      <c r="U37" s="28"/>
      <c r="V37" s="27"/>
      <c r="W37" s="26"/>
      <c r="X37" s="26"/>
      <c r="Y37" s="28"/>
      <c r="Z37" s="27"/>
      <c r="AA37" s="26"/>
      <c r="AB37" s="26"/>
      <c r="AC37" s="28"/>
      <c r="AD37" s="27"/>
      <c r="AE37" s="26"/>
      <c r="AF37" s="26"/>
      <c r="AG37" s="28"/>
      <c r="AH37" s="27"/>
      <c r="AI37" s="26"/>
      <c r="AJ37" s="26"/>
      <c r="AK37" s="28"/>
      <c r="AL37" s="27"/>
      <c r="AM37" s="26"/>
      <c r="AN37" s="26"/>
      <c r="AO37" s="28"/>
      <c r="AP37" s="27"/>
      <c r="AQ37" s="26"/>
      <c r="AR37" s="26"/>
      <c r="AS37" s="26"/>
      <c r="AT37" s="25"/>
      <c r="AU37" s="26"/>
      <c r="AV37" s="26"/>
      <c r="AW37" s="29"/>
      <c r="BE37" s="137"/>
      <c r="BF37" s="137"/>
      <c r="BG37" s="19"/>
      <c r="BH37" s="19"/>
      <c r="BI37" s="37"/>
      <c r="BJ37" s="137"/>
      <c r="BK37" s="137"/>
      <c r="BL37" s="137"/>
      <c r="BM37" s="137"/>
      <c r="BN37" s="137"/>
      <c r="BO37" s="137"/>
      <c r="BP37" s="137"/>
      <c r="BQ37" s="137"/>
      <c r="BR37" s="137"/>
      <c r="BS37" s="137"/>
    </row>
    <row r="38" spans="6:71" ht="9.75" customHeight="1">
      <c r="F38" s="2"/>
      <c r="G38" s="3"/>
      <c r="H38" s="3"/>
      <c r="I38" s="5"/>
      <c r="J38" s="14"/>
      <c r="K38" s="15"/>
      <c r="L38" s="15"/>
      <c r="M38" s="17"/>
      <c r="N38" s="16"/>
      <c r="O38" s="15"/>
      <c r="P38" s="15"/>
      <c r="Q38" s="17"/>
      <c r="R38" s="16"/>
      <c r="S38" s="15"/>
      <c r="T38" s="15"/>
      <c r="U38" s="17"/>
      <c r="V38" s="16"/>
      <c r="W38" s="15"/>
      <c r="X38" s="15"/>
      <c r="Y38" s="17"/>
      <c r="Z38" s="16"/>
      <c r="AA38" s="15"/>
      <c r="AB38" s="15"/>
      <c r="AC38" s="17"/>
      <c r="AD38" s="16"/>
      <c r="AE38" s="15"/>
      <c r="AF38" s="15"/>
      <c r="AG38" s="17"/>
      <c r="AH38" s="16"/>
      <c r="AI38" s="15"/>
      <c r="AJ38" s="15"/>
      <c r="AK38" s="17"/>
      <c r="AL38" s="16"/>
      <c r="AM38" s="15"/>
      <c r="AN38" s="15"/>
      <c r="AO38" s="17"/>
      <c r="AP38" s="16"/>
      <c r="AQ38" s="15"/>
      <c r="AR38" s="15"/>
      <c r="AS38" s="15"/>
      <c r="AT38" s="14"/>
      <c r="AU38" s="15"/>
      <c r="AV38" s="15"/>
      <c r="AW38" s="33"/>
      <c r="BE38" s="137"/>
      <c r="BF38" s="137"/>
      <c r="BG38" s="6"/>
      <c r="BH38" s="6"/>
      <c r="BI38" s="6"/>
      <c r="BJ38" s="137"/>
      <c r="BK38" s="137"/>
      <c r="BL38" s="137"/>
      <c r="BM38" s="137"/>
      <c r="BN38" s="137"/>
      <c r="BO38" s="137"/>
      <c r="BP38" s="137"/>
      <c r="BQ38" s="137"/>
      <c r="BR38" s="137"/>
      <c r="BS38" s="137"/>
    </row>
    <row r="39" spans="6:71" ht="9.75" customHeight="1">
      <c r="F39" s="7"/>
      <c r="G39" s="6"/>
      <c r="H39" s="6"/>
      <c r="I39" s="9"/>
      <c r="J39" s="7"/>
      <c r="K39" s="6"/>
      <c r="L39" s="6"/>
      <c r="M39" s="21"/>
      <c r="N39" s="8"/>
      <c r="O39" s="6"/>
      <c r="P39" s="6"/>
      <c r="Q39" s="21"/>
      <c r="R39" s="8"/>
      <c r="S39" s="6"/>
      <c r="T39" s="6"/>
      <c r="U39" s="21"/>
      <c r="V39" s="8"/>
      <c r="W39" s="6"/>
      <c r="X39" s="6"/>
      <c r="Y39" s="21"/>
      <c r="Z39" s="8"/>
      <c r="AA39" s="6"/>
      <c r="AB39" s="6"/>
      <c r="AC39" s="21"/>
      <c r="AD39" s="8"/>
      <c r="AE39" s="6"/>
      <c r="AF39" s="6"/>
      <c r="AG39" s="21"/>
      <c r="AH39" s="8"/>
      <c r="AI39" s="6"/>
      <c r="AJ39" s="6"/>
      <c r="AK39" s="21"/>
      <c r="AL39" s="8"/>
      <c r="AM39" s="6"/>
      <c r="AN39" s="6"/>
      <c r="AO39" s="21"/>
      <c r="AP39" s="8"/>
      <c r="AQ39" s="6"/>
      <c r="AR39" s="6"/>
      <c r="AS39" s="6"/>
      <c r="AT39" s="7"/>
      <c r="AU39" s="6"/>
      <c r="AV39" s="6"/>
      <c r="AW39" s="9"/>
      <c r="AX39" s="46"/>
      <c r="BA39" s="46"/>
      <c r="BE39" s="137"/>
      <c r="BF39" s="137"/>
      <c r="BG39" s="36"/>
      <c r="BH39" s="19"/>
      <c r="BI39" s="35"/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</row>
    <row r="40" spans="6:71" ht="9.75" customHeight="1">
      <c r="F40" s="7"/>
      <c r="G40" s="6"/>
      <c r="H40" s="6"/>
      <c r="I40" s="9"/>
      <c r="J40" s="7"/>
      <c r="K40" s="6"/>
      <c r="L40" s="6"/>
      <c r="M40" s="21"/>
      <c r="N40" s="8"/>
      <c r="O40" s="6"/>
      <c r="P40" s="6"/>
      <c r="Q40" s="21"/>
      <c r="R40" s="8"/>
      <c r="S40" s="6"/>
      <c r="T40" s="6"/>
      <c r="U40" s="21"/>
      <c r="V40" s="8"/>
      <c r="W40" s="6"/>
      <c r="X40" s="6"/>
      <c r="Y40" s="21"/>
      <c r="Z40" s="8"/>
      <c r="AA40" s="6"/>
      <c r="AB40" s="6"/>
      <c r="AC40" s="21"/>
      <c r="AD40" s="8"/>
      <c r="AE40" s="6"/>
      <c r="AF40" s="6"/>
      <c r="AG40" s="21"/>
      <c r="AH40" s="8"/>
      <c r="AI40" s="6"/>
      <c r="AJ40" s="6"/>
      <c r="AK40" s="21"/>
      <c r="AL40" s="8"/>
      <c r="AM40" s="6"/>
      <c r="AN40" s="6"/>
      <c r="AO40" s="21"/>
      <c r="AP40" s="8"/>
      <c r="AQ40" s="6"/>
      <c r="AR40" s="6"/>
      <c r="AS40" s="6"/>
      <c r="AT40" s="7"/>
      <c r="AU40" s="6"/>
      <c r="AV40" s="6"/>
      <c r="AW40" s="9"/>
      <c r="AX40" s="46"/>
      <c r="BA40" s="46"/>
      <c r="BE40" s="137"/>
      <c r="BF40" s="137"/>
      <c r="BG40" s="36"/>
      <c r="BH40" s="19"/>
      <c r="BI40" s="35"/>
      <c r="BJ40" s="137"/>
      <c r="BK40" s="137"/>
      <c r="BL40" s="137"/>
      <c r="BM40" s="137"/>
      <c r="BN40" s="137"/>
      <c r="BO40" s="137"/>
      <c r="BP40" s="137"/>
      <c r="BQ40" s="137"/>
      <c r="BR40" s="137"/>
      <c r="BS40" s="137"/>
    </row>
    <row r="41" spans="6:71" ht="9.75" customHeight="1" thickBot="1">
      <c r="F41" s="25"/>
      <c r="G41" s="26"/>
      <c r="H41" s="26"/>
      <c r="I41" s="29"/>
      <c r="J41" s="25"/>
      <c r="K41" s="26"/>
      <c r="L41" s="26"/>
      <c r="M41" s="28"/>
      <c r="N41" s="27"/>
      <c r="O41" s="26"/>
      <c r="P41" s="26"/>
      <c r="Q41" s="28"/>
      <c r="R41" s="27"/>
      <c r="S41" s="26"/>
      <c r="T41" s="26"/>
      <c r="U41" s="28"/>
      <c r="V41" s="27"/>
      <c r="W41" s="26"/>
      <c r="X41" s="26"/>
      <c r="Y41" s="28"/>
      <c r="Z41" s="27"/>
      <c r="AA41" s="26"/>
      <c r="AB41" s="26"/>
      <c r="AC41" s="28"/>
      <c r="AD41" s="27"/>
      <c r="AE41" s="26"/>
      <c r="AF41" s="26"/>
      <c r="AG41" s="28"/>
      <c r="AH41" s="8"/>
      <c r="AI41" s="6"/>
      <c r="AJ41" s="6"/>
      <c r="AK41" s="21"/>
      <c r="AL41" s="47"/>
      <c r="AM41" s="11"/>
      <c r="AN41" s="11"/>
      <c r="AO41" s="48"/>
      <c r="AP41" s="47"/>
      <c r="AQ41" s="11"/>
      <c r="AR41" s="11"/>
      <c r="AS41" s="11"/>
      <c r="AT41" s="25"/>
      <c r="AU41" s="26"/>
      <c r="AV41" s="26"/>
      <c r="AW41" s="29"/>
      <c r="AX41" s="46"/>
      <c r="BA41" s="46"/>
      <c r="BE41" s="137"/>
      <c r="BF41" s="137"/>
      <c r="BG41" s="36"/>
      <c r="BH41" s="36"/>
      <c r="BI41" s="35"/>
      <c r="BJ41" s="137"/>
      <c r="BK41" s="137"/>
      <c r="BL41" s="137"/>
      <c r="BM41" s="137"/>
      <c r="BN41" s="137"/>
      <c r="BO41" s="137"/>
      <c r="BP41" s="137"/>
      <c r="BQ41" s="137"/>
      <c r="BR41" s="137"/>
      <c r="BS41" s="137"/>
    </row>
    <row r="42" spans="6:71" ht="9.75" customHeight="1">
      <c r="F42" s="14"/>
      <c r="G42" s="15"/>
      <c r="H42" s="15"/>
      <c r="I42" s="33"/>
      <c r="J42" s="14"/>
      <c r="K42" s="15"/>
      <c r="L42" s="15"/>
      <c r="M42" s="17"/>
      <c r="N42" s="16"/>
      <c r="O42" s="15"/>
      <c r="P42" s="15"/>
      <c r="Q42" s="17"/>
      <c r="R42" s="16"/>
      <c r="S42" s="15"/>
      <c r="T42" s="15"/>
      <c r="U42" s="17"/>
      <c r="V42" s="16"/>
      <c r="W42" s="15"/>
      <c r="X42" s="15"/>
      <c r="Y42" s="17"/>
      <c r="Z42" s="16"/>
      <c r="AA42" s="15"/>
      <c r="AB42" s="15"/>
      <c r="AC42" s="15"/>
      <c r="AD42" s="8"/>
      <c r="AE42" s="6"/>
      <c r="AF42" s="6"/>
      <c r="AG42" s="6"/>
      <c r="AH42" s="16"/>
      <c r="AI42" s="15"/>
      <c r="AJ42" s="15"/>
      <c r="AK42" s="33"/>
      <c r="AL42" s="2"/>
      <c r="AM42" s="3"/>
      <c r="AN42" s="3"/>
      <c r="AO42" s="5"/>
      <c r="AP42" s="2"/>
      <c r="AQ42" s="3"/>
      <c r="AR42" s="3"/>
      <c r="AS42" s="5"/>
      <c r="AT42" s="14"/>
      <c r="AU42" s="15"/>
      <c r="AV42" s="15"/>
      <c r="AW42" s="33"/>
      <c r="AX42" s="46"/>
      <c r="BA42" s="46"/>
      <c r="BE42" s="137"/>
      <c r="BF42" s="137"/>
      <c r="BG42" s="36"/>
      <c r="BH42" s="36"/>
      <c r="BI42" s="6"/>
      <c r="BJ42" s="137"/>
      <c r="BK42" s="137"/>
      <c r="BL42" s="137"/>
      <c r="BM42" s="137"/>
      <c r="BN42" s="137"/>
      <c r="BO42" s="137"/>
      <c r="BP42" s="137"/>
      <c r="BQ42" s="137"/>
      <c r="BR42" s="137"/>
      <c r="BS42" s="137"/>
    </row>
    <row r="43" spans="6:71" ht="9.75" customHeight="1">
      <c r="F43" s="7"/>
      <c r="G43" s="6"/>
      <c r="H43" s="6"/>
      <c r="I43" s="9"/>
      <c r="J43" s="7"/>
      <c r="K43" s="6"/>
      <c r="L43" s="6"/>
      <c r="M43" s="21"/>
      <c r="N43" s="8"/>
      <c r="O43" s="6"/>
      <c r="P43" s="6"/>
      <c r="Q43" s="21"/>
      <c r="R43" s="8"/>
      <c r="S43" s="6"/>
      <c r="T43" s="6"/>
      <c r="U43" s="21"/>
      <c r="V43" s="8"/>
      <c r="W43" s="6"/>
      <c r="X43" s="6"/>
      <c r="Y43" s="21"/>
      <c r="Z43" s="8"/>
      <c r="AA43" s="6"/>
      <c r="AB43" s="6"/>
      <c r="AC43" s="6"/>
      <c r="AD43" s="8"/>
      <c r="AE43" s="6"/>
      <c r="AF43" s="6"/>
      <c r="AG43" s="6"/>
      <c r="AH43" s="8"/>
      <c r="AI43" s="6"/>
      <c r="AJ43" s="6"/>
      <c r="AK43" s="9"/>
      <c r="AL43" s="7"/>
      <c r="AM43" s="263"/>
      <c r="AN43" s="263"/>
      <c r="AO43" s="9"/>
      <c r="AP43" s="7"/>
      <c r="AQ43" s="6"/>
      <c r="AR43" s="6"/>
      <c r="AS43" s="9"/>
      <c r="AT43" s="7"/>
      <c r="AU43" s="6"/>
      <c r="AV43" s="6"/>
      <c r="AW43" s="9"/>
      <c r="AX43" s="46"/>
      <c r="BA43" s="46"/>
      <c r="BE43" s="137"/>
      <c r="BF43" s="137"/>
      <c r="BG43" s="36"/>
      <c r="BH43" s="36"/>
      <c r="BI43" s="35"/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</row>
    <row r="44" spans="6:71" ht="9.75" customHeight="1">
      <c r="F44" s="7"/>
      <c r="G44" s="6"/>
      <c r="H44" s="6"/>
      <c r="I44" s="9"/>
      <c r="J44" s="7"/>
      <c r="K44" s="6"/>
      <c r="L44" s="6"/>
      <c r="M44" s="21"/>
      <c r="N44" s="8"/>
      <c r="O44" s="6"/>
      <c r="P44" s="6"/>
      <c r="Q44" s="21"/>
      <c r="R44" s="8"/>
      <c r="S44" s="6"/>
      <c r="T44" s="6"/>
      <c r="U44" s="21"/>
      <c r="V44" s="8"/>
      <c r="W44" s="6"/>
      <c r="X44" s="6"/>
      <c r="Y44" s="21"/>
      <c r="Z44" s="8"/>
      <c r="AA44" s="6"/>
      <c r="AB44" s="6"/>
      <c r="AC44" s="6"/>
      <c r="AD44" s="8"/>
      <c r="AE44" s="6"/>
      <c r="AF44" s="6"/>
      <c r="AG44" s="6"/>
      <c r="AH44" s="8"/>
      <c r="AI44" s="6"/>
      <c r="AJ44" s="6"/>
      <c r="AK44" s="9"/>
      <c r="AL44" s="7"/>
      <c r="AM44" s="263"/>
      <c r="AN44" s="263"/>
      <c r="AO44" s="9"/>
      <c r="AP44" s="7"/>
      <c r="AQ44" s="6"/>
      <c r="AR44" s="6"/>
      <c r="AS44" s="9"/>
      <c r="AT44" s="7"/>
      <c r="AU44" s="6"/>
      <c r="AV44" s="6"/>
      <c r="AW44" s="9"/>
      <c r="AX44" s="46"/>
      <c r="BA44" s="46"/>
      <c r="BE44" s="137"/>
      <c r="BF44" s="137"/>
      <c r="BG44" s="19"/>
      <c r="BH44" s="19"/>
      <c r="BI44" s="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</row>
    <row r="45" spans="6:71" ht="9.75" customHeight="1" thickBot="1">
      <c r="F45" s="10"/>
      <c r="G45" s="11"/>
      <c r="H45" s="11"/>
      <c r="I45" s="12"/>
      <c r="J45" s="10"/>
      <c r="K45" s="11"/>
      <c r="L45" s="11"/>
      <c r="M45" s="48"/>
      <c r="N45" s="47"/>
      <c r="O45" s="11"/>
      <c r="P45" s="11"/>
      <c r="Q45" s="48"/>
      <c r="R45" s="47"/>
      <c r="S45" s="11"/>
      <c r="T45" s="11"/>
      <c r="U45" s="48"/>
      <c r="V45" s="47"/>
      <c r="W45" s="11"/>
      <c r="X45" s="11"/>
      <c r="Y45" s="48"/>
      <c r="Z45" s="47"/>
      <c r="AA45" s="11"/>
      <c r="AB45" s="11"/>
      <c r="AC45" s="11"/>
      <c r="AD45" s="47"/>
      <c r="AE45" s="11"/>
      <c r="AF45" s="11"/>
      <c r="AG45" s="11"/>
      <c r="AH45" s="47"/>
      <c r="AI45" s="11"/>
      <c r="AJ45" s="11"/>
      <c r="AK45" s="12"/>
      <c r="AL45" s="10"/>
      <c r="AM45" s="11"/>
      <c r="AN45" s="11"/>
      <c r="AO45" s="12"/>
      <c r="AP45" s="10"/>
      <c r="AQ45" s="11"/>
      <c r="AR45" s="11"/>
      <c r="AS45" s="12"/>
      <c r="AT45" s="10"/>
      <c r="AU45" s="11"/>
      <c r="AV45" s="11"/>
      <c r="AW45" s="12"/>
      <c r="AX45" s="46"/>
      <c r="BA45" s="46"/>
      <c r="BE45" s="137"/>
      <c r="BF45" s="137"/>
      <c r="BG45" s="32"/>
      <c r="BH45" s="32"/>
      <c r="BI45" s="32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</row>
    <row r="46" spans="6:71" ht="9.75" customHeight="1">
      <c r="AD46" s="6"/>
      <c r="AE46" s="6"/>
      <c r="AF46" s="6"/>
      <c r="AG46" s="6"/>
      <c r="AX46" s="46"/>
      <c r="BE46" s="137"/>
      <c r="BF46" s="137"/>
      <c r="BG46" s="19"/>
      <c r="BH46" s="19"/>
      <c r="BI46" s="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</row>
    <row r="47" spans="6:71" ht="9.75" customHeight="1">
      <c r="AX47" s="46"/>
      <c r="BE47" s="137"/>
      <c r="BF47" s="137"/>
      <c r="BG47" s="19"/>
      <c r="BH47" s="36"/>
      <c r="BI47" s="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</row>
    <row r="48" spans="6:71" ht="9.75" customHeight="1">
      <c r="AX48" s="46"/>
      <c r="BE48" s="137"/>
      <c r="BF48" s="137"/>
      <c r="BG48" s="6"/>
      <c r="BH48" s="6"/>
      <c r="BI48" s="6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</row>
    <row r="49" spans="2:71" ht="9.75" customHeight="1">
      <c r="BE49" s="137"/>
      <c r="BF49" s="137"/>
      <c r="BG49" s="6"/>
      <c r="BH49" s="6"/>
      <c r="BI49" s="6"/>
      <c r="BJ49" s="137"/>
      <c r="BK49" s="137"/>
      <c r="BL49" s="137"/>
      <c r="BM49" s="137"/>
      <c r="BN49" s="137"/>
      <c r="BO49" s="137"/>
      <c r="BP49" s="137"/>
      <c r="BQ49" s="137"/>
      <c r="BR49" s="137"/>
      <c r="BS49" s="137"/>
    </row>
    <row r="58" spans="2:71" ht="9.75" customHeight="1">
      <c r="B58" s="188"/>
      <c r="D58" s="188"/>
      <c r="AZ58" s="188"/>
      <c r="BA58" s="45"/>
    </row>
    <row r="59" spans="2:71" ht="9.75" customHeight="1">
      <c r="B59" s="188"/>
      <c r="D59" s="188"/>
      <c r="AZ59" s="188"/>
    </row>
    <row r="62" spans="2:71" ht="9.75" customHeight="1">
      <c r="AX62" s="45"/>
    </row>
    <row r="63" spans="2:71" ht="9.75" customHeight="1">
      <c r="AX63" s="45"/>
    </row>
  </sheetData>
  <mergeCells count="1">
    <mergeCell ref="AM43:AN4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E1:BP56"/>
  <sheetViews>
    <sheetView zoomScale="70" zoomScaleNormal="70" workbookViewId="0">
      <selection activeCell="AS3" sqref="AS3"/>
    </sheetView>
  </sheetViews>
  <sheetFormatPr defaultColWidth="2.5703125" defaultRowHeight="13.5" customHeight="1"/>
  <cols>
    <col min="30" max="32" width="2.7109375" bestFit="1" customWidth="1"/>
    <col min="53" max="53" width="8.85546875" style="1" customWidth="1"/>
    <col min="54" max="54" width="7.7109375" style="1" customWidth="1"/>
    <col min="55" max="55" width="16" style="1" customWidth="1"/>
    <col min="56" max="56" width="3" bestFit="1" customWidth="1"/>
    <col min="62" max="62" width="2.7109375" bestFit="1" customWidth="1"/>
    <col min="68" max="68" width="6.28515625" bestFit="1" customWidth="1"/>
  </cols>
  <sheetData>
    <row r="1" spans="7:55" ht="13.5" customHeight="1" thickBot="1">
      <c r="G1" s="50"/>
      <c r="H1" s="50"/>
      <c r="I1" s="50"/>
      <c r="J1" s="50"/>
      <c r="K1" s="50"/>
      <c r="L1" s="50"/>
    </row>
    <row r="2" spans="7:55" ht="13.5" customHeight="1">
      <c r="G2" s="51"/>
      <c r="H2" s="52"/>
      <c r="I2" s="52"/>
      <c r="J2" s="53"/>
      <c r="K2" s="54"/>
      <c r="L2" s="52"/>
      <c r="M2" s="55"/>
      <c r="N2" s="56"/>
      <c r="O2" s="57"/>
      <c r="P2" s="55"/>
      <c r="Q2" s="55"/>
      <c r="R2" s="56"/>
      <c r="S2" s="57"/>
      <c r="T2" s="55"/>
      <c r="U2" s="55"/>
      <c r="V2" s="58"/>
      <c r="W2" s="59"/>
      <c r="X2" s="60"/>
      <c r="Y2" s="60"/>
      <c r="Z2" s="61"/>
    </row>
    <row r="3" spans="7:55" ht="13.5" customHeight="1">
      <c r="G3" s="51"/>
      <c r="H3" s="52"/>
      <c r="I3" s="52"/>
      <c r="J3" s="53"/>
      <c r="K3" s="54"/>
      <c r="L3" s="52"/>
      <c r="M3" s="62"/>
      <c r="N3" s="63"/>
      <c r="O3" s="64"/>
      <c r="P3" s="62"/>
      <c r="Q3" s="62"/>
      <c r="R3" s="63"/>
      <c r="S3" s="64"/>
      <c r="T3" s="62"/>
      <c r="U3" s="62"/>
      <c r="V3" s="65"/>
      <c r="W3" s="51"/>
      <c r="X3" s="52"/>
      <c r="Y3" s="52"/>
      <c r="Z3" s="66"/>
    </row>
    <row r="4" spans="7:55" ht="13.5" customHeight="1" thickBot="1">
      <c r="G4" s="51"/>
      <c r="H4" s="52"/>
      <c r="I4" s="52"/>
      <c r="J4" s="53"/>
      <c r="K4" s="54"/>
      <c r="L4" s="52"/>
      <c r="M4" s="62"/>
      <c r="N4" s="63"/>
      <c r="O4" s="64"/>
      <c r="P4" s="62"/>
      <c r="Q4" s="62"/>
      <c r="R4" s="63"/>
      <c r="S4" s="64"/>
      <c r="T4" s="62"/>
      <c r="U4" s="62"/>
      <c r="V4" s="65"/>
      <c r="W4" s="67"/>
      <c r="X4" s="52"/>
      <c r="Y4" s="52"/>
      <c r="Z4" s="66"/>
    </row>
    <row r="5" spans="7:55" ht="13.5" customHeight="1" thickBot="1">
      <c r="G5" s="68"/>
      <c r="H5" s="69"/>
      <c r="I5" s="69"/>
      <c r="J5" s="70"/>
      <c r="K5" s="71"/>
      <c r="L5" s="72"/>
      <c r="M5" s="72"/>
      <c r="N5" s="70"/>
      <c r="O5" s="71"/>
      <c r="P5" s="72"/>
      <c r="Q5" s="72"/>
      <c r="R5" s="70"/>
      <c r="S5" s="64"/>
      <c r="T5" s="62"/>
      <c r="U5" s="62"/>
      <c r="V5" s="65"/>
      <c r="W5" s="67"/>
      <c r="X5" s="50"/>
      <c r="Y5" s="50"/>
      <c r="Z5" s="73"/>
      <c r="AA5" s="52"/>
      <c r="AB5" s="52"/>
      <c r="AC5" s="52"/>
      <c r="AD5" s="74" t="s">
        <v>10</v>
      </c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BA5" s="75"/>
      <c r="BB5" s="76"/>
      <c r="BC5" s="77"/>
    </row>
    <row r="6" spans="7:55" ht="13.5" customHeight="1">
      <c r="G6" s="51"/>
      <c r="H6" s="52"/>
      <c r="I6" s="52"/>
      <c r="J6" s="78"/>
      <c r="K6" s="79"/>
      <c r="L6" s="80"/>
      <c r="M6" s="80"/>
      <c r="N6" s="78"/>
      <c r="O6" s="81"/>
      <c r="P6" s="82"/>
      <c r="Q6" s="82"/>
      <c r="R6" s="82"/>
      <c r="S6" s="83"/>
      <c r="T6" s="84"/>
      <c r="U6" s="84"/>
      <c r="V6" s="85"/>
      <c r="W6" s="86"/>
      <c r="X6" s="52"/>
      <c r="Y6" s="52"/>
      <c r="Z6" s="66"/>
      <c r="AA6" s="52"/>
      <c r="AB6" s="52"/>
      <c r="AC6" s="52"/>
      <c r="AD6" s="52">
        <v>1</v>
      </c>
      <c r="AE6" s="52">
        <v>0</v>
      </c>
      <c r="AF6" s="52">
        <v>8</v>
      </c>
      <c r="AG6" s="52"/>
      <c r="AH6" s="52"/>
      <c r="AI6" s="52"/>
      <c r="AJ6" s="52"/>
      <c r="AK6" s="52"/>
      <c r="AL6" s="52"/>
      <c r="AM6" s="52"/>
      <c r="AN6" s="52"/>
      <c r="AO6" s="52"/>
      <c r="AP6" s="52"/>
      <c r="BA6" s="105">
        <f xml:space="preserve"> 1810 *BB6</f>
        <v>52490</v>
      </c>
      <c r="BB6" s="108">
        <v>29</v>
      </c>
      <c r="BC6" s="87" t="s">
        <v>11</v>
      </c>
    </row>
    <row r="7" spans="7:55" ht="13.5" customHeight="1" thickBot="1">
      <c r="G7" s="51"/>
      <c r="H7" s="52"/>
      <c r="I7" s="52"/>
      <c r="J7" s="53"/>
      <c r="K7" s="54"/>
      <c r="L7" s="52"/>
      <c r="M7" s="62"/>
      <c r="N7" s="63"/>
      <c r="O7" s="64"/>
      <c r="P7" s="62"/>
      <c r="Q7" s="62"/>
      <c r="R7" s="62"/>
      <c r="S7" s="88"/>
      <c r="T7" s="62"/>
      <c r="U7" s="62"/>
      <c r="V7" s="65"/>
      <c r="W7" s="86"/>
      <c r="X7" s="52"/>
      <c r="Y7" s="52"/>
      <c r="Z7" s="66"/>
      <c r="BA7" s="105">
        <f>2120 *BB7</f>
        <v>0</v>
      </c>
      <c r="BB7" s="108">
        <v>0</v>
      </c>
      <c r="BC7" s="87"/>
    </row>
    <row r="8" spans="7:55" ht="13.5" customHeight="1" thickBot="1">
      <c r="G8" s="51"/>
      <c r="H8" s="52"/>
      <c r="I8" s="52"/>
      <c r="J8" s="53"/>
      <c r="K8" s="54"/>
      <c r="L8" s="52"/>
      <c r="M8" s="62"/>
      <c r="N8" s="63"/>
      <c r="O8" s="64"/>
      <c r="P8" s="62"/>
      <c r="Q8" s="62"/>
      <c r="R8" s="62"/>
      <c r="S8" s="88"/>
      <c r="T8" s="62"/>
      <c r="U8" s="62"/>
      <c r="V8" s="65"/>
      <c r="W8" s="86"/>
      <c r="X8" s="52"/>
      <c r="Y8" s="52"/>
      <c r="Z8" s="66"/>
      <c r="BA8" s="89">
        <f>BA6+BA7+BA5</f>
        <v>52490</v>
      </c>
      <c r="BB8" s="90"/>
      <c r="BC8" s="91" t="s">
        <v>0</v>
      </c>
    </row>
    <row r="9" spans="7:55" ht="13.5" customHeight="1" thickBot="1">
      <c r="G9" s="68"/>
      <c r="H9" s="69"/>
      <c r="I9" s="69"/>
      <c r="J9" s="92"/>
      <c r="K9" s="93"/>
      <c r="L9" s="69"/>
      <c r="M9" s="72"/>
      <c r="N9" s="70"/>
      <c r="O9" s="71"/>
      <c r="P9" s="72"/>
      <c r="Q9" s="72"/>
      <c r="R9" s="72"/>
      <c r="S9" s="94"/>
      <c r="T9" s="95"/>
      <c r="U9" s="95"/>
      <c r="V9" s="96"/>
      <c r="W9" s="94"/>
      <c r="X9" s="50"/>
      <c r="Y9" s="50"/>
      <c r="Z9" s="73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BA9" s="97"/>
      <c r="BB9" s="97"/>
      <c r="BC9" s="98"/>
    </row>
    <row r="10" spans="7:55" ht="13.5" customHeight="1">
      <c r="G10" s="99"/>
      <c r="H10" s="100"/>
      <c r="I10" s="100"/>
      <c r="J10" s="101"/>
      <c r="K10" s="102"/>
      <c r="L10" s="100"/>
      <c r="M10" s="80"/>
      <c r="N10" s="78"/>
      <c r="O10" s="79"/>
      <c r="P10" s="80"/>
      <c r="Q10" s="80"/>
      <c r="R10" s="78"/>
      <c r="S10" s="64"/>
      <c r="T10" s="62"/>
      <c r="U10" s="62"/>
      <c r="V10" s="63"/>
      <c r="W10" s="64"/>
      <c r="X10" s="52"/>
      <c r="Y10" s="62"/>
      <c r="Z10" s="53"/>
      <c r="AA10" s="54"/>
      <c r="AB10" s="52"/>
      <c r="AC10" s="62"/>
      <c r="AD10" s="63"/>
      <c r="AE10" s="64"/>
      <c r="AF10" s="62"/>
      <c r="AG10" s="62"/>
      <c r="AH10" s="63"/>
      <c r="AI10" s="64"/>
      <c r="AJ10" s="62"/>
      <c r="AK10" s="62"/>
      <c r="AL10" s="63"/>
      <c r="AM10" s="64"/>
      <c r="AN10" s="62"/>
      <c r="AO10" s="62"/>
      <c r="AP10" s="65"/>
      <c r="AQ10" s="59"/>
      <c r="AR10" s="60"/>
      <c r="AS10" s="60"/>
      <c r="AT10" s="61"/>
      <c r="BA10" s="103">
        <f>2790*BB10</f>
        <v>25110</v>
      </c>
      <c r="BB10" s="257">
        <v>9</v>
      </c>
      <c r="BC10" s="104" t="s">
        <v>12</v>
      </c>
    </row>
    <row r="11" spans="7:55" ht="13.5" customHeight="1">
      <c r="G11" s="51"/>
      <c r="H11" s="52"/>
      <c r="I11" s="52"/>
      <c r="J11" s="53"/>
      <c r="K11" s="54"/>
      <c r="L11" s="52"/>
      <c r="M11" s="62"/>
      <c r="N11" s="63"/>
      <c r="O11" s="64"/>
      <c r="P11" s="62"/>
      <c r="Q11" s="62"/>
      <c r="R11" s="63"/>
      <c r="S11" s="64"/>
      <c r="T11" s="62"/>
      <c r="U11" s="62"/>
      <c r="V11" s="63"/>
      <c r="W11" s="64"/>
      <c r="X11" s="62"/>
      <c r="Y11" s="62"/>
      <c r="Z11" s="63"/>
      <c r="AA11" s="64"/>
      <c r="AB11" s="62"/>
      <c r="AC11" s="62"/>
      <c r="AD11" s="63"/>
      <c r="AE11" s="64"/>
      <c r="AF11" s="62"/>
      <c r="AG11" s="62"/>
      <c r="AH11" s="63"/>
      <c r="AI11" s="64"/>
      <c r="AJ11" s="62"/>
      <c r="AK11" s="62"/>
      <c r="AL11" s="63"/>
      <c r="AM11" s="64"/>
      <c r="AN11" s="62"/>
      <c r="AO11" s="62"/>
      <c r="AP11" s="65"/>
      <c r="AQ11" s="51"/>
      <c r="AR11" s="52"/>
      <c r="AS11" s="52"/>
      <c r="AT11" s="66"/>
      <c r="BA11" s="105">
        <f>2180*BB11</f>
        <v>17440</v>
      </c>
      <c r="BB11" s="108">
        <v>8</v>
      </c>
      <c r="BC11" s="106" t="s">
        <v>13</v>
      </c>
    </row>
    <row r="12" spans="7:55" ht="13.5" customHeight="1">
      <c r="G12" s="51"/>
      <c r="H12" s="52"/>
      <c r="I12" s="52"/>
      <c r="J12" s="53"/>
      <c r="K12" s="54"/>
      <c r="L12" s="52"/>
      <c r="M12" s="62"/>
      <c r="N12" s="63"/>
      <c r="O12" s="64"/>
      <c r="P12" s="62"/>
      <c r="Q12" s="62"/>
      <c r="R12" s="63"/>
      <c r="S12" s="64"/>
      <c r="T12" s="62"/>
      <c r="U12" s="62"/>
      <c r="V12" s="63"/>
      <c r="W12" s="64"/>
      <c r="X12" s="62"/>
      <c r="Y12" s="62"/>
      <c r="Z12" s="63"/>
      <c r="AA12" s="64"/>
      <c r="AB12" s="62"/>
      <c r="AC12" s="62"/>
      <c r="AD12" s="63"/>
      <c r="AE12" s="64"/>
      <c r="AF12" s="62"/>
      <c r="AG12" s="62"/>
      <c r="AH12" s="63"/>
      <c r="AI12" s="64"/>
      <c r="AJ12" s="62"/>
      <c r="AK12" s="62"/>
      <c r="AL12" s="63"/>
      <c r="AM12" s="64"/>
      <c r="AN12" s="62"/>
      <c r="AO12" s="62"/>
      <c r="AP12" s="107"/>
      <c r="AQ12" s="51"/>
      <c r="AR12" s="52"/>
      <c r="AS12" s="52"/>
      <c r="AT12" s="66"/>
      <c r="BA12" s="105">
        <f>2180*BB12</f>
        <v>4360</v>
      </c>
      <c r="BB12" s="108">
        <v>2</v>
      </c>
      <c r="BC12" s="106" t="s">
        <v>2</v>
      </c>
    </row>
    <row r="13" spans="7:55" ht="13.5" customHeight="1" thickBot="1">
      <c r="G13" s="68"/>
      <c r="H13" s="69"/>
      <c r="I13" s="69"/>
      <c r="J13" s="92"/>
      <c r="K13" s="93"/>
      <c r="L13" s="69"/>
      <c r="M13" s="72"/>
      <c r="N13" s="70"/>
      <c r="O13" s="71"/>
      <c r="P13" s="72"/>
      <c r="Q13" s="72"/>
      <c r="R13" s="70"/>
      <c r="S13" s="71"/>
      <c r="T13" s="72"/>
      <c r="U13" s="72"/>
      <c r="V13" s="70"/>
      <c r="W13" s="71"/>
      <c r="X13" s="72"/>
      <c r="Y13" s="72"/>
      <c r="Z13" s="70"/>
      <c r="AA13" s="71"/>
      <c r="AB13" s="72"/>
      <c r="AC13" s="72"/>
      <c r="AD13" s="70"/>
      <c r="AE13" s="71"/>
      <c r="AF13" s="72"/>
      <c r="AG13" s="72"/>
      <c r="AH13" s="70"/>
      <c r="AI13" s="71"/>
      <c r="AJ13" s="72"/>
      <c r="AK13" s="72"/>
      <c r="AL13" s="70"/>
      <c r="AM13" s="71"/>
      <c r="AN13" s="72"/>
      <c r="AO13" s="72"/>
      <c r="AP13" s="109"/>
      <c r="AQ13" s="110"/>
      <c r="AR13" s="50"/>
      <c r="AS13" s="50"/>
      <c r="AT13" s="73"/>
      <c r="BA13" s="105">
        <f>2600*BB13</f>
        <v>5200</v>
      </c>
      <c r="BB13" s="108">
        <v>2</v>
      </c>
      <c r="BC13" s="106" t="s">
        <v>14</v>
      </c>
    </row>
    <row r="14" spans="7:55" ht="13.5" customHeight="1" thickBot="1">
      <c r="G14" s="99"/>
      <c r="H14" s="100"/>
      <c r="I14" s="100"/>
      <c r="J14" s="101"/>
      <c r="K14" s="102"/>
      <c r="L14" s="100"/>
      <c r="M14" s="80"/>
      <c r="N14" s="78"/>
      <c r="O14" s="79"/>
      <c r="P14" s="80"/>
      <c r="Q14" s="80"/>
      <c r="R14" s="78"/>
      <c r="S14" s="79"/>
      <c r="T14" s="80"/>
      <c r="U14" s="80"/>
      <c r="V14" s="78"/>
      <c r="W14" s="79"/>
      <c r="X14" s="80"/>
      <c r="Y14" s="80"/>
      <c r="Z14" s="78"/>
      <c r="AA14" s="79"/>
      <c r="AB14" s="80"/>
      <c r="AC14" s="80"/>
      <c r="AD14" s="78"/>
      <c r="AE14" s="79"/>
      <c r="AF14" s="80"/>
      <c r="AG14" s="80"/>
      <c r="AH14" s="78"/>
      <c r="AI14" s="79"/>
      <c r="AJ14" s="80"/>
      <c r="AK14" s="80"/>
      <c r="AL14" s="78"/>
      <c r="AM14" s="79"/>
      <c r="AN14" s="80"/>
      <c r="AO14" s="80"/>
      <c r="AP14" s="111"/>
      <c r="AQ14" s="57"/>
      <c r="AR14" s="55"/>
      <c r="AS14" s="55"/>
      <c r="AT14" s="58"/>
      <c r="BA14" s="112">
        <v>600</v>
      </c>
      <c r="BB14" s="113">
        <v>3</v>
      </c>
      <c r="BC14" s="114" t="s">
        <v>5</v>
      </c>
    </row>
    <row r="15" spans="7:55" ht="13.5" customHeight="1" thickBot="1">
      <c r="G15" s="51"/>
      <c r="H15" s="52"/>
      <c r="I15" s="52"/>
      <c r="J15" s="53"/>
      <c r="K15" s="54"/>
      <c r="L15" s="52"/>
      <c r="M15" s="62"/>
      <c r="N15" s="63"/>
      <c r="O15" s="64"/>
      <c r="P15" s="62"/>
      <c r="Q15" s="62"/>
      <c r="R15" s="63"/>
      <c r="S15" s="64"/>
      <c r="T15" s="62"/>
      <c r="U15" s="62"/>
      <c r="V15" s="63"/>
      <c r="W15" s="64"/>
      <c r="X15" s="62"/>
      <c r="Y15" s="62"/>
      <c r="Z15" s="63"/>
      <c r="AA15" s="64"/>
      <c r="AB15" s="62"/>
      <c r="AC15" s="62"/>
      <c r="AD15" s="63"/>
      <c r="AE15" s="64"/>
      <c r="AF15" s="62"/>
      <c r="AG15" s="62"/>
      <c r="AH15" s="63"/>
      <c r="AI15" s="64"/>
      <c r="AJ15" s="62"/>
      <c r="AK15" s="62"/>
      <c r="AL15" s="63"/>
      <c r="AM15" s="64"/>
      <c r="AN15" s="62"/>
      <c r="AO15" s="62"/>
      <c r="AP15" s="115"/>
      <c r="AQ15" s="64"/>
      <c r="AR15" s="62"/>
      <c r="AS15" s="62"/>
      <c r="AT15" s="65"/>
      <c r="BA15" s="89">
        <f>SUM(BA10:BA14)</f>
        <v>52710</v>
      </c>
      <c r="BB15" s="90"/>
      <c r="BC15" s="91" t="s">
        <v>6</v>
      </c>
    </row>
    <row r="16" spans="7:55" ht="13.5" customHeight="1" thickBot="1">
      <c r="G16" s="51"/>
      <c r="H16" s="52"/>
      <c r="I16" s="62"/>
      <c r="J16" s="63"/>
      <c r="K16" s="64"/>
      <c r="L16" s="62"/>
      <c r="M16" s="62"/>
      <c r="N16" s="63"/>
      <c r="O16" s="64"/>
      <c r="P16" s="62"/>
      <c r="Q16" s="62"/>
      <c r="R16" s="63"/>
      <c r="S16" s="64"/>
      <c r="T16" s="62"/>
      <c r="U16" s="62"/>
      <c r="V16" s="63"/>
      <c r="W16" s="64"/>
      <c r="X16" s="62"/>
      <c r="Y16" s="62"/>
      <c r="Z16" s="63"/>
      <c r="AA16" s="64"/>
      <c r="AB16" s="62"/>
      <c r="AC16" s="62"/>
      <c r="AD16" s="63"/>
      <c r="AE16" s="64"/>
      <c r="AF16" s="67"/>
      <c r="AG16" s="67"/>
      <c r="AH16" s="63"/>
      <c r="AI16" s="64"/>
      <c r="AJ16" s="62"/>
      <c r="AK16" s="62"/>
      <c r="AL16" s="63"/>
      <c r="AM16" s="64"/>
      <c r="AN16" s="62"/>
      <c r="AO16" s="62"/>
      <c r="AP16" s="115"/>
      <c r="AQ16" s="64"/>
      <c r="AR16" s="62"/>
      <c r="AS16" s="62"/>
      <c r="AT16" s="65"/>
      <c r="BA16" s="116"/>
      <c r="BB16" s="116"/>
      <c r="BC16" s="116"/>
    </row>
    <row r="17" spans="5:68" ht="13.5" customHeight="1">
      <c r="G17" s="68"/>
      <c r="H17" s="69"/>
      <c r="I17" s="72"/>
      <c r="J17" s="70"/>
      <c r="K17" s="71"/>
      <c r="L17" s="72"/>
      <c r="M17" s="72"/>
      <c r="N17" s="70"/>
      <c r="O17" s="71"/>
      <c r="P17" s="72"/>
      <c r="Q17" s="72"/>
      <c r="R17" s="70"/>
      <c r="S17" s="71"/>
      <c r="T17" s="72"/>
      <c r="U17" s="72"/>
      <c r="V17" s="70"/>
      <c r="W17" s="71"/>
      <c r="X17" s="117"/>
      <c r="Y17" s="72"/>
      <c r="Z17" s="70"/>
      <c r="AA17" s="71"/>
      <c r="AB17" s="72"/>
      <c r="AC17" s="72"/>
      <c r="AD17" s="70"/>
      <c r="AE17" s="71"/>
      <c r="AF17" s="72"/>
      <c r="AG17" s="117"/>
      <c r="AH17" s="70"/>
      <c r="AI17" s="71"/>
      <c r="AJ17" s="72"/>
      <c r="AK17" s="72"/>
      <c r="AL17" s="70"/>
      <c r="AM17" s="71"/>
      <c r="AN17" s="72"/>
      <c r="AO17" s="72"/>
      <c r="AP17" s="118"/>
      <c r="AQ17" s="71"/>
      <c r="AR17" s="72"/>
      <c r="AS17" s="72"/>
      <c r="AT17" s="119"/>
      <c r="BA17" s="103" t="s">
        <v>7</v>
      </c>
      <c r="BB17" s="257"/>
      <c r="BC17" s="258">
        <f>1.4*BA8</f>
        <v>73486</v>
      </c>
    </row>
    <row r="18" spans="5:68" ht="13.5" customHeight="1" thickBot="1">
      <c r="G18" s="99"/>
      <c r="H18" s="80"/>
      <c r="I18" s="80"/>
      <c r="J18" s="78"/>
      <c r="K18" s="79"/>
      <c r="L18" s="80"/>
      <c r="M18" s="80"/>
      <c r="N18" s="78"/>
      <c r="O18" s="79"/>
      <c r="P18" s="80"/>
      <c r="Q18" s="80"/>
      <c r="R18" s="78"/>
      <c r="S18" s="79"/>
      <c r="T18" s="80"/>
      <c r="U18" s="80"/>
      <c r="V18" s="78"/>
      <c r="W18" s="79"/>
      <c r="X18" s="82"/>
      <c r="Y18" s="80"/>
      <c r="Z18" s="78"/>
      <c r="AA18" s="79"/>
      <c r="AB18" s="80"/>
      <c r="AC18" s="80"/>
      <c r="AD18" s="78"/>
      <c r="AE18" s="79"/>
      <c r="AF18" s="80"/>
      <c r="AG18" s="82"/>
      <c r="AH18" s="78"/>
      <c r="AI18" s="79"/>
      <c r="AJ18" s="80"/>
      <c r="AK18" s="80"/>
      <c r="AL18" s="78"/>
      <c r="AM18" s="79"/>
      <c r="AN18" s="80"/>
      <c r="AO18" s="80"/>
      <c r="AP18" s="111"/>
      <c r="AQ18" s="79"/>
      <c r="AR18" s="80"/>
      <c r="AS18" s="80"/>
      <c r="AT18" s="120"/>
      <c r="BA18" s="112" t="s">
        <v>8</v>
      </c>
      <c r="BB18" s="113"/>
      <c r="BC18" s="259">
        <f xml:space="preserve">   12340+ 5300 + 6400 +      4*3510 +  2*2600 +    2*10400+ 5440+          4000  + BB10*150</f>
        <v>74870</v>
      </c>
    </row>
    <row r="19" spans="5:68" ht="13.5" customHeight="1">
      <c r="G19" s="88"/>
      <c r="H19" s="62"/>
      <c r="I19" s="62"/>
      <c r="J19" s="63"/>
      <c r="K19" s="64"/>
      <c r="L19" s="62"/>
      <c r="M19" s="62"/>
      <c r="N19" s="63"/>
      <c r="O19" s="64"/>
      <c r="P19" s="62"/>
      <c r="Q19" s="62"/>
      <c r="R19" s="63"/>
      <c r="S19" s="64"/>
      <c r="T19" s="62"/>
      <c r="U19" s="62"/>
      <c r="V19" s="63"/>
      <c r="W19" s="64"/>
      <c r="X19" s="67"/>
      <c r="Y19" s="67"/>
      <c r="Z19" s="115"/>
      <c r="AA19" s="64"/>
      <c r="AB19" s="62"/>
      <c r="AC19" s="62"/>
      <c r="AD19" s="63"/>
      <c r="AE19" s="64"/>
      <c r="AF19" s="62"/>
      <c r="AG19" s="67"/>
      <c r="AH19" s="63"/>
      <c r="AI19" s="64"/>
      <c r="AJ19" s="62"/>
      <c r="AK19" s="62"/>
      <c r="AL19" s="63"/>
      <c r="AM19" s="64"/>
      <c r="AN19" s="62"/>
      <c r="AO19" s="62"/>
      <c r="AP19" s="115"/>
      <c r="AQ19" s="64"/>
      <c r="AR19" s="62"/>
      <c r="AS19" s="62"/>
      <c r="AT19" s="65"/>
    </row>
    <row r="20" spans="5:68" ht="13.5" customHeight="1">
      <c r="G20" s="88"/>
      <c r="H20" s="62"/>
      <c r="I20" s="62"/>
      <c r="J20" s="63"/>
      <c r="K20" s="64"/>
      <c r="L20" s="62"/>
      <c r="M20" s="62"/>
      <c r="N20" s="63"/>
      <c r="O20" s="64"/>
      <c r="P20" s="62"/>
      <c r="Q20" s="62"/>
      <c r="R20" s="63"/>
      <c r="S20" s="64"/>
      <c r="T20" s="62"/>
      <c r="U20" s="62"/>
      <c r="V20" s="63"/>
      <c r="W20" s="64"/>
      <c r="X20" s="67"/>
      <c r="Y20" s="62"/>
      <c r="Z20" s="63"/>
      <c r="AA20" s="64"/>
      <c r="AB20" s="62"/>
      <c r="AC20" s="62"/>
      <c r="AD20" s="63"/>
      <c r="AE20" s="64"/>
      <c r="AF20" s="62"/>
      <c r="AG20" s="67"/>
      <c r="AH20" s="63"/>
      <c r="AI20" s="64"/>
      <c r="AJ20" s="62"/>
      <c r="AK20" s="62"/>
      <c r="AL20" s="63"/>
      <c r="AM20" s="64"/>
      <c r="AN20" s="62"/>
      <c r="AO20" s="62"/>
      <c r="AP20" s="115"/>
      <c r="AQ20" s="64"/>
      <c r="AR20" s="62"/>
      <c r="AS20" s="62"/>
      <c r="AT20" s="65"/>
    </row>
    <row r="21" spans="5:68" ht="13.5" customHeight="1">
      <c r="G21" s="121"/>
      <c r="H21" s="72"/>
      <c r="I21" s="72"/>
      <c r="J21" s="70"/>
      <c r="K21" s="71"/>
      <c r="L21" s="72"/>
      <c r="M21" s="72"/>
      <c r="N21" s="70"/>
      <c r="O21" s="71"/>
      <c r="P21" s="72"/>
      <c r="Q21" s="72"/>
      <c r="R21" s="70"/>
      <c r="S21" s="71"/>
      <c r="T21" s="72"/>
      <c r="U21" s="72"/>
      <c r="V21" s="70"/>
      <c r="W21" s="71"/>
      <c r="X21" s="117"/>
      <c r="Y21" s="72"/>
      <c r="Z21" s="72"/>
      <c r="AA21" s="71"/>
      <c r="AB21" s="72"/>
      <c r="AC21" s="72"/>
      <c r="AD21" s="70"/>
      <c r="AE21" s="71"/>
      <c r="AF21" s="72"/>
      <c r="AG21" s="117"/>
      <c r="AH21" s="70"/>
      <c r="AI21" s="71"/>
      <c r="AJ21" s="72"/>
      <c r="AK21" s="72"/>
      <c r="AL21" s="70"/>
      <c r="AM21" s="71"/>
      <c r="AN21" s="72"/>
      <c r="AO21" s="72"/>
      <c r="AP21" s="118"/>
      <c r="AQ21" s="71"/>
      <c r="AR21" s="72"/>
      <c r="AS21" s="72"/>
      <c r="AT21" s="119"/>
    </row>
    <row r="22" spans="5:68" ht="13.5" customHeight="1">
      <c r="G22" s="122"/>
      <c r="H22" s="80"/>
      <c r="I22" s="80"/>
      <c r="J22" s="78"/>
      <c r="K22" s="79"/>
      <c r="L22" s="80"/>
      <c r="M22" s="80"/>
      <c r="N22" s="78"/>
      <c r="O22" s="79"/>
      <c r="P22" s="80"/>
      <c r="Q22" s="80"/>
      <c r="R22" s="78"/>
      <c r="S22" s="79"/>
      <c r="T22" s="80"/>
      <c r="U22" s="80"/>
      <c r="V22" s="78"/>
      <c r="W22" s="79"/>
      <c r="X22" s="82"/>
      <c r="Y22" s="80"/>
      <c r="Z22" s="78"/>
      <c r="AA22" s="79"/>
      <c r="AB22" s="80"/>
      <c r="AC22" s="80"/>
      <c r="AD22" s="78"/>
      <c r="AE22" s="79"/>
      <c r="AF22" s="80"/>
      <c r="AG22" s="82"/>
      <c r="AH22" s="78"/>
      <c r="AI22" s="79"/>
      <c r="AJ22" s="80"/>
      <c r="AK22" s="80"/>
      <c r="AL22" s="78"/>
      <c r="AM22" s="79"/>
      <c r="AN22" s="80"/>
      <c r="AO22" s="80"/>
      <c r="AP22" s="111"/>
      <c r="AQ22" s="79"/>
      <c r="AR22" s="80"/>
      <c r="AS22" s="80"/>
      <c r="AT22" s="120"/>
      <c r="BD22" s="123"/>
      <c r="BE22" s="97"/>
      <c r="BF22" s="97"/>
      <c r="BG22" s="97"/>
      <c r="BH22" s="97"/>
      <c r="BI22" s="97"/>
      <c r="BJ22" s="97"/>
      <c r="BK22" s="1"/>
      <c r="BL22" s="1"/>
      <c r="BM22" s="1"/>
      <c r="BN22" s="1"/>
      <c r="BO22" s="1"/>
      <c r="BP22" s="1"/>
    </row>
    <row r="23" spans="5:68" ht="13.5" customHeight="1">
      <c r="G23" s="88"/>
      <c r="H23" s="62"/>
      <c r="I23" s="62"/>
      <c r="J23" s="63"/>
      <c r="K23" s="64"/>
      <c r="L23" s="62"/>
      <c r="M23" s="62"/>
      <c r="N23" s="63"/>
      <c r="O23" s="64"/>
      <c r="P23" s="62"/>
      <c r="Q23" s="62"/>
      <c r="R23" s="63"/>
      <c r="S23" s="64"/>
      <c r="T23" s="62"/>
      <c r="U23" s="62"/>
      <c r="V23" s="63"/>
      <c r="W23" s="64"/>
      <c r="X23" s="67"/>
      <c r="Y23" s="62"/>
      <c r="Z23" s="63"/>
      <c r="AA23" s="64"/>
      <c r="AB23" s="62"/>
      <c r="AC23" s="62"/>
      <c r="AD23" s="63"/>
      <c r="AE23" s="64"/>
      <c r="AF23" s="62"/>
      <c r="AG23" s="67"/>
      <c r="AH23" s="63"/>
      <c r="AI23" s="64"/>
      <c r="AJ23" s="62"/>
      <c r="AK23" s="62"/>
      <c r="AL23" s="63"/>
      <c r="AM23" s="64"/>
      <c r="AN23" s="62"/>
      <c r="AO23" s="62"/>
      <c r="AP23" s="115"/>
      <c r="AQ23" s="64"/>
      <c r="AR23" s="62"/>
      <c r="AS23" s="62"/>
      <c r="AT23" s="65"/>
      <c r="BD23" s="123"/>
      <c r="BE23" s="97"/>
      <c r="BF23" s="97"/>
      <c r="BG23" s="97"/>
      <c r="BH23" s="97"/>
      <c r="BI23" s="97"/>
      <c r="BJ23" s="97"/>
      <c r="BK23" s="1"/>
      <c r="BL23" s="1"/>
      <c r="BM23" s="1"/>
      <c r="BN23" s="1"/>
      <c r="BO23" s="1"/>
      <c r="BP23" s="1"/>
    </row>
    <row r="24" spans="5:68" ht="13.5" customHeight="1">
      <c r="G24" s="88"/>
      <c r="H24" s="62"/>
      <c r="I24" s="62"/>
      <c r="J24" s="63"/>
      <c r="K24" s="64"/>
      <c r="L24" s="62"/>
      <c r="M24" s="62"/>
      <c r="N24" s="63"/>
      <c r="O24" s="64"/>
      <c r="P24" s="62"/>
      <c r="Q24" s="62"/>
      <c r="R24" s="63"/>
      <c r="S24" s="64"/>
      <c r="T24" s="62"/>
      <c r="U24" s="62"/>
      <c r="V24" s="63"/>
      <c r="W24" s="64"/>
      <c r="X24" s="67"/>
      <c r="Y24" s="62"/>
      <c r="Z24" s="63"/>
      <c r="AA24" s="64"/>
      <c r="AB24" s="62"/>
      <c r="AC24" s="62"/>
      <c r="AD24" s="63"/>
      <c r="AE24" s="64"/>
      <c r="AF24" s="62"/>
      <c r="AG24" s="67"/>
      <c r="AH24" s="63"/>
      <c r="AI24" s="64"/>
      <c r="AJ24" s="62"/>
      <c r="AK24" s="62"/>
      <c r="AL24" s="63"/>
      <c r="AM24" s="64"/>
      <c r="AN24" s="62"/>
      <c r="AO24" s="62"/>
      <c r="AP24" s="115"/>
      <c r="AQ24" s="64"/>
      <c r="AR24" s="62"/>
      <c r="AS24" s="62"/>
      <c r="AT24" s="65"/>
      <c r="BD24" s="123"/>
      <c r="BE24" s="97"/>
      <c r="BF24" s="124"/>
      <c r="BG24" s="124"/>
      <c r="BH24" s="124"/>
      <c r="BI24" s="124"/>
      <c r="BJ24" s="97"/>
      <c r="BK24" s="1"/>
      <c r="BL24" s="1"/>
      <c r="BM24" s="1"/>
      <c r="BN24" s="1"/>
      <c r="BO24" s="1"/>
      <c r="BP24" s="1"/>
    </row>
    <row r="25" spans="5:68" ht="13.5" customHeight="1">
      <c r="G25" s="121"/>
      <c r="H25" s="72"/>
      <c r="I25" s="72"/>
      <c r="J25" s="70"/>
      <c r="K25" s="71"/>
      <c r="L25" s="72"/>
      <c r="M25" s="72"/>
      <c r="N25" s="70"/>
      <c r="O25" s="71"/>
      <c r="P25" s="72"/>
      <c r="Q25" s="72"/>
      <c r="R25" s="70"/>
      <c r="S25" s="71"/>
      <c r="T25" s="72"/>
      <c r="U25" s="72"/>
      <c r="V25" s="70"/>
      <c r="W25" s="71"/>
      <c r="X25" s="117"/>
      <c r="Y25" s="72"/>
      <c r="Z25" s="70"/>
      <c r="AA25" s="71"/>
      <c r="AB25" s="72"/>
      <c r="AC25" s="72"/>
      <c r="AD25" s="70"/>
      <c r="AE25" s="71"/>
      <c r="AF25" s="72"/>
      <c r="AG25" s="117"/>
      <c r="AH25" s="70"/>
      <c r="AI25" s="71"/>
      <c r="AJ25" s="72"/>
      <c r="AK25" s="72"/>
      <c r="AL25" s="70"/>
      <c r="AM25" s="71"/>
      <c r="AN25" s="72"/>
      <c r="AO25" s="72"/>
      <c r="AP25" s="118"/>
      <c r="AQ25" s="71"/>
      <c r="AR25" s="72"/>
      <c r="AS25" s="72"/>
      <c r="AT25" s="119"/>
      <c r="BD25" s="123"/>
      <c r="BE25" s="97"/>
      <c r="BF25" s="124"/>
      <c r="BG25" s="124"/>
      <c r="BH25" s="124"/>
      <c r="BI25" s="124"/>
      <c r="BJ25" s="97"/>
      <c r="BK25" s="1"/>
      <c r="BL25" s="1"/>
      <c r="BM25" s="1"/>
      <c r="BN25" s="1"/>
      <c r="BO25" s="1"/>
      <c r="BP25" s="1"/>
    </row>
    <row r="26" spans="5:68" ht="13.5" customHeight="1">
      <c r="G26" s="99"/>
      <c r="H26" s="80"/>
      <c r="I26" s="80"/>
      <c r="J26" s="78"/>
      <c r="K26" s="79"/>
      <c r="L26" s="80"/>
      <c r="M26" s="80"/>
      <c r="N26" s="78"/>
      <c r="O26" s="79"/>
      <c r="P26" s="80"/>
      <c r="Q26" s="80"/>
      <c r="R26" s="78"/>
      <c r="S26" s="79"/>
      <c r="T26" s="80"/>
      <c r="U26" s="80"/>
      <c r="V26" s="78"/>
      <c r="W26" s="79"/>
      <c r="X26" s="82"/>
      <c r="Y26" s="80"/>
      <c r="Z26" s="78"/>
      <c r="AA26" s="79"/>
      <c r="AB26" s="80"/>
      <c r="AC26" s="80"/>
      <c r="AD26" s="78"/>
      <c r="AE26" s="79"/>
      <c r="AF26" s="80"/>
      <c r="AG26" s="82"/>
      <c r="AH26" s="78"/>
      <c r="AI26" s="79"/>
      <c r="AJ26" s="80"/>
      <c r="AK26" s="80"/>
      <c r="AL26" s="78"/>
      <c r="AM26" s="79"/>
      <c r="AN26" s="80"/>
      <c r="AO26" s="80"/>
      <c r="AP26" s="111"/>
      <c r="AQ26" s="79"/>
      <c r="AR26" s="80"/>
      <c r="AS26" s="80"/>
      <c r="AT26" s="120"/>
      <c r="BD26" s="123"/>
      <c r="BE26" s="124"/>
      <c r="BF26" s="124"/>
      <c r="BG26" s="124"/>
      <c r="BH26" s="124"/>
      <c r="BI26" s="124"/>
      <c r="BJ26" s="124"/>
      <c r="BK26" s="1"/>
      <c r="BL26" s="1"/>
      <c r="BM26" s="1"/>
      <c r="BN26" s="1"/>
      <c r="BO26" s="1"/>
      <c r="BP26" s="1"/>
    </row>
    <row r="27" spans="5:68" ht="13.5" customHeight="1">
      <c r="G27" s="51"/>
      <c r="H27" s="62"/>
      <c r="I27" s="62"/>
      <c r="J27" s="63"/>
      <c r="K27" s="64"/>
      <c r="L27" s="62"/>
      <c r="M27" s="62"/>
      <c r="N27" s="63"/>
      <c r="O27" s="64"/>
      <c r="P27" s="62"/>
      <c r="Q27" s="62"/>
      <c r="R27" s="63"/>
      <c r="S27" s="64"/>
      <c r="T27" s="62"/>
      <c r="U27" s="62"/>
      <c r="V27" s="63"/>
      <c r="W27" s="64"/>
      <c r="X27" s="67"/>
      <c r="Y27" s="62"/>
      <c r="Z27" s="63"/>
      <c r="AA27" s="64"/>
      <c r="AB27" s="62"/>
      <c r="AC27" s="62"/>
      <c r="AD27" s="63"/>
      <c r="AE27" s="64"/>
      <c r="AF27" s="62"/>
      <c r="AG27" s="67"/>
      <c r="AH27" s="63"/>
      <c r="AI27" s="64"/>
      <c r="AJ27" s="62"/>
      <c r="AK27" s="62"/>
      <c r="AL27" s="63"/>
      <c r="AM27" s="64"/>
      <c r="AN27" s="62"/>
      <c r="AO27" s="62"/>
      <c r="AP27" s="115"/>
      <c r="AQ27" s="64"/>
      <c r="AR27" s="62"/>
      <c r="AS27" s="62"/>
      <c r="AT27" s="65"/>
      <c r="BA27" s="6"/>
      <c r="BB27" s="6"/>
      <c r="BC27"/>
      <c r="BD27" s="123"/>
      <c r="BE27" s="124"/>
      <c r="BF27" s="97"/>
      <c r="BG27" s="97"/>
      <c r="BH27" s="97"/>
      <c r="BI27" s="97"/>
      <c r="BJ27" s="97"/>
      <c r="BK27" s="1"/>
      <c r="BL27" s="1"/>
      <c r="BM27" s="1"/>
      <c r="BN27" s="1"/>
      <c r="BO27" s="1"/>
      <c r="BP27" s="1"/>
    </row>
    <row r="28" spans="5:68" ht="13.5" customHeight="1">
      <c r="G28" s="51"/>
      <c r="H28" s="62"/>
      <c r="I28" s="62"/>
      <c r="J28" s="63"/>
      <c r="K28" s="64"/>
      <c r="L28" s="62"/>
      <c r="M28" s="62"/>
      <c r="N28" s="63"/>
      <c r="O28" s="64"/>
      <c r="P28" s="62"/>
      <c r="Q28" s="62"/>
      <c r="R28" s="63"/>
      <c r="S28" s="64"/>
      <c r="T28" s="62"/>
      <c r="U28" s="62"/>
      <c r="V28" s="63"/>
      <c r="W28" s="64"/>
      <c r="X28" s="67"/>
      <c r="Y28" s="62"/>
      <c r="Z28" s="63"/>
      <c r="AA28" s="64"/>
      <c r="AB28" s="62"/>
      <c r="AC28" s="62"/>
      <c r="AD28" s="63"/>
      <c r="AE28" s="64"/>
      <c r="AF28" s="62"/>
      <c r="AG28" s="67"/>
      <c r="AH28" s="63"/>
      <c r="AI28" s="64"/>
      <c r="AJ28" s="62"/>
      <c r="AK28" s="62"/>
      <c r="AL28" s="63"/>
      <c r="AM28" s="64"/>
      <c r="AN28" s="62"/>
      <c r="AO28" s="62"/>
      <c r="AP28" s="115"/>
      <c r="AQ28" s="64"/>
      <c r="AR28" s="62"/>
      <c r="AS28" s="62"/>
      <c r="AT28" s="65"/>
      <c r="BA28" s="32"/>
      <c r="BB28" s="32"/>
      <c r="BC28" s="32"/>
      <c r="BD28" s="123"/>
      <c r="BE28" s="97"/>
      <c r="BF28" s="97"/>
      <c r="BG28" s="97"/>
      <c r="BH28" s="97"/>
      <c r="BI28" s="97"/>
      <c r="BJ28" s="97"/>
      <c r="BK28" s="1"/>
      <c r="BL28" s="1"/>
      <c r="BM28" s="1"/>
      <c r="BN28" s="1"/>
      <c r="BO28" s="1"/>
      <c r="BP28" s="1"/>
    </row>
    <row r="29" spans="5:68" ht="13.5" customHeight="1">
      <c r="G29" s="68"/>
      <c r="H29" s="72"/>
      <c r="I29" s="72"/>
      <c r="J29" s="70"/>
      <c r="K29" s="71"/>
      <c r="L29" s="72"/>
      <c r="M29" s="72"/>
      <c r="N29" s="70"/>
      <c r="O29" s="71"/>
      <c r="P29" s="72"/>
      <c r="Q29" s="72"/>
      <c r="R29" s="70"/>
      <c r="S29" s="71"/>
      <c r="T29" s="72"/>
      <c r="U29" s="72"/>
      <c r="V29" s="70"/>
      <c r="W29" s="71"/>
      <c r="X29" s="117"/>
      <c r="Y29" s="72"/>
      <c r="Z29" s="70"/>
      <c r="AA29" s="71"/>
      <c r="AB29" s="72"/>
      <c r="AC29" s="72"/>
      <c r="AD29" s="70"/>
      <c r="AE29" s="71"/>
      <c r="AF29" s="72"/>
      <c r="AG29" s="117"/>
      <c r="AH29" s="70"/>
      <c r="AI29" s="71"/>
      <c r="AJ29" s="72"/>
      <c r="AK29" s="72"/>
      <c r="AL29" s="70"/>
      <c r="AM29" s="71"/>
      <c r="AN29" s="72"/>
      <c r="AO29" s="72"/>
      <c r="AP29" s="118"/>
      <c r="AQ29" s="71"/>
      <c r="AR29" s="72"/>
      <c r="AS29" s="72"/>
      <c r="AT29" s="119"/>
      <c r="BA29" s="32"/>
      <c r="BB29" s="32"/>
      <c r="BC29" s="32"/>
      <c r="BD29" s="123"/>
      <c r="BE29" s="97"/>
      <c r="BF29" s="264"/>
      <c r="BG29" s="264"/>
      <c r="BH29" s="264"/>
      <c r="BI29" s="264"/>
      <c r="BJ29" s="264"/>
      <c r="BK29" s="1"/>
      <c r="BL29" s="1"/>
      <c r="BM29" s="1"/>
      <c r="BN29" s="1"/>
      <c r="BO29" s="1"/>
      <c r="BP29" s="1"/>
    </row>
    <row r="30" spans="5:68" ht="13.5" customHeight="1">
      <c r="G30" s="99"/>
      <c r="H30" s="80"/>
      <c r="I30" s="80"/>
      <c r="J30" s="78"/>
      <c r="K30" s="79"/>
      <c r="L30" s="80"/>
      <c r="M30" s="80"/>
      <c r="N30" s="78"/>
      <c r="O30" s="79"/>
      <c r="P30" s="80"/>
      <c r="Q30" s="80"/>
      <c r="R30" s="78"/>
      <c r="S30" s="79"/>
      <c r="T30" s="80"/>
      <c r="U30" s="80"/>
      <c r="V30" s="78"/>
      <c r="W30" s="79"/>
      <c r="X30" s="82"/>
      <c r="Y30" s="80"/>
      <c r="Z30" s="78"/>
      <c r="AA30" s="79"/>
      <c r="AB30" s="80"/>
      <c r="AC30" s="80"/>
      <c r="AD30" s="78"/>
      <c r="AE30" s="79"/>
      <c r="AF30" s="80"/>
      <c r="AG30" s="82"/>
      <c r="AH30" s="78"/>
      <c r="AI30" s="79"/>
      <c r="AJ30" s="80"/>
      <c r="AK30" s="80"/>
      <c r="AL30" s="78"/>
      <c r="AM30" s="79"/>
      <c r="AN30" s="80"/>
      <c r="AO30" s="80"/>
      <c r="AP30" s="111"/>
      <c r="AQ30" s="79"/>
      <c r="AR30" s="80"/>
      <c r="AS30" s="80"/>
      <c r="AT30" s="120"/>
      <c r="BA30" s="32"/>
      <c r="BB30" s="32"/>
      <c r="BC30" s="32"/>
      <c r="BD30" s="123"/>
      <c r="BE30" s="97"/>
      <c r="BF30" s="264"/>
      <c r="BG30" s="264"/>
      <c r="BH30" s="264"/>
      <c r="BI30" s="264"/>
      <c r="BJ30" s="264"/>
      <c r="BK30" s="1"/>
      <c r="BL30" s="1"/>
      <c r="BM30" s="1"/>
      <c r="BN30" s="1"/>
      <c r="BO30" s="1"/>
      <c r="BP30" s="1"/>
    </row>
    <row r="31" spans="5:68" ht="13.5" customHeight="1">
      <c r="G31" s="51"/>
      <c r="H31" s="62"/>
      <c r="I31" s="62"/>
      <c r="J31" s="63"/>
      <c r="K31" s="64"/>
      <c r="L31" s="62"/>
      <c r="M31" s="62"/>
      <c r="N31" s="63"/>
      <c r="O31" s="64"/>
      <c r="P31" s="62"/>
      <c r="Q31" s="62"/>
      <c r="R31" s="63"/>
      <c r="S31" s="64"/>
      <c r="T31" s="62"/>
      <c r="U31" s="62"/>
      <c r="V31" s="63"/>
      <c r="W31" s="64"/>
      <c r="X31" s="67"/>
      <c r="Y31" s="62"/>
      <c r="Z31" s="63"/>
      <c r="AA31" s="64"/>
      <c r="AB31" s="62"/>
      <c r="AC31" s="62"/>
      <c r="AD31" s="63"/>
      <c r="AE31" s="64"/>
      <c r="AF31" s="62"/>
      <c r="AG31" s="67"/>
      <c r="AH31" s="63"/>
      <c r="AI31" s="64"/>
      <c r="AJ31" s="62"/>
      <c r="AK31" s="62"/>
      <c r="AL31" s="63"/>
      <c r="AM31" s="64"/>
      <c r="AN31" s="62"/>
      <c r="AO31" s="62"/>
      <c r="AP31" s="115"/>
      <c r="AQ31" s="64"/>
      <c r="AR31" s="62"/>
      <c r="AS31" s="62"/>
      <c r="AT31" s="65"/>
      <c r="BA31" s="6"/>
      <c r="BB31" s="6"/>
      <c r="BC31" s="6"/>
      <c r="BD31" s="123"/>
      <c r="BE31" s="97"/>
      <c r="BF31" s="124"/>
      <c r="BG31" s="124"/>
      <c r="BH31" s="124"/>
      <c r="BI31" s="124"/>
      <c r="BJ31" s="97"/>
      <c r="BK31" s="1"/>
      <c r="BL31" s="1"/>
      <c r="BM31" s="1"/>
      <c r="BN31" s="1"/>
      <c r="BO31" s="1"/>
      <c r="BP31" s="1"/>
    </row>
    <row r="32" spans="5:68" ht="13.5" customHeight="1">
      <c r="E32" s="125"/>
      <c r="F32" s="125"/>
      <c r="G32" s="88"/>
      <c r="H32" s="62"/>
      <c r="I32" s="62"/>
      <c r="J32" s="63"/>
      <c r="K32" s="64"/>
      <c r="L32" s="62"/>
      <c r="M32" s="62"/>
      <c r="N32" s="63"/>
      <c r="O32" s="64"/>
      <c r="P32" s="62"/>
      <c r="Q32" s="62"/>
      <c r="R32" s="63"/>
      <c r="S32" s="64"/>
      <c r="T32" s="62"/>
      <c r="U32" s="62"/>
      <c r="V32" s="63"/>
      <c r="W32" s="64"/>
      <c r="X32" s="67"/>
      <c r="Y32" s="62"/>
      <c r="Z32" s="63"/>
      <c r="AA32" s="64"/>
      <c r="AB32" s="62"/>
      <c r="AC32" s="62"/>
      <c r="AD32" s="63"/>
      <c r="AE32" s="64"/>
      <c r="AF32" s="62"/>
      <c r="AG32" s="67"/>
      <c r="AH32" s="63"/>
      <c r="AI32" s="64"/>
      <c r="AJ32" s="62"/>
      <c r="AK32" s="62"/>
      <c r="AL32" s="63"/>
      <c r="AM32" s="64"/>
      <c r="AN32" s="62"/>
      <c r="AO32" s="62"/>
      <c r="AP32" s="115"/>
      <c r="AQ32" s="64"/>
      <c r="AR32" s="62"/>
      <c r="AS32" s="62"/>
      <c r="AT32" s="65"/>
      <c r="BA32" s="6"/>
      <c r="BB32" s="6"/>
      <c r="BC32" s="6"/>
      <c r="BD32" s="123"/>
      <c r="BE32" s="97"/>
      <c r="BF32" s="97"/>
      <c r="BG32" s="97"/>
      <c r="BH32" s="97"/>
      <c r="BI32" s="97"/>
      <c r="BJ32" s="97" t="s">
        <v>15</v>
      </c>
      <c r="BK32" s="1"/>
      <c r="BL32" s="1"/>
      <c r="BM32" s="1"/>
      <c r="BN32" s="1"/>
      <c r="BO32" s="1"/>
      <c r="BP32" s="1"/>
    </row>
    <row r="33" spans="5:68" ht="13.5" customHeight="1">
      <c r="E33" s="125"/>
      <c r="F33" s="125"/>
      <c r="G33" s="121"/>
      <c r="H33" s="72"/>
      <c r="I33" s="72"/>
      <c r="J33" s="70"/>
      <c r="K33" s="71"/>
      <c r="L33" s="72"/>
      <c r="M33" s="72"/>
      <c r="N33" s="70"/>
      <c r="O33" s="71"/>
      <c r="P33" s="72"/>
      <c r="Q33" s="72"/>
      <c r="R33" s="70"/>
      <c r="S33" s="71"/>
      <c r="T33" s="72"/>
      <c r="U33" s="72"/>
      <c r="V33" s="70"/>
      <c r="W33" s="71"/>
      <c r="X33" s="117"/>
      <c r="Y33" s="72"/>
      <c r="Z33" s="70"/>
      <c r="AA33" s="71"/>
      <c r="AB33" s="72"/>
      <c r="AC33" s="72"/>
      <c r="AD33" s="70"/>
      <c r="AE33" s="71"/>
      <c r="AF33" s="72"/>
      <c r="AG33" s="117"/>
      <c r="AH33" s="70"/>
      <c r="AI33" s="71"/>
      <c r="AJ33" s="72"/>
      <c r="AK33" s="72"/>
      <c r="AL33" s="70"/>
      <c r="AM33" s="71"/>
      <c r="AN33" s="72"/>
      <c r="AO33" s="72"/>
      <c r="AP33" s="118"/>
      <c r="AQ33" s="71"/>
      <c r="AR33" s="72"/>
      <c r="AS33" s="72"/>
      <c r="AT33" s="119"/>
      <c r="BA33" s="45"/>
      <c r="BB33" s="45"/>
      <c r="BC33" s="45"/>
      <c r="BD33" s="123"/>
      <c r="BE33" s="97"/>
      <c r="BF33" s="97"/>
      <c r="BG33" s="97"/>
      <c r="BH33" s="97"/>
      <c r="BI33" s="97"/>
      <c r="BJ33" s="97" t="s">
        <v>16</v>
      </c>
      <c r="BK33" s="1"/>
      <c r="BL33" s="1"/>
      <c r="BM33" s="1"/>
      <c r="BN33" s="1"/>
      <c r="BO33" s="1"/>
      <c r="BP33" s="1"/>
    </row>
    <row r="34" spans="5:68" ht="13.5" customHeight="1">
      <c r="E34" s="125"/>
      <c r="F34" s="125"/>
      <c r="G34" s="122"/>
      <c r="H34" s="80"/>
      <c r="I34" s="80"/>
      <c r="J34" s="78"/>
      <c r="K34" s="79"/>
      <c r="L34" s="80"/>
      <c r="M34" s="80"/>
      <c r="N34" s="78"/>
      <c r="O34" s="79"/>
      <c r="P34" s="80"/>
      <c r="Q34" s="80"/>
      <c r="R34" s="78"/>
      <c r="S34" s="79"/>
      <c r="T34" s="80"/>
      <c r="U34" s="80"/>
      <c r="V34" s="78"/>
      <c r="W34" s="79"/>
      <c r="X34" s="82"/>
      <c r="Y34" s="80"/>
      <c r="Z34" s="78"/>
      <c r="AA34" s="79"/>
      <c r="AB34" s="80"/>
      <c r="AC34" s="80"/>
      <c r="AD34" s="78"/>
      <c r="AE34" s="80"/>
      <c r="AF34" s="80"/>
      <c r="AG34" s="82"/>
      <c r="AH34" s="78"/>
      <c r="AI34" s="79"/>
      <c r="AJ34" s="80"/>
      <c r="AK34" s="80"/>
      <c r="AL34" s="78"/>
      <c r="AM34" s="79"/>
      <c r="AN34" s="80"/>
      <c r="AO34" s="80"/>
      <c r="AP34" s="111"/>
      <c r="AQ34" s="79"/>
      <c r="AR34" s="80"/>
      <c r="AS34" s="80"/>
      <c r="AT34" s="120"/>
      <c r="BA34" s="45"/>
      <c r="BB34" s="45" t="s">
        <v>9</v>
      </c>
      <c r="BC34" s="45"/>
      <c r="BD34" s="123"/>
      <c r="BE34" s="265"/>
      <c r="BF34" s="265"/>
      <c r="BG34" s="265"/>
      <c r="BH34" s="265"/>
      <c r="BI34" s="265"/>
      <c r="BJ34" s="126"/>
      <c r="BK34" s="1"/>
      <c r="BL34" s="1"/>
      <c r="BM34" s="1"/>
      <c r="BN34" s="1"/>
      <c r="BO34" s="1"/>
      <c r="BP34" s="1"/>
    </row>
    <row r="35" spans="5:68" ht="13.5" customHeight="1">
      <c r="E35" s="125"/>
      <c r="F35" s="125"/>
      <c r="G35" s="88"/>
      <c r="H35" s="62"/>
      <c r="I35" s="62"/>
      <c r="J35" s="63"/>
      <c r="K35" s="64"/>
      <c r="L35" s="62"/>
      <c r="M35" s="62"/>
      <c r="N35" s="63"/>
      <c r="O35" s="64"/>
      <c r="P35" s="62"/>
      <c r="Q35" s="62"/>
      <c r="R35" s="63"/>
      <c r="S35" s="64"/>
      <c r="T35" s="62"/>
      <c r="U35" s="62"/>
      <c r="V35" s="63"/>
      <c r="W35" s="64"/>
      <c r="X35" s="67"/>
      <c r="Y35" s="62"/>
      <c r="Z35" s="63"/>
      <c r="AA35" s="64"/>
      <c r="AB35" s="62"/>
      <c r="AC35" s="62"/>
      <c r="AD35" s="63"/>
      <c r="AE35" s="62"/>
      <c r="AF35" s="62"/>
      <c r="AG35" s="67"/>
      <c r="AH35" s="63"/>
      <c r="AI35" s="64"/>
      <c r="AJ35" s="62"/>
      <c r="AK35" s="62"/>
      <c r="AL35" s="63"/>
      <c r="AM35" s="64"/>
      <c r="AN35" s="62"/>
      <c r="AO35" s="62"/>
      <c r="AP35" s="115"/>
      <c r="AQ35" s="64"/>
      <c r="AR35" s="62"/>
      <c r="AS35" s="62"/>
      <c r="AT35" s="65"/>
      <c r="BA35" s="32"/>
      <c r="BB35" s="32"/>
      <c r="BC35" s="32"/>
      <c r="BD35" s="123"/>
      <c r="BE35" s="265"/>
      <c r="BF35" s="265"/>
      <c r="BG35" s="265"/>
      <c r="BH35" s="265"/>
      <c r="BI35" s="265"/>
      <c r="BJ35" s="126"/>
      <c r="BK35" s="1"/>
      <c r="BL35" s="1"/>
      <c r="BM35" s="1"/>
      <c r="BN35" s="1"/>
      <c r="BO35" s="1"/>
      <c r="BP35" s="1"/>
    </row>
    <row r="36" spans="5:68" ht="13.5" customHeight="1">
      <c r="E36" s="125"/>
      <c r="F36" s="125"/>
      <c r="G36" s="88"/>
      <c r="H36" s="62"/>
      <c r="I36" s="62"/>
      <c r="J36" s="63"/>
      <c r="K36" s="64"/>
      <c r="L36" s="62"/>
      <c r="M36" s="62"/>
      <c r="N36" s="63"/>
      <c r="O36" s="64"/>
      <c r="P36" s="62"/>
      <c r="Q36" s="62"/>
      <c r="R36" s="63"/>
      <c r="S36" s="64"/>
      <c r="T36" s="67"/>
      <c r="U36" s="67"/>
      <c r="V36" s="115"/>
      <c r="W36" s="127"/>
      <c r="X36" s="67"/>
      <c r="Y36" s="67"/>
      <c r="Z36" s="115"/>
      <c r="AA36" s="127"/>
      <c r="AB36" s="67"/>
      <c r="AC36" s="67"/>
      <c r="AD36" s="115"/>
      <c r="AE36" s="67"/>
      <c r="AF36" s="67"/>
      <c r="AG36" s="67"/>
      <c r="AH36" s="115"/>
      <c r="AI36" s="127"/>
      <c r="AJ36" s="62"/>
      <c r="AK36" s="62"/>
      <c r="AL36" s="63"/>
      <c r="AM36" s="64"/>
      <c r="AN36" s="62"/>
      <c r="AO36" s="62"/>
      <c r="AP36" s="115"/>
      <c r="AQ36" s="64"/>
      <c r="AR36" s="62"/>
      <c r="AS36" s="62"/>
      <c r="AT36" s="65"/>
      <c r="BA36" s="6"/>
      <c r="BB36" s="6"/>
      <c r="BC36" s="6"/>
      <c r="BD36" s="123"/>
      <c r="BE36" s="128"/>
      <c r="BF36" s="97"/>
      <c r="BG36" s="128"/>
      <c r="BH36" s="128"/>
      <c r="BI36" s="128"/>
      <c r="BJ36" s="126"/>
      <c r="BK36" s="1"/>
      <c r="BL36" s="1"/>
      <c r="BM36" s="1"/>
      <c r="BN36" s="1"/>
      <c r="BO36" s="1"/>
      <c r="BP36" s="1"/>
    </row>
    <row r="37" spans="5:68" ht="13.5" customHeight="1">
      <c r="E37" s="125"/>
      <c r="F37" s="125"/>
      <c r="G37" s="121"/>
      <c r="H37" s="72"/>
      <c r="I37" s="72"/>
      <c r="J37" s="70"/>
      <c r="K37" s="71"/>
      <c r="L37" s="72"/>
      <c r="M37" s="72"/>
      <c r="N37" s="70"/>
      <c r="O37" s="71"/>
      <c r="P37" s="72"/>
      <c r="Q37" s="72"/>
      <c r="R37" s="70"/>
      <c r="S37" s="71"/>
      <c r="T37" s="117"/>
      <c r="U37" s="72"/>
      <c r="V37" s="70"/>
      <c r="W37" s="71"/>
      <c r="X37" s="72"/>
      <c r="Y37" s="72"/>
      <c r="Z37" s="70"/>
      <c r="AA37" s="71"/>
      <c r="AB37" s="72"/>
      <c r="AC37" s="72"/>
      <c r="AD37" s="70"/>
      <c r="AE37" s="72"/>
      <c r="AF37" s="72"/>
      <c r="AG37" s="72"/>
      <c r="AH37" s="70"/>
      <c r="AI37" s="71"/>
      <c r="AJ37" s="72"/>
      <c r="AK37" s="72"/>
      <c r="AL37" s="70"/>
      <c r="AM37" s="71"/>
      <c r="AN37" s="72"/>
      <c r="AO37" s="72"/>
      <c r="AP37" s="118"/>
      <c r="AQ37" s="71"/>
      <c r="AR37" s="72"/>
      <c r="AS37" s="72"/>
      <c r="AT37" s="119"/>
      <c r="BA37" s="6"/>
      <c r="BB37" s="6"/>
      <c r="BC37" s="6"/>
      <c r="BD37" s="123"/>
      <c r="BE37" s="97"/>
      <c r="BF37" s="97"/>
      <c r="BG37" s="97"/>
      <c r="BH37" s="97"/>
      <c r="BI37" s="97"/>
      <c r="BJ37" s="97"/>
      <c r="BK37" s="1"/>
      <c r="BL37" s="1"/>
      <c r="BM37" s="1"/>
      <c r="BN37" s="1"/>
      <c r="BO37" s="1"/>
      <c r="BP37" s="1"/>
    </row>
    <row r="38" spans="5:68" ht="13.5" customHeight="1">
      <c r="E38" s="125"/>
      <c r="F38" s="125"/>
      <c r="G38" s="88"/>
      <c r="H38" s="62"/>
      <c r="I38" s="62"/>
      <c r="J38" s="78"/>
      <c r="K38" s="79"/>
      <c r="L38" s="62"/>
      <c r="M38" s="80"/>
      <c r="N38" s="78"/>
      <c r="O38" s="79"/>
      <c r="P38" s="80"/>
      <c r="Q38" s="80"/>
      <c r="R38" s="78"/>
      <c r="S38" s="79"/>
      <c r="T38" s="62"/>
      <c r="U38" s="62"/>
      <c r="V38" s="63"/>
      <c r="W38" s="64"/>
      <c r="X38" s="62"/>
      <c r="Y38" s="62"/>
      <c r="Z38" s="63"/>
      <c r="AA38" s="64"/>
      <c r="AB38" s="62"/>
      <c r="AC38" s="62"/>
      <c r="AD38" s="63"/>
      <c r="AE38" s="62"/>
      <c r="AF38" s="62"/>
      <c r="AG38" s="62"/>
      <c r="AH38" s="63"/>
      <c r="AI38" s="64"/>
      <c r="AJ38" s="62"/>
      <c r="AK38" s="62"/>
      <c r="AL38" s="63"/>
      <c r="AM38" s="64"/>
      <c r="AN38" s="62"/>
      <c r="AO38" s="62"/>
      <c r="AP38" s="115"/>
      <c r="AQ38" s="64"/>
      <c r="AR38" s="62"/>
      <c r="AS38" s="62"/>
      <c r="AT38" s="65"/>
      <c r="BA38" s="46"/>
      <c r="BB38" s="46"/>
      <c r="BC38" s="46"/>
      <c r="BE38" s="97"/>
      <c r="BF38" s="97"/>
      <c r="BG38" s="97"/>
      <c r="BH38" s="97"/>
      <c r="BI38" s="97"/>
      <c r="BJ38" s="97"/>
      <c r="BK38" s="1"/>
      <c r="BL38" s="1"/>
      <c r="BM38" s="1"/>
      <c r="BN38" s="1"/>
      <c r="BO38" s="1"/>
      <c r="BP38" s="1"/>
    </row>
    <row r="39" spans="5:68" ht="13.5" customHeight="1">
      <c r="E39" s="125"/>
      <c r="F39" s="125"/>
      <c r="G39" s="88"/>
      <c r="H39" s="62"/>
      <c r="I39" s="62"/>
      <c r="J39" s="63"/>
      <c r="K39" s="64"/>
      <c r="L39" s="62"/>
      <c r="M39" s="62"/>
      <c r="N39" s="63"/>
      <c r="O39" s="64"/>
      <c r="P39" s="62"/>
      <c r="Q39" s="62"/>
      <c r="R39" s="63"/>
      <c r="S39" s="64"/>
      <c r="T39" s="62"/>
      <c r="U39" s="62"/>
      <c r="V39" s="63"/>
      <c r="W39" s="64"/>
      <c r="X39" s="62"/>
      <c r="Y39" s="62"/>
      <c r="Z39" s="63"/>
      <c r="AA39" s="64"/>
      <c r="AB39" s="62"/>
      <c r="AC39" s="62"/>
      <c r="AD39" s="63"/>
      <c r="AE39" s="62"/>
      <c r="AF39" s="62"/>
      <c r="AG39" s="62"/>
      <c r="AH39" s="63"/>
      <c r="AI39" s="64"/>
      <c r="AJ39" s="62"/>
      <c r="AK39" s="62"/>
      <c r="AL39" s="63"/>
      <c r="AM39" s="64"/>
      <c r="AN39" s="62"/>
      <c r="AO39" s="62"/>
      <c r="AP39" s="115"/>
      <c r="AQ39" s="64"/>
      <c r="AR39" s="62"/>
      <c r="AS39" s="62"/>
      <c r="AT39" s="65"/>
      <c r="BA39" s="46"/>
      <c r="BB39" s="46"/>
      <c r="BC39" s="46"/>
    </row>
    <row r="40" spans="5:68" ht="13.5" customHeight="1">
      <c r="E40" s="125"/>
      <c r="F40" s="125"/>
      <c r="G40" s="88"/>
      <c r="H40" s="62"/>
      <c r="I40" s="62"/>
      <c r="J40" s="63"/>
      <c r="K40" s="64"/>
      <c r="L40" s="62"/>
      <c r="M40" s="62"/>
      <c r="N40" s="63"/>
      <c r="O40" s="64"/>
      <c r="P40" s="62"/>
      <c r="Q40" s="62"/>
      <c r="R40" s="63"/>
      <c r="S40" s="64"/>
      <c r="T40" s="62"/>
      <c r="U40" s="62"/>
      <c r="V40" s="63"/>
      <c r="W40" s="64"/>
      <c r="X40" s="62"/>
      <c r="Y40" s="62"/>
      <c r="Z40" s="63"/>
      <c r="AA40" s="64"/>
      <c r="AB40" s="62"/>
      <c r="AC40" s="62"/>
      <c r="AD40" s="63"/>
      <c r="AE40" s="62"/>
      <c r="AF40" s="62"/>
      <c r="AG40" s="62"/>
      <c r="AH40" s="63"/>
      <c r="AI40" s="64"/>
      <c r="AJ40" s="62"/>
      <c r="AK40" s="62"/>
      <c r="AL40" s="63"/>
      <c r="AM40" s="64"/>
      <c r="AN40" s="62"/>
      <c r="AO40" s="62"/>
      <c r="AP40" s="115"/>
      <c r="AQ40" s="64"/>
      <c r="AR40" s="62"/>
      <c r="AS40" s="62"/>
      <c r="AT40" s="65"/>
      <c r="BA40" s="49"/>
      <c r="BB40" s="49"/>
      <c r="BC40" s="49"/>
    </row>
    <row r="41" spans="5:68" ht="13.5" customHeight="1" thickBot="1">
      <c r="E41" s="125"/>
      <c r="F41" s="125"/>
      <c r="G41" s="121"/>
      <c r="H41" s="72"/>
      <c r="I41" s="72"/>
      <c r="J41" s="70"/>
      <c r="K41" s="71"/>
      <c r="L41" s="72"/>
      <c r="M41" s="72"/>
      <c r="N41" s="70"/>
      <c r="O41" s="71"/>
      <c r="P41" s="72"/>
      <c r="Q41" s="72"/>
      <c r="R41" s="70"/>
      <c r="S41" s="71"/>
      <c r="T41" s="72"/>
      <c r="U41" s="72"/>
      <c r="V41" s="70"/>
      <c r="W41" s="71"/>
      <c r="X41" s="72"/>
      <c r="Y41" s="72"/>
      <c r="Z41" s="70"/>
      <c r="AA41" s="71"/>
      <c r="AB41" s="72"/>
      <c r="AC41" s="72"/>
      <c r="AD41" s="70"/>
      <c r="AE41" s="72"/>
      <c r="AF41" s="72"/>
      <c r="AG41" s="72"/>
      <c r="AH41" s="70"/>
      <c r="AI41" s="71"/>
      <c r="AJ41" s="72"/>
      <c r="AK41" s="72"/>
      <c r="AL41" s="70"/>
      <c r="AM41" s="71"/>
      <c r="AN41" s="72"/>
      <c r="AO41" s="72"/>
      <c r="AP41" s="118"/>
      <c r="AQ41" s="71"/>
      <c r="AR41" s="72"/>
      <c r="AS41" s="72"/>
      <c r="AT41" s="119"/>
      <c r="BA41" s="6"/>
      <c r="BB41" s="6"/>
      <c r="BC41" s="6"/>
    </row>
    <row r="42" spans="5:68" ht="13.5" customHeight="1">
      <c r="E42" s="125"/>
      <c r="F42" s="125"/>
      <c r="G42" s="88"/>
      <c r="H42" s="62"/>
      <c r="I42" s="62"/>
      <c r="J42" s="78"/>
      <c r="K42" s="79"/>
      <c r="L42" s="80"/>
      <c r="M42" s="80"/>
      <c r="N42" s="78"/>
      <c r="O42" s="79"/>
      <c r="P42" s="80"/>
      <c r="Q42" s="80"/>
      <c r="R42" s="78"/>
      <c r="S42" s="79"/>
      <c r="T42" s="62"/>
      <c r="U42" s="62"/>
      <c r="V42" s="63"/>
      <c r="W42" s="64"/>
      <c r="X42" s="62"/>
      <c r="Y42" s="62"/>
      <c r="Z42" s="63"/>
      <c r="AA42" s="64"/>
      <c r="AB42" s="62"/>
      <c r="AC42" s="62"/>
      <c r="AD42" s="63"/>
      <c r="AE42" s="62"/>
      <c r="AF42" s="62"/>
      <c r="AG42" s="62"/>
      <c r="AH42" s="63"/>
      <c r="AI42" s="64"/>
      <c r="AJ42" s="62"/>
      <c r="AK42" s="62"/>
      <c r="AL42" s="115"/>
      <c r="AM42" s="127"/>
      <c r="AN42" s="67"/>
      <c r="AO42" s="67"/>
      <c r="AP42" s="115"/>
      <c r="AQ42" s="64"/>
      <c r="AR42" s="62"/>
      <c r="AS42" s="62"/>
      <c r="AT42" s="65"/>
      <c r="AU42" s="59"/>
      <c r="AV42" s="60"/>
      <c r="AW42" s="60"/>
      <c r="AX42" s="61"/>
      <c r="BA42" s="6"/>
      <c r="BB42" s="6"/>
      <c r="BC42" s="6"/>
    </row>
    <row r="43" spans="5:68" ht="13.5" customHeight="1">
      <c r="E43" s="125"/>
      <c r="F43" s="125"/>
      <c r="G43" s="88"/>
      <c r="H43" s="62"/>
      <c r="I43" s="62"/>
      <c r="J43" s="63"/>
      <c r="K43" s="127"/>
      <c r="L43" s="67"/>
      <c r="M43" s="67"/>
      <c r="N43" s="63"/>
      <c r="O43" s="64"/>
      <c r="P43" s="62"/>
      <c r="Q43" s="62"/>
      <c r="R43" s="63"/>
      <c r="S43" s="64"/>
      <c r="T43" s="62"/>
      <c r="U43" s="62"/>
      <c r="V43" s="63"/>
      <c r="W43" s="64"/>
      <c r="X43" s="62"/>
      <c r="Y43" s="62"/>
      <c r="Z43" s="63"/>
      <c r="AA43" s="64"/>
      <c r="AB43" s="62"/>
      <c r="AC43" s="62"/>
      <c r="AD43" s="63"/>
      <c r="AE43" s="62"/>
      <c r="AF43" s="62"/>
      <c r="AG43" s="62"/>
      <c r="AH43" s="63"/>
      <c r="AI43" s="64"/>
      <c r="AJ43" s="62"/>
      <c r="AK43" s="62"/>
      <c r="AL43" s="63"/>
      <c r="AM43" s="64"/>
      <c r="AN43" s="62"/>
      <c r="AO43" s="62"/>
      <c r="AP43" s="115"/>
      <c r="AQ43" s="64"/>
      <c r="AR43" s="62"/>
      <c r="AS43" s="62"/>
      <c r="AT43" s="65"/>
      <c r="AU43" s="51"/>
      <c r="AV43" s="52"/>
      <c r="AW43" s="52"/>
      <c r="AX43" s="66"/>
    </row>
    <row r="44" spans="5:68" ht="13.5" customHeight="1">
      <c r="G44" s="88"/>
      <c r="H44" s="62"/>
      <c r="I44" s="62"/>
      <c r="J44" s="63"/>
      <c r="K44" s="127"/>
      <c r="L44" s="62"/>
      <c r="M44" s="62"/>
      <c r="N44" s="63"/>
      <c r="O44" s="64"/>
      <c r="P44" s="62"/>
      <c r="Q44" s="62"/>
      <c r="R44" s="63"/>
      <c r="S44" s="64"/>
      <c r="T44" s="62"/>
      <c r="U44" s="62"/>
      <c r="V44" s="63"/>
      <c r="W44" s="64"/>
      <c r="X44" s="62"/>
      <c r="Y44" s="62"/>
      <c r="Z44" s="63"/>
      <c r="AA44" s="64"/>
      <c r="AB44" s="62"/>
      <c r="AC44" s="62"/>
      <c r="AD44" s="63"/>
      <c r="AE44" s="62"/>
      <c r="AF44" s="62"/>
      <c r="AG44" s="62"/>
      <c r="AH44" s="63"/>
      <c r="AI44" s="64"/>
      <c r="AJ44" s="62"/>
      <c r="AK44" s="62"/>
      <c r="AL44" s="63"/>
      <c r="AM44" s="64"/>
      <c r="AN44" s="62"/>
      <c r="AO44" s="62"/>
      <c r="AP44" s="115"/>
      <c r="AQ44" s="64"/>
      <c r="AR44" s="62"/>
      <c r="AS44" s="62"/>
      <c r="AT44" s="65"/>
      <c r="AU44" s="51"/>
      <c r="AV44" s="52"/>
      <c r="AW44" s="52"/>
      <c r="AX44" s="66"/>
    </row>
    <row r="45" spans="5:68" ht="13.5" customHeight="1" thickBot="1">
      <c r="G45" s="121"/>
      <c r="H45" s="72"/>
      <c r="I45" s="72"/>
      <c r="J45" s="70"/>
      <c r="K45" s="71"/>
      <c r="L45" s="72"/>
      <c r="M45" s="72"/>
      <c r="N45" s="70"/>
      <c r="O45" s="71"/>
      <c r="P45" s="72"/>
      <c r="Q45" s="72"/>
      <c r="R45" s="70"/>
      <c r="S45" s="71"/>
      <c r="T45" s="72"/>
      <c r="U45" s="72"/>
      <c r="V45" s="70"/>
      <c r="W45" s="71"/>
      <c r="X45" s="72"/>
      <c r="Y45" s="72"/>
      <c r="Z45" s="70"/>
      <c r="AA45" s="72"/>
      <c r="AB45" s="72"/>
      <c r="AC45" s="72"/>
      <c r="AD45" s="70"/>
      <c r="AE45" s="72"/>
      <c r="AF45" s="72"/>
      <c r="AG45" s="72"/>
      <c r="AH45" s="70"/>
      <c r="AI45" s="71"/>
      <c r="AJ45" s="72"/>
      <c r="AK45" s="72"/>
      <c r="AL45" s="70"/>
      <c r="AM45" s="71"/>
      <c r="AN45" s="72"/>
      <c r="AO45" s="72"/>
      <c r="AP45" s="118"/>
      <c r="AQ45" s="71"/>
      <c r="AR45" s="72"/>
      <c r="AS45" s="72"/>
      <c r="AT45" s="119"/>
      <c r="AU45" s="110"/>
      <c r="AV45" s="50"/>
      <c r="AW45" s="50"/>
      <c r="AX45" s="73"/>
    </row>
    <row r="46" spans="5:68" ht="13.5" customHeight="1">
      <c r="G46" s="51"/>
      <c r="H46" s="52"/>
      <c r="I46" s="62"/>
      <c r="J46" s="78"/>
      <c r="K46" s="79"/>
      <c r="L46" s="80"/>
      <c r="M46" s="80"/>
      <c r="N46" s="78"/>
      <c r="O46" s="79"/>
      <c r="P46" s="80"/>
      <c r="Q46" s="80"/>
      <c r="R46" s="78"/>
      <c r="S46" s="79"/>
      <c r="T46" s="62"/>
      <c r="U46" s="62"/>
      <c r="V46" s="63"/>
      <c r="W46" s="64"/>
      <c r="X46" s="129"/>
      <c r="Y46" s="52"/>
      <c r="Z46" s="53"/>
      <c r="AA46" s="125"/>
      <c r="AB46" s="62"/>
      <c r="AC46" s="62"/>
      <c r="AD46" s="63"/>
      <c r="AE46" s="62"/>
      <c r="AF46" s="62"/>
      <c r="AG46" s="62"/>
      <c r="AH46" s="63"/>
      <c r="AI46" s="64"/>
      <c r="AJ46" s="62"/>
      <c r="AK46" s="62"/>
      <c r="AL46" s="63"/>
      <c r="AM46" s="64"/>
      <c r="AN46" s="62"/>
      <c r="AO46" s="62"/>
      <c r="AP46" s="115"/>
      <c r="AQ46" s="64"/>
      <c r="AR46" s="62"/>
      <c r="AS46" s="62"/>
      <c r="AT46" s="65"/>
      <c r="AU46" s="51"/>
      <c r="AV46" s="52"/>
      <c r="AW46" s="52"/>
      <c r="AX46" s="66"/>
    </row>
    <row r="47" spans="5:68" ht="13.5" customHeight="1">
      <c r="G47" s="51"/>
      <c r="H47" s="52"/>
      <c r="I47" s="62"/>
      <c r="J47" s="63"/>
      <c r="K47" s="64"/>
      <c r="L47" s="62"/>
      <c r="M47" s="62"/>
      <c r="N47" s="63"/>
      <c r="O47" s="64"/>
      <c r="P47" s="62"/>
      <c r="Q47" s="62"/>
      <c r="R47" s="63"/>
      <c r="S47" s="64"/>
      <c r="T47" s="62"/>
      <c r="U47" s="62"/>
      <c r="V47" s="63"/>
      <c r="W47" s="64"/>
      <c r="X47" s="129"/>
      <c r="Y47" s="52"/>
      <c r="Z47" s="53"/>
      <c r="AA47" s="64"/>
      <c r="AB47" s="62"/>
      <c r="AC47" s="62"/>
      <c r="AD47" s="63"/>
      <c r="AE47" s="62"/>
      <c r="AF47" s="62"/>
      <c r="AG47" s="62"/>
      <c r="AH47" s="63"/>
      <c r="AI47" s="64"/>
      <c r="AJ47" s="62"/>
      <c r="AK47" s="62"/>
      <c r="AL47" s="63"/>
      <c r="AM47" s="64"/>
      <c r="AN47" s="62"/>
      <c r="AO47" s="67"/>
      <c r="AP47" s="115"/>
      <c r="AQ47" s="64"/>
      <c r="AR47" s="62"/>
      <c r="AS47" s="62"/>
      <c r="AT47" s="65"/>
      <c r="AU47" s="51"/>
      <c r="AV47" s="52"/>
      <c r="AW47" s="52"/>
      <c r="AX47" s="66"/>
    </row>
    <row r="48" spans="5:68" ht="13.5" customHeight="1">
      <c r="G48" s="51"/>
      <c r="H48" s="52"/>
      <c r="I48" s="62"/>
      <c r="J48" s="63"/>
      <c r="K48" s="64"/>
      <c r="L48" s="62"/>
      <c r="M48" s="62"/>
      <c r="N48" s="63"/>
      <c r="O48" s="64"/>
      <c r="P48" s="62"/>
      <c r="Q48" s="62"/>
      <c r="R48" s="63"/>
      <c r="S48" s="64"/>
      <c r="T48" s="62"/>
      <c r="U48" s="62"/>
      <c r="V48" s="63"/>
      <c r="W48" s="64"/>
      <c r="X48" s="52"/>
      <c r="Y48" s="52"/>
      <c r="Z48" s="53"/>
      <c r="AA48" s="54"/>
      <c r="AB48" s="52"/>
      <c r="AC48" s="52"/>
      <c r="AD48" s="53"/>
      <c r="AE48" s="52"/>
      <c r="AF48" s="52"/>
      <c r="AG48" s="52"/>
      <c r="AH48" s="53"/>
      <c r="AI48" s="54"/>
      <c r="AJ48" s="52"/>
      <c r="AK48" s="62"/>
      <c r="AL48" s="63"/>
      <c r="AM48" s="64"/>
      <c r="AN48" s="62"/>
      <c r="AO48" s="62"/>
      <c r="AP48" s="63"/>
      <c r="AQ48" s="64"/>
      <c r="AR48" s="52"/>
      <c r="AS48" s="52"/>
      <c r="AT48" s="66"/>
      <c r="AU48" s="51"/>
      <c r="AV48" s="52"/>
      <c r="AW48" s="52"/>
      <c r="AX48" s="66"/>
    </row>
    <row r="49" spans="7:68" ht="13.5" customHeight="1" thickBot="1">
      <c r="G49" s="110"/>
      <c r="H49" s="50"/>
      <c r="I49" s="50"/>
      <c r="J49" s="130"/>
      <c r="K49" s="131"/>
      <c r="L49" s="50"/>
      <c r="M49" s="50"/>
      <c r="N49" s="130"/>
      <c r="O49" s="131"/>
      <c r="P49" s="50"/>
      <c r="Q49" s="50"/>
      <c r="R49" s="130"/>
      <c r="S49" s="131"/>
      <c r="T49" s="50"/>
      <c r="U49" s="50"/>
      <c r="V49" s="130"/>
      <c r="W49" s="131"/>
      <c r="X49" s="50"/>
      <c r="Y49" s="50"/>
      <c r="Z49" s="130"/>
      <c r="AA49" s="131"/>
      <c r="AB49" s="50"/>
      <c r="AC49" s="50"/>
      <c r="AD49" s="130"/>
      <c r="AE49" s="50"/>
      <c r="AF49" s="50"/>
      <c r="AG49" s="50"/>
      <c r="AH49" s="130"/>
      <c r="AI49" s="131"/>
      <c r="AJ49" s="50"/>
      <c r="AK49" s="50"/>
      <c r="AL49" s="130"/>
      <c r="AM49" s="131"/>
      <c r="AN49" s="50"/>
      <c r="AO49" s="50"/>
      <c r="AP49" s="130"/>
      <c r="AQ49" s="131"/>
      <c r="AR49" s="50"/>
      <c r="AS49" s="50"/>
      <c r="AT49" s="73"/>
      <c r="AU49" s="110"/>
      <c r="AV49" s="50"/>
      <c r="AW49" s="50"/>
      <c r="AX49" s="73"/>
    </row>
    <row r="50" spans="7:68" ht="13.5" customHeight="1">
      <c r="AT50" s="52"/>
      <c r="AY50" s="52"/>
      <c r="BP50" t="s">
        <v>17</v>
      </c>
    </row>
    <row r="51" spans="7:68" ht="13.5" customHeight="1">
      <c r="AT51" s="52"/>
      <c r="AY51" s="52"/>
      <c r="BP51">
        <v>6910</v>
      </c>
    </row>
    <row r="52" spans="7:68" ht="13.5" customHeight="1">
      <c r="AT52" s="52"/>
      <c r="AY52" s="52"/>
      <c r="BP52">
        <v>1150</v>
      </c>
    </row>
    <row r="53" spans="7:68" ht="13.5" customHeight="1">
      <c r="AT53" s="52"/>
      <c r="AY53" s="52"/>
    </row>
    <row r="54" spans="7:68" ht="13.5" customHeight="1">
      <c r="AT54" s="52"/>
      <c r="BP54" t="s">
        <v>18</v>
      </c>
    </row>
    <row r="55" spans="7:68" ht="13.5" customHeight="1">
      <c r="BP55" t="s">
        <v>19</v>
      </c>
    </row>
    <row r="56" spans="7:68" ht="13.5" customHeight="1">
      <c r="BP56">
        <v>917</v>
      </c>
    </row>
  </sheetData>
  <mergeCells count="3">
    <mergeCell ref="BF29:BJ29"/>
    <mergeCell ref="BF30:BJ30"/>
    <mergeCell ref="BE34:BI3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W77"/>
  <sheetViews>
    <sheetView zoomScale="90" zoomScaleNormal="90" workbookViewId="0">
      <selection activeCell="BI38" sqref="BI38"/>
    </sheetView>
  </sheetViews>
  <sheetFormatPr defaultColWidth="1.85546875" defaultRowHeight="9" customHeight="1"/>
  <cols>
    <col min="1" max="13" width="1.85546875" style="169"/>
    <col min="14" max="14" width="2" style="169" bestFit="1" customWidth="1"/>
    <col min="15" max="29" width="1.85546875" style="169"/>
    <col min="30" max="30" width="2" style="169" bestFit="1" customWidth="1"/>
    <col min="31" max="62" width="1.85546875" style="169"/>
    <col min="63" max="63" width="1.42578125" style="137" customWidth="1"/>
    <col min="64" max="71" width="6.140625" style="169" customWidth="1"/>
    <col min="72" max="74" width="2.85546875" style="169" bestFit="1" customWidth="1"/>
    <col min="75" max="16384" width="1.85546875" style="169"/>
  </cols>
  <sheetData>
    <row r="1" spans="1:75" ht="7.5" customHeight="1" thickBot="1">
      <c r="B1" s="137"/>
      <c r="C1" s="137"/>
      <c r="D1" s="137"/>
      <c r="E1" s="137"/>
      <c r="J1" s="137"/>
      <c r="K1" s="137"/>
      <c r="L1" s="137"/>
      <c r="M1" s="137"/>
      <c r="R1" s="133"/>
      <c r="S1" s="133"/>
      <c r="T1" s="133"/>
      <c r="U1" s="133"/>
      <c r="V1" s="133"/>
      <c r="W1" s="133"/>
      <c r="X1" s="133"/>
      <c r="Y1" s="133"/>
      <c r="BK1" s="254"/>
      <c r="BL1" s="248"/>
      <c r="BM1" s="248"/>
      <c r="BN1" s="248"/>
      <c r="BO1" s="248"/>
      <c r="BP1" s="248"/>
      <c r="BQ1" s="248"/>
      <c r="BR1" s="253"/>
    </row>
    <row r="2" spans="1:75" ht="9" customHeight="1">
      <c r="A2" s="137"/>
      <c r="B2" s="137"/>
      <c r="C2" s="137"/>
      <c r="D2" s="137"/>
      <c r="E2" s="137"/>
      <c r="H2" s="188"/>
      <c r="I2" s="188"/>
      <c r="J2" s="158"/>
      <c r="K2" s="157"/>
      <c r="L2" s="157"/>
      <c r="M2" s="211"/>
      <c r="N2" s="158"/>
      <c r="O2" s="157"/>
      <c r="P2" s="157"/>
      <c r="Q2" s="211"/>
      <c r="R2" s="158"/>
      <c r="S2" s="157"/>
      <c r="T2" s="157"/>
      <c r="U2" s="211"/>
      <c r="V2" s="158"/>
      <c r="W2" s="157"/>
      <c r="X2" s="157"/>
      <c r="Y2" s="211"/>
      <c r="Z2" s="158"/>
      <c r="AA2" s="157"/>
      <c r="AB2" s="157"/>
      <c r="AC2" s="211"/>
      <c r="AD2" s="137"/>
      <c r="AG2" s="188"/>
      <c r="AH2" s="188"/>
      <c r="AK2" s="188"/>
      <c r="AL2" s="188"/>
      <c r="AM2" s="137"/>
      <c r="AP2" s="188"/>
      <c r="AQ2" s="188"/>
      <c r="AT2" s="137"/>
      <c r="AW2" s="188"/>
      <c r="AX2" s="188"/>
      <c r="BA2" s="188"/>
      <c r="BB2" s="188"/>
      <c r="BE2" s="188"/>
      <c r="BF2" s="188"/>
      <c r="BI2" s="188"/>
      <c r="BJ2" s="188"/>
    </row>
    <row r="3" spans="1:75" ht="9" customHeight="1">
      <c r="A3" s="137"/>
      <c r="B3" s="137"/>
      <c r="C3" s="137"/>
      <c r="D3" s="137"/>
      <c r="E3" s="137"/>
      <c r="H3" s="188"/>
      <c r="I3" s="188"/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D3" s="137"/>
      <c r="AG3" s="188"/>
      <c r="AH3" s="188"/>
      <c r="AK3" s="188"/>
      <c r="AL3" s="188"/>
      <c r="AM3" s="137"/>
      <c r="AP3" s="188"/>
      <c r="AQ3" s="188"/>
      <c r="AT3" s="137"/>
      <c r="AW3" s="188"/>
      <c r="AX3" s="188"/>
      <c r="BA3" s="188"/>
      <c r="BB3" s="188"/>
      <c r="BE3" s="188"/>
      <c r="BF3" s="188"/>
      <c r="BI3" s="188"/>
      <c r="BJ3" s="188"/>
    </row>
    <row r="4" spans="1:75" ht="9" customHeight="1">
      <c r="A4" s="137"/>
      <c r="B4" s="137"/>
      <c r="C4" s="137"/>
      <c r="D4" s="137"/>
      <c r="E4" s="137"/>
      <c r="H4" s="188"/>
      <c r="I4" s="188"/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87"/>
      <c r="V4" s="186"/>
      <c r="W4" s="185"/>
      <c r="X4" s="185"/>
      <c r="Y4" s="187"/>
      <c r="Z4" s="186"/>
      <c r="AA4" s="137"/>
      <c r="AB4" s="137"/>
      <c r="AC4" s="177"/>
      <c r="AD4" s="137"/>
      <c r="AG4" s="188"/>
      <c r="AH4" s="188"/>
      <c r="AK4" s="188"/>
      <c r="AL4" s="188"/>
      <c r="AM4" s="137"/>
      <c r="AP4" s="188"/>
      <c r="AQ4" s="188"/>
      <c r="AT4" s="137"/>
      <c r="AW4" s="188"/>
      <c r="AX4" s="188"/>
      <c r="BA4" s="188"/>
      <c r="BB4" s="188"/>
      <c r="BE4" s="188"/>
      <c r="BF4" s="188"/>
      <c r="BI4" s="188"/>
      <c r="BJ4" s="188"/>
    </row>
    <row r="5" spans="1:75" ht="9" customHeight="1">
      <c r="A5" s="137"/>
      <c r="B5" s="137"/>
      <c r="C5" s="137"/>
      <c r="D5" s="137"/>
      <c r="E5" s="137"/>
      <c r="H5" s="137"/>
      <c r="J5" s="184"/>
      <c r="K5" s="182"/>
      <c r="L5" s="182"/>
      <c r="M5" s="176"/>
      <c r="N5" s="184"/>
      <c r="O5" s="182"/>
      <c r="P5" s="182"/>
      <c r="Q5" s="176"/>
      <c r="R5" s="184"/>
      <c r="S5" s="194"/>
      <c r="T5" s="194"/>
      <c r="U5" s="192"/>
      <c r="V5" s="184"/>
      <c r="W5" s="182"/>
      <c r="X5" s="182"/>
      <c r="Y5" s="176"/>
      <c r="Z5" s="184"/>
      <c r="AA5" s="182"/>
      <c r="AB5" s="182"/>
      <c r="AC5" s="176"/>
      <c r="AD5" s="137"/>
      <c r="AG5" s="137"/>
      <c r="AK5" s="137"/>
      <c r="AM5" s="137"/>
      <c r="AP5" s="137"/>
      <c r="AT5" s="137"/>
      <c r="AW5" s="137"/>
      <c r="BA5" s="137"/>
      <c r="BE5" s="137"/>
      <c r="BI5" s="137"/>
    </row>
    <row r="6" spans="1:75" ht="9" customHeight="1">
      <c r="A6" s="137"/>
      <c r="B6" s="137"/>
      <c r="C6" s="137"/>
      <c r="D6" s="137"/>
      <c r="E6" s="137"/>
      <c r="H6" s="188"/>
      <c r="I6" s="137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  <c r="AP6" s="146"/>
      <c r="AQ6" s="145"/>
      <c r="AR6" s="145"/>
      <c r="AS6" s="179"/>
      <c r="AT6" s="146"/>
      <c r="AU6" s="145"/>
      <c r="AV6" s="145"/>
      <c r="AW6" s="179"/>
      <c r="AX6" s="188"/>
      <c r="BA6" s="188"/>
      <c r="BB6" s="137"/>
      <c r="BE6" s="137"/>
      <c r="BI6" s="137"/>
    </row>
    <row r="7" spans="1:75" ht="9" customHeight="1">
      <c r="A7" s="137"/>
      <c r="B7" s="137"/>
      <c r="C7" s="137"/>
      <c r="D7" s="137"/>
      <c r="E7" s="137"/>
      <c r="H7" s="188"/>
      <c r="I7" s="13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P7" s="138"/>
      <c r="AQ7" s="137"/>
      <c r="AR7" s="137"/>
      <c r="AS7" s="177"/>
      <c r="AT7" s="138"/>
      <c r="AU7" s="137"/>
      <c r="AV7" s="137"/>
      <c r="AW7" s="177"/>
      <c r="AX7" s="188"/>
      <c r="BA7" s="188"/>
      <c r="BB7" s="137"/>
      <c r="BE7" s="137"/>
      <c r="BI7" s="137"/>
      <c r="BN7" s="169" t="s">
        <v>113</v>
      </c>
    </row>
    <row r="8" spans="1:75" ht="9" customHeight="1">
      <c r="A8" s="137"/>
      <c r="B8" s="137"/>
      <c r="C8" s="137"/>
      <c r="D8" s="137"/>
      <c r="E8" s="137"/>
      <c r="H8" s="188"/>
      <c r="I8" s="188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P8" s="138"/>
      <c r="AQ8" s="137"/>
      <c r="AR8" s="137"/>
      <c r="AS8" s="177"/>
      <c r="AT8" s="138"/>
      <c r="AU8" s="137"/>
      <c r="AV8" s="137"/>
      <c r="AW8" s="177"/>
      <c r="AX8" s="188"/>
      <c r="BA8" s="188"/>
      <c r="BB8" s="188"/>
      <c r="BE8" s="188"/>
      <c r="BF8" s="188"/>
      <c r="BI8" s="137"/>
      <c r="BN8" s="169" t="s">
        <v>112</v>
      </c>
    </row>
    <row r="9" spans="1:75" ht="9" customHeight="1" thickBot="1">
      <c r="A9" s="137"/>
      <c r="B9" s="137"/>
      <c r="C9" s="137"/>
      <c r="D9" s="137"/>
      <c r="E9" s="137"/>
      <c r="H9" s="188"/>
      <c r="I9" s="188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P9" s="184"/>
      <c r="AQ9" s="182"/>
      <c r="AR9" s="182"/>
      <c r="AS9" s="176"/>
      <c r="AT9" s="184"/>
      <c r="AU9" s="182"/>
      <c r="AV9" s="182"/>
      <c r="AW9" s="176"/>
      <c r="AX9" s="188"/>
      <c r="BA9" s="188"/>
      <c r="BB9" s="188"/>
      <c r="BE9" s="188"/>
      <c r="BF9" s="188"/>
      <c r="BI9" s="137"/>
      <c r="BN9" s="169" t="s">
        <v>111</v>
      </c>
    </row>
    <row r="10" spans="1:75" ht="9" customHeight="1">
      <c r="A10" s="137"/>
      <c r="B10" s="137"/>
      <c r="C10" s="137"/>
      <c r="D10" s="137"/>
      <c r="E10" s="137"/>
      <c r="H10" s="188"/>
      <c r="I10" s="188"/>
      <c r="J10" s="159"/>
      <c r="K10" s="157"/>
      <c r="L10" s="157"/>
      <c r="M10" s="211"/>
      <c r="N10" s="146"/>
      <c r="O10" s="145"/>
      <c r="P10" s="145"/>
      <c r="Q10" s="145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  <c r="AP10" s="146"/>
      <c r="AQ10" s="145"/>
      <c r="AR10" s="145"/>
      <c r="AS10" s="179"/>
      <c r="AT10" s="146"/>
      <c r="AU10" s="145"/>
      <c r="AV10" s="145"/>
      <c r="AW10" s="179"/>
      <c r="AX10" s="188"/>
      <c r="BA10" s="188"/>
      <c r="BB10" s="188"/>
      <c r="BE10" s="188"/>
      <c r="BF10" s="188"/>
      <c r="BI10" s="137"/>
      <c r="BJ10" s="245"/>
      <c r="BN10" s="169" t="s">
        <v>110</v>
      </c>
    </row>
    <row r="11" spans="1:75" ht="9" customHeight="1">
      <c r="A11" s="137"/>
      <c r="B11" s="137"/>
      <c r="C11" s="137"/>
      <c r="D11" s="137"/>
      <c r="E11" s="137"/>
      <c r="H11" s="137"/>
      <c r="J11" s="139"/>
      <c r="K11" s="137"/>
      <c r="L11" s="137"/>
      <c r="M11" s="177"/>
      <c r="N11" s="138"/>
      <c r="O11" s="137"/>
      <c r="P11" s="137"/>
      <c r="Q11" s="13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77"/>
      <c r="AT11" s="138"/>
      <c r="AU11" s="137"/>
      <c r="AV11" s="137"/>
      <c r="AW11" s="177"/>
      <c r="BA11" s="137"/>
      <c r="BE11" s="137"/>
      <c r="BI11" s="137"/>
      <c r="BN11" s="169" t="s">
        <v>109</v>
      </c>
      <c r="BW11" s="169" t="s">
        <v>108</v>
      </c>
    </row>
    <row r="12" spans="1:75" ht="9" customHeight="1">
      <c r="A12" s="137"/>
      <c r="B12" s="137"/>
      <c r="C12" s="137"/>
      <c r="D12" s="137"/>
      <c r="E12" s="137"/>
      <c r="H12" s="137"/>
      <c r="J12" s="139"/>
      <c r="K12" s="137"/>
      <c r="L12" s="137"/>
      <c r="M12" s="177"/>
      <c r="N12" s="138"/>
      <c r="O12" s="137"/>
      <c r="P12" s="137"/>
      <c r="Q12" s="13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77"/>
      <c r="AT12" s="138"/>
      <c r="AU12" s="137"/>
      <c r="AV12" s="137"/>
      <c r="AW12" s="177"/>
      <c r="AX12" s="137"/>
      <c r="BA12" s="137"/>
      <c r="BE12" s="137"/>
      <c r="BN12" s="169" t="s">
        <v>107</v>
      </c>
      <c r="BW12" s="169" t="s">
        <v>106</v>
      </c>
    </row>
    <row r="13" spans="1:75" ht="9" customHeight="1">
      <c r="A13" s="137"/>
      <c r="B13" s="137"/>
      <c r="C13" s="137"/>
      <c r="D13" s="137"/>
      <c r="E13" s="137"/>
      <c r="H13" s="137"/>
      <c r="J13" s="183"/>
      <c r="K13" s="182"/>
      <c r="L13" s="182"/>
      <c r="M13" s="176"/>
      <c r="N13" s="184"/>
      <c r="O13" s="182"/>
      <c r="P13" s="182"/>
      <c r="Q13" s="182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76"/>
      <c r="AT13" s="184"/>
      <c r="AU13" s="182"/>
      <c r="AV13" s="182"/>
      <c r="AW13" s="176"/>
      <c r="AX13" s="137"/>
      <c r="BA13" s="137"/>
      <c r="BE13" s="137"/>
      <c r="BN13" s="169" t="s">
        <v>105</v>
      </c>
    </row>
    <row r="14" spans="1:75" ht="9" customHeight="1">
      <c r="A14" s="137"/>
      <c r="B14" s="137"/>
      <c r="C14" s="137"/>
      <c r="D14" s="137"/>
      <c r="E14" s="137"/>
      <c r="F14" s="146"/>
      <c r="G14" s="145"/>
      <c r="H14" s="145"/>
      <c r="I14" s="179"/>
      <c r="J14" s="148"/>
      <c r="K14" s="145"/>
      <c r="L14" s="145"/>
      <c r="M14" s="179"/>
      <c r="N14" s="146"/>
      <c r="O14" s="145"/>
      <c r="P14" s="145"/>
      <c r="Q14" s="145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  <c r="AT14" s="146"/>
      <c r="AU14" s="145"/>
      <c r="AV14" s="145"/>
      <c r="AW14" s="179"/>
      <c r="AX14" s="137"/>
      <c r="BA14" s="137"/>
      <c r="BE14" s="137"/>
    </row>
    <row r="15" spans="1:75" ht="9" customHeight="1">
      <c r="A15" s="137"/>
      <c r="B15" s="137"/>
      <c r="C15" s="137"/>
      <c r="D15" s="137"/>
      <c r="E15" s="137"/>
      <c r="F15" s="138"/>
      <c r="G15" s="137"/>
      <c r="H15" s="137"/>
      <c r="I15" s="177"/>
      <c r="J15" s="139"/>
      <c r="K15" s="137"/>
      <c r="L15" s="137"/>
      <c r="M15" s="177"/>
      <c r="N15" s="138"/>
      <c r="O15" s="137"/>
      <c r="P15" s="137"/>
      <c r="Q15" s="13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  <c r="AT15" s="138"/>
      <c r="AU15" s="137"/>
      <c r="AV15" s="137"/>
      <c r="AW15" s="177"/>
      <c r="AX15" s="137"/>
      <c r="BA15" s="137"/>
      <c r="BE15" s="137"/>
      <c r="BK15" s="252"/>
      <c r="BL15" s="247"/>
      <c r="BM15" s="247"/>
      <c r="BN15" s="247"/>
      <c r="BO15" s="247"/>
      <c r="BP15" s="247"/>
      <c r="BQ15" s="247"/>
      <c r="BR15" s="251"/>
    </row>
    <row r="16" spans="1:75" ht="9" customHeight="1">
      <c r="A16" s="137"/>
      <c r="B16" s="137"/>
      <c r="C16" s="137"/>
      <c r="D16" s="137"/>
      <c r="E16" s="137"/>
      <c r="F16" s="138"/>
      <c r="G16" s="137"/>
      <c r="H16" s="137"/>
      <c r="I16" s="177"/>
      <c r="J16" s="139"/>
      <c r="K16" s="137"/>
      <c r="L16" s="137"/>
      <c r="M16" s="177"/>
      <c r="N16" s="138"/>
      <c r="O16" s="137"/>
      <c r="P16" s="137"/>
      <c r="Q16" s="13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  <c r="AT16" s="138"/>
      <c r="AU16" s="137"/>
      <c r="AV16" s="137"/>
      <c r="AW16" s="177"/>
      <c r="AX16" s="188"/>
      <c r="BA16" s="188"/>
      <c r="BB16" s="188"/>
      <c r="BE16" s="188"/>
      <c r="BF16" s="188"/>
      <c r="BK16" s="252"/>
      <c r="BL16" s="247"/>
      <c r="BM16" s="247"/>
      <c r="BN16" s="247"/>
      <c r="BO16" s="247"/>
      <c r="BP16" s="247"/>
      <c r="BQ16" s="247"/>
      <c r="BR16" s="251"/>
    </row>
    <row r="17" spans="1:70" ht="9" customHeight="1" thickBot="1">
      <c r="A17" s="137"/>
      <c r="B17" s="137"/>
      <c r="C17" s="137"/>
      <c r="D17" s="137"/>
      <c r="E17" s="137"/>
      <c r="F17" s="184"/>
      <c r="G17" s="182"/>
      <c r="H17" s="182"/>
      <c r="I17" s="176"/>
      <c r="J17" s="135"/>
      <c r="K17" s="133"/>
      <c r="L17" s="133"/>
      <c r="M17" s="175"/>
      <c r="N17" s="184"/>
      <c r="O17" s="182"/>
      <c r="P17" s="182"/>
      <c r="Q17" s="182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  <c r="AT17" s="184"/>
      <c r="AU17" s="182"/>
      <c r="AV17" s="182"/>
      <c r="AW17" s="176"/>
      <c r="AX17" s="188"/>
      <c r="BA17" s="188"/>
      <c r="BB17" s="188"/>
      <c r="BE17" s="188"/>
      <c r="BF17" s="188"/>
      <c r="BK17" s="252"/>
      <c r="BL17" s="247"/>
      <c r="BM17" s="247"/>
      <c r="BN17" s="247"/>
      <c r="BO17" s="247"/>
      <c r="BP17" s="247"/>
      <c r="BQ17" s="247"/>
      <c r="BR17" s="251"/>
    </row>
    <row r="18" spans="1:70" ht="9" customHeight="1">
      <c r="A18" s="137"/>
      <c r="B18" s="137"/>
      <c r="C18" s="137"/>
      <c r="D18" s="137"/>
      <c r="E18" s="137"/>
      <c r="F18" s="146"/>
      <c r="G18" s="145"/>
      <c r="H18" s="145"/>
      <c r="I18" s="179"/>
      <c r="J18" s="159"/>
      <c r="K18" s="157"/>
      <c r="L18" s="157"/>
      <c r="M18" s="211"/>
      <c r="N18" s="146"/>
      <c r="O18" s="145"/>
      <c r="P18" s="145"/>
      <c r="Q18" s="145"/>
      <c r="R18" s="146"/>
      <c r="S18" s="145"/>
      <c r="T18" s="145"/>
      <c r="U18" s="179"/>
      <c r="V18" s="146"/>
      <c r="W18" s="145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79"/>
      <c r="AT18" s="146"/>
      <c r="AU18" s="145"/>
      <c r="AV18" s="145"/>
      <c r="AW18" s="179"/>
      <c r="AX18" s="188"/>
      <c r="BA18" s="188"/>
      <c r="BB18" s="188"/>
      <c r="BE18" s="188"/>
      <c r="BF18" s="188"/>
      <c r="BK18" s="252"/>
      <c r="BL18" s="247"/>
      <c r="BM18" s="247"/>
      <c r="BN18" s="247"/>
      <c r="BO18" s="247"/>
      <c r="BP18" s="247"/>
      <c r="BQ18" s="247"/>
      <c r="BR18" s="251"/>
    </row>
    <row r="19" spans="1:70" ht="9" customHeight="1">
      <c r="A19" s="137"/>
      <c r="B19" s="137"/>
      <c r="C19" s="137"/>
      <c r="D19" s="137"/>
      <c r="E19" s="137"/>
      <c r="F19" s="138"/>
      <c r="G19" s="137"/>
      <c r="H19" s="137"/>
      <c r="I19" s="177"/>
      <c r="J19" s="139"/>
      <c r="K19" s="137"/>
      <c r="L19" s="137"/>
      <c r="M19" s="177"/>
      <c r="N19" s="138"/>
      <c r="O19" s="137"/>
      <c r="P19" s="137"/>
      <c r="Q19" s="137"/>
      <c r="R19" s="138"/>
      <c r="S19" s="137"/>
      <c r="T19" s="137"/>
      <c r="U19" s="177"/>
      <c r="V19" s="138"/>
      <c r="W19" s="137"/>
      <c r="X19" s="137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77"/>
      <c r="AT19" s="138"/>
      <c r="AU19" s="137"/>
      <c r="AV19" s="137"/>
      <c r="AW19" s="177"/>
      <c r="BA19" s="137"/>
      <c r="BE19" s="137"/>
    </row>
    <row r="20" spans="1:70" ht="9" customHeight="1">
      <c r="A20" s="137"/>
      <c r="B20" s="137"/>
      <c r="C20" s="137"/>
      <c r="D20" s="137"/>
      <c r="E20" s="137"/>
      <c r="F20" s="138"/>
      <c r="G20" s="137"/>
      <c r="H20" s="137"/>
      <c r="I20" s="177"/>
      <c r="J20" s="139"/>
      <c r="K20" s="137"/>
      <c r="L20" s="137"/>
      <c r="M20" s="177"/>
      <c r="N20" s="138"/>
      <c r="O20" s="137"/>
      <c r="P20" s="137"/>
      <c r="Q20" s="137"/>
      <c r="R20" s="138"/>
      <c r="S20" s="137"/>
      <c r="T20" s="137"/>
      <c r="U20" s="177"/>
      <c r="V20" s="138"/>
      <c r="W20" s="137"/>
      <c r="X20" s="137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77"/>
      <c r="AT20" s="138"/>
      <c r="AU20" s="137"/>
      <c r="AV20" s="137"/>
      <c r="AW20" s="177"/>
      <c r="AX20" s="137"/>
      <c r="BA20" s="137"/>
      <c r="BE20" s="137"/>
    </row>
    <row r="21" spans="1:70" ht="9" customHeight="1">
      <c r="A21" s="137"/>
      <c r="B21" s="137"/>
      <c r="C21" s="137"/>
      <c r="D21" s="137"/>
      <c r="E21" s="137"/>
      <c r="F21" s="184"/>
      <c r="G21" s="182"/>
      <c r="H21" s="182"/>
      <c r="I21" s="176"/>
      <c r="J21" s="183"/>
      <c r="K21" s="182"/>
      <c r="L21" s="182"/>
      <c r="M21" s="176"/>
      <c r="N21" s="184"/>
      <c r="O21" s="182"/>
      <c r="P21" s="182"/>
      <c r="Q21" s="182"/>
      <c r="R21" s="184"/>
      <c r="S21" s="182"/>
      <c r="T21" s="182"/>
      <c r="U21" s="176"/>
      <c r="V21" s="184"/>
      <c r="W21" s="182"/>
      <c r="X21" s="182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76"/>
      <c r="AT21" s="184"/>
      <c r="AU21" s="182"/>
      <c r="AV21" s="182"/>
      <c r="AW21" s="176"/>
      <c r="AX21" s="137"/>
      <c r="BA21" s="137"/>
      <c r="BE21" s="137"/>
    </row>
    <row r="22" spans="1:70" ht="9" customHeight="1">
      <c r="A22" s="137"/>
      <c r="B22" s="137"/>
      <c r="C22" s="137"/>
      <c r="D22" s="137"/>
      <c r="E22" s="137"/>
      <c r="F22" s="146"/>
      <c r="G22" s="145"/>
      <c r="H22" s="145"/>
      <c r="I22" s="179"/>
      <c r="J22" s="148"/>
      <c r="K22" s="145"/>
      <c r="L22" s="145"/>
      <c r="M22" s="179"/>
      <c r="N22" s="146"/>
      <c r="O22" s="145"/>
      <c r="P22" s="145"/>
      <c r="Q22" s="145"/>
      <c r="R22" s="146"/>
      <c r="S22" s="145"/>
      <c r="T22" s="145"/>
      <c r="U22" s="179"/>
      <c r="V22" s="146"/>
      <c r="W22" s="145"/>
      <c r="X22" s="145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T22" s="146"/>
      <c r="AU22" s="145"/>
      <c r="AV22" s="145"/>
      <c r="AW22" s="179"/>
      <c r="AX22" s="137"/>
      <c r="BA22" s="137"/>
      <c r="BE22" s="137"/>
    </row>
    <row r="23" spans="1:70" ht="9" customHeight="1">
      <c r="A23" s="137"/>
      <c r="B23" s="137"/>
      <c r="C23" s="137"/>
      <c r="D23" s="137"/>
      <c r="E23" s="137"/>
      <c r="F23" s="138"/>
      <c r="G23" s="137"/>
      <c r="H23" s="137"/>
      <c r="I23" s="177"/>
      <c r="J23" s="139"/>
      <c r="K23" s="137"/>
      <c r="L23" s="137"/>
      <c r="M23" s="177"/>
      <c r="N23" s="138"/>
      <c r="O23" s="137"/>
      <c r="P23" s="137"/>
      <c r="Q23" s="137"/>
      <c r="R23" s="138"/>
      <c r="S23" s="137"/>
      <c r="T23" s="137"/>
      <c r="U23" s="177"/>
      <c r="V23" s="138"/>
      <c r="W23" s="137"/>
      <c r="X23" s="137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T23" s="138"/>
      <c r="AU23" s="137"/>
      <c r="AV23" s="137"/>
      <c r="AW23" s="177"/>
      <c r="AX23" s="137"/>
      <c r="BA23" s="137"/>
      <c r="BE23" s="137"/>
      <c r="BI23" s="137"/>
    </row>
    <row r="24" spans="1:70" ht="9" customHeight="1">
      <c r="A24" s="137"/>
      <c r="B24" s="137"/>
      <c r="C24" s="137"/>
      <c r="D24" s="137"/>
      <c r="E24" s="137"/>
      <c r="F24" s="138"/>
      <c r="G24" s="137"/>
      <c r="H24" s="137"/>
      <c r="I24" s="177"/>
      <c r="J24" s="139"/>
      <c r="K24" s="137"/>
      <c r="L24" s="137"/>
      <c r="M24" s="177"/>
      <c r="N24" s="138"/>
      <c r="O24" s="137"/>
      <c r="P24" s="137"/>
      <c r="Q24" s="137"/>
      <c r="R24" s="138"/>
      <c r="S24" s="137"/>
      <c r="T24" s="137"/>
      <c r="U24" s="177"/>
      <c r="V24" s="138"/>
      <c r="W24" s="137"/>
      <c r="X24" s="137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T24" s="138"/>
      <c r="AU24" s="137"/>
      <c r="AV24" s="137"/>
      <c r="AW24" s="177"/>
      <c r="AX24" s="188"/>
      <c r="BA24" s="188"/>
      <c r="BB24" s="188"/>
      <c r="BE24" s="188"/>
      <c r="BF24" s="188"/>
      <c r="BI24" s="137"/>
    </row>
    <row r="25" spans="1:70" ht="9" customHeight="1" thickBot="1">
      <c r="A25" s="137"/>
      <c r="B25" s="137"/>
      <c r="C25" s="137"/>
      <c r="D25" s="137"/>
      <c r="E25" s="137"/>
      <c r="F25" s="184"/>
      <c r="G25" s="182"/>
      <c r="H25" s="182"/>
      <c r="I25" s="176"/>
      <c r="J25" s="135"/>
      <c r="K25" s="133"/>
      <c r="L25" s="133"/>
      <c r="M25" s="175"/>
      <c r="N25" s="184"/>
      <c r="O25" s="182"/>
      <c r="P25" s="182"/>
      <c r="Q25" s="182"/>
      <c r="R25" s="184"/>
      <c r="S25" s="182"/>
      <c r="T25" s="182"/>
      <c r="U25" s="176"/>
      <c r="V25" s="184"/>
      <c r="W25" s="182"/>
      <c r="X25" s="182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T25" s="184"/>
      <c r="AU25" s="182"/>
      <c r="AV25" s="182"/>
      <c r="AW25" s="176"/>
      <c r="AX25" s="188"/>
      <c r="BA25" s="188"/>
      <c r="BB25" s="188"/>
      <c r="BE25" s="188"/>
      <c r="BF25" s="188"/>
      <c r="BI25" s="137"/>
    </row>
    <row r="26" spans="1:70" ht="9" customHeight="1">
      <c r="A26" s="137"/>
      <c r="B26" s="137"/>
      <c r="C26" s="137"/>
      <c r="D26" s="137"/>
      <c r="E26" s="137"/>
      <c r="F26" s="146"/>
      <c r="G26" s="145"/>
      <c r="H26" s="145"/>
      <c r="I26" s="179"/>
      <c r="J26" s="159"/>
      <c r="K26" s="157"/>
      <c r="L26" s="157"/>
      <c r="M26" s="211"/>
      <c r="N26" s="146"/>
      <c r="O26" s="145"/>
      <c r="P26" s="145"/>
      <c r="Q26" s="179"/>
      <c r="R26" s="146"/>
      <c r="S26" s="145"/>
      <c r="T26" s="145"/>
      <c r="U26" s="179"/>
      <c r="V26" s="146"/>
      <c r="W26" s="145"/>
      <c r="X26" s="145"/>
      <c r="Y26" s="179"/>
      <c r="Z26" s="146"/>
      <c r="AA26" s="145"/>
      <c r="AB26" s="145"/>
      <c r="AC26" s="179"/>
      <c r="AD26" s="146"/>
      <c r="AE26" s="145"/>
      <c r="AF26" s="145"/>
      <c r="AG26" s="179"/>
      <c r="AH26" s="146"/>
      <c r="AI26" s="145"/>
      <c r="AJ26" s="145"/>
      <c r="AK26" s="179"/>
      <c r="AL26" s="146"/>
      <c r="AM26" s="145"/>
      <c r="AN26" s="145"/>
      <c r="AO26" s="179"/>
      <c r="AP26" s="208"/>
      <c r="AQ26" s="190"/>
      <c r="AR26" s="145"/>
      <c r="AS26" s="179"/>
      <c r="AT26" s="146"/>
      <c r="AU26" s="145"/>
      <c r="AV26" s="145"/>
      <c r="AW26" s="179"/>
      <c r="AX26" s="188"/>
      <c r="BA26" s="188"/>
      <c r="BB26" s="188"/>
      <c r="BE26" s="188"/>
      <c r="BF26" s="188"/>
      <c r="BI26" s="137"/>
    </row>
    <row r="27" spans="1:70" ht="9" customHeight="1">
      <c r="A27" s="137"/>
      <c r="B27" s="137"/>
      <c r="C27" s="137"/>
      <c r="D27" s="137"/>
      <c r="E27" s="137"/>
      <c r="F27" s="138"/>
      <c r="G27" s="137"/>
      <c r="H27" s="137"/>
      <c r="I27" s="177"/>
      <c r="J27" s="139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38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P27" s="138"/>
      <c r="AQ27" s="185"/>
      <c r="AR27" s="137"/>
      <c r="AS27" s="177"/>
      <c r="AT27" s="138"/>
      <c r="AU27" s="137"/>
      <c r="AV27" s="137"/>
      <c r="AW27" s="177"/>
      <c r="BA27" s="137"/>
      <c r="BE27" s="137"/>
      <c r="BI27" s="137"/>
      <c r="BO27" s="169" t="s">
        <v>104</v>
      </c>
    </row>
    <row r="28" spans="1:70" ht="9" customHeight="1">
      <c r="A28" s="137"/>
      <c r="B28" s="137"/>
      <c r="C28" s="137"/>
      <c r="D28" s="137"/>
      <c r="E28" s="137"/>
      <c r="F28" s="138"/>
      <c r="G28" s="137"/>
      <c r="H28" s="137"/>
      <c r="I28" s="177"/>
      <c r="J28" s="139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38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P28" s="138"/>
      <c r="AQ28" s="185"/>
      <c r="AR28" s="137"/>
      <c r="AS28" s="177"/>
      <c r="AT28" s="138"/>
      <c r="AU28" s="137"/>
      <c r="AV28" s="137"/>
      <c r="AW28" s="177"/>
      <c r="AX28" s="137"/>
      <c r="BA28" s="137"/>
      <c r="BE28" s="137"/>
      <c r="BO28" s="169" t="s">
        <v>103</v>
      </c>
    </row>
    <row r="29" spans="1:70" ht="9" customHeight="1">
      <c r="A29" s="137"/>
      <c r="B29" s="137"/>
      <c r="C29" s="137"/>
      <c r="D29" s="137"/>
      <c r="E29" s="137"/>
      <c r="F29" s="184"/>
      <c r="G29" s="182"/>
      <c r="H29" s="182"/>
      <c r="I29" s="176"/>
      <c r="J29" s="183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184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P29" s="184"/>
      <c r="AQ29" s="194"/>
      <c r="AR29" s="182"/>
      <c r="AS29" s="176"/>
      <c r="AT29" s="184"/>
      <c r="AU29" s="182"/>
      <c r="AV29" s="182"/>
      <c r="AW29" s="176"/>
      <c r="AX29" s="137"/>
      <c r="BA29" s="137"/>
      <c r="BE29" s="137"/>
      <c r="BO29" s="169" t="s">
        <v>102</v>
      </c>
    </row>
    <row r="30" spans="1:70" ht="9" customHeight="1">
      <c r="A30" s="137"/>
      <c r="B30" s="137"/>
      <c r="C30" s="137"/>
      <c r="D30" s="137"/>
      <c r="F30" s="146"/>
      <c r="G30" s="145"/>
      <c r="H30" s="145"/>
      <c r="I30" s="179"/>
      <c r="J30" s="148"/>
      <c r="K30" s="145"/>
      <c r="L30" s="145"/>
      <c r="M30" s="179"/>
      <c r="N30" s="146"/>
      <c r="O30" s="145"/>
      <c r="P30" s="145"/>
      <c r="Q30" s="179"/>
      <c r="R30" s="146"/>
      <c r="S30" s="145"/>
      <c r="T30" s="145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  <c r="AP30" s="146"/>
      <c r="AQ30" s="190"/>
      <c r="AR30" s="145"/>
      <c r="AS30" s="179"/>
      <c r="AT30" s="146"/>
      <c r="AU30" s="145"/>
      <c r="AV30" s="145"/>
      <c r="AW30" s="179"/>
      <c r="AX30" s="146"/>
      <c r="AY30" s="145"/>
      <c r="AZ30" s="145"/>
      <c r="BA30" s="179"/>
      <c r="BE30" s="137"/>
      <c r="BO30" s="169" t="s">
        <v>101</v>
      </c>
    </row>
    <row r="31" spans="1:70" ht="9" customHeight="1">
      <c r="A31" s="137"/>
      <c r="B31" s="137"/>
      <c r="C31" s="137"/>
      <c r="D31" s="137"/>
      <c r="F31" s="138"/>
      <c r="G31" s="137"/>
      <c r="H31" s="137"/>
      <c r="I31" s="177"/>
      <c r="J31" s="139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85"/>
      <c r="AR31" s="137"/>
      <c r="AS31" s="177"/>
      <c r="AT31" s="138"/>
      <c r="AU31" s="137"/>
      <c r="AV31" s="137"/>
      <c r="AW31" s="177"/>
      <c r="AX31" s="138"/>
      <c r="AY31" s="137"/>
      <c r="AZ31" s="137"/>
      <c r="BA31" s="177"/>
      <c r="BE31" s="137"/>
      <c r="BJ31" s="171"/>
      <c r="BO31" s="169" t="s">
        <v>100</v>
      </c>
    </row>
    <row r="32" spans="1:70" ht="9" customHeight="1">
      <c r="A32" s="137"/>
      <c r="B32" s="137"/>
      <c r="C32" s="137"/>
      <c r="D32" s="137"/>
      <c r="F32" s="138"/>
      <c r="G32" s="137"/>
      <c r="H32" s="137"/>
      <c r="I32" s="177"/>
      <c r="J32" s="139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38"/>
      <c r="W32" s="137"/>
      <c r="X32" s="137"/>
      <c r="Y32" s="177"/>
      <c r="Z32" s="138"/>
      <c r="AA32" s="137"/>
      <c r="AB32" s="185"/>
      <c r="AC32" s="187"/>
      <c r="AD32" s="186"/>
      <c r="AE32" s="185"/>
      <c r="AF32" s="185"/>
      <c r="AG32" s="187"/>
      <c r="AH32" s="186"/>
      <c r="AI32" s="185"/>
      <c r="AJ32" s="185"/>
      <c r="AK32" s="187"/>
      <c r="AL32" s="186"/>
      <c r="AM32" s="185"/>
      <c r="AN32" s="185"/>
      <c r="AO32" s="187"/>
      <c r="AP32" s="186"/>
      <c r="AQ32" s="185"/>
      <c r="AR32" s="185"/>
      <c r="AS32" s="187"/>
      <c r="AT32" s="186"/>
      <c r="AU32" s="185"/>
      <c r="AV32" s="185"/>
      <c r="AW32" s="187"/>
      <c r="AX32" s="138"/>
      <c r="AY32" s="137"/>
      <c r="AZ32" s="137"/>
      <c r="BA32" s="177"/>
      <c r="BB32" s="188"/>
      <c r="BE32" s="188"/>
      <c r="BF32" s="188"/>
      <c r="BJ32" s="250"/>
    </row>
    <row r="33" spans="1:74" ht="9" customHeight="1" thickBot="1">
      <c r="A33" s="137"/>
      <c r="B33" s="137"/>
      <c r="C33" s="137"/>
      <c r="D33" s="137"/>
      <c r="F33" s="184"/>
      <c r="G33" s="182"/>
      <c r="H33" s="182"/>
      <c r="I33" s="176"/>
      <c r="J33" s="135"/>
      <c r="K33" s="133"/>
      <c r="L33" s="133"/>
      <c r="M33" s="175"/>
      <c r="N33" s="184"/>
      <c r="O33" s="182"/>
      <c r="P33" s="182"/>
      <c r="Q33" s="176"/>
      <c r="R33" s="184"/>
      <c r="S33" s="182"/>
      <c r="T33" s="182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94"/>
      <c r="AO33" s="176"/>
      <c r="AP33" s="184"/>
      <c r="AQ33" s="182"/>
      <c r="AR33" s="182"/>
      <c r="AS33" s="176"/>
      <c r="AT33" s="184"/>
      <c r="AU33" s="182"/>
      <c r="AV33" s="182"/>
      <c r="AW33" s="176"/>
      <c r="AX33" s="184"/>
      <c r="AY33" s="182"/>
      <c r="AZ33" s="182"/>
      <c r="BA33" s="176"/>
      <c r="BB33" s="188"/>
      <c r="BE33" s="188"/>
      <c r="BF33" s="188"/>
      <c r="BJ33" s="250"/>
    </row>
    <row r="34" spans="1:74" ht="9" customHeight="1">
      <c r="A34" s="137"/>
      <c r="B34" s="137"/>
      <c r="C34" s="137"/>
      <c r="D34" s="137"/>
      <c r="F34" s="146"/>
      <c r="G34" s="145"/>
      <c r="H34" s="145"/>
      <c r="I34" s="179"/>
      <c r="J34" s="148"/>
      <c r="K34" s="145"/>
      <c r="L34" s="145"/>
      <c r="M34" s="179"/>
      <c r="N34" s="146"/>
      <c r="O34" s="145"/>
      <c r="P34" s="145"/>
      <c r="Q34" s="179"/>
      <c r="R34" s="146"/>
      <c r="S34" s="145"/>
      <c r="T34" s="145"/>
      <c r="U34" s="179"/>
      <c r="V34" s="146"/>
      <c r="W34" s="145"/>
      <c r="X34" s="145"/>
      <c r="Y34" s="179"/>
      <c r="Z34" s="146"/>
      <c r="AA34" s="145"/>
      <c r="AB34" s="145"/>
      <c r="AC34" s="179"/>
      <c r="AD34" s="146"/>
      <c r="AE34" s="145"/>
      <c r="AF34" s="145"/>
      <c r="AG34" s="179"/>
      <c r="AH34" s="146"/>
      <c r="AI34" s="145"/>
      <c r="AJ34" s="145"/>
      <c r="AK34" s="179"/>
      <c r="AL34" s="146"/>
      <c r="AM34" s="145"/>
      <c r="AN34" s="190"/>
      <c r="AO34" s="179"/>
      <c r="AP34" s="146"/>
      <c r="AQ34" s="145"/>
      <c r="AR34" s="145"/>
      <c r="AS34" s="179"/>
      <c r="AT34" s="146"/>
      <c r="AU34" s="145"/>
      <c r="AV34" s="145"/>
      <c r="AW34" s="179"/>
      <c r="AX34" s="188"/>
      <c r="BA34" s="188"/>
      <c r="BB34" s="188"/>
      <c r="BE34" s="188"/>
      <c r="BF34" s="188"/>
      <c r="BJ34" s="173"/>
      <c r="BT34" s="169">
        <v>36</v>
      </c>
    </row>
    <row r="35" spans="1:74" ht="9" customHeight="1">
      <c r="A35" s="137"/>
      <c r="B35" s="137"/>
      <c r="C35" s="137"/>
      <c r="D35" s="137"/>
      <c r="F35" s="138"/>
      <c r="G35" s="137"/>
      <c r="H35" s="137"/>
      <c r="I35" s="177"/>
      <c r="J35" s="139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137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85"/>
      <c r="AO35" s="177"/>
      <c r="AP35" s="138"/>
      <c r="AQ35" s="137"/>
      <c r="AR35" s="137"/>
      <c r="AS35" s="177"/>
      <c r="AT35" s="138"/>
      <c r="AU35" s="137"/>
      <c r="AV35" s="137"/>
      <c r="AW35" s="177"/>
      <c r="BA35" s="137"/>
      <c r="BE35" s="137"/>
      <c r="BJ35" s="173"/>
      <c r="BT35" s="169">
        <v>8</v>
      </c>
      <c r="BU35" s="169">
        <v>12</v>
      </c>
      <c r="BV35" s="169">
        <v>40</v>
      </c>
    </row>
    <row r="36" spans="1:74" ht="9" customHeight="1">
      <c r="B36" s="137"/>
      <c r="C36" s="137"/>
      <c r="D36" s="137"/>
      <c r="F36" s="138"/>
      <c r="G36" s="137"/>
      <c r="H36" s="137"/>
      <c r="I36" s="177"/>
      <c r="J36" s="139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85"/>
      <c r="AO36" s="177"/>
      <c r="AP36" s="138"/>
      <c r="AQ36" s="137"/>
      <c r="AR36" s="137"/>
      <c r="AS36" s="177"/>
      <c r="AT36" s="138"/>
      <c r="AU36" s="137"/>
      <c r="AV36" s="137"/>
      <c r="AW36" s="177"/>
      <c r="AX36" s="137"/>
      <c r="BA36" s="137"/>
      <c r="BE36" s="137"/>
      <c r="BJ36" s="173"/>
    </row>
    <row r="37" spans="1:74" ht="9" customHeight="1" thickBot="1">
      <c r="B37" s="137"/>
      <c r="C37" s="137"/>
      <c r="D37" s="137"/>
      <c r="F37" s="184"/>
      <c r="G37" s="182"/>
      <c r="H37" s="182"/>
      <c r="I37" s="176"/>
      <c r="J37" s="135"/>
      <c r="K37" s="133"/>
      <c r="L37" s="133"/>
      <c r="M37" s="175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94"/>
      <c r="AO37" s="176"/>
      <c r="AP37" s="184"/>
      <c r="AQ37" s="182"/>
      <c r="AR37" s="182"/>
      <c r="AS37" s="176"/>
      <c r="AT37" s="184"/>
      <c r="AU37" s="182"/>
      <c r="AV37" s="182"/>
      <c r="AW37" s="176"/>
      <c r="AX37" s="137"/>
      <c r="BA37" s="137"/>
      <c r="BE37" s="137"/>
      <c r="BI37" s="137"/>
      <c r="BJ37" s="173"/>
      <c r="BT37" s="169">
        <v>16</v>
      </c>
      <c r="BU37" s="169">
        <v>16</v>
      </c>
      <c r="BV37" s="169">
        <v>8</v>
      </c>
    </row>
    <row r="38" spans="1:74" ht="9" customHeight="1">
      <c r="B38" s="137"/>
      <c r="C38" s="137"/>
      <c r="D38" s="137"/>
      <c r="E38" s="137"/>
      <c r="F38" s="146"/>
      <c r="G38" s="145"/>
      <c r="H38" s="145"/>
      <c r="I38" s="179"/>
      <c r="J38" s="148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45"/>
      <c r="Y38" s="179"/>
      <c r="Z38" s="146"/>
      <c r="AA38" s="145"/>
      <c r="AB38" s="145"/>
      <c r="AC38" s="179"/>
      <c r="AD38" s="146"/>
      <c r="AE38" s="145"/>
      <c r="AF38" s="145"/>
      <c r="AG38" s="179"/>
      <c r="AH38" s="146"/>
      <c r="AI38" s="145"/>
      <c r="AJ38" s="145"/>
      <c r="AK38" s="179"/>
      <c r="AL38" s="146"/>
      <c r="AM38" s="190"/>
      <c r="AN38" s="190"/>
      <c r="AO38" s="179"/>
      <c r="AP38" s="146"/>
      <c r="AQ38" s="145"/>
      <c r="AR38" s="145"/>
      <c r="AS38" s="179"/>
      <c r="AT38" s="146"/>
      <c r="AU38" s="145"/>
      <c r="AV38" s="145"/>
      <c r="AW38" s="179"/>
      <c r="AX38" s="137"/>
      <c r="BA38" s="137"/>
      <c r="BE38" s="137"/>
      <c r="BI38" s="137"/>
      <c r="BJ38" s="173"/>
    </row>
    <row r="39" spans="1:74" ht="9" customHeight="1">
      <c r="A39" s="137"/>
      <c r="B39" s="137"/>
      <c r="C39" s="137"/>
      <c r="D39" s="137"/>
      <c r="F39" s="138"/>
      <c r="G39" s="137"/>
      <c r="H39" s="137"/>
      <c r="I39" s="177"/>
      <c r="J39" s="139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185"/>
      <c r="AB39" s="185"/>
      <c r="AC39" s="187"/>
      <c r="AD39" s="186"/>
      <c r="AE39" s="185"/>
      <c r="AF39" s="185"/>
      <c r="AG39" s="187"/>
      <c r="AH39" s="186"/>
      <c r="AI39" s="185"/>
      <c r="AJ39" s="185"/>
      <c r="AK39" s="187"/>
      <c r="AL39" s="186"/>
      <c r="AM39" s="185"/>
      <c r="AN39" s="137"/>
      <c r="AO39" s="177"/>
      <c r="AP39" s="138"/>
      <c r="AQ39" s="137"/>
      <c r="AR39" s="137"/>
      <c r="AS39" s="177"/>
      <c r="AT39" s="138"/>
      <c r="AU39" s="137"/>
      <c r="AV39" s="137"/>
      <c r="AW39" s="177"/>
      <c r="AX39" s="188"/>
      <c r="BA39" s="188"/>
      <c r="BB39" s="188"/>
      <c r="BE39" s="188"/>
      <c r="BF39" s="188"/>
      <c r="BJ39" s="173"/>
    </row>
    <row r="40" spans="1:74" ht="9" customHeight="1">
      <c r="A40" s="137"/>
      <c r="B40" s="137"/>
      <c r="C40" s="137"/>
      <c r="D40" s="137"/>
      <c r="F40" s="138"/>
      <c r="G40" s="137"/>
      <c r="H40" s="137"/>
      <c r="I40" s="177"/>
      <c r="J40" s="139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85"/>
      <c r="X40" s="185"/>
      <c r="Y40" s="187"/>
      <c r="Z40" s="186"/>
      <c r="AA40" s="185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85"/>
      <c r="AN40" s="137"/>
      <c r="AO40" s="177"/>
      <c r="AP40" s="138"/>
      <c r="AQ40" s="137"/>
      <c r="AR40" s="137"/>
      <c r="AS40" s="177"/>
      <c r="AT40" s="138"/>
      <c r="AU40" s="137"/>
      <c r="AV40" s="137"/>
      <c r="AW40" s="177"/>
      <c r="AX40" s="188"/>
      <c r="BA40" s="188"/>
      <c r="BB40" s="188"/>
      <c r="BE40" s="188"/>
      <c r="BF40" s="188"/>
      <c r="BJ40" s="171"/>
      <c r="BN40" s="231" t="s">
        <v>99</v>
      </c>
    </row>
    <row r="41" spans="1:74" ht="9" customHeight="1" thickBot="1">
      <c r="B41" s="137"/>
      <c r="C41" s="137"/>
      <c r="D41" s="137"/>
      <c r="F41" s="184"/>
      <c r="G41" s="182"/>
      <c r="H41" s="182"/>
      <c r="I41" s="176"/>
      <c r="J41" s="135"/>
      <c r="K41" s="133"/>
      <c r="L41" s="133"/>
      <c r="M41" s="175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76"/>
      <c r="AL41" s="184"/>
      <c r="AM41" s="194"/>
      <c r="AN41" s="182"/>
      <c r="AO41" s="176"/>
      <c r="AP41" s="184"/>
      <c r="AQ41" s="182"/>
      <c r="AR41" s="182"/>
      <c r="AS41" s="176"/>
      <c r="AT41" s="184"/>
      <c r="AU41" s="182"/>
      <c r="AV41" s="182"/>
      <c r="AW41" s="176"/>
      <c r="AX41" s="188"/>
      <c r="BA41" s="188"/>
      <c r="BB41" s="188"/>
      <c r="BE41" s="188"/>
      <c r="BF41" s="188"/>
      <c r="BN41" s="231" t="s">
        <v>98</v>
      </c>
    </row>
    <row r="42" spans="1:74" ht="9" customHeight="1">
      <c r="B42" s="137"/>
      <c r="C42" s="137"/>
      <c r="D42" s="137"/>
      <c r="F42" s="146"/>
      <c r="G42" s="145"/>
      <c r="H42" s="145"/>
      <c r="I42" s="179"/>
      <c r="J42" s="148"/>
      <c r="K42" s="145"/>
      <c r="L42" s="145"/>
      <c r="M42" s="179"/>
      <c r="N42" s="146"/>
      <c r="O42" s="145"/>
      <c r="P42" s="145"/>
      <c r="Q42" s="179"/>
      <c r="R42" s="146"/>
      <c r="S42" s="145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  <c r="AH42" s="146"/>
      <c r="AI42" s="145"/>
      <c r="AJ42" s="145"/>
      <c r="AK42" s="179"/>
      <c r="AL42" s="146"/>
      <c r="AM42" s="190"/>
      <c r="AN42" s="145"/>
      <c r="AO42" s="179"/>
      <c r="AP42" s="146"/>
      <c r="AQ42" s="145"/>
      <c r="AR42" s="145"/>
      <c r="AS42" s="179"/>
      <c r="AT42" s="146"/>
      <c r="AU42" s="145"/>
      <c r="AV42" s="145"/>
      <c r="AW42" s="179"/>
      <c r="BA42" s="137"/>
      <c r="BE42" s="137"/>
      <c r="BN42" s="231" t="s">
        <v>96</v>
      </c>
    </row>
    <row r="43" spans="1:74" ht="9" customHeight="1">
      <c r="B43" s="137"/>
      <c r="C43" s="137"/>
      <c r="D43" s="137"/>
      <c r="E43" s="137"/>
      <c r="F43" s="138"/>
      <c r="G43" s="137"/>
      <c r="H43" s="137"/>
      <c r="I43" s="177"/>
      <c r="J43" s="139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A43" s="137"/>
      <c r="AB43" s="137"/>
      <c r="AC43" s="177"/>
      <c r="AD43" s="138"/>
      <c r="AE43" s="137"/>
      <c r="AF43" s="137"/>
      <c r="AG43" s="177"/>
      <c r="AH43" s="138"/>
      <c r="AI43" s="137"/>
      <c r="AJ43" s="137"/>
      <c r="AK43" s="177"/>
      <c r="AL43" s="138"/>
      <c r="AM43" s="185"/>
      <c r="AN43" s="137"/>
      <c r="AO43" s="177"/>
      <c r="AP43" s="138"/>
      <c r="AQ43" s="137"/>
      <c r="AR43" s="137"/>
      <c r="AS43" s="177"/>
      <c r="AT43" s="138"/>
      <c r="AU43" s="137"/>
      <c r="AV43" s="137"/>
      <c r="AW43" s="177"/>
      <c r="AX43" s="137"/>
      <c r="BA43" s="137"/>
      <c r="BE43" s="137"/>
      <c r="BN43" s="231" t="s">
        <v>96</v>
      </c>
    </row>
    <row r="44" spans="1:74" ht="9" customHeight="1">
      <c r="A44" s="137"/>
      <c r="B44" s="137"/>
      <c r="C44" s="137"/>
      <c r="D44" s="137"/>
      <c r="F44" s="138"/>
      <c r="G44" s="137"/>
      <c r="H44" s="137"/>
      <c r="I44" s="177"/>
      <c r="J44" s="139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  <c r="AH44" s="138"/>
      <c r="AI44" s="137"/>
      <c r="AJ44" s="137"/>
      <c r="AK44" s="177"/>
      <c r="AL44" s="138"/>
      <c r="AM44" s="185"/>
      <c r="AN44" s="137"/>
      <c r="AO44" s="177"/>
      <c r="AP44" s="138"/>
      <c r="AQ44" s="137"/>
      <c r="AR44" s="137"/>
      <c r="AS44" s="177"/>
      <c r="AT44" s="138"/>
      <c r="AU44" s="137"/>
      <c r="AV44" s="137"/>
      <c r="AW44" s="177"/>
      <c r="AX44" s="137"/>
      <c r="BA44" s="137"/>
      <c r="BE44" s="137"/>
      <c r="BN44" s="231" t="s">
        <v>96</v>
      </c>
    </row>
    <row r="45" spans="1:74" ht="9" customHeight="1" thickBot="1">
      <c r="A45" s="137"/>
      <c r="B45" s="137"/>
      <c r="C45" s="137"/>
      <c r="D45" s="137"/>
      <c r="F45" s="184"/>
      <c r="G45" s="182"/>
      <c r="H45" s="182"/>
      <c r="I45" s="176"/>
      <c r="J45" s="135"/>
      <c r="K45" s="133"/>
      <c r="L45" s="133"/>
      <c r="M45" s="175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  <c r="AH45" s="184"/>
      <c r="AI45" s="182"/>
      <c r="AJ45" s="182"/>
      <c r="AK45" s="176"/>
      <c r="AL45" s="210"/>
      <c r="AM45" s="194"/>
      <c r="AN45" s="182"/>
      <c r="AO45" s="176"/>
      <c r="AP45" s="184"/>
      <c r="AQ45" s="182"/>
      <c r="AR45" s="182"/>
      <c r="AS45" s="176"/>
      <c r="AT45" s="184"/>
      <c r="AU45" s="182"/>
      <c r="AV45" s="182"/>
      <c r="AW45" s="176"/>
      <c r="AX45" s="137"/>
      <c r="BA45" s="137"/>
      <c r="BE45" s="137"/>
      <c r="BN45" s="231" t="s">
        <v>97</v>
      </c>
    </row>
    <row r="46" spans="1:74" ht="9" customHeight="1">
      <c r="B46" s="137"/>
      <c r="C46" s="137"/>
      <c r="D46" s="137"/>
      <c r="H46" s="137"/>
      <c r="AH46" s="146"/>
      <c r="AI46" s="145"/>
      <c r="AJ46" s="145"/>
      <c r="AK46" s="179"/>
      <c r="AL46" s="146"/>
      <c r="AM46" s="145"/>
      <c r="AN46" s="145"/>
      <c r="AO46" s="179"/>
      <c r="AX46" s="137"/>
      <c r="BA46" s="137"/>
      <c r="BE46" s="137"/>
      <c r="BN46" s="231" t="s">
        <v>96</v>
      </c>
    </row>
    <row r="47" spans="1:74" ht="9" customHeight="1">
      <c r="B47" s="137"/>
      <c r="C47" s="137"/>
      <c r="D47" s="137"/>
      <c r="AH47" s="138"/>
      <c r="AI47" s="137"/>
      <c r="AJ47" s="137"/>
      <c r="AK47" s="177"/>
      <c r="AL47" s="138"/>
      <c r="AM47" s="137"/>
      <c r="AN47" s="137"/>
      <c r="AO47" s="177"/>
      <c r="BN47" s="231" t="s">
        <v>95</v>
      </c>
    </row>
    <row r="48" spans="1:74" ht="9" customHeight="1">
      <c r="B48" s="137"/>
      <c r="C48" s="137"/>
      <c r="D48" s="137"/>
      <c r="E48" s="136"/>
      <c r="AH48" s="138"/>
      <c r="AI48" s="137"/>
      <c r="AJ48" s="137"/>
      <c r="AK48" s="177"/>
      <c r="AL48" s="138"/>
      <c r="AM48" s="137"/>
      <c r="AN48" s="137"/>
      <c r="AO48" s="177"/>
      <c r="BN48" s="231" t="s">
        <v>94</v>
      </c>
    </row>
    <row r="49" spans="5:66" ht="9" customHeight="1">
      <c r="AH49" s="184"/>
      <c r="AI49" s="182"/>
      <c r="AJ49" s="182"/>
      <c r="AK49" s="176"/>
      <c r="AL49" s="184"/>
      <c r="AM49" s="182"/>
      <c r="AN49" s="182"/>
      <c r="AO49" s="176"/>
      <c r="BN49" s="231" t="s">
        <v>93</v>
      </c>
    </row>
    <row r="50" spans="5:66" ht="9" customHeight="1">
      <c r="BI50" s="137"/>
      <c r="BM50" s="169" t="s">
        <v>92</v>
      </c>
      <c r="BN50" s="231">
        <v>3.3</v>
      </c>
    </row>
    <row r="51" spans="5:66" ht="9" customHeight="1">
      <c r="BI51" s="137"/>
      <c r="BM51" s="169">
        <v>16</v>
      </c>
      <c r="BN51" s="231" t="s">
        <v>91</v>
      </c>
    </row>
    <row r="52" spans="5:66" ht="9" customHeight="1">
      <c r="BM52" s="169">
        <v>7</v>
      </c>
      <c r="BN52" s="231" t="s">
        <v>90</v>
      </c>
    </row>
    <row r="55" spans="5:66" ht="9" customHeight="1">
      <c r="BM55" s="249" t="s">
        <v>89</v>
      </c>
    </row>
    <row r="58" spans="5:66" ht="9" customHeight="1">
      <c r="E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</row>
    <row r="59" spans="5:66" ht="9" customHeight="1">
      <c r="E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</row>
    <row r="60" spans="5:66" ht="9" customHeight="1">
      <c r="E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</row>
    <row r="61" spans="5:66" ht="9" customHeight="1">
      <c r="E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</row>
    <row r="62" spans="5:66" ht="9" customHeight="1">
      <c r="E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</row>
    <row r="63" spans="5:66" ht="9" customHeight="1">
      <c r="E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</row>
    <row r="64" spans="5:66" ht="9" customHeight="1">
      <c r="E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</row>
    <row r="65" spans="5:63" ht="9" customHeight="1">
      <c r="E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BK65" s="169"/>
    </row>
    <row r="66" spans="5:63" ht="9" customHeight="1">
      <c r="E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BK66" s="169"/>
    </row>
    <row r="67" spans="5:63" ht="9" customHeight="1">
      <c r="E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BK67" s="169"/>
    </row>
    <row r="68" spans="5:63" ht="9" customHeight="1">
      <c r="E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BK68" s="169"/>
    </row>
    <row r="69" spans="5:63" ht="9" customHeight="1">
      <c r="E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BK69" s="169"/>
    </row>
    <row r="70" spans="5:63" ht="9" customHeight="1">
      <c r="E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BK70" s="169"/>
    </row>
    <row r="71" spans="5:63" ht="9" customHeight="1">
      <c r="E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  <c r="AA71" s="137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BK71" s="169"/>
    </row>
    <row r="72" spans="5:63" ht="9" customHeight="1">
      <c r="E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BK72" s="169"/>
    </row>
    <row r="73" spans="5:63" ht="9" customHeight="1">
      <c r="E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BK73" s="169"/>
    </row>
    <row r="74" spans="5:63" ht="9" customHeight="1">
      <c r="E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BK74" s="169"/>
    </row>
    <row r="75" spans="5:63" ht="9" customHeight="1">
      <c r="E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BK75" s="169"/>
    </row>
    <row r="76" spans="5:63" ht="9" customHeight="1">
      <c r="E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BK76" s="169"/>
    </row>
    <row r="77" spans="5:63" ht="9" customHeight="1">
      <c r="E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  <c r="AA77" s="137"/>
      <c r="AB77" s="137"/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BK77" s="169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BQ59"/>
  <sheetViews>
    <sheetView zoomScale="90" zoomScaleNormal="90" workbookViewId="0">
      <selection activeCell="AT30" sqref="AT30"/>
    </sheetView>
  </sheetViews>
  <sheetFormatPr defaultColWidth="1.85546875" defaultRowHeight="9.75" customHeight="1"/>
  <cols>
    <col min="1" max="17" width="1.85546875" style="169"/>
    <col min="18" max="18" width="2" style="169" bestFit="1" customWidth="1"/>
    <col min="19" max="40" width="1.85546875" style="169"/>
    <col min="41" max="41" width="1.85546875" style="169" customWidth="1"/>
    <col min="42" max="45" width="1.85546875" style="169"/>
    <col min="46" max="46" width="36.85546875" style="169" customWidth="1"/>
    <col min="47" max="47" width="6.5703125" style="169" customWidth="1"/>
    <col min="48" max="48" width="3" style="169" customWidth="1"/>
    <col min="49" max="49" width="13.7109375" style="169" customWidth="1"/>
    <col min="50" max="16384" width="1.85546875" style="169"/>
  </cols>
  <sheetData>
    <row r="1" spans="2:69" ht="3.75" customHeight="1" thickBot="1">
      <c r="BM1" s="169" t="s">
        <v>51</v>
      </c>
    </row>
    <row r="2" spans="2:69" ht="9.75" customHeight="1">
      <c r="B2" s="137"/>
      <c r="D2" s="137"/>
      <c r="F2" s="137"/>
      <c r="H2" s="137"/>
      <c r="J2" s="158"/>
      <c r="K2" s="157"/>
      <c r="L2" s="157"/>
      <c r="M2" s="211"/>
      <c r="N2" s="158"/>
      <c r="O2" s="157"/>
      <c r="P2" s="157"/>
      <c r="Q2" s="211"/>
      <c r="R2" s="158"/>
      <c r="S2" s="157"/>
      <c r="T2" s="157"/>
      <c r="U2" s="211"/>
      <c r="V2" s="158"/>
      <c r="W2" s="157"/>
      <c r="X2" s="157"/>
      <c r="Y2" s="211"/>
      <c r="Z2" s="158"/>
      <c r="AA2" s="157"/>
      <c r="AB2" s="157"/>
      <c r="AC2" s="211"/>
      <c r="AD2" s="158"/>
      <c r="AE2" s="157"/>
      <c r="AF2" s="157"/>
      <c r="AG2" s="211"/>
      <c r="AH2" s="158"/>
      <c r="AI2" s="157"/>
      <c r="AJ2" s="157"/>
      <c r="AK2" s="211"/>
      <c r="AL2" s="158"/>
      <c r="AM2" s="157"/>
      <c r="AN2" s="157"/>
      <c r="AO2" s="211"/>
    </row>
    <row r="3" spans="2:69" ht="9.75" customHeight="1">
      <c r="B3" s="137"/>
      <c r="D3" s="137"/>
      <c r="F3" s="137"/>
      <c r="H3" s="137"/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D3" s="138"/>
      <c r="AE3" s="137"/>
      <c r="AF3" s="137"/>
      <c r="AG3" s="177"/>
      <c r="AH3" s="138"/>
      <c r="AI3" s="137"/>
      <c r="AJ3" s="137"/>
      <c r="AK3" s="177"/>
      <c r="AL3" s="138"/>
      <c r="AM3" s="137"/>
      <c r="AN3" s="137"/>
      <c r="AO3" s="177"/>
      <c r="AU3" s="169">
        <v>28000</v>
      </c>
      <c r="BN3" s="231" t="s">
        <v>50</v>
      </c>
    </row>
    <row r="4" spans="2:69" ht="9.75" customHeight="1">
      <c r="B4" s="137"/>
      <c r="D4" s="137"/>
      <c r="F4" s="137"/>
      <c r="H4" s="137"/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77"/>
      <c r="V4" s="138"/>
      <c r="W4" s="137"/>
      <c r="X4" s="137"/>
      <c r="Y4" s="177"/>
      <c r="Z4" s="138"/>
      <c r="AA4" s="137"/>
      <c r="AB4" s="137"/>
      <c r="AC4" s="177"/>
      <c r="AD4" s="138"/>
      <c r="AE4" s="137"/>
      <c r="AF4" s="137"/>
      <c r="AG4" s="177"/>
      <c r="AH4" s="138"/>
      <c r="AI4" s="137"/>
      <c r="AJ4" s="137"/>
      <c r="AK4" s="177"/>
      <c r="AL4" s="138"/>
      <c r="AM4" s="137"/>
      <c r="AN4" s="137"/>
      <c r="AO4" s="177"/>
    </row>
    <row r="5" spans="2:69" ht="9.75" customHeight="1" thickBot="1">
      <c r="B5" s="137"/>
      <c r="C5" s="266"/>
      <c r="D5" s="137"/>
      <c r="E5" s="266"/>
      <c r="F5" s="137"/>
      <c r="G5" s="266"/>
      <c r="H5" s="137"/>
      <c r="I5" s="267"/>
      <c r="J5" s="184"/>
      <c r="K5" s="182"/>
      <c r="L5" s="182"/>
      <c r="M5" s="176"/>
      <c r="N5" s="184"/>
      <c r="O5" s="182"/>
      <c r="P5" s="182"/>
      <c r="Q5" s="176"/>
      <c r="R5" s="184"/>
      <c r="S5" s="182"/>
      <c r="T5" s="182"/>
      <c r="U5" s="176"/>
      <c r="V5" s="184"/>
      <c r="W5" s="182"/>
      <c r="X5" s="182"/>
      <c r="Y5" s="176"/>
      <c r="Z5" s="184"/>
      <c r="AA5" s="182"/>
      <c r="AB5" s="182"/>
      <c r="AC5" s="176"/>
      <c r="AD5" s="184"/>
      <c r="AE5" s="182"/>
      <c r="AF5" s="182"/>
      <c r="AG5" s="176"/>
      <c r="AH5" s="184"/>
      <c r="AI5" s="182"/>
      <c r="AJ5" s="182"/>
      <c r="AK5" s="176"/>
      <c r="AL5" s="184"/>
      <c r="AM5" s="182"/>
      <c r="AN5" s="182"/>
      <c r="AO5" s="176"/>
      <c r="AU5" s="229"/>
      <c r="AV5" s="229"/>
      <c r="AW5" s="229"/>
    </row>
    <row r="6" spans="2:69" ht="9.75" customHeight="1" thickBot="1">
      <c r="B6" s="137"/>
      <c r="C6" s="266"/>
      <c r="D6" s="137"/>
      <c r="E6" s="266"/>
      <c r="F6" s="137"/>
      <c r="G6" s="266"/>
      <c r="H6" s="137"/>
      <c r="I6" s="267"/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94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  <c r="AU6" s="221">
        <f>1810*AV6</f>
        <v>30770</v>
      </c>
      <c r="AV6" s="220">
        <v>17</v>
      </c>
      <c r="AW6" s="230" t="s">
        <v>49</v>
      </c>
    </row>
    <row r="7" spans="2:69" ht="9.75" customHeight="1">
      <c r="B7" s="137"/>
      <c r="C7" s="266"/>
      <c r="D7" s="137"/>
      <c r="E7" s="266"/>
      <c r="F7" s="137"/>
      <c r="G7" s="266"/>
      <c r="H7" s="137"/>
      <c r="I7" s="26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85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U7" s="229"/>
      <c r="AV7" s="229"/>
      <c r="AW7" s="229"/>
      <c r="AZ7" s="169" t="s">
        <v>48</v>
      </c>
    </row>
    <row r="8" spans="2:69" ht="9.75" customHeight="1" thickBot="1">
      <c r="B8" s="137"/>
      <c r="C8" s="266"/>
      <c r="D8" s="137"/>
      <c r="E8" s="266"/>
      <c r="F8" s="137"/>
      <c r="G8" s="266"/>
      <c r="H8" s="137"/>
      <c r="I8" s="26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85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U8" s="229"/>
      <c r="AV8" s="229"/>
      <c r="AW8" s="229"/>
      <c r="AZ8" s="169" t="s">
        <v>47</v>
      </c>
    </row>
    <row r="9" spans="2:69" ht="9.75" customHeight="1">
      <c r="B9" s="137"/>
      <c r="C9" s="266"/>
      <c r="D9" s="137"/>
      <c r="E9" s="266"/>
      <c r="F9" s="137"/>
      <c r="G9" s="266"/>
      <c r="H9" s="137"/>
      <c r="I9" s="267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9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U9" s="217">
        <f>2600*AV9</f>
        <v>0</v>
      </c>
      <c r="AV9" s="228">
        <v>0</v>
      </c>
      <c r="AW9" s="227" t="s">
        <v>46</v>
      </c>
      <c r="AZ9" s="169" t="s">
        <v>45</v>
      </c>
    </row>
    <row r="10" spans="2:69" ht="9.75" customHeight="1">
      <c r="B10" s="137"/>
      <c r="C10" s="266"/>
      <c r="D10" s="137"/>
      <c r="E10" s="266"/>
      <c r="F10" s="137"/>
      <c r="G10" s="266"/>
      <c r="H10" s="137"/>
      <c r="I10" s="267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94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  <c r="AU10" s="226">
        <f>2400*AV10</f>
        <v>0</v>
      </c>
      <c r="AV10" s="225">
        <v>0</v>
      </c>
      <c r="AW10" s="222" t="s">
        <v>44</v>
      </c>
      <c r="BP10" s="169" t="s">
        <v>9</v>
      </c>
    </row>
    <row r="11" spans="2:69" ht="9.75" customHeight="1">
      <c r="B11" s="137"/>
      <c r="C11" s="266"/>
      <c r="D11" s="137"/>
      <c r="E11" s="266"/>
      <c r="F11" s="137"/>
      <c r="G11" s="266"/>
      <c r="H11" s="137"/>
      <c r="I11" s="26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85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U11" s="226">
        <f>1900*AV11</f>
        <v>0</v>
      </c>
      <c r="AV11" s="225">
        <v>0</v>
      </c>
      <c r="AW11" s="222" t="s">
        <v>43</v>
      </c>
      <c r="BA11" s="169" t="s">
        <v>9</v>
      </c>
      <c r="BH11" s="169" t="s">
        <v>42</v>
      </c>
      <c r="BQ11" s="169" t="s">
        <v>41</v>
      </c>
    </row>
    <row r="12" spans="2:69" ht="9.75" customHeight="1">
      <c r="B12" s="137"/>
      <c r="C12" s="266"/>
      <c r="D12" s="137"/>
      <c r="E12" s="266"/>
      <c r="F12" s="137"/>
      <c r="G12" s="266"/>
      <c r="H12" s="137"/>
      <c r="I12" s="26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85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U12" s="226"/>
      <c r="AV12" s="225"/>
      <c r="AW12" s="222"/>
      <c r="BH12" s="169" t="s">
        <v>40</v>
      </c>
    </row>
    <row r="13" spans="2:69" ht="9.75" customHeight="1">
      <c r="B13" s="137"/>
      <c r="C13" s="125"/>
      <c r="D13" s="137"/>
      <c r="E13" s="125"/>
      <c r="F13" s="137"/>
      <c r="G13" s="125"/>
      <c r="H13" s="137"/>
      <c r="I13" s="125"/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9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U13" s="226">
        <f>2180*AV13</f>
        <v>6540</v>
      </c>
      <c r="AV13" s="225">
        <v>3</v>
      </c>
      <c r="AW13" s="222" t="s">
        <v>39</v>
      </c>
      <c r="AZ13" s="169" t="s">
        <v>38</v>
      </c>
      <c r="BH13" s="169" t="s">
        <v>37</v>
      </c>
    </row>
    <row r="14" spans="2:69" ht="9.75" customHeight="1">
      <c r="B14" s="137"/>
      <c r="C14" s="125"/>
      <c r="D14" s="137"/>
      <c r="E14" s="125"/>
      <c r="F14" s="137"/>
      <c r="G14" s="125"/>
      <c r="H14" s="137"/>
      <c r="I14" s="125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94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U14" s="226">
        <f>1450*AV14</f>
        <v>8700</v>
      </c>
      <c r="AV14" s="225">
        <v>6</v>
      </c>
      <c r="AW14" s="222" t="s">
        <v>36</v>
      </c>
      <c r="AZ14" s="169" t="s">
        <v>35</v>
      </c>
    </row>
    <row r="15" spans="2:69" ht="9.75" customHeight="1"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85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U15" s="224">
        <f>2480*AV15</f>
        <v>7440</v>
      </c>
      <c r="AV15" s="225">
        <v>3</v>
      </c>
      <c r="AW15" s="222" t="s">
        <v>34</v>
      </c>
      <c r="AZ15" s="169" t="s">
        <v>33</v>
      </c>
    </row>
    <row r="16" spans="2:69" ht="9.75" customHeight="1">
      <c r="B16" s="202"/>
      <c r="D16" s="202"/>
      <c r="F16" s="202"/>
      <c r="H16" s="202"/>
      <c r="J16" s="138"/>
      <c r="K16" s="137"/>
      <c r="L16" s="137"/>
      <c r="M16" s="177"/>
      <c r="N16" s="138"/>
      <c r="O16" s="137"/>
      <c r="P16" s="185"/>
      <c r="Q16" s="187"/>
      <c r="R16" s="186"/>
      <c r="S16" s="185"/>
      <c r="T16" s="185"/>
      <c r="U16" s="187"/>
      <c r="V16" s="186"/>
      <c r="W16" s="185"/>
      <c r="X16" s="185"/>
      <c r="Y16" s="187"/>
      <c r="Z16" s="186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U16" s="224">
        <v>4800</v>
      </c>
      <c r="AV16" s="223">
        <v>2</v>
      </c>
      <c r="AW16" s="222" t="s">
        <v>4</v>
      </c>
    </row>
    <row r="17" spans="6:58" ht="9.75" customHeight="1" thickBot="1">
      <c r="J17" s="184"/>
      <c r="K17" s="182"/>
      <c r="L17" s="182"/>
      <c r="M17" s="176"/>
      <c r="N17" s="184"/>
      <c r="O17" s="182"/>
      <c r="P17" s="194"/>
      <c r="Q17" s="176"/>
      <c r="R17" s="184"/>
      <c r="S17" s="182"/>
      <c r="T17" s="182"/>
      <c r="U17" s="176"/>
      <c r="V17" s="184"/>
      <c r="W17" s="182"/>
      <c r="X17" s="194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U17" s="224">
        <f>474*AV17</f>
        <v>0</v>
      </c>
      <c r="AV17" s="223">
        <v>0</v>
      </c>
      <c r="AW17" s="222" t="s">
        <v>32</v>
      </c>
    </row>
    <row r="18" spans="6:58" ht="9.75" customHeight="1" thickBot="1">
      <c r="J18" s="146"/>
      <c r="K18" s="145"/>
      <c r="L18" s="145"/>
      <c r="M18" s="179"/>
      <c r="N18" s="146"/>
      <c r="O18" s="145"/>
      <c r="P18" s="190"/>
      <c r="Q18" s="179"/>
      <c r="R18" s="146"/>
      <c r="S18" s="145"/>
      <c r="T18" s="145"/>
      <c r="U18" s="179"/>
      <c r="V18" s="146"/>
      <c r="W18" s="145"/>
      <c r="X18" s="190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U18" s="221">
        <f>SUM(AU9:AU17)</f>
        <v>27480</v>
      </c>
      <c r="AV18" s="220"/>
      <c r="AW18" s="219" t="s">
        <v>6</v>
      </c>
    </row>
    <row r="19" spans="6:58" ht="9.75" customHeight="1">
      <c r="J19" s="138"/>
      <c r="K19" s="137"/>
      <c r="L19" s="137"/>
      <c r="M19" s="177"/>
      <c r="N19" s="138"/>
      <c r="O19" s="137"/>
      <c r="P19" s="185"/>
      <c r="Q19" s="177"/>
      <c r="R19" s="138"/>
      <c r="S19" s="137"/>
      <c r="T19" s="137"/>
      <c r="U19" s="177"/>
      <c r="V19" s="138"/>
      <c r="W19" s="137"/>
      <c r="X19" s="185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U19" s="218"/>
      <c r="AV19" s="218"/>
      <c r="AW19" s="218"/>
    </row>
    <row r="20" spans="6:58" ht="9.75" customHeight="1" thickBot="1">
      <c r="J20" s="138"/>
      <c r="K20" s="137"/>
      <c r="L20" s="137"/>
      <c r="M20" s="177"/>
      <c r="N20" s="138"/>
      <c r="O20" s="137"/>
      <c r="P20" s="185"/>
      <c r="Q20" s="177"/>
      <c r="R20" s="138"/>
      <c r="S20" s="137"/>
      <c r="T20" s="137"/>
      <c r="U20" s="177"/>
      <c r="V20" s="138"/>
      <c r="W20" s="137"/>
      <c r="X20" s="185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U20" s="218"/>
      <c r="AV20" s="218"/>
      <c r="AW20" s="218"/>
      <c r="BF20" s="169" t="s">
        <v>31</v>
      </c>
    </row>
    <row r="21" spans="6:58" ht="9.75" customHeight="1">
      <c r="J21" s="184"/>
      <c r="K21" s="182"/>
      <c r="L21" s="182"/>
      <c r="M21" s="176"/>
      <c r="N21" s="184"/>
      <c r="O21" s="182"/>
      <c r="P21" s="194"/>
      <c r="Q21" s="176"/>
      <c r="R21" s="184"/>
      <c r="S21" s="182"/>
      <c r="T21" s="182"/>
      <c r="U21" s="176"/>
      <c r="V21" s="184"/>
      <c r="W21" s="182"/>
      <c r="X21" s="194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U21" s="217" t="s">
        <v>7</v>
      </c>
      <c r="AV21" s="216"/>
      <c r="AW21" s="215">
        <f>1.4*AU6</f>
        <v>43078</v>
      </c>
    </row>
    <row r="22" spans="6:58" ht="9.75" customHeight="1" thickBot="1">
      <c r="J22" s="146"/>
      <c r="K22" s="145"/>
      <c r="L22" s="145"/>
      <c r="M22" s="179"/>
      <c r="N22" s="146"/>
      <c r="O22" s="145"/>
      <c r="P22" s="190"/>
      <c r="Q22" s="179"/>
      <c r="R22" s="146"/>
      <c r="S22" s="145"/>
      <c r="T22" s="145"/>
      <c r="U22" s="179"/>
      <c r="V22" s="146"/>
      <c r="W22" s="145"/>
      <c r="X22" s="190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U22" s="214" t="s">
        <v>8</v>
      </c>
      <c r="AV22" s="213"/>
      <c r="AW22" s="212">
        <v>43321</v>
      </c>
    </row>
    <row r="23" spans="6:58" ht="9.75" customHeight="1">
      <c r="J23" s="138"/>
      <c r="K23" s="137"/>
      <c r="L23" s="137"/>
      <c r="M23" s="177"/>
      <c r="N23" s="138"/>
      <c r="O23" s="137"/>
      <c r="P23" s="185"/>
      <c r="Q23" s="177"/>
      <c r="R23" s="138"/>
      <c r="S23" s="137"/>
      <c r="T23" s="137"/>
      <c r="U23" s="177"/>
      <c r="V23" s="138"/>
      <c r="W23" s="137"/>
      <c r="X23" s="185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</row>
    <row r="24" spans="6:58" ht="9.75" customHeight="1">
      <c r="J24" s="138"/>
      <c r="K24" s="137"/>
      <c r="L24" s="137"/>
      <c r="M24" s="177"/>
      <c r="N24" s="138"/>
      <c r="O24" s="137"/>
      <c r="P24" s="185"/>
      <c r="Q24" s="177"/>
      <c r="R24" s="138"/>
      <c r="S24" s="137"/>
      <c r="T24" s="137"/>
      <c r="U24" s="177"/>
      <c r="V24" s="138"/>
      <c r="W24" s="137"/>
      <c r="X24" s="185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</row>
    <row r="25" spans="6:58" ht="9.75" customHeight="1" thickBot="1">
      <c r="J25" s="184"/>
      <c r="K25" s="182"/>
      <c r="L25" s="182"/>
      <c r="M25" s="176"/>
      <c r="N25" s="184"/>
      <c r="O25" s="182"/>
      <c r="P25" s="194"/>
      <c r="Q25" s="176"/>
      <c r="R25" s="184"/>
      <c r="S25" s="182"/>
      <c r="T25" s="182"/>
      <c r="U25" s="176"/>
      <c r="V25" s="184"/>
      <c r="W25" s="182"/>
      <c r="X25" s="194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</row>
    <row r="26" spans="6:58" ht="9.75" customHeight="1">
      <c r="J26" s="138"/>
      <c r="K26" s="137"/>
      <c r="L26" s="137"/>
      <c r="M26" s="177"/>
      <c r="N26" s="138"/>
      <c r="O26" s="137"/>
      <c r="P26" s="185"/>
      <c r="Q26" s="177"/>
      <c r="R26" s="138"/>
      <c r="S26" s="137"/>
      <c r="T26" s="137"/>
      <c r="U26" s="177"/>
      <c r="V26" s="138"/>
      <c r="W26" s="137"/>
      <c r="X26" s="185"/>
      <c r="Y26" s="177"/>
      <c r="Z26" s="138"/>
      <c r="AA26" s="137"/>
      <c r="AB26" s="137"/>
      <c r="AC26" s="177"/>
      <c r="AD26" s="138"/>
      <c r="AE26" s="137"/>
      <c r="AF26" s="137"/>
      <c r="AG26" s="177"/>
      <c r="AH26" s="138"/>
      <c r="AI26" s="137"/>
      <c r="AJ26" s="137"/>
      <c r="AK26" s="177"/>
      <c r="AL26" s="138"/>
      <c r="AM26" s="137"/>
      <c r="AN26" s="137"/>
      <c r="AO26" s="177"/>
      <c r="BA26" s="159"/>
      <c r="BB26" s="157"/>
      <c r="BC26" s="157"/>
      <c r="BD26" s="156"/>
    </row>
    <row r="27" spans="6:58" ht="9.75" customHeight="1">
      <c r="J27" s="138"/>
      <c r="K27" s="137"/>
      <c r="L27" s="137"/>
      <c r="M27" s="177"/>
      <c r="N27" s="138"/>
      <c r="O27" s="137"/>
      <c r="P27" s="185"/>
      <c r="Q27" s="177"/>
      <c r="R27" s="138"/>
      <c r="S27" s="137"/>
      <c r="T27" s="137"/>
      <c r="U27" s="177"/>
      <c r="V27" s="138"/>
      <c r="W27" s="137"/>
      <c r="X27" s="185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U27" s="137"/>
      <c r="AV27" s="137"/>
      <c r="AW27" s="137"/>
      <c r="BA27" s="139"/>
      <c r="BB27" s="137"/>
      <c r="BC27" s="137"/>
      <c r="BD27" s="136"/>
    </row>
    <row r="28" spans="6:58" ht="9.75" customHeight="1">
      <c r="J28" s="138"/>
      <c r="K28" s="137"/>
      <c r="L28" s="137"/>
      <c r="M28" s="177"/>
      <c r="N28" s="138"/>
      <c r="O28" s="137"/>
      <c r="P28" s="185"/>
      <c r="Q28" s="177"/>
      <c r="R28" s="138"/>
      <c r="S28" s="137"/>
      <c r="T28" s="137"/>
      <c r="U28" s="177"/>
      <c r="V28" s="138"/>
      <c r="W28" s="137"/>
      <c r="X28" s="185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U28" s="206"/>
      <c r="AV28" s="206"/>
      <c r="AW28" s="206"/>
      <c r="BA28" s="139"/>
      <c r="BB28" s="137"/>
      <c r="BC28" s="137"/>
      <c r="BD28" s="136"/>
    </row>
    <row r="29" spans="6:58" ht="9.75" customHeight="1" thickBot="1">
      <c r="J29" s="184"/>
      <c r="K29" s="182"/>
      <c r="L29" s="182"/>
      <c r="M29" s="176"/>
      <c r="N29" s="184"/>
      <c r="O29" s="182"/>
      <c r="P29" s="194"/>
      <c r="Q29" s="176"/>
      <c r="R29" s="184"/>
      <c r="S29" s="182"/>
      <c r="T29" s="182"/>
      <c r="U29" s="176"/>
      <c r="V29" s="184"/>
      <c r="W29" s="182"/>
      <c r="X29" s="194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U29" s="206"/>
      <c r="AV29" s="206"/>
      <c r="AW29" s="206"/>
      <c r="BA29" s="135"/>
      <c r="BB29" s="133"/>
      <c r="BC29" s="133"/>
      <c r="BD29" s="132"/>
    </row>
    <row r="30" spans="6:58" ht="9.75" customHeight="1">
      <c r="F30" s="158"/>
      <c r="G30" s="157"/>
      <c r="H30" s="157"/>
      <c r="I30" s="211"/>
      <c r="J30" s="146"/>
      <c r="K30" s="145"/>
      <c r="L30" s="145"/>
      <c r="M30" s="179"/>
      <c r="N30" s="146"/>
      <c r="O30" s="145"/>
      <c r="P30" s="190"/>
      <c r="Q30" s="179"/>
      <c r="R30" s="146"/>
      <c r="S30" s="145"/>
      <c r="T30" s="145"/>
      <c r="U30" s="179"/>
      <c r="V30" s="146"/>
      <c r="W30" s="145"/>
      <c r="X30" s="190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146"/>
      <c r="AM30" s="145"/>
      <c r="AN30" s="145"/>
      <c r="AO30" s="179"/>
      <c r="AP30" s="146"/>
      <c r="AQ30" s="145"/>
      <c r="AR30" s="145"/>
      <c r="AS30" s="179"/>
      <c r="AU30" s="206">
        <v>19</v>
      </c>
      <c r="AV30" s="206"/>
      <c r="AW30" s="206"/>
    </row>
    <row r="31" spans="6:58" ht="9.75" customHeight="1">
      <c r="F31" s="138"/>
      <c r="G31" s="137"/>
      <c r="H31" s="137"/>
      <c r="I31" s="177"/>
      <c r="J31" s="138"/>
      <c r="K31" s="137"/>
      <c r="L31" s="137"/>
      <c r="M31" s="177"/>
      <c r="N31" s="138"/>
      <c r="O31" s="137"/>
      <c r="P31" s="185"/>
      <c r="Q31" s="177"/>
      <c r="R31" s="138"/>
      <c r="S31" s="137"/>
      <c r="T31" s="137"/>
      <c r="U31" s="177"/>
      <c r="V31" s="138"/>
      <c r="W31" s="137"/>
      <c r="X31" s="185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37"/>
      <c r="AR31" s="137"/>
      <c r="AS31" s="177"/>
      <c r="AU31" s="137"/>
      <c r="AV31" s="137"/>
      <c r="AW31" s="137"/>
    </row>
    <row r="32" spans="6:58" ht="9.75" customHeight="1">
      <c r="F32" s="138"/>
      <c r="G32" s="137"/>
      <c r="H32" s="137"/>
      <c r="I32" s="177"/>
      <c r="J32" s="138"/>
      <c r="K32" s="137"/>
      <c r="L32" s="137"/>
      <c r="M32" s="177"/>
      <c r="N32" s="138"/>
      <c r="O32" s="137"/>
      <c r="P32" s="185"/>
      <c r="Q32" s="177"/>
      <c r="R32" s="138"/>
      <c r="S32" s="137"/>
      <c r="T32" s="137"/>
      <c r="U32" s="177"/>
      <c r="V32" s="138"/>
      <c r="W32" s="137"/>
      <c r="X32" s="185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  <c r="AP32" s="138"/>
      <c r="AQ32" s="137"/>
      <c r="AR32" s="137"/>
      <c r="AS32" s="177"/>
      <c r="AU32" s="137"/>
      <c r="AV32" s="137"/>
      <c r="AW32" s="137"/>
    </row>
    <row r="33" spans="2:56" ht="9.75" customHeight="1">
      <c r="F33" s="184"/>
      <c r="G33" s="182"/>
      <c r="H33" s="182"/>
      <c r="I33" s="176"/>
      <c r="J33" s="184"/>
      <c r="K33" s="182"/>
      <c r="L33" s="182"/>
      <c r="M33" s="176"/>
      <c r="N33" s="184"/>
      <c r="O33" s="182"/>
      <c r="P33" s="194"/>
      <c r="Q33" s="176"/>
      <c r="R33" s="184"/>
      <c r="S33" s="182"/>
      <c r="T33" s="182"/>
      <c r="U33" s="176"/>
      <c r="V33" s="184"/>
      <c r="W33" s="182"/>
      <c r="X33" s="194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  <c r="AP33" s="210"/>
      <c r="AQ33" s="182"/>
      <c r="AR33" s="182"/>
      <c r="AS33" s="176"/>
    </row>
    <row r="34" spans="2:56" ht="9.75" customHeight="1">
      <c r="B34" s="146"/>
      <c r="C34" s="145"/>
      <c r="D34" s="145"/>
      <c r="E34" s="179"/>
      <c r="F34" s="146"/>
      <c r="G34" s="145"/>
      <c r="H34" s="145"/>
      <c r="I34" s="179"/>
      <c r="J34" s="138"/>
      <c r="K34" s="185"/>
      <c r="L34" s="185"/>
      <c r="M34" s="187"/>
      <c r="N34" s="186"/>
      <c r="O34" s="185"/>
      <c r="P34" s="185"/>
      <c r="Q34" s="177"/>
      <c r="R34" s="138"/>
      <c r="S34" s="137"/>
      <c r="T34" s="137"/>
      <c r="U34" s="177"/>
      <c r="V34" s="138"/>
      <c r="W34" s="137"/>
      <c r="X34" s="185"/>
      <c r="Y34" s="177"/>
      <c r="Z34" s="138"/>
      <c r="AA34" s="137"/>
      <c r="AB34" s="137"/>
      <c r="AC34" s="177"/>
      <c r="AD34" s="138"/>
      <c r="AE34" s="137"/>
      <c r="AF34" s="137"/>
      <c r="AG34" s="177"/>
      <c r="AH34" s="138"/>
      <c r="AI34" s="137"/>
      <c r="AJ34" s="137"/>
      <c r="AK34" s="177"/>
      <c r="AL34" s="138"/>
      <c r="AM34" s="137"/>
      <c r="AN34" s="137"/>
      <c r="AO34" s="177"/>
      <c r="AP34" s="208"/>
      <c r="AQ34" s="145"/>
      <c r="AR34" s="145"/>
      <c r="AS34" s="179"/>
    </row>
    <row r="35" spans="2:56" ht="9.75" customHeight="1">
      <c r="B35" s="138"/>
      <c r="C35" s="137"/>
      <c r="D35" s="137"/>
      <c r="E35" s="177"/>
      <c r="F35" s="138"/>
      <c r="G35" s="137"/>
      <c r="H35" s="137"/>
      <c r="I35" s="177"/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37"/>
      <c r="U35" s="177"/>
      <c r="V35" s="138"/>
      <c r="W35" s="137"/>
      <c r="X35" s="185"/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  <c r="AP35" s="186"/>
      <c r="AQ35" s="137"/>
      <c r="AR35" s="137"/>
      <c r="AS35" s="177"/>
      <c r="AU35" s="206"/>
      <c r="AV35" s="206"/>
      <c r="AW35" s="206"/>
    </row>
    <row r="36" spans="2:56" ht="9.75" customHeight="1">
      <c r="B36" s="138"/>
      <c r="C36" s="137"/>
      <c r="D36" s="137"/>
      <c r="E36" s="177"/>
      <c r="F36" s="138"/>
      <c r="G36" s="137"/>
      <c r="H36" s="137"/>
      <c r="I36" s="17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38"/>
      <c r="W36" s="137"/>
      <c r="X36" s="185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86"/>
      <c r="AQ36" s="137"/>
      <c r="AR36" s="137"/>
      <c r="AS36" s="177"/>
      <c r="AU36" s="137"/>
      <c r="AV36" s="137"/>
      <c r="AW36" s="137"/>
    </row>
    <row r="37" spans="2:56" ht="9.75" customHeight="1">
      <c r="B37" s="184"/>
      <c r="C37" s="182"/>
      <c r="D37" s="182"/>
      <c r="E37" s="176"/>
      <c r="F37" s="184"/>
      <c r="G37" s="182"/>
      <c r="H37" s="182"/>
      <c r="I37" s="176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184"/>
      <c r="W37" s="182"/>
      <c r="X37" s="194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  <c r="AP37" s="210"/>
      <c r="AQ37" s="182"/>
      <c r="AR37" s="182"/>
      <c r="AS37" s="176"/>
      <c r="AU37" s="137"/>
      <c r="AV37" s="137"/>
      <c r="AW37" s="137"/>
    </row>
    <row r="38" spans="2:56" ht="9.75" customHeight="1">
      <c r="F38" s="146"/>
      <c r="G38" s="145"/>
      <c r="H38" s="145"/>
      <c r="I38" s="179"/>
      <c r="J38" s="146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146"/>
      <c r="W38" s="145"/>
      <c r="X38" s="190"/>
      <c r="Y38" s="179"/>
      <c r="Z38" s="146"/>
      <c r="AA38" s="145"/>
      <c r="AB38" s="145"/>
      <c r="AC38" s="179"/>
      <c r="AD38" s="146"/>
      <c r="AE38" s="145"/>
      <c r="AF38" s="145"/>
      <c r="AG38" s="179"/>
      <c r="AH38" s="146"/>
      <c r="AI38" s="145"/>
      <c r="AJ38" s="145"/>
      <c r="AK38" s="179"/>
      <c r="AL38" s="146"/>
      <c r="AM38" s="145"/>
      <c r="AN38" s="145"/>
      <c r="AO38" s="179"/>
      <c r="AP38" s="208"/>
      <c r="AQ38" s="145"/>
      <c r="AR38" s="145"/>
      <c r="AS38" s="179"/>
    </row>
    <row r="39" spans="2:56" ht="9.75" customHeight="1">
      <c r="F39" s="138"/>
      <c r="G39" s="137"/>
      <c r="H39" s="137"/>
      <c r="I39" s="177"/>
      <c r="J39" s="138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85"/>
      <c r="Y39" s="177"/>
      <c r="Z39" s="138"/>
      <c r="AA39" s="137"/>
      <c r="AB39" s="137"/>
      <c r="AC39" s="177"/>
      <c r="AD39" s="138"/>
      <c r="AE39" s="137"/>
      <c r="AF39" s="137"/>
      <c r="AG39" s="177"/>
      <c r="AH39" s="138"/>
      <c r="AI39" s="137"/>
      <c r="AJ39" s="137"/>
      <c r="AK39" s="177"/>
      <c r="AL39" s="138"/>
      <c r="AM39" s="137"/>
      <c r="AN39" s="137"/>
      <c r="AO39" s="177"/>
      <c r="AP39" s="186"/>
      <c r="AQ39" s="137"/>
      <c r="AR39" s="137"/>
      <c r="AS39" s="177"/>
      <c r="AU39" s="206"/>
      <c r="AV39" s="206"/>
      <c r="AW39" s="206"/>
    </row>
    <row r="40" spans="2:56" ht="9.75" customHeight="1">
      <c r="F40" s="138"/>
      <c r="G40" s="137"/>
      <c r="H40" s="137"/>
      <c r="I40" s="17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85"/>
      <c r="Y40" s="177"/>
      <c r="Z40" s="138"/>
      <c r="AA40" s="137"/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37"/>
      <c r="AN40" s="137"/>
      <c r="AO40" s="177"/>
      <c r="AP40" s="186"/>
      <c r="AQ40" s="137"/>
      <c r="AR40" s="137"/>
      <c r="AS40" s="177"/>
      <c r="AU40" s="137"/>
      <c r="AV40" s="137"/>
      <c r="AW40" s="137"/>
    </row>
    <row r="41" spans="2:56" ht="9.75" customHeight="1">
      <c r="F41" s="184"/>
      <c r="G41" s="182"/>
      <c r="H41" s="182"/>
      <c r="I41" s="176"/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94"/>
      <c r="X41" s="194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92"/>
      <c r="AL41" s="210"/>
      <c r="AM41" s="194"/>
      <c r="AN41" s="194"/>
      <c r="AO41" s="192"/>
      <c r="AP41" s="210"/>
      <c r="AQ41" s="182"/>
      <c r="AR41" s="182"/>
      <c r="AS41" s="176"/>
      <c r="AU41" s="137"/>
      <c r="AV41" s="137"/>
      <c r="AW41" s="137"/>
    </row>
    <row r="42" spans="2:56" ht="9.75" customHeight="1">
      <c r="F42" s="146"/>
      <c r="G42" s="145"/>
      <c r="H42" s="145"/>
      <c r="I42" s="179"/>
      <c r="J42" s="146"/>
      <c r="K42" s="145"/>
      <c r="L42" s="145"/>
      <c r="M42" s="179"/>
      <c r="N42" s="146"/>
      <c r="O42" s="145"/>
      <c r="P42" s="145"/>
      <c r="Q42" s="179"/>
      <c r="R42" s="146"/>
      <c r="S42" s="145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  <c r="AH42" s="146"/>
      <c r="AI42" s="145"/>
      <c r="AJ42" s="145"/>
      <c r="AK42" s="179"/>
      <c r="AL42" s="146"/>
      <c r="AM42" s="145"/>
      <c r="AN42" s="145"/>
      <c r="AO42" s="179"/>
    </row>
    <row r="43" spans="2:56" ht="9.75" customHeight="1">
      <c r="F43" s="138"/>
      <c r="G43" s="137"/>
      <c r="H43" s="137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A43" s="137"/>
      <c r="AB43" s="137"/>
      <c r="AC43" s="177"/>
      <c r="AD43" s="138"/>
      <c r="AE43" s="137"/>
      <c r="AF43" s="137"/>
      <c r="AG43" s="177"/>
      <c r="AH43" s="138"/>
      <c r="AI43" s="137"/>
      <c r="AJ43" s="137"/>
      <c r="AK43" s="177"/>
      <c r="AL43" s="138"/>
      <c r="AM43" s="137"/>
      <c r="AN43" s="137"/>
      <c r="AO43" s="177"/>
      <c r="BD43" s="169" t="s">
        <v>30</v>
      </c>
    </row>
    <row r="44" spans="2:56" ht="9.75" customHeight="1"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/>
      <c r="AF44" s="137"/>
      <c r="AG44" s="177"/>
      <c r="AH44" s="138"/>
      <c r="AI44" s="137"/>
      <c r="AJ44" s="137"/>
      <c r="AK44" s="177"/>
      <c r="AL44" s="138"/>
      <c r="AM44" s="137"/>
      <c r="AN44" s="137"/>
      <c r="AO44" s="177"/>
      <c r="AU44" s="197"/>
      <c r="AV44" s="197"/>
      <c r="AW44" s="197"/>
    </row>
    <row r="45" spans="2:56" ht="9.75" customHeight="1">
      <c r="F45" s="184"/>
      <c r="G45" s="182"/>
      <c r="H45" s="182"/>
      <c r="I45" s="176"/>
      <c r="J45" s="184"/>
      <c r="K45" s="182"/>
      <c r="L45" s="182"/>
      <c r="M45" s="176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  <c r="AH45" s="184"/>
      <c r="AI45" s="182"/>
      <c r="AJ45" s="182"/>
      <c r="AK45" s="176"/>
      <c r="AL45" s="184"/>
      <c r="AM45" s="182"/>
      <c r="AN45" s="182"/>
      <c r="AO45" s="176"/>
      <c r="AU45" s="137"/>
      <c r="AV45" s="137"/>
      <c r="AW45" s="137"/>
    </row>
    <row r="46" spans="2:56" ht="9.75" customHeight="1">
      <c r="AU46" s="137"/>
      <c r="AV46" s="137"/>
      <c r="AW46" s="137"/>
    </row>
    <row r="58" spans="2:8" ht="9.75" customHeight="1">
      <c r="B58" s="188"/>
      <c r="D58" s="188"/>
      <c r="F58" s="188"/>
      <c r="H58" s="188"/>
    </row>
    <row r="59" spans="2:8" ht="9.75" customHeight="1">
      <c r="B59" s="188"/>
      <c r="D59" s="188"/>
      <c r="F59" s="188"/>
      <c r="H59" s="188"/>
    </row>
  </sheetData>
  <mergeCells count="16">
    <mergeCell ref="C9:C10"/>
    <mergeCell ref="C11:C12"/>
    <mergeCell ref="C5:C6"/>
    <mergeCell ref="C7:C8"/>
    <mergeCell ref="I11:I12"/>
    <mergeCell ref="G11:G12"/>
    <mergeCell ref="E11:E12"/>
    <mergeCell ref="I9:I10"/>
    <mergeCell ref="G9:G10"/>
    <mergeCell ref="E9:E10"/>
    <mergeCell ref="I7:I8"/>
    <mergeCell ref="G7:G8"/>
    <mergeCell ref="E7:E8"/>
    <mergeCell ref="I5:I6"/>
    <mergeCell ref="G5:G6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BX65"/>
  <sheetViews>
    <sheetView zoomScale="90" zoomScaleNormal="90" workbookViewId="0">
      <selection activeCell="Z48" sqref="Z48"/>
    </sheetView>
  </sheetViews>
  <sheetFormatPr defaultColWidth="1.85546875" defaultRowHeight="9.75" customHeight="1"/>
  <cols>
    <col min="1" max="17" width="1.85546875" style="169"/>
    <col min="18" max="18" width="2" style="169" bestFit="1" customWidth="1"/>
    <col min="19" max="46" width="1.85546875" style="169"/>
    <col min="47" max="48" width="1.85546875" style="169" customWidth="1"/>
    <col min="49" max="50" width="1.85546875" style="169"/>
    <col min="51" max="51" width="5.28515625" style="169" bestFit="1" customWidth="1"/>
    <col min="52" max="52" width="3" style="169" bestFit="1" customWidth="1"/>
    <col min="53" max="53" width="1.85546875" style="169"/>
    <col min="54" max="54" width="8.85546875" style="170" customWidth="1"/>
    <col min="55" max="58" width="1.85546875" style="169"/>
    <col min="59" max="59" width="4.42578125" style="169" bestFit="1" customWidth="1"/>
    <col min="60" max="61" width="1.85546875" style="169"/>
    <col min="62" max="62" width="4.140625" style="169" bestFit="1" customWidth="1"/>
    <col min="63" max="63" width="5.28515625" style="169" bestFit="1" customWidth="1"/>
    <col min="64" max="66" width="1.85546875" style="169"/>
    <col min="67" max="67" width="2.85546875" style="139" customWidth="1"/>
    <col min="68" max="68" width="5.140625" style="234" customWidth="1"/>
    <col min="69" max="69" width="3.28515625" style="169" customWidth="1"/>
    <col min="70" max="70" width="2.42578125" style="169" bestFit="1" customWidth="1"/>
    <col min="71" max="71" width="4.140625" style="169" bestFit="1" customWidth="1"/>
    <col min="72" max="16384" width="1.85546875" style="169"/>
  </cols>
  <sheetData>
    <row r="1" spans="1:76" ht="9.75" customHeight="1" thickBot="1">
      <c r="A1" s="137"/>
      <c r="B1" s="137"/>
      <c r="C1" s="137"/>
      <c r="D1" s="137"/>
      <c r="E1" s="137"/>
      <c r="BO1" s="159"/>
      <c r="BP1" s="246"/>
    </row>
    <row r="2" spans="1:76" ht="9.75" customHeight="1">
      <c r="A2" s="137"/>
      <c r="B2" s="137"/>
      <c r="C2" s="137"/>
      <c r="D2" s="137"/>
      <c r="E2" s="137"/>
      <c r="F2" s="159"/>
      <c r="G2" s="157"/>
      <c r="H2" s="157"/>
      <c r="I2" s="211"/>
      <c r="J2" s="158"/>
      <c r="K2" s="157"/>
      <c r="L2" s="157"/>
      <c r="M2" s="211"/>
      <c r="N2" s="158"/>
      <c r="O2" s="157"/>
      <c r="P2" s="157"/>
      <c r="Q2" s="211"/>
      <c r="R2" s="158"/>
      <c r="S2" s="157"/>
      <c r="T2" s="157"/>
      <c r="U2" s="211"/>
      <c r="V2" s="158"/>
      <c r="W2" s="157"/>
      <c r="X2" s="157"/>
      <c r="Y2" s="211"/>
      <c r="Z2" s="158"/>
      <c r="AA2" s="157"/>
      <c r="AB2" s="157"/>
      <c r="AC2" s="211"/>
      <c r="AD2" s="158"/>
      <c r="AE2" s="157"/>
      <c r="AF2" s="157"/>
      <c r="AG2" s="211"/>
      <c r="AH2" s="158"/>
      <c r="AI2" s="157"/>
      <c r="AJ2" s="157"/>
      <c r="AK2" s="211"/>
      <c r="AL2" s="158"/>
      <c r="AM2" s="157"/>
      <c r="AN2" s="157"/>
      <c r="AO2" s="211"/>
      <c r="AP2" s="158"/>
      <c r="AQ2" s="157"/>
      <c r="AR2" s="157"/>
      <c r="AS2" s="156"/>
    </row>
    <row r="3" spans="1:76" ht="9.75" customHeight="1">
      <c r="A3" s="137"/>
      <c r="B3" s="137"/>
      <c r="C3" s="137"/>
      <c r="D3" s="137"/>
      <c r="E3" s="137"/>
      <c r="F3" s="139"/>
      <c r="G3" s="137"/>
      <c r="H3" s="137"/>
      <c r="I3" s="177"/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D3" s="138"/>
      <c r="AE3" s="137"/>
      <c r="AF3" s="137"/>
      <c r="AG3" s="177"/>
      <c r="AH3" s="138"/>
      <c r="AI3" s="137"/>
      <c r="AJ3" s="137"/>
      <c r="AK3" s="177"/>
      <c r="AL3" s="138"/>
      <c r="AM3" s="137"/>
      <c r="AN3" s="137"/>
      <c r="AO3" s="177"/>
      <c r="AP3" s="138"/>
      <c r="AQ3" s="137"/>
      <c r="AR3" s="137"/>
      <c r="AS3" s="136"/>
    </row>
    <row r="4" spans="1:76" ht="9.75" customHeight="1">
      <c r="A4" s="137"/>
      <c r="B4" s="137"/>
      <c r="C4" s="137"/>
      <c r="D4" s="137"/>
      <c r="E4" s="137"/>
      <c r="F4" s="139"/>
      <c r="G4" s="137"/>
      <c r="H4" s="137"/>
      <c r="I4" s="177"/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77"/>
      <c r="V4" s="138"/>
      <c r="W4" s="137"/>
      <c r="X4" s="137"/>
      <c r="Y4" s="177"/>
      <c r="Z4" s="138"/>
      <c r="AA4" s="137"/>
      <c r="AB4" s="137"/>
      <c r="AC4" s="177"/>
      <c r="AD4" s="138"/>
      <c r="AE4" s="137"/>
      <c r="AF4" s="137"/>
      <c r="AG4" s="177"/>
      <c r="AH4" s="138"/>
      <c r="AI4" s="137"/>
      <c r="AJ4" s="137"/>
      <c r="AK4" s="177"/>
      <c r="AL4" s="138"/>
      <c r="AM4" s="137"/>
      <c r="AN4" s="137"/>
      <c r="AO4" s="177"/>
      <c r="AP4" s="138"/>
      <c r="AQ4" s="137"/>
      <c r="AR4" s="137"/>
      <c r="AS4" s="136"/>
      <c r="AY4" s="280"/>
      <c r="AZ4" s="280"/>
      <c r="BA4" s="280"/>
      <c r="BB4" s="280"/>
      <c r="BC4" s="280"/>
      <c r="BD4" s="280"/>
      <c r="BE4" s="280"/>
      <c r="BF4" s="280"/>
      <c r="BG4" s="280"/>
      <c r="BH4" s="280"/>
      <c r="BI4" s="280"/>
      <c r="BJ4" s="280"/>
      <c r="BK4" s="280"/>
      <c r="BL4" s="280"/>
      <c r="BM4" s="280"/>
      <c r="BN4" s="280"/>
      <c r="BO4" s="280"/>
      <c r="BP4" s="280"/>
      <c r="BQ4" s="169" t="s">
        <v>87</v>
      </c>
    </row>
    <row r="5" spans="1:76" ht="9.75" customHeight="1" thickBot="1">
      <c r="A5" s="137"/>
      <c r="B5" s="137"/>
      <c r="C5" s="137"/>
      <c r="D5" s="137"/>
      <c r="E5" s="137"/>
      <c r="F5" s="135"/>
      <c r="G5" s="133"/>
      <c r="H5" s="133"/>
      <c r="I5" s="175"/>
      <c r="J5" s="134"/>
      <c r="K5" s="133"/>
      <c r="L5" s="133"/>
      <c r="M5" s="175"/>
      <c r="N5" s="134"/>
      <c r="O5" s="133"/>
      <c r="P5" s="133"/>
      <c r="Q5" s="175"/>
      <c r="R5" s="134"/>
      <c r="S5" s="133"/>
      <c r="T5" s="133"/>
      <c r="U5" s="175"/>
      <c r="V5" s="134"/>
      <c r="W5" s="133"/>
      <c r="X5" s="133"/>
      <c r="Y5" s="175"/>
      <c r="Z5" s="134"/>
      <c r="AA5" s="133"/>
      <c r="AB5" s="133"/>
      <c r="AC5" s="175"/>
      <c r="AD5" s="134"/>
      <c r="AE5" s="133"/>
      <c r="AF5" s="133"/>
      <c r="AG5" s="175"/>
      <c r="AH5" s="134"/>
      <c r="AI5" s="133"/>
      <c r="AJ5" s="133"/>
      <c r="AK5" s="175"/>
      <c r="AL5" s="134"/>
      <c r="AM5" s="133"/>
      <c r="AN5" s="133"/>
      <c r="AO5" s="175"/>
      <c r="AP5" s="134"/>
      <c r="AQ5" s="133"/>
      <c r="AR5" s="133"/>
      <c r="AS5" s="132"/>
      <c r="AY5" s="280"/>
      <c r="AZ5" s="280"/>
      <c r="BA5" s="280"/>
      <c r="BB5" s="280"/>
      <c r="BC5" s="280"/>
      <c r="BD5" s="280"/>
      <c r="BE5" s="280"/>
      <c r="BF5" s="280"/>
      <c r="BG5" s="280"/>
      <c r="BH5" s="280"/>
      <c r="BI5" s="280"/>
      <c r="BJ5" s="280"/>
      <c r="BK5" s="280"/>
      <c r="BL5" s="280"/>
      <c r="BM5" s="280"/>
      <c r="BN5" s="280"/>
      <c r="BO5" s="280"/>
      <c r="BP5" s="280"/>
      <c r="BQ5" s="169" t="s">
        <v>86</v>
      </c>
    </row>
    <row r="6" spans="1:76" ht="9.75" customHeight="1">
      <c r="A6" s="137"/>
      <c r="B6" s="137"/>
      <c r="C6" s="137"/>
      <c r="D6" s="137"/>
      <c r="E6" s="137"/>
      <c r="F6" s="139"/>
      <c r="G6" s="137"/>
      <c r="H6" s="137"/>
      <c r="I6" s="137"/>
      <c r="J6" s="138"/>
      <c r="K6" s="137"/>
      <c r="L6" s="137"/>
      <c r="M6" s="177"/>
      <c r="N6" s="138"/>
      <c r="O6" s="137"/>
      <c r="P6" s="137"/>
      <c r="Q6" s="177"/>
      <c r="R6" s="138"/>
      <c r="S6" s="137"/>
      <c r="T6" s="137"/>
      <c r="U6" s="177"/>
      <c r="V6" s="138"/>
      <c r="W6" s="137"/>
      <c r="X6" s="137"/>
      <c r="Y6" s="177"/>
      <c r="Z6" s="138"/>
      <c r="AA6" s="137"/>
      <c r="AB6" s="137"/>
      <c r="AC6" s="177"/>
      <c r="AD6" s="138"/>
      <c r="AE6" s="137"/>
      <c r="AF6" s="137"/>
      <c r="AG6" s="177"/>
      <c r="AH6" s="138"/>
      <c r="AI6" s="137"/>
      <c r="AJ6" s="137"/>
      <c r="AK6" s="177"/>
      <c r="AL6" s="138"/>
      <c r="AM6" s="137"/>
      <c r="AN6" s="137"/>
      <c r="AO6" s="177"/>
      <c r="AP6" s="138"/>
      <c r="AQ6" s="137"/>
      <c r="AR6" s="137"/>
      <c r="AS6" s="136"/>
      <c r="AT6" s="137"/>
      <c r="AU6" s="137"/>
      <c r="AV6" s="137"/>
      <c r="AW6" s="137"/>
      <c r="AX6" s="137"/>
      <c r="AY6" s="280"/>
      <c r="AZ6" s="280"/>
      <c r="BA6" s="280"/>
      <c r="BB6" s="280"/>
      <c r="BC6" s="280"/>
      <c r="BD6" s="280"/>
      <c r="BE6" s="280"/>
      <c r="BF6" s="280"/>
      <c r="BG6" s="280"/>
      <c r="BH6" s="280"/>
      <c r="BI6" s="280"/>
      <c r="BJ6" s="280"/>
      <c r="BK6" s="280"/>
      <c r="BL6" s="280"/>
      <c r="BM6" s="280"/>
      <c r="BN6" s="280"/>
      <c r="BO6" s="280"/>
      <c r="BP6" s="280"/>
      <c r="BQ6" s="169" t="s">
        <v>85</v>
      </c>
    </row>
    <row r="7" spans="1:76" ht="9.75" customHeight="1">
      <c r="A7" s="137"/>
      <c r="B7" s="137"/>
      <c r="C7" s="137"/>
      <c r="D7" s="137"/>
      <c r="E7" s="137"/>
      <c r="F7" s="139"/>
      <c r="G7" s="137"/>
      <c r="H7" s="137"/>
      <c r="I7" s="137"/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  <c r="AP7" s="138"/>
      <c r="AQ7" s="137"/>
      <c r="AR7" s="137"/>
      <c r="AS7" s="136"/>
      <c r="AT7" s="137"/>
      <c r="AU7" s="137"/>
      <c r="AV7" s="137"/>
      <c r="AW7" s="137"/>
      <c r="AX7" s="137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0"/>
      <c r="BJ7" s="280"/>
      <c r="BK7" s="280"/>
      <c r="BL7" s="280"/>
      <c r="BM7" s="280"/>
      <c r="BN7" s="280"/>
      <c r="BO7" s="280"/>
      <c r="BP7" s="280"/>
      <c r="BQ7" s="169" t="s">
        <v>84</v>
      </c>
    </row>
    <row r="8" spans="1:76" ht="9.75" customHeight="1">
      <c r="A8" s="137"/>
      <c r="B8" s="137"/>
      <c r="C8" s="137"/>
      <c r="D8" s="137"/>
      <c r="E8" s="137"/>
      <c r="F8" s="139"/>
      <c r="G8" s="137"/>
      <c r="H8" s="137"/>
      <c r="I8" s="137"/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  <c r="AP8" s="138"/>
      <c r="AQ8" s="137"/>
      <c r="AR8" s="137"/>
      <c r="AS8" s="136"/>
      <c r="AT8" s="137"/>
      <c r="AU8" s="137"/>
      <c r="AV8" s="137"/>
      <c r="AW8" s="137"/>
      <c r="AX8" s="137"/>
      <c r="AY8" s="280"/>
      <c r="AZ8" s="280"/>
      <c r="BA8" s="280"/>
      <c r="BB8" s="280"/>
      <c r="BC8" s="280"/>
      <c r="BD8" s="280"/>
      <c r="BE8" s="280"/>
      <c r="BF8" s="280"/>
      <c r="BG8" s="280"/>
      <c r="BH8" s="280"/>
      <c r="BI8" s="280"/>
      <c r="BJ8" s="280"/>
      <c r="BK8" s="280"/>
      <c r="BL8" s="280"/>
      <c r="BM8" s="280"/>
      <c r="BN8" s="280"/>
      <c r="BO8" s="280"/>
      <c r="BP8" s="280"/>
      <c r="BQ8" s="169" t="s">
        <v>83</v>
      </c>
    </row>
    <row r="9" spans="1:76" ht="9.75" customHeight="1">
      <c r="A9" s="137"/>
      <c r="B9" s="137"/>
      <c r="C9" s="137"/>
      <c r="D9" s="137"/>
      <c r="E9" s="137"/>
      <c r="F9" s="183"/>
      <c r="G9" s="182"/>
      <c r="H9" s="182"/>
      <c r="I9" s="182"/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  <c r="AP9" s="184"/>
      <c r="AQ9" s="182"/>
      <c r="AR9" s="182"/>
      <c r="AS9" s="181"/>
      <c r="AT9" s="137"/>
      <c r="AU9" s="137"/>
      <c r="AV9" s="137"/>
      <c r="AW9" s="137"/>
      <c r="AX9" s="137"/>
      <c r="AY9" s="137"/>
      <c r="AZ9" s="125"/>
      <c r="BA9" s="137"/>
      <c r="BB9" s="207"/>
      <c r="BC9" s="137"/>
      <c r="BD9" s="137"/>
      <c r="BE9" s="137"/>
      <c r="BF9" s="137"/>
      <c r="BG9" s="137"/>
      <c r="BH9" s="137"/>
      <c r="BN9" s="137"/>
      <c r="BQ9" s="169" t="s">
        <v>77</v>
      </c>
      <c r="BT9" s="266"/>
      <c r="BU9" s="266"/>
    </row>
    <row r="10" spans="1:76" ht="9.75" customHeight="1">
      <c r="F10" s="146"/>
      <c r="G10" s="145"/>
      <c r="H10" s="145"/>
      <c r="I10" s="179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  <c r="AP10" s="146"/>
      <c r="AQ10" s="145"/>
      <c r="AR10" s="145"/>
      <c r="AS10" s="147"/>
      <c r="AX10" s="137"/>
      <c r="AY10" s="272"/>
      <c r="AZ10" s="272"/>
      <c r="BA10" s="272"/>
      <c r="BB10" s="272"/>
      <c r="BC10" s="272"/>
      <c r="BD10" s="272"/>
      <c r="BE10" s="272"/>
      <c r="BF10" s="272"/>
      <c r="BG10" s="137" t="s">
        <v>82</v>
      </c>
      <c r="BH10" s="137"/>
      <c r="BK10" s="169">
        <f>22*1330</f>
        <v>29260</v>
      </c>
      <c r="BT10" s="266"/>
      <c r="BU10" s="266"/>
    </row>
    <row r="11" spans="1:76" ht="9.75" customHeight="1">
      <c r="F11" s="138"/>
      <c r="G11" s="137"/>
      <c r="H11" s="137"/>
      <c r="I11" s="17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P11" s="138"/>
      <c r="AQ11" s="137"/>
      <c r="AR11" s="137"/>
      <c r="AS11" s="136"/>
      <c r="AX11" s="137"/>
      <c r="AY11" s="272"/>
      <c r="AZ11" s="272"/>
      <c r="BA11" s="272"/>
      <c r="BB11" s="272"/>
      <c r="BC11" s="272"/>
      <c r="BD11" s="272"/>
      <c r="BE11" s="272"/>
      <c r="BF11" s="272"/>
      <c r="BG11" s="137" t="s">
        <v>81</v>
      </c>
      <c r="BH11" s="137"/>
      <c r="BK11" s="169">
        <f>2*437+650</f>
        <v>1524</v>
      </c>
      <c r="BT11" s="266"/>
      <c r="BU11" s="266"/>
    </row>
    <row r="12" spans="1:76" ht="9.75" customHeight="1">
      <c r="F12" s="138"/>
      <c r="G12" s="137"/>
      <c r="H12" s="137"/>
      <c r="I12" s="17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P12" s="138"/>
      <c r="AQ12" s="137"/>
      <c r="AR12" s="137"/>
      <c r="AS12" s="136"/>
      <c r="AX12" s="137"/>
      <c r="AY12" s="137"/>
      <c r="AZ12" s="137"/>
      <c r="BA12" s="137"/>
      <c r="BB12" s="207"/>
      <c r="BC12" s="137"/>
      <c r="BD12" s="137"/>
      <c r="BE12" s="137"/>
      <c r="BF12" s="137"/>
      <c r="BG12" s="137" t="s">
        <v>80</v>
      </c>
      <c r="BH12" s="137"/>
      <c r="BK12" s="169">
        <v>2800</v>
      </c>
      <c r="BT12" s="266"/>
      <c r="BU12" s="266"/>
    </row>
    <row r="13" spans="1:76" ht="9.75" customHeight="1">
      <c r="F13" s="184"/>
      <c r="G13" s="182"/>
      <c r="H13" s="182"/>
      <c r="I13" s="176"/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P13" s="184"/>
      <c r="AQ13" s="182"/>
      <c r="AR13" s="182"/>
      <c r="AS13" s="181"/>
      <c r="AX13" s="137"/>
      <c r="AY13" s="209"/>
      <c r="AZ13" s="209"/>
      <c r="BA13" s="209"/>
      <c r="BB13" s="198"/>
      <c r="BC13" s="209"/>
      <c r="BD13" s="209"/>
      <c r="BE13" s="209"/>
      <c r="BF13" s="209"/>
      <c r="BG13" s="137" t="s">
        <v>79</v>
      </c>
      <c r="BH13" s="137"/>
      <c r="BK13" s="169">
        <f>15*1530</f>
        <v>22950</v>
      </c>
      <c r="BP13" s="244"/>
      <c r="BT13" s="266"/>
      <c r="BU13" s="266"/>
    </row>
    <row r="14" spans="1:76" ht="9.75" customHeight="1">
      <c r="F14" s="146"/>
      <c r="G14" s="145"/>
      <c r="H14" s="145"/>
      <c r="I14" s="179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47"/>
      <c r="AT14" s="137"/>
      <c r="AU14" s="137"/>
      <c r="AV14" s="137"/>
      <c r="AW14" s="137"/>
      <c r="AX14" s="137"/>
      <c r="AY14" s="209"/>
      <c r="AZ14" s="209"/>
      <c r="BA14" s="209"/>
      <c r="BB14" s="198"/>
      <c r="BC14" s="209"/>
      <c r="BD14" s="209"/>
      <c r="BE14"/>
      <c r="BF14" s="209"/>
      <c r="BG14" s="137" t="s">
        <v>78</v>
      </c>
      <c r="BH14" s="137"/>
      <c r="BI14" s="245"/>
      <c r="BK14" s="169">
        <f>BK11+BK12+BK13+2040+400</f>
        <v>29714</v>
      </c>
      <c r="BP14" s="244"/>
      <c r="BT14" s="266"/>
      <c r="BU14" s="266"/>
      <c r="BW14" s="169" t="s">
        <v>77</v>
      </c>
      <c r="BX14" s="169" t="s">
        <v>77</v>
      </c>
    </row>
    <row r="15" spans="1:76" ht="9.75" customHeight="1">
      <c r="F15" s="138"/>
      <c r="G15" s="137"/>
      <c r="H15" s="137"/>
      <c r="I15" s="177"/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36"/>
      <c r="AT15" s="137"/>
      <c r="AU15" s="137"/>
      <c r="AV15" s="137"/>
      <c r="AW15" s="137"/>
      <c r="AX15" s="137"/>
      <c r="AY15" s="137"/>
      <c r="AZ15" s="137"/>
      <c r="BA15" s="137"/>
      <c r="BB15" s="207"/>
      <c r="BC15" s="137"/>
      <c r="BD15" s="137"/>
      <c r="BE15" s="137"/>
      <c r="BF15" s="137"/>
      <c r="BG15" s="137"/>
      <c r="BH15" s="137"/>
      <c r="BP15" s="244"/>
      <c r="BT15" s="266"/>
      <c r="BU15" s="266"/>
    </row>
    <row r="16" spans="1:76" ht="9.75" customHeight="1">
      <c r="F16" s="138"/>
      <c r="G16" s="137"/>
      <c r="H16" s="137"/>
      <c r="I16" s="177"/>
      <c r="J16" s="138"/>
      <c r="K16" s="137"/>
      <c r="L16" s="137"/>
      <c r="M16" s="177"/>
      <c r="N16" s="138"/>
      <c r="O16" s="137"/>
      <c r="P16" s="137"/>
      <c r="Q16" s="177"/>
      <c r="R16" s="138"/>
      <c r="S16" s="137"/>
      <c r="T16" s="137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36"/>
      <c r="AT16" s="137"/>
      <c r="AU16" s="137"/>
      <c r="AV16" s="137"/>
      <c r="AW16" s="137"/>
      <c r="AX16" s="137"/>
      <c r="BJ16" s="231" t="s">
        <v>7</v>
      </c>
      <c r="BK16" s="231">
        <f>1.4*37000</f>
        <v>51800</v>
      </c>
      <c r="BP16" s="244"/>
      <c r="BT16" s="266"/>
      <c r="BU16" s="266"/>
    </row>
    <row r="17" spans="1:74" ht="9.75" customHeight="1">
      <c r="F17" s="184"/>
      <c r="G17" s="182"/>
      <c r="H17" s="182"/>
      <c r="I17" s="176"/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82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81"/>
      <c r="AT17" s="137"/>
      <c r="AU17" s="137"/>
      <c r="AV17" s="137"/>
      <c r="AW17" s="137"/>
      <c r="AX17" s="137"/>
      <c r="AY17" s="270"/>
      <c r="AZ17" s="270"/>
      <c r="BA17" s="270"/>
      <c r="BB17" s="270"/>
      <c r="BC17" s="270"/>
      <c r="BD17" s="270"/>
      <c r="BE17" s="270"/>
      <c r="BF17" s="270"/>
      <c r="BJ17" s="231" t="s">
        <v>8</v>
      </c>
      <c r="BK17" s="231">
        <f>4*4540+2*5460+10400+10500+3820</f>
        <v>53800</v>
      </c>
      <c r="BP17" s="244"/>
      <c r="BT17" s="125"/>
      <c r="BU17" s="125"/>
    </row>
    <row r="18" spans="1:74" ht="9.75" customHeight="1">
      <c r="F18" s="146"/>
      <c r="G18" s="145"/>
      <c r="H18" s="145"/>
      <c r="I18" s="179"/>
      <c r="J18" s="146"/>
      <c r="K18" s="145"/>
      <c r="L18" s="145"/>
      <c r="M18" s="179"/>
      <c r="N18" s="146"/>
      <c r="O18" s="145"/>
      <c r="P18" s="145"/>
      <c r="Q18" s="179"/>
      <c r="R18" s="208"/>
      <c r="S18" s="190"/>
      <c r="T18" s="194"/>
      <c r="U18" s="192"/>
      <c r="V18" s="210"/>
      <c r="W18" s="194"/>
      <c r="X18" s="194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146"/>
      <c r="AQ18" s="145"/>
      <c r="AR18" s="145"/>
      <c r="AS18" s="147"/>
      <c r="AX18" s="137"/>
      <c r="AY18" s="270"/>
      <c r="AZ18" s="270"/>
      <c r="BA18" s="270"/>
      <c r="BB18" s="270"/>
      <c r="BC18" s="270"/>
      <c r="BD18" s="270"/>
      <c r="BE18" s="270"/>
      <c r="BF18" s="270"/>
      <c r="BP18" s="244"/>
      <c r="BT18" s="125"/>
      <c r="BU18" s="125"/>
    </row>
    <row r="19" spans="1:74" ht="9.75" customHeight="1">
      <c r="F19" s="138"/>
      <c r="G19" s="137"/>
      <c r="H19" s="137"/>
      <c r="I19" s="177"/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U19" s="177"/>
      <c r="V19" s="138"/>
      <c r="X19" s="185"/>
      <c r="Y19" s="177"/>
      <c r="Z19" s="138"/>
      <c r="AA19" s="137"/>
      <c r="AB19" s="137"/>
      <c r="AC19" s="177"/>
      <c r="AD19" s="138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38"/>
      <c r="AQ19" s="137"/>
      <c r="AR19" s="137"/>
      <c r="AS19" s="136"/>
      <c r="AY19" s="188"/>
      <c r="AZ19" s="188"/>
      <c r="BA19" s="188"/>
      <c r="BC19" s="188"/>
      <c r="BD19" s="188"/>
      <c r="BE19" s="188"/>
      <c r="BF19" s="188"/>
      <c r="BG19" s="188"/>
      <c r="BP19" s="244"/>
    </row>
    <row r="20" spans="1:74" ht="9.75" customHeight="1" thickBot="1">
      <c r="F20" s="138"/>
      <c r="G20" s="137"/>
      <c r="H20" s="137"/>
      <c r="I20" s="177"/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37"/>
      <c r="X20" s="185"/>
      <c r="Y20" s="177"/>
      <c r="Z20" s="138"/>
      <c r="AA20" s="137"/>
      <c r="AB20" s="137"/>
      <c r="AC20" s="177"/>
      <c r="AD20" s="138"/>
      <c r="AE20" s="137"/>
      <c r="AF20" s="137"/>
      <c r="AG20" s="177"/>
      <c r="AH20" s="138"/>
      <c r="AI20" s="137"/>
      <c r="AJ20" s="137"/>
      <c r="AK20" s="177"/>
      <c r="AL20" s="138"/>
      <c r="AM20" s="137"/>
      <c r="AN20" s="137"/>
      <c r="AO20" s="177"/>
      <c r="AP20" s="138"/>
      <c r="AQ20" s="137"/>
      <c r="AR20" s="137"/>
      <c r="AS20" s="136"/>
      <c r="AX20" s="188"/>
      <c r="AY20" s="270"/>
      <c r="AZ20" s="270"/>
      <c r="BA20" s="270"/>
      <c r="BC20" s="269" t="s">
        <v>76</v>
      </c>
      <c r="BD20" s="269"/>
      <c r="BE20" s="269"/>
      <c r="BF20" s="269"/>
      <c r="BG20" s="269"/>
      <c r="BP20" s="244"/>
    </row>
    <row r="21" spans="1:74" ht="9.75" customHeight="1">
      <c r="F21" s="184"/>
      <c r="G21" s="182"/>
      <c r="H21" s="182"/>
      <c r="I21" s="176"/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82"/>
      <c r="X21" s="194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184"/>
      <c r="AQ21" s="182"/>
      <c r="AR21" s="182"/>
      <c r="AS21" s="181"/>
      <c r="AY21" s="277">
        <f>1150*33+160</f>
        <v>38110</v>
      </c>
      <c r="AZ21" s="278"/>
      <c r="BA21" s="278"/>
      <c r="BB21" s="191" t="s">
        <v>75</v>
      </c>
      <c r="BC21" s="270" t="s">
        <v>74</v>
      </c>
      <c r="BD21" s="270"/>
      <c r="BE21" s="270"/>
      <c r="BF21" s="270"/>
      <c r="BG21" s="270"/>
      <c r="BP21" s="244"/>
    </row>
    <row r="22" spans="1:74" ht="9.75" customHeight="1">
      <c r="F22" s="146"/>
      <c r="G22" s="145"/>
      <c r="H22" s="145"/>
      <c r="I22" s="179"/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45"/>
      <c r="X22" s="190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146"/>
      <c r="AQ22" s="145"/>
      <c r="AR22" s="145"/>
      <c r="AS22" s="179"/>
      <c r="AY22" s="271">
        <f>22*1530</f>
        <v>33660</v>
      </c>
      <c r="AZ22" s="272"/>
      <c r="BA22" s="272"/>
      <c r="BB22" s="180" t="s">
        <v>21</v>
      </c>
      <c r="BC22" s="270"/>
      <c r="BD22" s="270"/>
      <c r="BE22" s="270"/>
      <c r="BF22" s="270"/>
      <c r="BG22" s="270"/>
      <c r="BK22" s="273">
        <v>2800</v>
      </c>
      <c r="BP22" s="244"/>
      <c r="BV22" s="169" t="s">
        <v>73</v>
      </c>
    </row>
    <row r="23" spans="1:74" ht="9.75" customHeight="1">
      <c r="F23" s="138"/>
      <c r="G23" s="137"/>
      <c r="H23" s="137"/>
      <c r="I23" s="177"/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38"/>
      <c r="W23" s="137"/>
      <c r="X23" s="185"/>
      <c r="Y23" s="187"/>
      <c r="Z23" s="186"/>
      <c r="AA23" s="185"/>
      <c r="AB23" s="185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38"/>
      <c r="AQ23" s="137"/>
      <c r="AR23" s="137"/>
      <c r="AS23" s="177"/>
      <c r="AY23" s="271"/>
      <c r="AZ23" s="272"/>
      <c r="BA23" s="272"/>
      <c r="BB23" s="180" t="s">
        <v>20</v>
      </c>
      <c r="BC23" s="270"/>
      <c r="BD23" s="270"/>
      <c r="BE23" s="270"/>
      <c r="BF23" s="270"/>
      <c r="BG23" s="270"/>
      <c r="BK23" s="273"/>
      <c r="BP23" s="244"/>
      <c r="BV23" s="169" t="s">
        <v>72</v>
      </c>
    </row>
    <row r="24" spans="1:74" ht="9.75" customHeight="1">
      <c r="F24" s="138"/>
      <c r="G24" s="137"/>
      <c r="H24" s="137"/>
      <c r="I24" s="177"/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V24" s="138"/>
      <c r="W24" s="137"/>
      <c r="X24" s="185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38"/>
      <c r="AQ24" s="137"/>
      <c r="AR24" s="137"/>
      <c r="AS24" s="177"/>
      <c r="AY24" s="271">
        <f>1200+1360</f>
        <v>2560</v>
      </c>
      <c r="AZ24" s="272"/>
      <c r="BA24" s="272"/>
      <c r="BB24" s="180" t="s">
        <v>71</v>
      </c>
      <c r="BC24" s="188"/>
      <c r="BD24" s="188"/>
      <c r="BE24" s="188"/>
      <c r="BF24" s="188"/>
      <c r="BK24" s="273">
        <v>1900</v>
      </c>
      <c r="BP24" s="244"/>
      <c r="BV24" s="169" t="s">
        <v>70</v>
      </c>
    </row>
    <row r="25" spans="1:74" ht="9.75" customHeight="1" thickBot="1">
      <c r="F25" s="184"/>
      <c r="G25" s="182"/>
      <c r="H25" s="182"/>
      <c r="I25" s="176"/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94"/>
      <c r="U25" s="192"/>
      <c r="V25" s="210"/>
      <c r="W25" s="194"/>
      <c r="X25" s="194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184"/>
      <c r="AQ25" s="182"/>
      <c r="AR25" s="182"/>
      <c r="AS25" s="176"/>
      <c r="AY25" s="271">
        <v>600</v>
      </c>
      <c r="AZ25" s="272"/>
      <c r="BA25" s="272"/>
      <c r="BB25" s="180" t="s">
        <v>69</v>
      </c>
      <c r="BK25" s="273"/>
      <c r="BP25" s="244"/>
      <c r="BV25" s="169" t="s">
        <v>68</v>
      </c>
    </row>
    <row r="26" spans="1:74" ht="9.75" customHeight="1" thickBot="1">
      <c r="A26" s="137"/>
      <c r="B26" s="159"/>
      <c r="C26" s="157"/>
      <c r="D26" s="157"/>
      <c r="E26" s="156"/>
      <c r="F26" s="148"/>
      <c r="G26" s="145"/>
      <c r="H26" s="145"/>
      <c r="I26" s="145"/>
      <c r="J26" s="146"/>
      <c r="K26" s="145"/>
      <c r="L26" s="145"/>
      <c r="M26" s="179"/>
      <c r="N26" s="146"/>
      <c r="O26" s="145"/>
      <c r="P26" s="145"/>
      <c r="Q26" s="179"/>
      <c r="R26" s="146"/>
      <c r="S26" s="145"/>
      <c r="T26" s="145"/>
      <c r="U26" s="179"/>
      <c r="V26" s="208"/>
      <c r="W26" s="145"/>
      <c r="X26" s="145"/>
      <c r="Y26" s="179"/>
      <c r="Z26" s="146"/>
      <c r="AA26" s="145"/>
      <c r="AB26" s="145"/>
      <c r="AC26" s="179"/>
      <c r="AD26" s="146"/>
      <c r="AE26" s="145"/>
      <c r="AF26" s="145"/>
      <c r="AG26" s="179"/>
      <c r="AH26" s="146"/>
      <c r="AI26" s="145"/>
      <c r="AJ26" s="145"/>
      <c r="AK26" s="179"/>
      <c r="AL26" s="146"/>
      <c r="AM26" s="145"/>
      <c r="AN26" s="145"/>
      <c r="AO26" s="179"/>
      <c r="AP26" s="146"/>
      <c r="AQ26" s="145"/>
      <c r="AR26" s="145"/>
      <c r="AS26" s="179"/>
      <c r="AT26" s="137"/>
      <c r="AU26" s="137"/>
      <c r="AV26" s="137"/>
      <c r="AW26" s="137"/>
      <c r="AY26" s="274">
        <f>SUM(AY22:BA25)</f>
        <v>36820</v>
      </c>
      <c r="AZ26" s="275"/>
      <c r="BA26" s="275"/>
      <c r="BB26" s="178"/>
      <c r="BK26" s="276">
        <v>2400</v>
      </c>
      <c r="BP26" s="244"/>
      <c r="BV26" s="169" t="s">
        <v>67</v>
      </c>
    </row>
    <row r="27" spans="1:74" ht="9.75" customHeight="1">
      <c r="A27" s="137"/>
      <c r="B27" s="139"/>
      <c r="C27" s="137"/>
      <c r="D27" s="137"/>
      <c r="E27" s="136"/>
      <c r="F27" s="139"/>
      <c r="G27" s="137"/>
      <c r="H27" s="137"/>
      <c r="I27" s="137"/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86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86"/>
      <c r="AM27" s="137"/>
      <c r="AN27" s="137"/>
      <c r="AO27" s="177"/>
      <c r="AP27" s="138"/>
      <c r="AQ27" s="137"/>
      <c r="AR27" s="137"/>
      <c r="AS27" s="177"/>
      <c r="AT27" s="137"/>
      <c r="AU27" s="137"/>
      <c r="AV27" s="137"/>
      <c r="AW27" s="137"/>
      <c r="AY27" s="272"/>
      <c r="AZ27" s="272"/>
      <c r="BA27" s="272"/>
      <c r="BB27" s="272"/>
      <c r="BC27" s="272"/>
      <c r="BD27" s="272"/>
      <c r="BE27" s="272"/>
      <c r="BF27" s="272"/>
      <c r="BG27" s="137"/>
      <c r="BH27" s="137"/>
      <c r="BK27" s="276"/>
      <c r="BP27" s="244"/>
    </row>
    <row r="28" spans="1:74" ht="9.75" customHeight="1">
      <c r="A28" s="137"/>
      <c r="B28" s="139"/>
      <c r="C28" s="137"/>
      <c r="D28" s="137"/>
      <c r="E28" s="243"/>
      <c r="F28" s="199"/>
      <c r="G28" s="185"/>
      <c r="H28" s="185"/>
      <c r="I28" s="185"/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86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86"/>
      <c r="AM28" s="137"/>
      <c r="AN28" s="137"/>
      <c r="AO28" s="177"/>
      <c r="AP28" s="138"/>
      <c r="AQ28" s="137"/>
      <c r="AR28" s="137"/>
      <c r="AS28" s="177"/>
      <c r="AT28" s="137"/>
      <c r="AU28" s="137"/>
      <c r="AV28" s="137"/>
      <c r="AW28" s="137"/>
      <c r="AY28" s="272"/>
      <c r="AZ28" s="272"/>
      <c r="BA28" s="272"/>
      <c r="BB28" s="272"/>
      <c r="BC28" s="272"/>
      <c r="BD28" s="272"/>
      <c r="BE28" s="272"/>
      <c r="BF28" s="272"/>
      <c r="BG28" s="137"/>
      <c r="BH28" s="137"/>
      <c r="BK28" s="273">
        <v>2600</v>
      </c>
      <c r="BP28" s="244"/>
    </row>
    <row r="29" spans="1:74" ht="9.75" customHeight="1">
      <c r="A29" s="137"/>
      <c r="B29" s="183"/>
      <c r="C29" s="182"/>
      <c r="D29" s="182"/>
      <c r="E29" s="242"/>
      <c r="F29" s="183"/>
      <c r="G29" s="182"/>
      <c r="H29" s="182"/>
      <c r="I29" s="182"/>
      <c r="J29" s="184"/>
      <c r="K29" s="182"/>
      <c r="L29" s="182"/>
      <c r="M29" s="176"/>
      <c r="N29" s="184"/>
      <c r="O29" s="182"/>
      <c r="P29" s="182"/>
      <c r="Q29" s="176"/>
      <c r="R29" s="184"/>
      <c r="S29" s="182"/>
      <c r="T29" s="182"/>
      <c r="U29" s="176"/>
      <c r="V29" s="210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210"/>
      <c r="AM29" s="182"/>
      <c r="AN29" s="182"/>
      <c r="AO29" s="176"/>
      <c r="AP29" s="184"/>
      <c r="AQ29" s="182"/>
      <c r="AR29" s="182"/>
      <c r="AS29" s="176"/>
      <c r="AT29" s="137"/>
      <c r="AU29" s="137"/>
      <c r="AV29" s="137"/>
      <c r="AW29" s="137"/>
      <c r="AY29" s="197"/>
      <c r="AZ29" s="197"/>
      <c r="BA29" s="197"/>
      <c r="BB29" s="198"/>
      <c r="BC29" s="197"/>
      <c r="BD29" s="197"/>
      <c r="BE29" s="197"/>
      <c r="BF29" s="197"/>
      <c r="BG29" s="137"/>
      <c r="BH29" s="137"/>
      <c r="BK29" s="273"/>
      <c r="BP29" s="244"/>
    </row>
    <row r="30" spans="1:74" ht="9.75" customHeight="1">
      <c r="A30" s="137"/>
      <c r="B30" s="148"/>
      <c r="C30" s="145"/>
      <c r="D30" s="145"/>
      <c r="E30" s="241"/>
      <c r="F30" s="148"/>
      <c r="G30" s="145"/>
      <c r="H30" s="145"/>
      <c r="I30" s="145"/>
      <c r="J30" s="138"/>
      <c r="K30" s="137"/>
      <c r="L30" s="137"/>
      <c r="M30" s="177"/>
      <c r="N30" s="138"/>
      <c r="O30" s="137"/>
      <c r="P30" s="137"/>
      <c r="Q30" s="177"/>
      <c r="R30" s="138"/>
      <c r="S30" s="137"/>
      <c r="T30" s="137"/>
      <c r="U30" s="177"/>
      <c r="V30" s="186"/>
      <c r="W30" s="137"/>
      <c r="X30" s="137"/>
      <c r="Y30" s="177"/>
      <c r="Z30" s="138"/>
      <c r="AA30" s="137"/>
      <c r="AB30" s="137"/>
      <c r="AC30" s="177"/>
      <c r="AD30" s="138"/>
      <c r="AE30" s="137"/>
      <c r="AF30" s="137"/>
      <c r="AG30" s="177"/>
      <c r="AH30" s="138"/>
      <c r="AI30" s="137"/>
      <c r="AJ30" s="137"/>
      <c r="AK30" s="177"/>
      <c r="AL30" s="186"/>
      <c r="AM30" s="137"/>
      <c r="AN30" s="137"/>
      <c r="AO30" s="177"/>
      <c r="AP30" s="138"/>
      <c r="AQ30" s="137"/>
      <c r="AR30" s="137"/>
      <c r="AS30" s="137"/>
      <c r="AT30" s="148"/>
      <c r="AU30" s="145"/>
      <c r="AV30" s="145"/>
      <c r="AW30" s="147"/>
      <c r="AY30" s="195"/>
      <c r="AZ30" s="195"/>
      <c r="BA30" s="195"/>
      <c r="BB30" s="196">
        <f>3*1530-4*437</f>
        <v>2842</v>
      </c>
      <c r="BC30" s="195"/>
      <c r="BD30" s="195"/>
      <c r="BE30" s="195"/>
      <c r="BF30" s="195"/>
      <c r="BG30" s="195">
        <v>26</v>
      </c>
      <c r="BH30" s="195"/>
      <c r="BK30" s="276">
        <v>2100</v>
      </c>
      <c r="BP30" s="244"/>
    </row>
    <row r="31" spans="1:74" ht="9.75" customHeight="1">
      <c r="A31" s="137"/>
      <c r="B31" s="139"/>
      <c r="C31" s="137"/>
      <c r="D31" s="137"/>
      <c r="E31" s="243"/>
      <c r="F31" s="139"/>
      <c r="G31" s="137"/>
      <c r="H31" s="137"/>
      <c r="I31" s="137"/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37"/>
      <c r="U31" s="177"/>
      <c r="V31" s="186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86"/>
      <c r="AM31" s="137"/>
      <c r="AN31" s="137"/>
      <c r="AO31" s="177"/>
      <c r="AP31" s="138"/>
      <c r="AQ31" s="137"/>
      <c r="AR31" s="137"/>
      <c r="AS31" s="137"/>
      <c r="AT31" s="139"/>
      <c r="AU31" s="137"/>
      <c r="AV31" s="137"/>
      <c r="AW31" s="136"/>
      <c r="AY31" s="195"/>
      <c r="AZ31" s="195"/>
      <c r="BA31" s="195"/>
      <c r="BB31" s="196"/>
      <c r="BC31" s="195"/>
      <c r="BD31" s="195"/>
      <c r="BE31" s="195"/>
      <c r="BF31" s="195"/>
      <c r="BG31" s="195"/>
      <c r="BH31" s="195"/>
      <c r="BK31" s="276"/>
      <c r="BP31" s="244"/>
    </row>
    <row r="32" spans="1:74" ht="9.75" customHeight="1" thickBot="1">
      <c r="A32" s="137"/>
      <c r="B32" s="139"/>
      <c r="C32" s="137"/>
      <c r="D32" s="137"/>
      <c r="E32" s="243"/>
      <c r="F32" s="139"/>
      <c r="G32" s="137"/>
      <c r="H32" s="137"/>
      <c r="I32" s="137"/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37"/>
      <c r="U32" s="177"/>
      <c r="V32" s="186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86"/>
      <c r="AM32" s="137"/>
      <c r="AN32" s="137"/>
      <c r="AO32" s="177"/>
      <c r="AP32" s="138"/>
      <c r="AQ32" s="137"/>
      <c r="AR32" s="137"/>
      <c r="AS32" s="137"/>
      <c r="AT32" s="139"/>
      <c r="AU32" s="137"/>
      <c r="AV32" s="137"/>
      <c r="AW32" s="136"/>
      <c r="BP32" s="244"/>
    </row>
    <row r="33" spans="1:71" s="238" customFormat="1" ht="9.75" customHeight="1">
      <c r="A33" s="137"/>
      <c r="B33" s="183"/>
      <c r="C33" s="182"/>
      <c r="D33" s="182"/>
      <c r="E33" s="242"/>
      <c r="F33" s="183"/>
      <c r="G33" s="182"/>
      <c r="H33" s="182"/>
      <c r="I33" s="182"/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82"/>
      <c r="U33" s="176"/>
      <c r="V33" s="210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210"/>
      <c r="AM33" s="182"/>
      <c r="AN33" s="182"/>
      <c r="AO33" s="176"/>
      <c r="AP33" s="184"/>
      <c r="AQ33" s="182"/>
      <c r="AR33" s="182"/>
      <c r="AS33" s="182"/>
      <c r="AT33" s="183"/>
      <c r="AU33" s="182"/>
      <c r="AV33" s="182"/>
      <c r="AW33" s="181"/>
      <c r="AX33" s="169"/>
      <c r="AY33" s="277">
        <f>1150*31+160</f>
        <v>35810</v>
      </c>
      <c r="AZ33" s="278"/>
      <c r="BA33" s="278"/>
      <c r="BB33" s="191" t="s">
        <v>66</v>
      </c>
      <c r="BC33" s="188"/>
      <c r="BD33" s="188"/>
      <c r="BE33" s="188"/>
      <c r="BF33" s="188"/>
      <c r="BG33" s="169"/>
      <c r="BH33" s="169"/>
      <c r="BI33" s="169"/>
      <c r="BJ33" s="169"/>
      <c r="BK33" s="169"/>
      <c r="BL33" s="169"/>
      <c r="BM33" s="169"/>
      <c r="BN33" s="169"/>
      <c r="BO33" s="139"/>
      <c r="BP33" s="234"/>
      <c r="BQ33" s="169"/>
      <c r="BR33" s="169"/>
      <c r="BS33" s="169"/>
    </row>
    <row r="34" spans="1:71" s="238" customFormat="1" ht="9.75" customHeight="1">
      <c r="A34" s="137"/>
      <c r="B34" s="148"/>
      <c r="C34" s="145"/>
      <c r="D34" s="145"/>
      <c r="E34" s="241"/>
      <c r="F34" s="146"/>
      <c r="G34" s="145"/>
      <c r="H34" s="145"/>
      <c r="I34" s="145"/>
      <c r="J34" s="146"/>
      <c r="K34" s="145"/>
      <c r="L34" s="145"/>
      <c r="M34" s="179"/>
      <c r="N34" s="146"/>
      <c r="O34" s="145"/>
      <c r="P34" s="145"/>
      <c r="Q34" s="179"/>
      <c r="R34" s="146"/>
      <c r="S34" s="145"/>
      <c r="T34" s="145"/>
      <c r="U34" s="179"/>
      <c r="V34" s="208"/>
      <c r="W34" s="145"/>
      <c r="X34" s="145"/>
      <c r="Y34" s="179"/>
      <c r="Z34" s="146"/>
      <c r="AA34" s="145"/>
      <c r="AB34" s="145"/>
      <c r="AC34" s="179"/>
      <c r="AD34" s="146"/>
      <c r="AE34" s="145"/>
      <c r="AF34" s="145"/>
      <c r="AG34" s="179"/>
      <c r="AH34" s="146"/>
      <c r="AI34" s="145"/>
      <c r="AJ34" s="145"/>
      <c r="AK34" s="179"/>
      <c r="AL34" s="208"/>
      <c r="AM34" s="145"/>
      <c r="AN34" s="145"/>
      <c r="AO34" s="179"/>
      <c r="AP34" s="146"/>
      <c r="AQ34" s="145"/>
      <c r="AR34" s="145"/>
      <c r="AS34" s="145"/>
      <c r="AT34" s="148"/>
      <c r="AU34" s="145"/>
      <c r="AV34" s="145"/>
      <c r="AW34" s="147"/>
      <c r="AX34" s="169"/>
      <c r="AY34" s="271">
        <f>23*1530</f>
        <v>35190</v>
      </c>
      <c r="AZ34" s="272"/>
      <c r="BA34" s="272"/>
      <c r="BB34" s="180" t="s">
        <v>65</v>
      </c>
      <c r="BC34" s="188"/>
      <c r="BD34" s="188"/>
      <c r="BE34" s="188"/>
      <c r="BF34" s="188"/>
      <c r="BG34" s="169"/>
      <c r="BH34" s="169"/>
      <c r="BI34" s="169"/>
      <c r="BJ34" s="169"/>
      <c r="BK34" s="169"/>
      <c r="BL34" s="169"/>
      <c r="BM34" s="169"/>
      <c r="BN34" s="169"/>
      <c r="BO34" s="139"/>
      <c r="BP34" s="234"/>
      <c r="BQ34" s="169"/>
      <c r="BR34" s="169"/>
      <c r="BS34" s="169"/>
    </row>
    <row r="35" spans="1:71" s="238" customFormat="1" ht="9.75" customHeight="1">
      <c r="A35" s="137"/>
      <c r="B35" s="139"/>
      <c r="C35" s="137"/>
      <c r="D35" s="137"/>
      <c r="E35" s="243"/>
      <c r="F35" s="139"/>
      <c r="G35" s="137"/>
      <c r="H35" s="137"/>
      <c r="I35" s="137"/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85"/>
      <c r="U35" s="187"/>
      <c r="V35" s="186"/>
      <c r="W35" s="185"/>
      <c r="X35" s="185"/>
      <c r="Y35" s="187"/>
      <c r="Z35" s="186"/>
      <c r="AA35" s="185"/>
      <c r="AB35" s="185"/>
      <c r="AC35" s="187"/>
      <c r="AD35" s="186"/>
      <c r="AE35" s="185"/>
      <c r="AF35" s="185"/>
      <c r="AG35" s="187"/>
      <c r="AH35" s="186"/>
      <c r="AI35" s="185"/>
      <c r="AJ35" s="185"/>
      <c r="AK35" s="187"/>
      <c r="AL35" s="186"/>
      <c r="AM35" s="185"/>
      <c r="AN35" s="185"/>
      <c r="AO35" s="187"/>
      <c r="AP35" s="186"/>
      <c r="AQ35" s="185"/>
      <c r="AR35" s="185"/>
      <c r="AS35" s="137"/>
      <c r="AT35" s="139"/>
      <c r="AU35" s="137"/>
      <c r="AV35" s="137"/>
      <c r="AW35" s="136"/>
      <c r="AX35" s="171"/>
      <c r="AY35" s="271"/>
      <c r="AZ35" s="272"/>
      <c r="BA35" s="272"/>
      <c r="BB35" s="180"/>
      <c r="BC35" s="171"/>
      <c r="BD35" s="171"/>
      <c r="BE35" s="171"/>
      <c r="BF35" s="171"/>
      <c r="BG35" s="171"/>
      <c r="BH35" s="171"/>
      <c r="BI35" s="171" t="s">
        <v>64</v>
      </c>
      <c r="BJ35" s="171"/>
      <c r="BK35" s="171"/>
      <c r="BL35" s="171"/>
      <c r="BM35" s="169"/>
      <c r="BN35" s="169"/>
      <c r="BO35" s="139"/>
      <c r="BP35" s="234"/>
      <c r="BQ35" s="169"/>
      <c r="BR35" s="169"/>
      <c r="BS35" s="169"/>
    </row>
    <row r="36" spans="1:71" s="238" customFormat="1" ht="9.75" customHeight="1">
      <c r="A36" s="137"/>
      <c r="B36" s="139"/>
      <c r="C36" s="137"/>
      <c r="D36" s="137"/>
      <c r="E36" s="243"/>
      <c r="F36" s="139"/>
      <c r="G36" s="137"/>
      <c r="H36" s="137"/>
      <c r="I36" s="13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37"/>
      <c r="U36" s="177"/>
      <c r="V36" s="186"/>
      <c r="W36" s="137"/>
      <c r="X36" s="137"/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37"/>
      <c r="AT36" s="139"/>
      <c r="AU36" s="137"/>
      <c r="AV36" s="137"/>
      <c r="AW36" s="136"/>
      <c r="AX36" s="171"/>
      <c r="AY36" s="271"/>
      <c r="AZ36" s="272"/>
      <c r="BA36" s="272"/>
      <c r="BB36" s="180" t="s">
        <v>63</v>
      </c>
      <c r="BC36" s="173"/>
      <c r="BD36" s="173"/>
      <c r="BE36" s="173"/>
      <c r="BF36" s="279"/>
      <c r="BG36" s="279"/>
      <c r="BH36" s="279"/>
      <c r="BI36" s="279"/>
      <c r="BJ36" s="279"/>
      <c r="BK36" s="279"/>
      <c r="BL36" s="279"/>
      <c r="BM36" s="169"/>
      <c r="BN36" s="169"/>
      <c r="BO36" s="139"/>
      <c r="BP36" s="234"/>
      <c r="BQ36" s="169"/>
      <c r="BR36" s="169"/>
      <c r="BS36" s="169"/>
    </row>
    <row r="37" spans="1:71" s="238" customFormat="1" ht="9.75" customHeight="1" thickBot="1">
      <c r="A37" s="137"/>
      <c r="B37" s="183"/>
      <c r="C37" s="182"/>
      <c r="D37" s="182"/>
      <c r="E37" s="242"/>
      <c r="F37" s="183"/>
      <c r="G37" s="182"/>
      <c r="H37" s="182"/>
      <c r="I37" s="182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82"/>
      <c r="U37" s="176"/>
      <c r="V37" s="210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38"/>
      <c r="AI37" s="137"/>
      <c r="AJ37" s="137"/>
      <c r="AK37" s="177"/>
      <c r="AL37" s="134"/>
      <c r="AM37" s="133"/>
      <c r="AN37" s="133"/>
      <c r="AO37" s="175"/>
      <c r="AP37" s="134"/>
      <c r="AQ37" s="133"/>
      <c r="AR37" s="133"/>
      <c r="AS37" s="133"/>
      <c r="AT37" s="183"/>
      <c r="AU37" s="182"/>
      <c r="AV37" s="182"/>
      <c r="AW37" s="181"/>
      <c r="AX37" s="171"/>
      <c r="AY37" s="271">
        <v>600</v>
      </c>
      <c r="AZ37" s="272"/>
      <c r="BA37" s="272"/>
      <c r="BB37" s="180"/>
      <c r="BC37" s="173"/>
      <c r="BD37" s="173"/>
      <c r="BE37" s="173"/>
      <c r="BF37" s="279"/>
      <c r="BG37" s="279"/>
      <c r="BH37" s="279"/>
      <c r="BI37" s="279"/>
      <c r="BJ37" s="279"/>
      <c r="BK37" s="279"/>
      <c r="BL37" s="279"/>
      <c r="BM37" s="169"/>
      <c r="BN37" s="169"/>
      <c r="BO37" s="139"/>
      <c r="BP37" s="234"/>
      <c r="BQ37" s="169"/>
      <c r="BR37" s="169"/>
      <c r="BS37" s="169"/>
    </row>
    <row r="38" spans="1:71" s="238" customFormat="1" ht="9.75" customHeight="1" thickBot="1">
      <c r="A38" s="137"/>
      <c r="B38" s="148"/>
      <c r="C38" s="145"/>
      <c r="D38" s="145"/>
      <c r="E38" s="241"/>
      <c r="F38" s="148"/>
      <c r="G38" s="145"/>
      <c r="H38" s="145"/>
      <c r="I38" s="145"/>
      <c r="J38" s="146"/>
      <c r="K38" s="145"/>
      <c r="L38" s="145"/>
      <c r="M38" s="179"/>
      <c r="N38" s="146"/>
      <c r="O38" s="145"/>
      <c r="P38" s="145"/>
      <c r="Q38" s="179"/>
      <c r="R38" s="146"/>
      <c r="S38" s="145"/>
      <c r="T38" s="145"/>
      <c r="U38" s="179"/>
      <c r="V38" s="208"/>
      <c r="W38" s="145"/>
      <c r="X38" s="145"/>
      <c r="Y38" s="179"/>
      <c r="Z38" s="146"/>
      <c r="AA38" s="145"/>
      <c r="AB38" s="145"/>
      <c r="AC38" s="145"/>
      <c r="AD38" s="138"/>
      <c r="AE38" s="137"/>
      <c r="AF38" s="137"/>
      <c r="AG38" s="137"/>
      <c r="AH38" s="146"/>
      <c r="AI38" s="145"/>
      <c r="AJ38" s="145"/>
      <c r="AK38" s="147"/>
      <c r="AL38" s="159"/>
      <c r="AM38" s="157"/>
      <c r="AN38" s="157"/>
      <c r="AO38" s="156"/>
      <c r="AP38" s="159"/>
      <c r="AQ38" s="157"/>
      <c r="AR38" s="157"/>
      <c r="AS38" s="156"/>
      <c r="AT38" s="148"/>
      <c r="AU38" s="145"/>
      <c r="AV38" s="145"/>
      <c r="AW38" s="147"/>
      <c r="AX38" s="171"/>
      <c r="AY38" s="274">
        <f>SUM(AY34:BA37)</f>
        <v>35790</v>
      </c>
      <c r="AZ38" s="275"/>
      <c r="BA38" s="275"/>
      <c r="BB38" s="178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69"/>
      <c r="BN38" s="169"/>
      <c r="BO38" s="139"/>
      <c r="BP38" s="234"/>
      <c r="BQ38" s="169"/>
      <c r="BR38" s="169"/>
      <c r="BS38" s="169"/>
    </row>
    <row r="39" spans="1:71" s="238" customFormat="1" ht="9.75" customHeight="1">
      <c r="A39" s="137"/>
      <c r="B39" s="139"/>
      <c r="C39" s="137"/>
      <c r="D39" s="137"/>
      <c r="E39" s="136"/>
      <c r="F39" s="139"/>
      <c r="G39" s="137"/>
      <c r="H39" s="137"/>
      <c r="I39" s="137"/>
      <c r="J39" s="138"/>
      <c r="K39" s="137"/>
      <c r="L39" s="137"/>
      <c r="M39" s="177"/>
      <c r="N39" s="138"/>
      <c r="O39" s="137"/>
      <c r="P39" s="137"/>
      <c r="Q39" s="177"/>
      <c r="R39" s="138"/>
      <c r="S39" s="137"/>
      <c r="T39" s="137"/>
      <c r="U39" s="177"/>
      <c r="V39" s="186"/>
      <c r="W39" s="137"/>
      <c r="X39" s="137"/>
      <c r="Y39" s="177"/>
      <c r="Z39" s="138"/>
      <c r="AA39" s="137"/>
      <c r="AB39" s="137"/>
      <c r="AC39" s="137"/>
      <c r="AD39" s="138"/>
      <c r="AE39" s="137"/>
      <c r="AF39" s="137"/>
      <c r="AG39" s="137"/>
      <c r="AH39" s="138"/>
      <c r="AI39" s="137"/>
      <c r="AJ39" s="137"/>
      <c r="AK39" s="136"/>
      <c r="AL39" s="139"/>
      <c r="AM39" s="268"/>
      <c r="AN39" s="268"/>
      <c r="AO39" s="136"/>
      <c r="AP39" s="139"/>
      <c r="AQ39" s="137"/>
      <c r="AR39" s="137"/>
      <c r="AS39" s="136"/>
      <c r="AT39" s="139"/>
      <c r="AU39" s="137"/>
      <c r="AV39" s="137"/>
      <c r="AW39" s="136"/>
      <c r="AX39" s="171"/>
      <c r="AY39" s="171"/>
      <c r="AZ39" s="173"/>
      <c r="BA39" s="173"/>
      <c r="BB39" s="174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69"/>
      <c r="BN39" s="169"/>
      <c r="BO39" s="139"/>
      <c r="BP39" s="234"/>
      <c r="BQ39" s="169"/>
      <c r="BR39" s="169"/>
      <c r="BS39" s="169"/>
    </row>
    <row r="40" spans="1:71" s="238" customFormat="1" ht="9.75" customHeight="1">
      <c r="A40" s="137"/>
      <c r="B40" s="139"/>
      <c r="C40" s="137"/>
      <c r="D40" s="137"/>
      <c r="E40" s="136"/>
      <c r="F40" s="139"/>
      <c r="G40" s="137"/>
      <c r="H40" s="137"/>
      <c r="I40" s="13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86"/>
      <c r="W40" s="137"/>
      <c r="X40" s="137"/>
      <c r="Y40" s="177"/>
      <c r="Z40" s="138"/>
      <c r="AA40" s="137"/>
      <c r="AB40" s="137"/>
      <c r="AC40" s="137"/>
      <c r="AD40" s="138"/>
      <c r="AE40" s="137"/>
      <c r="AF40" s="137"/>
      <c r="AG40" s="137"/>
      <c r="AH40" s="138"/>
      <c r="AI40" s="137"/>
      <c r="AJ40" s="137"/>
      <c r="AK40" s="136"/>
      <c r="AL40" s="139"/>
      <c r="AM40" s="268"/>
      <c r="AN40" s="268"/>
      <c r="AO40" s="136"/>
      <c r="AP40" s="139"/>
      <c r="AQ40" s="137"/>
      <c r="AR40" s="137"/>
      <c r="AS40" s="136"/>
      <c r="AT40" s="139"/>
      <c r="AU40" s="137"/>
      <c r="AV40" s="137"/>
      <c r="AW40" s="136"/>
      <c r="AX40" s="171"/>
      <c r="AY40" s="171"/>
      <c r="AZ40" s="173"/>
      <c r="BA40" s="173"/>
      <c r="BB40" s="174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69"/>
      <c r="BN40" s="169"/>
      <c r="BO40" s="139"/>
      <c r="BP40" s="234"/>
      <c r="BQ40" s="169"/>
      <c r="BR40" s="169"/>
      <c r="BS40" s="169"/>
    </row>
    <row r="41" spans="1:71" s="238" customFormat="1" ht="9.75" customHeight="1" thickBot="1">
      <c r="A41" s="137"/>
      <c r="B41" s="135"/>
      <c r="C41" s="133"/>
      <c r="D41" s="133"/>
      <c r="E41" s="132"/>
      <c r="F41" s="183"/>
      <c r="G41" s="182"/>
      <c r="H41" s="182"/>
      <c r="I41" s="182"/>
      <c r="J41" s="134"/>
      <c r="K41" s="133"/>
      <c r="L41" s="133"/>
      <c r="M41" s="175"/>
      <c r="N41" s="134"/>
      <c r="O41" s="133"/>
      <c r="P41" s="133"/>
      <c r="Q41" s="175"/>
      <c r="R41" s="134"/>
      <c r="S41" s="133"/>
      <c r="T41" s="133"/>
      <c r="U41" s="175"/>
      <c r="V41" s="240"/>
      <c r="W41" s="133"/>
      <c r="X41" s="133"/>
      <c r="Y41" s="175"/>
      <c r="Z41" s="134"/>
      <c r="AA41" s="133"/>
      <c r="AB41" s="133"/>
      <c r="AC41" s="133"/>
      <c r="AD41" s="134"/>
      <c r="AE41" s="133"/>
      <c r="AF41" s="133"/>
      <c r="AG41" s="133"/>
      <c r="AH41" s="134"/>
      <c r="AI41" s="133"/>
      <c r="AJ41" s="133"/>
      <c r="AK41" s="132"/>
      <c r="AL41" s="135"/>
      <c r="AM41" s="133"/>
      <c r="AN41" s="133"/>
      <c r="AO41" s="132"/>
      <c r="AP41" s="135"/>
      <c r="AQ41" s="133"/>
      <c r="AR41" s="133"/>
      <c r="AS41" s="132"/>
      <c r="AT41" s="135"/>
      <c r="AU41" s="133"/>
      <c r="AV41" s="133"/>
      <c r="AW41" s="132"/>
      <c r="AX41" s="171"/>
      <c r="AY41" s="171"/>
      <c r="AZ41" s="173"/>
      <c r="BA41" s="173"/>
      <c r="BB41" s="174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69"/>
      <c r="BN41" s="169"/>
      <c r="BO41" s="139"/>
      <c r="BP41" s="234"/>
      <c r="BQ41" s="169"/>
      <c r="BR41" s="169"/>
      <c r="BS41" s="169"/>
    </row>
    <row r="42" spans="1:71" s="238" customFormat="1" ht="9.75" customHeight="1">
      <c r="A42" s="169"/>
      <c r="B42" s="148"/>
      <c r="C42" s="145"/>
      <c r="D42" s="145"/>
      <c r="E42" s="147"/>
      <c r="F42" s="146"/>
      <c r="G42" s="145"/>
      <c r="H42" s="145"/>
      <c r="I42" s="179"/>
      <c r="J42" s="146"/>
      <c r="K42" s="145"/>
      <c r="L42" s="190"/>
      <c r="M42" s="189"/>
      <c r="N42" s="208"/>
      <c r="O42" s="190"/>
      <c r="P42" s="190"/>
      <c r="Q42" s="189"/>
      <c r="R42" s="208"/>
      <c r="S42" s="190"/>
      <c r="T42" s="190"/>
      <c r="U42" s="189"/>
      <c r="V42" s="208"/>
      <c r="W42" s="190"/>
      <c r="X42" s="190"/>
      <c r="Y42" s="189"/>
      <c r="Z42" s="208"/>
      <c r="AA42" s="190"/>
      <c r="AB42" s="190"/>
      <c r="AC42" s="190"/>
      <c r="AD42" s="186"/>
      <c r="AE42" s="185"/>
      <c r="AF42" s="185"/>
      <c r="AG42" s="137"/>
      <c r="AH42" s="146"/>
      <c r="AI42" s="145"/>
      <c r="AJ42" s="145"/>
      <c r="AK42" s="147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71"/>
      <c r="AY42" s="171"/>
      <c r="AZ42" s="173"/>
      <c r="BA42" s="173"/>
      <c r="BB42" s="174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69"/>
      <c r="BN42" s="169"/>
      <c r="BO42" s="139"/>
      <c r="BP42" s="234"/>
      <c r="BQ42" s="169"/>
      <c r="BR42" s="169"/>
      <c r="BS42" s="169"/>
    </row>
    <row r="43" spans="1:71" s="238" customFormat="1" ht="9.75" customHeight="1">
      <c r="A43" s="169"/>
      <c r="B43" s="139"/>
      <c r="C43" s="137"/>
      <c r="D43" s="137"/>
      <c r="E43" s="136"/>
      <c r="F43" s="138"/>
      <c r="G43" s="137"/>
      <c r="H43" s="137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A43" s="137"/>
      <c r="AB43" s="137"/>
      <c r="AC43" s="137"/>
      <c r="AD43" s="138"/>
      <c r="AE43" s="137"/>
      <c r="AF43" s="137"/>
      <c r="AG43" s="137"/>
      <c r="AH43" s="138"/>
      <c r="AI43" s="137"/>
      <c r="AJ43" s="137"/>
      <c r="AK43" s="136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71"/>
      <c r="AY43" s="171"/>
      <c r="AZ43" s="173"/>
      <c r="BA43" s="173"/>
      <c r="BB43" s="174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69"/>
      <c r="BN43" s="169"/>
      <c r="BO43" s="139"/>
      <c r="BP43" s="239"/>
      <c r="BQ43" s="169"/>
      <c r="BR43" s="169"/>
      <c r="BS43" s="169"/>
    </row>
    <row r="44" spans="1:71" s="238" customFormat="1" ht="9.75" customHeight="1">
      <c r="A44" s="169"/>
      <c r="B44" s="139"/>
      <c r="C44" s="137"/>
      <c r="D44" s="137"/>
      <c r="E44" s="136"/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37"/>
      <c r="AD44" s="138"/>
      <c r="AE44" s="137"/>
      <c r="AF44" s="137"/>
      <c r="AG44" s="137"/>
      <c r="AH44" s="138"/>
      <c r="AI44" s="137"/>
      <c r="AJ44" s="137"/>
      <c r="AK44" s="136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71"/>
      <c r="AY44" s="171"/>
      <c r="AZ44" s="171"/>
      <c r="BA44" s="171"/>
      <c r="BB44" s="172"/>
      <c r="BC44" s="171"/>
      <c r="BD44" s="171"/>
      <c r="BE44" s="171"/>
      <c r="BF44" s="171"/>
      <c r="BG44" s="171"/>
      <c r="BH44" s="171"/>
      <c r="BI44" s="171"/>
      <c r="BJ44" s="171"/>
      <c r="BK44" s="171"/>
      <c r="BL44" s="171"/>
      <c r="BM44" s="169"/>
      <c r="BN44" s="169"/>
      <c r="BO44" s="139"/>
      <c r="BP44" s="239"/>
      <c r="BQ44" s="169"/>
      <c r="BR44" s="169"/>
      <c r="BS44" s="169"/>
    </row>
    <row r="45" spans="1:71" s="238" customFormat="1" ht="9.75" customHeight="1" thickBot="1">
      <c r="A45" s="169"/>
      <c r="B45" s="135"/>
      <c r="C45" s="133"/>
      <c r="D45" s="133"/>
      <c r="E45" s="132"/>
      <c r="F45" s="134"/>
      <c r="G45" s="133"/>
      <c r="H45" s="133"/>
      <c r="I45" s="175"/>
      <c r="J45" s="134"/>
      <c r="K45" s="133"/>
      <c r="L45" s="133"/>
      <c r="M45" s="175"/>
      <c r="N45" s="134"/>
      <c r="O45" s="133"/>
      <c r="P45" s="133"/>
      <c r="Q45" s="175"/>
      <c r="R45" s="134"/>
      <c r="S45" s="133"/>
      <c r="T45" s="133"/>
      <c r="U45" s="175"/>
      <c r="V45" s="134"/>
      <c r="W45" s="133"/>
      <c r="X45" s="133"/>
      <c r="Y45" s="175"/>
      <c r="Z45" s="134"/>
      <c r="AA45" s="133"/>
      <c r="AB45" s="133"/>
      <c r="AC45" s="133"/>
      <c r="AD45" s="134"/>
      <c r="AE45" s="133"/>
      <c r="AF45" s="133"/>
      <c r="AG45" s="133"/>
      <c r="AH45" s="134"/>
      <c r="AI45" s="133"/>
      <c r="AJ45" s="133"/>
      <c r="AK45" s="132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70"/>
      <c r="BC45" s="169"/>
      <c r="BD45" s="169"/>
      <c r="BE45" s="169"/>
      <c r="BF45" s="169"/>
      <c r="BG45" s="169"/>
      <c r="BH45" s="169"/>
      <c r="BI45" s="169"/>
      <c r="BJ45" s="169"/>
      <c r="BK45" s="169"/>
      <c r="BL45" s="169"/>
      <c r="BM45" s="169"/>
      <c r="BN45" s="169"/>
      <c r="BO45" s="139"/>
      <c r="BP45" s="239"/>
      <c r="BQ45" s="169"/>
      <c r="BR45" s="169"/>
      <c r="BS45" s="169"/>
    </row>
    <row r="46" spans="1:71" s="238" customFormat="1" ht="9.75" customHeight="1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70"/>
      <c r="BC46" s="169"/>
      <c r="BD46" s="169"/>
      <c r="BE46" s="169"/>
      <c r="BF46" s="169"/>
      <c r="BG46" s="169"/>
      <c r="BH46" s="169"/>
      <c r="BI46" s="169"/>
      <c r="BJ46" s="169"/>
      <c r="BK46" s="169"/>
      <c r="BL46" s="169"/>
      <c r="BM46" s="169"/>
      <c r="BN46" s="169"/>
      <c r="BO46" s="139"/>
      <c r="BP46" s="239"/>
      <c r="BQ46" s="169"/>
      <c r="BR46" s="169"/>
      <c r="BS46" s="169"/>
    </row>
    <row r="47" spans="1:71" s="238" customFormat="1" ht="9.75" customHeight="1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70"/>
      <c r="BC47" s="169"/>
      <c r="BD47" s="169"/>
      <c r="BE47" s="169"/>
      <c r="BF47" s="169"/>
      <c r="BG47" s="169"/>
      <c r="BH47" s="169"/>
      <c r="BI47" s="169"/>
      <c r="BJ47" s="169"/>
      <c r="BK47" s="169"/>
      <c r="BL47" s="169"/>
      <c r="BM47" s="169"/>
      <c r="BN47" s="169"/>
      <c r="BO47" s="139"/>
      <c r="BP47" s="239"/>
      <c r="BQ47" s="169"/>
      <c r="BR47" s="169"/>
      <c r="BS47" s="169"/>
    </row>
    <row r="48" spans="1:71" s="238" customFormat="1" ht="9.75" customHeight="1">
      <c r="A48" s="169"/>
      <c r="B48" s="169"/>
      <c r="C48" s="169"/>
      <c r="D48" s="169"/>
      <c r="E48" s="169" t="s">
        <v>62</v>
      </c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70"/>
      <c r="BC48" s="169"/>
      <c r="BD48" s="169"/>
      <c r="BE48" s="169"/>
      <c r="BF48" s="169"/>
      <c r="BG48" s="169"/>
      <c r="BH48" s="169"/>
      <c r="BI48" s="169"/>
      <c r="BJ48" s="169"/>
      <c r="BK48" s="169"/>
      <c r="BL48" s="169"/>
      <c r="BM48" s="169"/>
      <c r="BN48" s="169"/>
      <c r="BO48" s="139"/>
      <c r="BP48" s="239"/>
      <c r="BQ48" s="169"/>
      <c r="BR48" s="169"/>
      <c r="BS48" s="169"/>
    </row>
    <row r="49" spans="5:57" s="169" customFormat="1" ht="9.75" customHeight="1">
      <c r="E49" s="169" t="s">
        <v>61</v>
      </c>
      <c r="BB49" s="170"/>
    </row>
    <row r="50" spans="5:57" s="169" customFormat="1" ht="9.75" customHeight="1">
      <c r="E50" s="169" t="s">
        <v>60</v>
      </c>
      <c r="BB50" s="170"/>
    </row>
    <row r="51" spans="5:57" s="169" customFormat="1" ht="9.75" customHeight="1">
      <c r="E51" s="169" t="s">
        <v>59</v>
      </c>
      <c r="BB51" s="170"/>
    </row>
    <row r="52" spans="5:57" s="169" customFormat="1" ht="9.75" customHeight="1">
      <c r="E52" s="169" t="s">
        <v>58</v>
      </c>
      <c r="BB52" s="170"/>
    </row>
    <row r="53" spans="5:57" s="169" customFormat="1" ht="9.75" customHeight="1">
      <c r="E53" s="169" t="s">
        <v>57</v>
      </c>
      <c r="BB53" s="170"/>
    </row>
    <row r="54" spans="5:57" s="169" customFormat="1" ht="9.75" customHeight="1">
      <c r="E54" s="169" t="s">
        <v>56</v>
      </c>
      <c r="BB54" s="170"/>
    </row>
    <row r="58" spans="5:57" s="169" customFormat="1" ht="9.75" customHeight="1">
      <c r="AX58" s="188"/>
      <c r="AY58" s="188"/>
      <c r="AZ58" s="170"/>
      <c r="BA58" s="188"/>
      <c r="BB58" s="188"/>
      <c r="BC58" s="188"/>
      <c r="BD58" s="188"/>
      <c r="BE58" s="188"/>
    </row>
    <row r="59" spans="5:57" s="169" customFormat="1" ht="9.75" customHeight="1" thickBot="1">
      <c r="AX59" s="188"/>
      <c r="AY59" s="202"/>
      <c r="AZ59" s="170"/>
      <c r="BA59" s="269"/>
      <c r="BB59" s="269"/>
      <c r="BC59" s="269"/>
      <c r="BD59" s="269"/>
      <c r="BE59" s="269"/>
    </row>
    <row r="60" spans="5:57" s="169" customFormat="1" ht="9.75" customHeight="1">
      <c r="AY60" s="237"/>
      <c r="AZ60" s="191" t="s">
        <v>22</v>
      </c>
      <c r="BA60" s="270"/>
      <c r="BB60" s="270"/>
      <c r="BC60" s="270"/>
      <c r="BD60" s="270"/>
      <c r="BE60" s="270"/>
    </row>
    <row r="61" spans="5:57" s="169" customFormat="1" ht="9.75" customHeight="1">
      <c r="AY61" s="236"/>
      <c r="AZ61" s="180" t="s">
        <v>21</v>
      </c>
      <c r="BA61" s="270"/>
      <c r="BB61" s="270"/>
      <c r="BC61" s="270"/>
      <c r="BD61" s="270"/>
      <c r="BE61" s="270"/>
    </row>
    <row r="62" spans="5:57" s="169" customFormat="1" ht="9.75" customHeight="1">
      <c r="AY62" s="236"/>
      <c r="AZ62" s="180" t="s">
        <v>20</v>
      </c>
      <c r="BA62" s="270"/>
      <c r="BB62" s="270"/>
      <c r="BC62" s="270"/>
      <c r="BD62" s="270"/>
      <c r="BE62" s="270"/>
    </row>
    <row r="63" spans="5:57" s="169" customFormat="1" ht="9.75" customHeight="1">
      <c r="AY63" s="236"/>
      <c r="AZ63" s="180"/>
      <c r="BA63" s="188"/>
      <c r="BB63" s="188"/>
      <c r="BC63" s="188"/>
      <c r="BD63" s="188"/>
    </row>
    <row r="64" spans="5:57" s="169" customFormat="1" ht="9.75" customHeight="1">
      <c r="AY64" s="236"/>
      <c r="AZ64" s="180"/>
    </row>
    <row r="65" spans="51:52" s="169" customFormat="1" ht="9.75" customHeight="1" thickBot="1">
      <c r="AY65" s="235"/>
      <c r="AZ65" s="178"/>
    </row>
  </sheetData>
  <mergeCells count="40">
    <mergeCell ref="AY4:BP8"/>
    <mergeCell ref="BT9:BT10"/>
    <mergeCell ref="BU9:BU10"/>
    <mergeCell ref="AY10:BF11"/>
    <mergeCell ref="BT11:BT12"/>
    <mergeCell ref="BU11:BU12"/>
    <mergeCell ref="AY38:BA38"/>
    <mergeCell ref="BT13:BT14"/>
    <mergeCell ref="BU13:BU14"/>
    <mergeCell ref="AY21:BA21"/>
    <mergeCell ref="BC21:BG21"/>
    <mergeCell ref="AY22:BA22"/>
    <mergeCell ref="BC22:BG22"/>
    <mergeCell ref="BK22:BK23"/>
    <mergeCell ref="AY23:BA23"/>
    <mergeCell ref="BC23:BG23"/>
    <mergeCell ref="BT15:BT16"/>
    <mergeCell ref="BU15:BU16"/>
    <mergeCell ref="AY17:BF18"/>
    <mergeCell ref="AY20:BA20"/>
    <mergeCell ref="BC20:BG20"/>
    <mergeCell ref="BK30:BK31"/>
    <mergeCell ref="AY33:BA33"/>
    <mergeCell ref="AY34:BA34"/>
    <mergeCell ref="AY35:BA35"/>
    <mergeCell ref="AY36:BA36"/>
    <mergeCell ref="BF36:BL37"/>
    <mergeCell ref="AY37:BA37"/>
    <mergeCell ref="AY24:BA24"/>
    <mergeCell ref="BK24:BK25"/>
    <mergeCell ref="AY25:BA25"/>
    <mergeCell ref="AY26:BA26"/>
    <mergeCell ref="BK26:BK27"/>
    <mergeCell ref="AY27:BF28"/>
    <mergeCell ref="BK28:BK29"/>
    <mergeCell ref="AM39:AN40"/>
    <mergeCell ref="BA59:BE59"/>
    <mergeCell ref="BA60:BE60"/>
    <mergeCell ref="BA61:BE61"/>
    <mergeCell ref="BA62:BE6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BE59"/>
  <sheetViews>
    <sheetView zoomScale="90" zoomScaleNormal="90" workbookViewId="0">
      <selection activeCell="AT38" sqref="AT38"/>
    </sheetView>
  </sheetViews>
  <sheetFormatPr defaultColWidth="1.85546875" defaultRowHeight="9.75" customHeight="1"/>
  <cols>
    <col min="1" max="17" width="1.85546875" style="169"/>
    <col min="18" max="18" width="2" style="169" bestFit="1" customWidth="1"/>
    <col min="19" max="23" width="1.85546875" style="169"/>
    <col min="24" max="24" width="2.140625" style="169" bestFit="1" customWidth="1"/>
    <col min="25" max="26" width="1.85546875" style="169"/>
    <col min="27" max="27" width="2.140625" style="169" bestFit="1" customWidth="1"/>
    <col min="28" max="30" width="1.85546875" style="169"/>
    <col min="31" max="31" width="2.140625" style="169" bestFit="1" customWidth="1"/>
    <col min="32" max="40" width="1.85546875" style="169"/>
    <col min="41" max="41" width="1.85546875" style="169" customWidth="1"/>
    <col min="42" max="45" width="1.85546875" style="169"/>
    <col min="46" max="46" width="36.85546875" style="169" customWidth="1"/>
    <col min="47" max="16384" width="1.85546875" style="169"/>
  </cols>
  <sheetData>
    <row r="1" spans="6:57" ht="3.75" customHeight="1" thickBot="1">
      <c r="BA1" s="169" t="s">
        <v>51</v>
      </c>
    </row>
    <row r="2" spans="6:57" ht="9.75" customHeight="1">
      <c r="J2" s="158"/>
      <c r="K2" s="157"/>
      <c r="L2" s="157"/>
      <c r="M2" s="211"/>
      <c r="N2" s="158"/>
      <c r="O2" s="157"/>
      <c r="P2" s="157"/>
      <c r="Q2" s="211"/>
      <c r="R2" s="158"/>
      <c r="S2" s="157"/>
      <c r="T2" s="157"/>
      <c r="U2" s="211"/>
      <c r="V2" s="158"/>
      <c r="W2" s="157"/>
      <c r="X2" s="157"/>
      <c r="Y2" s="211"/>
      <c r="Z2" s="158"/>
      <c r="AA2" s="157"/>
      <c r="AB2" s="157"/>
      <c r="AC2" s="211"/>
      <c r="AD2" s="158"/>
      <c r="AE2" s="157"/>
      <c r="AF2" s="157"/>
      <c r="AG2" s="211"/>
      <c r="AH2" s="158"/>
      <c r="AI2" s="157"/>
      <c r="AJ2" s="157"/>
      <c r="AK2" s="211"/>
    </row>
    <row r="3" spans="6:57" ht="9.75" customHeight="1">
      <c r="J3" s="138"/>
      <c r="K3" s="137"/>
      <c r="L3" s="137"/>
      <c r="M3" s="177"/>
      <c r="N3" s="138"/>
      <c r="O3" s="137"/>
      <c r="P3" s="137"/>
      <c r="Q3" s="177"/>
      <c r="R3" s="138"/>
      <c r="S3" s="137"/>
      <c r="T3" s="137"/>
      <c r="U3" s="177"/>
      <c r="V3" s="138"/>
      <c r="W3" s="137"/>
      <c r="X3" s="137"/>
      <c r="Y3" s="177"/>
      <c r="Z3" s="138"/>
      <c r="AA3" s="137"/>
      <c r="AB3" s="137"/>
      <c r="AC3" s="177"/>
      <c r="AD3" s="138"/>
      <c r="AE3" s="137"/>
      <c r="AF3" s="137"/>
      <c r="AG3" s="177"/>
      <c r="AH3" s="138"/>
      <c r="AI3" s="137"/>
      <c r="AJ3" s="137"/>
      <c r="AK3" s="177"/>
      <c r="BB3" s="231" t="s">
        <v>50</v>
      </c>
    </row>
    <row r="4" spans="6:57" ht="9.75" customHeight="1">
      <c r="J4" s="138"/>
      <c r="K4" s="137"/>
      <c r="L4" s="137"/>
      <c r="M4" s="177"/>
      <c r="N4" s="138"/>
      <c r="O4" s="137"/>
      <c r="P4" s="137"/>
      <c r="Q4" s="177"/>
      <c r="R4" s="138"/>
      <c r="S4" s="137"/>
      <c r="T4" s="137"/>
      <c r="U4" s="177"/>
      <c r="V4" s="138"/>
      <c r="W4" s="137"/>
      <c r="X4" s="137"/>
      <c r="Y4" s="177"/>
      <c r="Z4" s="138"/>
      <c r="AA4" s="137"/>
      <c r="AB4" s="137"/>
      <c r="AC4" s="177"/>
      <c r="AD4" s="138"/>
      <c r="AE4" s="137"/>
      <c r="AF4" s="137"/>
      <c r="AG4" s="177"/>
      <c r="AH4" s="138"/>
      <c r="AI4" s="137"/>
      <c r="AJ4" s="137"/>
      <c r="AK4" s="177"/>
    </row>
    <row r="5" spans="6:57" ht="9.75" customHeight="1">
      <c r="J5" s="184"/>
      <c r="K5" s="182"/>
      <c r="L5" s="182"/>
      <c r="M5" s="176"/>
      <c r="N5" s="184"/>
      <c r="O5" s="182"/>
      <c r="P5" s="182"/>
      <c r="Q5" s="176"/>
      <c r="R5" s="184"/>
      <c r="S5" s="182"/>
      <c r="T5" s="182"/>
      <c r="U5" s="176"/>
      <c r="V5" s="184"/>
      <c r="W5" s="182"/>
      <c r="X5" s="182"/>
      <c r="Y5" s="176"/>
      <c r="Z5" s="184"/>
      <c r="AA5" s="182"/>
      <c r="AB5" s="182"/>
      <c r="AC5" s="176"/>
      <c r="AD5" s="184"/>
      <c r="AE5" s="182"/>
      <c r="AF5" s="182"/>
      <c r="AG5" s="176"/>
      <c r="AH5" s="184"/>
      <c r="AI5" s="182"/>
      <c r="AJ5" s="182"/>
      <c r="AK5" s="176"/>
    </row>
    <row r="6" spans="6:57" ht="9.75" customHeight="1">
      <c r="J6" s="146"/>
      <c r="K6" s="145"/>
      <c r="L6" s="145"/>
      <c r="M6" s="179"/>
      <c r="N6" s="146"/>
      <c r="O6" s="145"/>
      <c r="P6" s="145"/>
      <c r="Q6" s="179"/>
      <c r="R6" s="146"/>
      <c r="S6" s="145"/>
      <c r="T6" s="145"/>
      <c r="U6" s="179"/>
      <c r="V6" s="146"/>
      <c r="W6" s="145"/>
      <c r="X6" s="145"/>
      <c r="Y6" s="179"/>
      <c r="Z6" s="146"/>
      <c r="AA6" s="145"/>
      <c r="AB6" s="145"/>
      <c r="AC6" s="179"/>
      <c r="AD6" s="146"/>
      <c r="AE6" s="145"/>
      <c r="AF6" s="145"/>
      <c r="AG6" s="179"/>
      <c r="AH6" s="146"/>
      <c r="AI6" s="145"/>
      <c r="AJ6" s="145"/>
      <c r="AK6" s="179"/>
      <c r="AL6" s="146"/>
      <c r="AM6" s="145"/>
      <c r="AN6" s="145"/>
      <c r="AO6" s="179"/>
    </row>
    <row r="7" spans="6:57" ht="9.75" customHeight="1">
      <c r="J7" s="138"/>
      <c r="K7" s="137"/>
      <c r="L7" s="137"/>
      <c r="M7" s="177"/>
      <c r="N7" s="138"/>
      <c r="O7" s="137"/>
      <c r="P7" s="137"/>
      <c r="Q7" s="177"/>
      <c r="R7" s="138"/>
      <c r="S7" s="137"/>
      <c r="T7" s="137"/>
      <c r="U7" s="177"/>
      <c r="V7" s="138"/>
      <c r="W7" s="137"/>
      <c r="X7" s="137"/>
      <c r="Y7" s="177"/>
      <c r="Z7" s="138"/>
      <c r="AA7" s="137"/>
      <c r="AB7" s="137"/>
      <c r="AC7" s="177"/>
      <c r="AD7" s="138"/>
      <c r="AE7" s="137"/>
      <c r="AF7" s="137"/>
      <c r="AG7" s="177"/>
      <c r="AH7" s="138"/>
      <c r="AI7" s="137"/>
      <c r="AJ7" s="137"/>
      <c r="AK7" s="177"/>
      <c r="AL7" s="138"/>
      <c r="AM7" s="137"/>
      <c r="AN7" s="137"/>
      <c r="AO7" s="177"/>
    </row>
    <row r="8" spans="6:57" ht="9.75" customHeight="1">
      <c r="J8" s="138"/>
      <c r="K8" s="137"/>
      <c r="L8" s="137"/>
      <c r="M8" s="177"/>
      <c r="N8" s="138"/>
      <c r="O8" s="137"/>
      <c r="P8" s="137"/>
      <c r="Q8" s="177"/>
      <c r="R8" s="138"/>
      <c r="S8" s="137"/>
      <c r="T8" s="137"/>
      <c r="U8" s="177"/>
      <c r="V8" s="138"/>
      <c r="W8" s="137"/>
      <c r="X8" s="137"/>
      <c r="Y8" s="177"/>
      <c r="Z8" s="138"/>
      <c r="AA8" s="137"/>
      <c r="AB8" s="137"/>
      <c r="AC8" s="177"/>
      <c r="AD8" s="138"/>
      <c r="AE8" s="137"/>
      <c r="AF8" s="137"/>
      <c r="AG8" s="177"/>
      <c r="AH8" s="138"/>
      <c r="AI8" s="137"/>
      <c r="AJ8" s="137"/>
      <c r="AK8" s="177"/>
      <c r="AL8" s="138"/>
      <c r="AM8" s="137"/>
      <c r="AN8" s="137"/>
      <c r="AO8" s="177"/>
    </row>
    <row r="9" spans="6:57" ht="9.75" customHeight="1">
      <c r="J9" s="184"/>
      <c r="K9" s="182"/>
      <c r="L9" s="182"/>
      <c r="M9" s="176"/>
      <c r="N9" s="184"/>
      <c r="O9" s="182"/>
      <c r="P9" s="182"/>
      <c r="Q9" s="176"/>
      <c r="R9" s="184"/>
      <c r="S9" s="182"/>
      <c r="T9" s="182"/>
      <c r="U9" s="176"/>
      <c r="V9" s="184"/>
      <c r="W9" s="182"/>
      <c r="X9" s="182"/>
      <c r="Y9" s="176"/>
      <c r="Z9" s="184"/>
      <c r="AA9" s="182"/>
      <c r="AB9" s="182"/>
      <c r="AC9" s="176"/>
      <c r="AD9" s="184"/>
      <c r="AE9" s="182"/>
      <c r="AF9" s="182"/>
      <c r="AG9" s="176"/>
      <c r="AH9" s="184"/>
      <c r="AI9" s="182"/>
      <c r="AJ9" s="182"/>
      <c r="AK9" s="176"/>
      <c r="AL9" s="184"/>
      <c r="AM9" s="182"/>
      <c r="AN9" s="182"/>
      <c r="AO9" s="176"/>
    </row>
    <row r="10" spans="6:57" ht="9.75" customHeight="1">
      <c r="F10" s="146"/>
      <c r="G10" s="145"/>
      <c r="H10" s="145"/>
      <c r="I10" s="179"/>
      <c r="J10" s="146"/>
      <c r="K10" s="145"/>
      <c r="L10" s="145"/>
      <c r="M10" s="179"/>
      <c r="N10" s="146"/>
      <c r="O10" s="145"/>
      <c r="P10" s="145"/>
      <c r="Q10" s="179"/>
      <c r="R10" s="146"/>
      <c r="S10" s="145"/>
      <c r="T10" s="145"/>
      <c r="U10" s="179"/>
      <c r="V10" s="146"/>
      <c r="W10" s="145"/>
      <c r="X10" s="145"/>
      <c r="Y10" s="179"/>
      <c r="Z10" s="146"/>
      <c r="AA10" s="145"/>
      <c r="AB10" s="145"/>
      <c r="AC10" s="179"/>
      <c r="AD10" s="146"/>
      <c r="AE10" s="145"/>
      <c r="AF10" s="145"/>
      <c r="AG10" s="179"/>
      <c r="AH10" s="146"/>
      <c r="AI10" s="145"/>
      <c r="AJ10" s="145"/>
      <c r="AK10" s="179"/>
      <c r="AL10" s="146"/>
      <c r="AM10" s="145"/>
      <c r="AN10" s="145"/>
      <c r="AO10" s="179"/>
      <c r="BD10" s="169" t="s">
        <v>9</v>
      </c>
    </row>
    <row r="11" spans="6:57" ht="9.75" customHeight="1">
      <c r="F11" s="138"/>
      <c r="G11" s="137"/>
      <c r="H11" s="137"/>
      <c r="I11" s="177"/>
      <c r="J11" s="138"/>
      <c r="K11" s="137"/>
      <c r="L11" s="137"/>
      <c r="M11" s="177"/>
      <c r="N11" s="138"/>
      <c r="O11" s="137"/>
      <c r="P11" s="137"/>
      <c r="Q11" s="177"/>
      <c r="R11" s="138"/>
      <c r="S11" s="137"/>
      <c r="T11" s="137"/>
      <c r="U11" s="177"/>
      <c r="V11" s="138"/>
      <c r="W11" s="137"/>
      <c r="X11" s="137"/>
      <c r="Y11" s="177"/>
      <c r="Z11" s="138"/>
      <c r="AA11" s="137"/>
      <c r="AB11" s="137"/>
      <c r="AC11" s="177"/>
      <c r="AD11" s="138"/>
      <c r="AE11" s="137"/>
      <c r="AF11" s="137"/>
      <c r="AG11" s="177"/>
      <c r="AH11" s="138"/>
      <c r="AI11" s="137"/>
      <c r="AJ11" s="137"/>
      <c r="AK11" s="177"/>
      <c r="AL11" s="138"/>
      <c r="AM11" s="137"/>
      <c r="AN11" s="137"/>
      <c r="AO11" s="177"/>
      <c r="AV11" s="169" t="s">
        <v>42</v>
      </c>
      <c r="BE11" s="169" t="s">
        <v>41</v>
      </c>
    </row>
    <row r="12" spans="6:57" ht="9.75" customHeight="1">
      <c r="F12" s="138"/>
      <c r="G12" s="137"/>
      <c r="H12" s="137"/>
      <c r="I12" s="177"/>
      <c r="J12" s="138"/>
      <c r="K12" s="137"/>
      <c r="L12" s="137"/>
      <c r="M12" s="177"/>
      <c r="N12" s="138"/>
      <c r="O12" s="137"/>
      <c r="P12" s="137"/>
      <c r="Q12" s="177"/>
      <c r="R12" s="138"/>
      <c r="S12" s="137"/>
      <c r="T12" s="137"/>
      <c r="U12" s="177"/>
      <c r="V12" s="138"/>
      <c r="W12" s="137"/>
      <c r="X12" s="137"/>
      <c r="Y12" s="177"/>
      <c r="Z12" s="138"/>
      <c r="AA12" s="137"/>
      <c r="AB12" s="137"/>
      <c r="AC12" s="177"/>
      <c r="AD12" s="138"/>
      <c r="AE12" s="137"/>
      <c r="AF12" s="137"/>
      <c r="AG12" s="177"/>
      <c r="AH12" s="138"/>
      <c r="AI12" s="137"/>
      <c r="AJ12" s="137"/>
      <c r="AK12" s="177"/>
      <c r="AL12" s="138"/>
      <c r="AM12" s="137"/>
      <c r="AN12" s="137"/>
      <c r="AO12" s="177"/>
      <c r="AV12" s="169" t="s">
        <v>40</v>
      </c>
    </row>
    <row r="13" spans="6:57" ht="9.75" customHeight="1">
      <c r="F13" s="184"/>
      <c r="G13" s="182"/>
      <c r="H13" s="182"/>
      <c r="I13" s="176"/>
      <c r="J13" s="184"/>
      <c r="K13" s="182"/>
      <c r="L13" s="182"/>
      <c r="M13" s="176"/>
      <c r="N13" s="184"/>
      <c r="O13" s="182"/>
      <c r="P13" s="182"/>
      <c r="Q13" s="176"/>
      <c r="R13" s="184"/>
      <c r="S13" s="182"/>
      <c r="T13" s="182"/>
      <c r="U13" s="176"/>
      <c r="V13" s="184"/>
      <c r="W13" s="182"/>
      <c r="X13" s="182"/>
      <c r="Y13" s="176"/>
      <c r="Z13" s="184"/>
      <c r="AA13" s="182"/>
      <c r="AB13" s="182"/>
      <c r="AC13" s="176"/>
      <c r="AD13" s="184"/>
      <c r="AE13" s="182"/>
      <c r="AF13" s="182"/>
      <c r="AG13" s="176"/>
      <c r="AH13" s="184"/>
      <c r="AI13" s="182"/>
      <c r="AJ13" s="182"/>
      <c r="AK13" s="176"/>
      <c r="AL13" s="184"/>
      <c r="AM13" s="182"/>
      <c r="AN13" s="182"/>
      <c r="AO13" s="176"/>
      <c r="AV13" s="169" t="s">
        <v>37</v>
      </c>
    </row>
    <row r="14" spans="6:57" ht="9" customHeight="1">
      <c r="F14" s="146"/>
      <c r="G14" s="145"/>
      <c r="H14" s="145"/>
      <c r="I14" s="179"/>
      <c r="J14" s="146"/>
      <c r="K14" s="145"/>
      <c r="L14" s="145"/>
      <c r="M14" s="179"/>
      <c r="N14" s="146"/>
      <c r="O14" s="145"/>
      <c r="P14" s="145"/>
      <c r="Q14" s="179"/>
      <c r="R14" s="146"/>
      <c r="S14" s="145"/>
      <c r="T14" s="145"/>
      <c r="U14" s="179"/>
      <c r="V14" s="146"/>
      <c r="W14" s="145"/>
      <c r="X14" s="145"/>
      <c r="Y14" s="179"/>
      <c r="Z14" s="146"/>
      <c r="AA14" s="145"/>
      <c r="AB14" s="145"/>
      <c r="AC14" s="179"/>
      <c r="AD14" s="146"/>
      <c r="AE14" s="145"/>
      <c r="AF14" s="145"/>
      <c r="AG14" s="179"/>
      <c r="AH14" s="146"/>
      <c r="AI14" s="145"/>
      <c r="AJ14" s="145"/>
      <c r="AK14" s="179"/>
      <c r="AL14" s="146"/>
      <c r="AM14" s="145"/>
      <c r="AN14" s="145"/>
      <c r="AO14" s="179"/>
      <c r="AP14" s="146"/>
      <c r="AQ14" s="145"/>
      <c r="AR14" s="145"/>
      <c r="AS14" s="179"/>
    </row>
    <row r="15" spans="6:57" ht="9.75" customHeight="1">
      <c r="F15" s="138"/>
      <c r="G15" s="137"/>
      <c r="H15" s="137"/>
      <c r="I15" s="177"/>
      <c r="J15" s="138"/>
      <c r="K15" s="137"/>
      <c r="L15" s="137"/>
      <c r="M15" s="177"/>
      <c r="N15" s="138"/>
      <c r="O15" s="137"/>
      <c r="P15" s="137"/>
      <c r="Q15" s="177"/>
      <c r="R15" s="138"/>
      <c r="S15" s="137"/>
      <c r="T15" s="137"/>
      <c r="U15" s="177"/>
      <c r="V15" s="138"/>
      <c r="W15" s="137"/>
      <c r="X15" s="137"/>
      <c r="Y15" s="177"/>
      <c r="Z15" s="138"/>
      <c r="AA15" s="137"/>
      <c r="AB15" s="137"/>
      <c r="AC15" s="177"/>
      <c r="AD15" s="138"/>
      <c r="AE15" s="137"/>
      <c r="AF15" s="137"/>
      <c r="AG15" s="177"/>
      <c r="AH15" s="138"/>
      <c r="AI15" s="137"/>
      <c r="AJ15" s="137"/>
      <c r="AK15" s="177"/>
      <c r="AL15" s="138"/>
      <c r="AM15" s="137"/>
      <c r="AN15" s="137"/>
      <c r="AO15" s="177"/>
      <c r="AP15" s="138"/>
      <c r="AQ15" s="137"/>
      <c r="AR15" s="137"/>
      <c r="AS15" s="177"/>
    </row>
    <row r="16" spans="6:57" ht="9.75" customHeight="1">
      <c r="F16" s="138"/>
      <c r="G16" s="137"/>
      <c r="H16" s="137"/>
      <c r="I16" s="177"/>
      <c r="J16" s="138"/>
      <c r="K16" s="137"/>
      <c r="L16" s="137"/>
      <c r="M16" s="187"/>
      <c r="N16" s="186"/>
      <c r="O16" s="185"/>
      <c r="P16" s="185"/>
      <c r="Q16" s="187"/>
      <c r="R16" s="186"/>
      <c r="S16" s="185"/>
      <c r="T16" s="185"/>
      <c r="U16" s="177"/>
      <c r="V16" s="138"/>
      <c r="W16" s="137"/>
      <c r="X16" s="137"/>
      <c r="Y16" s="177"/>
      <c r="Z16" s="138"/>
      <c r="AA16" s="137"/>
      <c r="AB16" s="137"/>
      <c r="AC16" s="177"/>
      <c r="AD16" s="138"/>
      <c r="AE16" s="137"/>
      <c r="AF16" s="137"/>
      <c r="AG16" s="177"/>
      <c r="AH16" s="138"/>
      <c r="AI16" s="137"/>
      <c r="AJ16" s="137"/>
      <c r="AK16" s="177"/>
      <c r="AL16" s="138"/>
      <c r="AM16" s="137"/>
      <c r="AN16" s="137"/>
      <c r="AO16" s="177"/>
      <c r="AP16" s="138"/>
      <c r="AQ16" s="137"/>
      <c r="AR16" s="137"/>
      <c r="AS16" s="177"/>
    </row>
    <row r="17" spans="6:45" ht="9.75" customHeight="1">
      <c r="F17" s="184"/>
      <c r="G17" s="182"/>
      <c r="H17" s="182"/>
      <c r="I17" s="176"/>
      <c r="J17" s="184"/>
      <c r="K17" s="182"/>
      <c r="L17" s="182"/>
      <c r="M17" s="176"/>
      <c r="N17" s="184"/>
      <c r="O17" s="182"/>
      <c r="P17" s="182"/>
      <c r="Q17" s="176"/>
      <c r="R17" s="184"/>
      <c r="S17" s="182"/>
      <c r="T17" s="194"/>
      <c r="U17" s="176"/>
      <c r="V17" s="184"/>
      <c r="W17" s="182"/>
      <c r="X17" s="182"/>
      <c r="Y17" s="176"/>
      <c r="Z17" s="184"/>
      <c r="AA17" s="182"/>
      <c r="AB17" s="182"/>
      <c r="AC17" s="176"/>
      <c r="AD17" s="184"/>
      <c r="AE17" s="182"/>
      <c r="AF17" s="182"/>
      <c r="AG17" s="176"/>
      <c r="AH17" s="184"/>
      <c r="AI17" s="182"/>
      <c r="AJ17" s="182"/>
      <c r="AK17" s="176"/>
      <c r="AL17" s="184"/>
      <c r="AM17" s="182"/>
      <c r="AN17" s="182"/>
      <c r="AO17" s="176"/>
      <c r="AP17" s="184"/>
      <c r="AQ17" s="182"/>
      <c r="AR17" s="182"/>
      <c r="AS17" s="176"/>
    </row>
    <row r="18" spans="6:45" ht="9.75" customHeight="1">
      <c r="F18" s="146"/>
      <c r="G18" s="145"/>
      <c r="H18" s="145"/>
      <c r="I18" s="179"/>
      <c r="J18" s="146"/>
      <c r="K18" s="145"/>
      <c r="L18" s="145"/>
      <c r="M18" s="179"/>
      <c r="N18" s="146"/>
      <c r="O18" s="145"/>
      <c r="P18" s="145"/>
      <c r="Q18" s="179"/>
      <c r="R18" s="146"/>
      <c r="S18" s="145"/>
      <c r="T18" s="190"/>
      <c r="U18" s="189"/>
      <c r="V18" s="208"/>
      <c r="W18" s="190"/>
      <c r="X18" s="145"/>
      <c r="Y18" s="179"/>
      <c r="Z18" s="146"/>
      <c r="AA18" s="145"/>
      <c r="AB18" s="145"/>
      <c r="AC18" s="179"/>
      <c r="AD18" s="146"/>
      <c r="AE18" s="145"/>
      <c r="AF18" s="145"/>
      <c r="AG18" s="179"/>
      <c r="AH18" s="146"/>
      <c r="AI18" s="145"/>
      <c r="AJ18" s="145"/>
      <c r="AK18" s="179"/>
      <c r="AL18" s="146"/>
      <c r="AM18" s="145"/>
      <c r="AN18" s="145"/>
      <c r="AO18" s="179"/>
      <c r="AP18" s="208"/>
      <c r="AQ18" s="145"/>
      <c r="AR18" s="145"/>
      <c r="AS18" s="179"/>
    </row>
    <row r="19" spans="6:45" ht="9.75" customHeight="1">
      <c r="F19" s="138"/>
      <c r="G19" s="137"/>
      <c r="H19" s="137"/>
      <c r="I19" s="177"/>
      <c r="J19" s="138"/>
      <c r="K19" s="137"/>
      <c r="L19" s="137"/>
      <c r="M19" s="177"/>
      <c r="N19" s="138"/>
      <c r="O19" s="137"/>
      <c r="P19" s="137"/>
      <c r="Q19" s="177"/>
      <c r="R19" s="138"/>
      <c r="S19" s="137"/>
      <c r="T19" s="137"/>
      <c r="U19" s="177"/>
      <c r="V19" s="138"/>
      <c r="W19" s="185"/>
      <c r="AE19" s="137"/>
      <c r="AF19" s="137"/>
      <c r="AG19" s="177"/>
      <c r="AH19" s="138"/>
      <c r="AI19" s="137"/>
      <c r="AJ19" s="137"/>
      <c r="AK19" s="177"/>
      <c r="AL19" s="138"/>
      <c r="AM19" s="137"/>
      <c r="AN19" s="137"/>
      <c r="AO19" s="177"/>
      <c r="AP19" s="186"/>
      <c r="AQ19" s="137"/>
      <c r="AR19" s="137"/>
      <c r="AS19" s="177"/>
    </row>
    <row r="20" spans="6:45" ht="9.75" customHeight="1">
      <c r="F20" s="138"/>
      <c r="G20" s="137"/>
      <c r="H20" s="137"/>
      <c r="I20" s="177"/>
      <c r="J20" s="138"/>
      <c r="K20" s="137"/>
      <c r="L20" s="137"/>
      <c r="M20" s="177"/>
      <c r="N20" s="138"/>
      <c r="O20" s="137"/>
      <c r="P20" s="137"/>
      <c r="Q20" s="177"/>
      <c r="R20" s="138"/>
      <c r="S20" s="137"/>
      <c r="T20" s="137"/>
      <c r="U20" s="177"/>
      <c r="V20" s="138"/>
      <c r="W20" s="185"/>
      <c r="X20" s="185"/>
      <c r="Y20" s="187"/>
      <c r="Z20" s="186"/>
      <c r="AA20" s="185"/>
      <c r="AB20" s="185"/>
      <c r="AC20" s="187"/>
      <c r="AD20" s="186"/>
      <c r="AE20" s="185"/>
      <c r="AF20" s="185"/>
      <c r="AG20" s="187"/>
      <c r="AH20" s="186"/>
      <c r="AI20" s="185"/>
      <c r="AJ20" s="137"/>
      <c r="AK20" s="177"/>
      <c r="AL20" s="138"/>
      <c r="AM20" s="137"/>
      <c r="AN20" s="137"/>
      <c r="AO20" s="177"/>
      <c r="AP20" s="186"/>
      <c r="AQ20" s="137"/>
      <c r="AR20" s="137"/>
      <c r="AS20" s="177"/>
    </row>
    <row r="21" spans="6:45" ht="9.75" customHeight="1">
      <c r="F21" s="184"/>
      <c r="G21" s="182"/>
      <c r="H21" s="182"/>
      <c r="I21" s="176"/>
      <c r="J21" s="184"/>
      <c r="K21" s="182"/>
      <c r="L21" s="182"/>
      <c r="M21" s="176"/>
      <c r="N21" s="184"/>
      <c r="O21" s="182"/>
      <c r="P21" s="182"/>
      <c r="Q21" s="176"/>
      <c r="R21" s="184"/>
      <c r="S21" s="182"/>
      <c r="T21" s="182"/>
      <c r="U21" s="176"/>
      <c r="V21" s="184"/>
      <c r="W21" s="194"/>
      <c r="X21" s="182"/>
      <c r="Y21" s="176"/>
      <c r="Z21" s="184"/>
      <c r="AA21" s="182"/>
      <c r="AB21" s="182"/>
      <c r="AC21" s="176"/>
      <c r="AD21" s="184"/>
      <c r="AE21" s="182"/>
      <c r="AF21" s="182"/>
      <c r="AG21" s="176"/>
      <c r="AH21" s="184"/>
      <c r="AI21" s="182"/>
      <c r="AJ21" s="182"/>
      <c r="AK21" s="176"/>
      <c r="AL21" s="184"/>
      <c r="AM21" s="182"/>
      <c r="AN21" s="182"/>
      <c r="AO21" s="176"/>
      <c r="AP21" s="210"/>
      <c r="AQ21" s="182"/>
      <c r="AR21" s="182"/>
      <c r="AS21" s="176"/>
    </row>
    <row r="22" spans="6:45" ht="9.75" customHeight="1">
      <c r="J22" s="146"/>
      <c r="K22" s="145"/>
      <c r="L22" s="145"/>
      <c r="M22" s="179"/>
      <c r="N22" s="146"/>
      <c r="O22" s="145"/>
      <c r="P22" s="145"/>
      <c r="Q22" s="179"/>
      <c r="R22" s="146"/>
      <c r="S22" s="145"/>
      <c r="T22" s="145"/>
      <c r="U22" s="179"/>
      <c r="V22" s="146"/>
      <c r="W22" s="190"/>
      <c r="X22" s="145"/>
      <c r="Y22" s="179"/>
      <c r="Z22" s="146"/>
      <c r="AA22" s="145"/>
      <c r="AB22" s="145"/>
      <c r="AC22" s="179"/>
      <c r="AD22" s="146"/>
      <c r="AE22" s="145"/>
      <c r="AF22" s="145"/>
      <c r="AG22" s="179"/>
      <c r="AH22" s="146"/>
      <c r="AI22" s="145"/>
      <c r="AJ22" s="145"/>
      <c r="AK22" s="179"/>
      <c r="AL22" s="146"/>
      <c r="AM22" s="145"/>
      <c r="AN22" s="145"/>
      <c r="AO22" s="179"/>
      <c r="AP22" s="208"/>
      <c r="AQ22" s="145"/>
      <c r="AR22" s="145"/>
      <c r="AS22" s="179"/>
    </row>
    <row r="23" spans="6:45" ht="9.75" customHeight="1">
      <c r="J23" s="138"/>
      <c r="K23" s="137"/>
      <c r="L23" s="137"/>
      <c r="M23" s="177"/>
      <c r="N23" s="138"/>
      <c r="O23" s="137"/>
      <c r="P23" s="137"/>
      <c r="Q23" s="177"/>
      <c r="R23" s="138"/>
      <c r="S23" s="137"/>
      <c r="T23" s="137"/>
      <c r="U23" s="177"/>
      <c r="V23" s="138"/>
      <c r="W23" s="185"/>
      <c r="X23" s="137"/>
      <c r="Y23" s="177"/>
      <c r="Z23" s="138"/>
      <c r="AA23" s="137"/>
      <c r="AB23" s="137"/>
      <c r="AC23" s="177"/>
      <c r="AD23" s="138"/>
      <c r="AE23" s="137"/>
      <c r="AF23" s="137"/>
      <c r="AG23" s="177"/>
      <c r="AH23" s="138"/>
      <c r="AI23" s="137"/>
      <c r="AJ23" s="137"/>
      <c r="AK23" s="177"/>
      <c r="AL23" s="138"/>
      <c r="AM23" s="137"/>
      <c r="AN23" s="137"/>
      <c r="AO23" s="177"/>
      <c r="AP23" s="186"/>
      <c r="AQ23" s="137"/>
      <c r="AR23" s="137"/>
      <c r="AS23" s="177"/>
    </row>
    <row r="24" spans="6:45" ht="9.75" customHeight="1">
      <c r="J24" s="138"/>
      <c r="K24" s="137"/>
      <c r="L24" s="137"/>
      <c r="M24" s="177"/>
      <c r="N24" s="138"/>
      <c r="O24" s="137"/>
      <c r="P24" s="137"/>
      <c r="Q24" s="177"/>
      <c r="R24" s="138"/>
      <c r="S24" s="137"/>
      <c r="T24" s="137"/>
      <c r="U24" s="177"/>
      <c r="W24" s="185"/>
      <c r="X24" s="137"/>
      <c r="Y24" s="177"/>
      <c r="Z24" s="138"/>
      <c r="AA24" s="137"/>
      <c r="AB24" s="137"/>
      <c r="AC24" s="177"/>
      <c r="AD24" s="138"/>
      <c r="AE24" s="137"/>
      <c r="AF24" s="137"/>
      <c r="AG24" s="177"/>
      <c r="AH24" s="138"/>
      <c r="AI24" s="137"/>
      <c r="AJ24" s="137"/>
      <c r="AK24" s="177"/>
      <c r="AL24" s="138"/>
      <c r="AM24" s="137"/>
      <c r="AN24" s="137"/>
      <c r="AO24" s="177"/>
      <c r="AP24" s="186"/>
      <c r="AQ24" s="137"/>
      <c r="AR24" s="137"/>
      <c r="AS24" s="177"/>
    </row>
    <row r="25" spans="6:45" ht="9.75" customHeight="1">
      <c r="J25" s="184"/>
      <c r="K25" s="182"/>
      <c r="L25" s="182"/>
      <c r="M25" s="176"/>
      <c r="N25" s="184"/>
      <c r="O25" s="182"/>
      <c r="P25" s="182"/>
      <c r="Q25" s="176"/>
      <c r="R25" s="184"/>
      <c r="S25" s="182"/>
      <c r="T25" s="182"/>
      <c r="U25" s="176"/>
      <c r="V25" s="210"/>
      <c r="W25" s="210"/>
      <c r="X25" s="182"/>
      <c r="Y25" s="176"/>
      <c r="Z25" s="184"/>
      <c r="AA25" s="182"/>
      <c r="AB25" s="182"/>
      <c r="AC25" s="176"/>
      <c r="AD25" s="184"/>
      <c r="AE25" s="182"/>
      <c r="AF25" s="182"/>
      <c r="AG25" s="176"/>
      <c r="AH25" s="184"/>
      <c r="AI25" s="182"/>
      <c r="AJ25" s="182"/>
      <c r="AK25" s="176"/>
      <c r="AL25" s="184"/>
      <c r="AM25" s="182"/>
      <c r="AN25" s="182"/>
      <c r="AO25" s="176"/>
      <c r="AP25" s="210"/>
      <c r="AQ25" s="182"/>
      <c r="AR25" s="182"/>
      <c r="AS25" s="176"/>
    </row>
    <row r="26" spans="6:45" ht="9.75" customHeight="1">
      <c r="J26" s="138"/>
      <c r="K26" s="137"/>
      <c r="L26" s="137"/>
      <c r="M26" s="177"/>
      <c r="N26" s="138"/>
      <c r="O26" s="137"/>
      <c r="P26" s="137"/>
      <c r="Q26" s="177"/>
      <c r="R26" s="138"/>
      <c r="S26" s="137"/>
      <c r="T26" s="137"/>
      <c r="U26" s="177"/>
      <c r="V26" s="186"/>
      <c r="W26" s="137"/>
      <c r="X26" s="137"/>
      <c r="Y26" s="177"/>
      <c r="Z26" s="138"/>
      <c r="AA26" s="137"/>
      <c r="AB26" s="137"/>
      <c r="AC26" s="177"/>
      <c r="AD26" s="138"/>
      <c r="AE26" s="137"/>
      <c r="AF26" s="137"/>
      <c r="AG26" s="177"/>
      <c r="AH26" s="138"/>
      <c r="AI26" s="137"/>
      <c r="AJ26" s="137"/>
      <c r="AK26" s="177"/>
      <c r="AL26" s="138"/>
      <c r="AM26" s="137"/>
      <c r="AN26" s="137"/>
      <c r="AO26" s="177"/>
      <c r="AP26" s="208"/>
      <c r="AQ26" s="145"/>
      <c r="AR26" s="145"/>
      <c r="AS26" s="179"/>
    </row>
    <row r="27" spans="6:45" ht="9.75" customHeight="1">
      <c r="J27" s="138"/>
      <c r="K27" s="137"/>
      <c r="L27" s="137"/>
      <c r="M27" s="177"/>
      <c r="N27" s="138"/>
      <c r="O27" s="137"/>
      <c r="P27" s="137"/>
      <c r="Q27" s="177"/>
      <c r="R27" s="138"/>
      <c r="S27" s="137"/>
      <c r="T27" s="137"/>
      <c r="U27" s="177"/>
      <c r="V27" s="186"/>
      <c r="W27" s="137"/>
      <c r="X27" s="137"/>
      <c r="Y27" s="177"/>
      <c r="Z27" s="138"/>
      <c r="AA27" s="137"/>
      <c r="AB27" s="137"/>
      <c r="AC27" s="177"/>
      <c r="AD27" s="138"/>
      <c r="AE27" s="137"/>
      <c r="AF27" s="137"/>
      <c r="AG27" s="177"/>
      <c r="AH27" s="138"/>
      <c r="AI27" s="137"/>
      <c r="AJ27" s="137"/>
      <c r="AK27" s="177"/>
      <c r="AL27" s="138"/>
      <c r="AM27" s="137"/>
      <c r="AN27" s="137"/>
      <c r="AO27" s="177"/>
      <c r="AP27" s="186"/>
      <c r="AQ27" s="137"/>
      <c r="AR27" s="137"/>
      <c r="AS27" s="177"/>
    </row>
    <row r="28" spans="6:45" ht="9.75" customHeight="1">
      <c r="J28" s="138"/>
      <c r="K28" s="137"/>
      <c r="L28" s="137"/>
      <c r="M28" s="177"/>
      <c r="N28" s="138"/>
      <c r="O28" s="137"/>
      <c r="P28" s="137"/>
      <c r="Q28" s="177"/>
      <c r="R28" s="138"/>
      <c r="S28" s="137"/>
      <c r="T28" s="137"/>
      <c r="U28" s="177"/>
      <c r="V28" s="186"/>
      <c r="W28" s="137"/>
      <c r="X28" s="137"/>
      <c r="Y28" s="177"/>
      <c r="Z28" s="138"/>
      <c r="AA28" s="137"/>
      <c r="AB28" s="137"/>
      <c r="AC28" s="177"/>
      <c r="AD28" s="138"/>
      <c r="AE28" s="137"/>
      <c r="AF28" s="137"/>
      <c r="AG28" s="177"/>
      <c r="AH28" s="138"/>
      <c r="AI28" s="137"/>
      <c r="AJ28" s="137"/>
      <c r="AK28" s="177"/>
      <c r="AL28" s="138"/>
      <c r="AM28" s="137"/>
      <c r="AN28" s="137"/>
      <c r="AO28" s="177"/>
      <c r="AP28" s="186"/>
      <c r="AQ28" s="137"/>
      <c r="AR28" s="137"/>
      <c r="AS28" s="177"/>
    </row>
    <row r="29" spans="6:45" ht="9.75" customHeight="1">
      <c r="J29" s="184"/>
      <c r="K29" s="182"/>
      <c r="L29" s="182"/>
      <c r="M29" s="176"/>
      <c r="N29" s="184"/>
      <c r="O29" s="194"/>
      <c r="P29" s="194"/>
      <c r="Q29" s="192"/>
      <c r="R29" s="210"/>
      <c r="S29" s="194"/>
      <c r="T29" s="194"/>
      <c r="U29" s="192"/>
      <c r="V29" s="210"/>
      <c r="W29" s="182"/>
      <c r="X29" s="182"/>
      <c r="Y29" s="176"/>
      <c r="Z29" s="184"/>
      <c r="AA29" s="182"/>
      <c r="AB29" s="182"/>
      <c r="AC29" s="176"/>
      <c r="AD29" s="184"/>
      <c r="AE29" s="182"/>
      <c r="AF29" s="182"/>
      <c r="AG29" s="176"/>
      <c r="AH29" s="184"/>
      <c r="AI29" s="182"/>
      <c r="AJ29" s="182"/>
      <c r="AK29" s="176"/>
      <c r="AL29" s="184"/>
      <c r="AM29" s="182"/>
      <c r="AN29" s="182"/>
      <c r="AO29" s="176"/>
      <c r="AP29" s="210"/>
      <c r="AQ29" s="182"/>
      <c r="AR29" s="182"/>
      <c r="AS29" s="176"/>
    </row>
    <row r="30" spans="6:45" ht="9.75" customHeight="1">
      <c r="J30" s="146"/>
      <c r="K30" s="145"/>
      <c r="L30" s="145"/>
      <c r="M30" s="179"/>
      <c r="N30" s="146"/>
      <c r="O30" s="145"/>
      <c r="P30" s="145"/>
      <c r="Q30" s="179"/>
      <c r="R30" s="146"/>
      <c r="S30" s="145"/>
      <c r="T30" s="190"/>
      <c r="U30" s="179"/>
      <c r="V30" s="146"/>
      <c r="W30" s="145"/>
      <c r="X30" s="145"/>
      <c r="Y30" s="179"/>
      <c r="Z30" s="146"/>
      <c r="AA30" s="145"/>
      <c r="AB30" s="145"/>
      <c r="AC30" s="179"/>
      <c r="AD30" s="146"/>
      <c r="AE30" s="145"/>
      <c r="AF30" s="145"/>
      <c r="AG30" s="179"/>
      <c r="AH30" s="146"/>
      <c r="AI30" s="145"/>
      <c r="AJ30" s="145"/>
      <c r="AK30" s="179"/>
      <c r="AL30" s="208"/>
      <c r="AM30" s="190"/>
      <c r="AN30" s="190"/>
      <c r="AO30" s="189"/>
      <c r="AP30" s="208"/>
      <c r="AQ30" s="190"/>
      <c r="AR30" s="145"/>
      <c r="AS30" s="179"/>
    </row>
    <row r="31" spans="6:45" ht="9.75" customHeight="1">
      <c r="J31" s="138"/>
      <c r="K31" s="137"/>
      <c r="L31" s="137"/>
      <c r="M31" s="177"/>
      <c r="N31" s="138"/>
      <c r="O31" s="137"/>
      <c r="P31" s="137"/>
      <c r="Q31" s="177"/>
      <c r="R31" s="138"/>
      <c r="S31" s="137"/>
      <c r="T31" s="185"/>
      <c r="U31" s="177"/>
      <c r="V31" s="138"/>
      <c r="W31" s="137"/>
      <c r="X31" s="137"/>
      <c r="Y31" s="177"/>
      <c r="Z31" s="138"/>
      <c r="AA31" s="137"/>
      <c r="AB31" s="137"/>
      <c r="AC31" s="177"/>
      <c r="AD31" s="138"/>
      <c r="AE31" s="137"/>
      <c r="AF31" s="137"/>
      <c r="AG31" s="177"/>
      <c r="AH31" s="138"/>
      <c r="AI31" s="137"/>
      <c r="AJ31" s="137"/>
      <c r="AK31" s="177"/>
      <c r="AL31" s="138"/>
      <c r="AM31" s="137"/>
      <c r="AN31" s="137"/>
      <c r="AO31" s="177"/>
      <c r="AP31" s="138"/>
      <c r="AQ31" s="185"/>
      <c r="AR31" s="137"/>
      <c r="AS31" s="177"/>
    </row>
    <row r="32" spans="6:45" ht="9.75" customHeight="1">
      <c r="J32" s="138"/>
      <c r="K32" s="137"/>
      <c r="L32" s="137"/>
      <c r="M32" s="177"/>
      <c r="N32" s="138"/>
      <c r="O32" s="137"/>
      <c r="P32" s="137"/>
      <c r="Q32" s="177"/>
      <c r="R32" s="138"/>
      <c r="S32" s="137"/>
      <c r="T32" s="185"/>
      <c r="U32" s="177"/>
      <c r="V32" s="138"/>
      <c r="W32" s="137"/>
      <c r="X32" s="137"/>
      <c r="Y32" s="177"/>
      <c r="Z32" s="138"/>
      <c r="AA32" s="137"/>
      <c r="AB32" s="137"/>
      <c r="AC32" s="177"/>
      <c r="AD32" s="138"/>
      <c r="AE32" s="137"/>
      <c r="AF32" s="137"/>
      <c r="AG32" s="177"/>
      <c r="AH32" s="138"/>
      <c r="AI32" s="137"/>
      <c r="AJ32" s="137"/>
      <c r="AK32" s="177"/>
      <c r="AL32" s="138"/>
      <c r="AM32" s="137"/>
      <c r="AN32" s="137"/>
      <c r="AO32" s="177"/>
      <c r="AP32" s="138"/>
      <c r="AQ32" s="185"/>
      <c r="AR32" s="137"/>
      <c r="AS32" s="177"/>
    </row>
    <row r="33" spans="2:46" ht="9.75" customHeight="1">
      <c r="J33" s="184"/>
      <c r="K33" s="182"/>
      <c r="L33" s="182"/>
      <c r="M33" s="176"/>
      <c r="N33" s="184"/>
      <c r="O33" s="182"/>
      <c r="P33" s="182"/>
      <c r="Q33" s="176"/>
      <c r="R33" s="184"/>
      <c r="S33" s="182"/>
      <c r="T33" s="194"/>
      <c r="U33" s="176"/>
      <c r="V33" s="184"/>
      <c r="W33" s="182"/>
      <c r="X33" s="182"/>
      <c r="Y33" s="176"/>
      <c r="Z33" s="184"/>
      <c r="AA33" s="182"/>
      <c r="AB33" s="182"/>
      <c r="AC33" s="176"/>
      <c r="AD33" s="184"/>
      <c r="AE33" s="182"/>
      <c r="AF33" s="182"/>
      <c r="AG33" s="176"/>
      <c r="AH33" s="184"/>
      <c r="AI33" s="182"/>
      <c r="AJ33" s="182"/>
      <c r="AK33" s="176"/>
      <c r="AL33" s="184"/>
      <c r="AM33" s="182"/>
      <c r="AN33" s="182"/>
      <c r="AO33" s="176"/>
      <c r="AP33" s="184"/>
      <c r="AQ33" s="194"/>
      <c r="AR33" s="182"/>
      <c r="AS33" s="176"/>
      <c r="AT33" s="169" t="s">
        <v>55</v>
      </c>
    </row>
    <row r="34" spans="2:46" ht="9.75" customHeight="1">
      <c r="F34" s="146"/>
      <c r="G34" s="145"/>
      <c r="H34" s="145"/>
      <c r="I34" s="179"/>
      <c r="J34" s="138"/>
      <c r="K34" s="137"/>
      <c r="L34" s="137"/>
      <c r="M34" s="177"/>
      <c r="N34" s="138"/>
      <c r="O34" s="137"/>
      <c r="P34" s="137"/>
      <c r="Q34" s="177"/>
      <c r="R34" s="138"/>
      <c r="S34" s="137"/>
      <c r="T34" s="185"/>
      <c r="U34" s="177"/>
      <c r="V34" s="138"/>
      <c r="W34" s="137"/>
      <c r="X34" s="137"/>
      <c r="Y34" s="177"/>
      <c r="Z34" s="138"/>
      <c r="AA34" s="137"/>
      <c r="AB34" s="137"/>
      <c r="AC34" s="177"/>
      <c r="AD34" s="138"/>
      <c r="AE34" s="137"/>
      <c r="AF34" s="137"/>
      <c r="AG34" s="177"/>
      <c r="AH34" s="138"/>
      <c r="AI34" s="137"/>
      <c r="AJ34" s="137"/>
      <c r="AK34" s="177"/>
      <c r="AL34" s="138"/>
      <c r="AM34" s="137"/>
      <c r="AN34" s="137"/>
      <c r="AO34" s="177"/>
      <c r="AP34" s="146"/>
      <c r="AQ34" s="145"/>
      <c r="AR34" s="145"/>
      <c r="AS34" s="179"/>
    </row>
    <row r="35" spans="2:46" ht="9.75" customHeight="1">
      <c r="F35" s="138"/>
      <c r="G35" s="137"/>
      <c r="H35" s="137"/>
      <c r="I35" s="177"/>
      <c r="J35" s="138"/>
      <c r="K35" s="137"/>
      <c r="L35" s="137"/>
      <c r="M35" s="177"/>
      <c r="N35" s="138"/>
      <c r="O35" s="137"/>
      <c r="P35" s="137"/>
      <c r="Q35" s="177"/>
      <c r="R35" s="138"/>
      <c r="S35" s="137"/>
      <c r="T35" s="185"/>
      <c r="U35" s="177"/>
      <c r="V35" s="138"/>
      <c r="W35" s="137"/>
      <c r="X35" s="232">
        <v>2</v>
      </c>
      <c r="Y35" s="177"/>
      <c r="Z35" s="138"/>
      <c r="AA35" s="137"/>
      <c r="AB35" s="137"/>
      <c r="AC35" s="177"/>
      <c r="AD35" s="138"/>
      <c r="AE35" s="137"/>
      <c r="AF35" s="137"/>
      <c r="AG35" s="177"/>
      <c r="AH35" s="138"/>
      <c r="AI35" s="137"/>
      <c r="AJ35" s="137"/>
      <c r="AK35" s="177"/>
      <c r="AL35" s="138"/>
      <c r="AM35" s="137"/>
      <c r="AN35" s="137"/>
      <c r="AO35" s="177"/>
      <c r="AP35" s="138"/>
      <c r="AQ35" s="137"/>
      <c r="AR35" s="137"/>
      <c r="AS35" s="177"/>
    </row>
    <row r="36" spans="2:46" ht="9.75" customHeight="1">
      <c r="F36" s="138"/>
      <c r="G36" s="137"/>
      <c r="H36" s="137"/>
      <c r="I36" s="177"/>
      <c r="J36" s="138"/>
      <c r="K36" s="137"/>
      <c r="L36" s="137"/>
      <c r="M36" s="177"/>
      <c r="N36" s="138"/>
      <c r="O36" s="137"/>
      <c r="P36" s="137"/>
      <c r="Q36" s="177"/>
      <c r="R36" s="138"/>
      <c r="S36" s="137"/>
      <c r="T36" s="185"/>
      <c r="U36" s="177"/>
      <c r="V36" s="138"/>
      <c r="W36" s="137"/>
      <c r="X36" s="137" t="s">
        <v>54</v>
      </c>
      <c r="Y36" s="177"/>
      <c r="Z36" s="138"/>
      <c r="AA36" s="137"/>
      <c r="AB36" s="137"/>
      <c r="AC36" s="177"/>
      <c r="AD36" s="138"/>
      <c r="AE36" s="137"/>
      <c r="AF36" s="137"/>
      <c r="AG36" s="177"/>
      <c r="AH36" s="138"/>
      <c r="AI36" s="137"/>
      <c r="AJ36" s="137"/>
      <c r="AK36" s="177"/>
      <c r="AL36" s="138"/>
      <c r="AM36" s="137"/>
      <c r="AN36" s="137"/>
      <c r="AO36" s="177"/>
      <c r="AP36" s="138"/>
      <c r="AQ36" s="137"/>
      <c r="AR36" s="137"/>
      <c r="AS36" s="177"/>
    </row>
    <row r="37" spans="2:46" ht="9.75" customHeight="1">
      <c r="F37" s="184"/>
      <c r="G37" s="182"/>
      <c r="H37" s="182"/>
      <c r="I37" s="176"/>
      <c r="J37" s="184"/>
      <c r="K37" s="182"/>
      <c r="L37" s="182"/>
      <c r="M37" s="176"/>
      <c r="N37" s="184"/>
      <c r="O37" s="182"/>
      <c r="P37" s="182"/>
      <c r="Q37" s="176"/>
      <c r="R37" s="184"/>
      <c r="S37" s="182"/>
      <c r="T37" s="194"/>
      <c r="U37" s="176"/>
      <c r="V37" s="184"/>
      <c r="W37" s="182"/>
      <c r="X37" s="182"/>
      <c r="Y37" s="176"/>
      <c r="Z37" s="184"/>
      <c r="AA37" s="182"/>
      <c r="AB37" s="182"/>
      <c r="AC37" s="176"/>
      <c r="AD37" s="184"/>
      <c r="AE37" s="182"/>
      <c r="AF37" s="182"/>
      <c r="AG37" s="176"/>
      <c r="AH37" s="184"/>
      <c r="AI37" s="182"/>
      <c r="AJ37" s="182"/>
      <c r="AK37" s="176"/>
      <c r="AL37" s="184"/>
      <c r="AM37" s="182"/>
      <c r="AN37" s="182"/>
      <c r="AO37" s="176"/>
      <c r="AP37" s="184"/>
      <c r="AQ37" s="182"/>
      <c r="AR37" s="182"/>
      <c r="AS37" s="176"/>
    </row>
    <row r="38" spans="2:46" ht="9.75" customHeight="1">
      <c r="B38" s="146"/>
      <c r="C38" s="145"/>
      <c r="D38" s="145"/>
      <c r="E38" s="179"/>
      <c r="F38" s="146"/>
      <c r="G38" s="145"/>
      <c r="H38" s="145"/>
      <c r="I38" s="179"/>
      <c r="J38" s="138"/>
      <c r="K38" s="137"/>
      <c r="L38" s="185"/>
      <c r="M38" s="187"/>
      <c r="N38" s="186"/>
      <c r="O38" s="185"/>
      <c r="P38" s="185"/>
      <c r="Q38" s="187"/>
      <c r="R38" s="186"/>
      <c r="S38" s="185"/>
      <c r="T38" s="185"/>
      <c r="U38" s="177"/>
      <c r="V38" s="138"/>
      <c r="W38" s="137"/>
      <c r="X38" s="137"/>
      <c r="Y38" s="177"/>
      <c r="Z38" s="138"/>
      <c r="AA38" s="137"/>
      <c r="AB38" s="137"/>
      <c r="AC38" s="177"/>
      <c r="AD38" s="138"/>
      <c r="AE38" s="137"/>
      <c r="AF38" s="137"/>
      <c r="AG38" s="177"/>
      <c r="AH38" s="138"/>
      <c r="AI38" s="137"/>
      <c r="AJ38" s="137"/>
      <c r="AK38" s="177"/>
      <c r="AL38" s="138"/>
      <c r="AM38" s="137"/>
      <c r="AN38" s="137"/>
      <c r="AO38" s="177"/>
    </row>
    <row r="39" spans="2:46" ht="9.75" customHeight="1">
      <c r="B39" s="138"/>
      <c r="C39" s="137"/>
      <c r="D39" s="137"/>
      <c r="E39" s="177"/>
      <c r="F39" s="138"/>
      <c r="G39" s="137"/>
      <c r="H39" s="137"/>
      <c r="I39" s="177"/>
      <c r="J39" s="138"/>
      <c r="K39" s="137"/>
      <c r="L39" s="185"/>
      <c r="M39" s="177"/>
      <c r="N39" s="138"/>
      <c r="O39" s="137"/>
      <c r="P39" s="137"/>
      <c r="Q39" s="177"/>
      <c r="R39" s="138"/>
      <c r="S39" s="137"/>
      <c r="T39" s="137"/>
      <c r="U39" s="177"/>
      <c r="V39" s="138"/>
      <c r="W39" s="137"/>
      <c r="X39" s="137"/>
      <c r="Y39" s="177"/>
      <c r="Z39" s="138"/>
      <c r="AA39" s="233">
        <v>6</v>
      </c>
      <c r="AB39" s="137"/>
      <c r="AC39" s="177"/>
      <c r="AD39" s="138"/>
      <c r="AE39" s="137"/>
      <c r="AF39" s="137"/>
      <c r="AG39" s="177"/>
      <c r="AH39" s="138"/>
      <c r="AI39" s="137"/>
      <c r="AJ39" s="137"/>
      <c r="AK39" s="177"/>
      <c r="AL39" s="138"/>
      <c r="AM39" s="137"/>
      <c r="AN39" s="137"/>
      <c r="AO39" s="177"/>
    </row>
    <row r="40" spans="2:46" ht="9.75" customHeight="1">
      <c r="B40" s="138"/>
      <c r="C40" s="137"/>
      <c r="D40" s="137"/>
      <c r="E40" s="177"/>
      <c r="F40" s="138"/>
      <c r="G40" s="137"/>
      <c r="H40" s="137"/>
      <c r="I40" s="177"/>
      <c r="J40" s="138"/>
      <c r="K40" s="137"/>
      <c r="L40" s="137"/>
      <c r="M40" s="177"/>
      <c r="N40" s="138"/>
      <c r="O40" s="137"/>
      <c r="P40" s="137"/>
      <c r="Q40" s="177"/>
      <c r="R40" s="138"/>
      <c r="S40" s="137"/>
      <c r="T40" s="137"/>
      <c r="U40" s="177"/>
      <c r="V40" s="138"/>
      <c r="W40" s="137"/>
      <c r="X40" s="137"/>
      <c r="Y40" s="177"/>
      <c r="Z40" s="138"/>
      <c r="AA40" s="137" t="s">
        <v>53</v>
      </c>
      <c r="AB40" s="137"/>
      <c r="AC40" s="177"/>
      <c r="AD40" s="138"/>
      <c r="AE40" s="137"/>
      <c r="AF40" s="137"/>
      <c r="AG40" s="177"/>
      <c r="AH40" s="138"/>
      <c r="AI40" s="137"/>
      <c r="AJ40" s="137"/>
      <c r="AK40" s="177"/>
      <c r="AL40" s="138"/>
      <c r="AM40" s="137"/>
      <c r="AN40" s="137"/>
      <c r="AO40" s="177"/>
    </row>
    <row r="41" spans="2:46" ht="9.75" customHeight="1">
      <c r="B41" s="184"/>
      <c r="C41" s="182"/>
      <c r="D41" s="182"/>
      <c r="E41" s="176"/>
      <c r="F41" s="184"/>
      <c r="G41" s="182"/>
      <c r="H41" s="182"/>
      <c r="I41" s="176"/>
      <c r="J41" s="184"/>
      <c r="K41" s="182"/>
      <c r="L41" s="182"/>
      <c r="M41" s="176"/>
      <c r="N41" s="184"/>
      <c r="O41" s="182"/>
      <c r="P41" s="182"/>
      <c r="Q41" s="176"/>
      <c r="R41" s="184"/>
      <c r="S41" s="182"/>
      <c r="T41" s="182"/>
      <c r="U41" s="176"/>
      <c r="V41" s="184"/>
      <c r="W41" s="182"/>
      <c r="X41" s="182"/>
      <c r="Y41" s="176"/>
      <c r="Z41" s="184"/>
      <c r="AA41" s="182"/>
      <c r="AB41" s="182"/>
      <c r="AC41" s="176"/>
      <c r="AD41" s="184"/>
      <c r="AE41" s="182"/>
      <c r="AF41" s="182"/>
      <c r="AG41" s="176"/>
      <c r="AH41" s="184"/>
      <c r="AI41" s="182"/>
      <c r="AJ41" s="182"/>
      <c r="AK41" s="176"/>
      <c r="AL41" s="184"/>
      <c r="AM41" s="182"/>
      <c r="AN41" s="182"/>
      <c r="AO41" s="176"/>
    </row>
    <row r="42" spans="2:46" ht="9.75" customHeight="1">
      <c r="F42" s="146"/>
      <c r="G42" s="145"/>
      <c r="H42" s="145"/>
      <c r="I42" s="179"/>
      <c r="J42" s="146"/>
      <c r="K42" s="145"/>
      <c r="L42" s="145"/>
      <c r="M42" s="179"/>
      <c r="N42" s="146"/>
      <c r="O42" s="145"/>
      <c r="P42" s="145"/>
      <c r="Q42" s="179"/>
      <c r="R42" s="146"/>
      <c r="S42" s="145"/>
      <c r="T42" s="145"/>
      <c r="U42" s="179"/>
      <c r="V42" s="146"/>
      <c r="W42" s="145"/>
      <c r="X42" s="145"/>
      <c r="Y42" s="179"/>
      <c r="Z42" s="146"/>
      <c r="AA42" s="145"/>
      <c r="AB42" s="145"/>
      <c r="AC42" s="179"/>
      <c r="AD42" s="146"/>
      <c r="AE42" s="145"/>
      <c r="AF42" s="145"/>
      <c r="AG42" s="179"/>
    </row>
    <row r="43" spans="2:46" ht="9.75" customHeight="1">
      <c r="F43" s="138"/>
      <c r="G43" s="137"/>
      <c r="H43" s="137"/>
      <c r="I43" s="177"/>
      <c r="J43" s="138"/>
      <c r="K43" s="137"/>
      <c r="L43" s="137"/>
      <c r="M43" s="177"/>
      <c r="N43" s="138"/>
      <c r="O43" s="137"/>
      <c r="P43" s="137"/>
      <c r="Q43" s="177"/>
      <c r="R43" s="138"/>
      <c r="S43" s="137"/>
      <c r="T43" s="137"/>
      <c r="U43" s="177"/>
      <c r="V43" s="138"/>
      <c r="W43" s="137"/>
      <c r="X43" s="137"/>
      <c r="Y43" s="177"/>
      <c r="Z43" s="138"/>
      <c r="AB43" s="137"/>
      <c r="AC43" s="177"/>
      <c r="AD43" s="138"/>
      <c r="AE43" s="232">
        <v>3</v>
      </c>
      <c r="AF43" s="137"/>
      <c r="AG43" s="177"/>
    </row>
    <row r="44" spans="2:46" ht="9.75" customHeight="1">
      <c r="F44" s="138"/>
      <c r="G44" s="137"/>
      <c r="H44" s="137"/>
      <c r="I44" s="177"/>
      <c r="J44" s="138"/>
      <c r="K44" s="137"/>
      <c r="L44" s="137"/>
      <c r="M44" s="177"/>
      <c r="N44" s="138"/>
      <c r="O44" s="137"/>
      <c r="P44" s="137"/>
      <c r="Q44" s="177"/>
      <c r="R44" s="138"/>
      <c r="S44" s="137"/>
      <c r="T44" s="137"/>
      <c r="U44" s="177"/>
      <c r="V44" s="138"/>
      <c r="W44" s="137"/>
      <c r="X44" s="137"/>
      <c r="Y44" s="177"/>
      <c r="Z44" s="138"/>
      <c r="AA44" s="137"/>
      <c r="AB44" s="137"/>
      <c r="AC44" s="177"/>
      <c r="AD44" s="138"/>
      <c r="AE44" s="137" t="s">
        <v>52</v>
      </c>
      <c r="AF44" s="137"/>
      <c r="AG44" s="177"/>
    </row>
    <row r="45" spans="2:46" ht="9.75" customHeight="1">
      <c r="F45" s="184"/>
      <c r="G45" s="182"/>
      <c r="H45" s="182"/>
      <c r="I45" s="176"/>
      <c r="J45" s="184"/>
      <c r="K45" s="182"/>
      <c r="L45" s="182"/>
      <c r="M45" s="176"/>
      <c r="N45" s="184"/>
      <c r="O45" s="182"/>
      <c r="P45" s="182"/>
      <c r="Q45" s="176"/>
      <c r="R45" s="184"/>
      <c r="S45" s="182"/>
      <c r="T45" s="182"/>
      <c r="U45" s="176"/>
      <c r="V45" s="184"/>
      <c r="W45" s="182"/>
      <c r="X45" s="182"/>
      <c r="Y45" s="176"/>
      <c r="Z45" s="184"/>
      <c r="AA45" s="182"/>
      <c r="AB45" s="182"/>
      <c r="AC45" s="176"/>
      <c r="AD45" s="184"/>
      <c r="AE45" s="182"/>
      <c r="AF45" s="182"/>
      <c r="AG45" s="176"/>
    </row>
    <row r="58" spans="2:8" ht="9.75" customHeight="1">
      <c r="B58" s="188"/>
      <c r="D58" s="188"/>
      <c r="F58" s="188"/>
      <c r="H58" s="188"/>
    </row>
    <row r="59" spans="2:8" ht="9.75" customHeight="1">
      <c r="B59" s="188"/>
      <c r="D59" s="188"/>
      <c r="F59" s="188"/>
      <c r="H59" s="18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start (1)</vt:lpstr>
      <vt:lpstr>(2)</vt:lpstr>
      <vt:lpstr>try</vt:lpstr>
      <vt:lpstr>SPACE</vt:lpstr>
      <vt:lpstr>atef</vt:lpstr>
      <vt:lpstr>lady</vt:lpstr>
      <vt:lpstr>jérhum</vt:lpstr>
      <vt:lpstr>kty</vt:lpstr>
      <vt:lpstr>dyonisos</vt:lpstr>
      <vt:lpstr>stevy</vt:lpstr>
      <vt:lpstr>quad</vt:lpstr>
      <vt:lpstr>juju</vt:lpstr>
      <vt:lpstr>riche</vt:lpstr>
      <vt:lpstr>dallas</vt:lpstr>
      <vt:lpstr>w.</vt:lpstr>
      <vt:lpstr>jess</vt:lpstr>
      <vt:lpstr>jess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2015-03-10T12:58:10Z</dcterms:created>
  <dcterms:modified xsi:type="dcterms:W3CDTF">2015-04-03T20:20:52Z</dcterms:modified>
</cp:coreProperties>
</file>