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15" windowHeight="8730"/>
  </bookViews>
  <sheets>
    <sheet name="Mode d'emploi" sheetId="7" r:id="rId1"/>
    <sheet name="Calculs" sheetId="2" r:id="rId2"/>
    <sheet name="Choix" sheetId="3" state="hidden" r:id="rId3"/>
    <sheet name="Lien build" sheetId="6" state="hidden" r:id="rId4"/>
    <sheet name="Scarlett" sheetId="5" r:id="rId5"/>
  </sheets>
  <calcPr calcId="145621"/>
</workbook>
</file>

<file path=xl/calcChain.xml><?xml version="1.0" encoding="utf-8"?>
<calcChain xmlns="http://schemas.openxmlformats.org/spreadsheetml/2006/main">
  <c r="F8" i="2" l="1"/>
  <c r="B8" i="2"/>
  <c r="I7" i="3" l="1"/>
  <c r="F37" i="2" s="1"/>
  <c r="I6" i="3"/>
  <c r="I11" i="3"/>
  <c r="F36" i="2" l="1"/>
  <c r="F38" i="2"/>
  <c r="B38" i="2"/>
  <c r="H11" i="3"/>
  <c r="H7" i="3"/>
  <c r="H6" i="3"/>
  <c r="F26" i="2" l="1"/>
  <c r="F31" i="2"/>
  <c r="B37" i="2"/>
  <c r="B30" i="2" s="1"/>
  <c r="B36" i="2"/>
  <c r="B26" i="2" l="1"/>
  <c r="F32" i="2"/>
  <c r="F30" i="2"/>
  <c r="B31" i="2"/>
  <c r="B32" i="2"/>
</calcChain>
</file>

<file path=xl/sharedStrings.xml><?xml version="1.0" encoding="utf-8"?>
<sst xmlns="http://schemas.openxmlformats.org/spreadsheetml/2006/main" count="85" uniqueCount="44">
  <si>
    <t>Set 1</t>
  </si>
  <si>
    <t>Set 2</t>
  </si>
  <si>
    <t>Fureur</t>
  </si>
  <si>
    <t>Pouvoir</t>
  </si>
  <si>
    <t>Férocité</t>
  </si>
  <si>
    <t>EP</t>
  </si>
  <si>
    <t>Puissance</t>
  </si>
  <si>
    <t>Précision</t>
  </si>
  <si>
    <t>Statistiques</t>
  </si>
  <si>
    <t>Buffs</t>
  </si>
  <si>
    <t>Temps [%]</t>
  </si>
  <si>
    <t>Nbr stacks moyen</t>
  </si>
  <si>
    <t>Stacks</t>
  </si>
  <si>
    <t>Pas touche jeune Padawan</t>
  </si>
  <si>
    <t>Oui</t>
  </si>
  <si>
    <t>Non</t>
  </si>
  <si>
    <t>Arme</t>
  </si>
  <si>
    <t>Mcm</t>
  </si>
  <si>
    <t>D'arme</t>
  </si>
  <si>
    <t>Du mcm</t>
  </si>
  <si>
    <t>Statistiques moyennes</t>
  </si>
  <si>
    <t>Valeur</t>
  </si>
  <si>
    <t>Chances de Crit</t>
  </si>
  <si>
    <t>Dégâts Critiques</t>
  </si>
  <si>
    <t>Effective Power</t>
  </si>
  <si>
    <t>Améliorer l'EP</t>
  </si>
  <si>
    <t>Modifier uniquement les cellules blanches</t>
  </si>
  <si>
    <t>Pour améliorer l'EP il faut que les 3 valeurs soient le plus proche possible.</t>
  </si>
  <si>
    <t>Autrement dit, 1 point mis en puissance/précision/férocité donnera le nombre de points de la cellule correspondante d'EP.</t>
  </si>
  <si>
    <t>Il faut donc investir les points là où le chiffre est le plus grand.</t>
  </si>
  <si>
    <t>Somme</t>
  </si>
  <si>
    <t>http://gw2skills.net/editor/?fFAQFAWhMMqc25wlBrEBWACxYhGdRUgyL3FE-TFTBAB0s/AXKFoUdFzUCelSuOeAAYpMoSVCwUFiFOQAAcBAyTHQAAEgbezAwQH6QH6QHa38mD9mD9mlBQfMA-w</t>
  </si>
  <si>
    <t>Modifieur de dégâts</t>
  </si>
  <si>
    <t xml:space="preserve">En % </t>
  </si>
  <si>
    <t>Utile pour comparer des runes / cachets / buffs nourriture</t>
  </si>
  <si>
    <t>Calculs d'effective power version 2.0</t>
  </si>
  <si>
    <t>Pour calculer l'effective power suivre la démarche suivante :</t>
  </si>
  <si>
    <t xml:space="preserve">1°/ Créer le build avec l'équipement et les buffs nourriture (pas les stacks d'arme) </t>
  </si>
  <si>
    <t>Build editor</t>
  </si>
  <si>
    <t>2°/ Mettre les statistiques dans les cellules correspondantes sur la feuille "Calculs"</t>
  </si>
  <si>
    <t>Calculs</t>
  </si>
  <si>
    <t>4°/ L'effective power apparait en jaune. Pour l'ameliorer, se référer aux cellules en dessous.</t>
  </si>
  <si>
    <t>Pour info, calculé en fonction de la durée des buffs et des stacks</t>
  </si>
  <si>
    <t>3°/ Remplir les champs restant en blanc : buffs, stack d'arme et de mcm, modifieur de dégâts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</si>
</sst>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68CD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9">
    <xf numFmtId="0" fontId="0" fillId="0" borderId="0" xfId="0"/>
    <xf numFmtId="2" fontId="0" fillId="5" borderId="5" xfId="0" applyNumberFormat="1" applyFill="1" applyBorder="1"/>
    <xf numFmtId="0" fontId="0" fillId="3" borderId="0" xfId="0" applyFill="1" applyBorder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5" xfId="0" applyFill="1" applyBorder="1"/>
    <xf numFmtId="0" fontId="0" fillId="3" borderId="4" xfId="0" applyFill="1" applyBorder="1"/>
    <xf numFmtId="0" fontId="0" fillId="3" borderId="0" xfId="0" applyFill="1" applyBorder="1" applyAlignment="1">
      <alignment horizontal="center"/>
    </xf>
    <xf numFmtId="0" fontId="0" fillId="3" borderId="0" xfId="0" applyFill="1"/>
    <xf numFmtId="0" fontId="0" fillId="3" borderId="2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3" fillId="3" borderId="0" xfId="0" applyFont="1" applyFill="1"/>
    <xf numFmtId="0" fontId="0" fillId="6" borderId="0" xfId="0" applyFill="1"/>
    <xf numFmtId="0" fontId="0" fillId="3" borderId="8" xfId="0" applyFill="1" applyBorder="1"/>
    <xf numFmtId="0" fontId="0" fillId="3" borderId="9" xfId="0" applyFill="1" applyBorder="1"/>
    <xf numFmtId="9" fontId="0" fillId="6" borderId="0" xfId="1" applyFont="1" applyFill="1"/>
    <xf numFmtId="2" fontId="0" fillId="3" borderId="0" xfId="1" applyNumberFormat="1" applyFont="1" applyFill="1"/>
    <xf numFmtId="2" fontId="0" fillId="3" borderId="0" xfId="0" applyNumberFormat="1" applyFill="1"/>
    <xf numFmtId="0" fontId="0" fillId="3" borderId="5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4" borderId="10" xfId="0" applyFill="1" applyBorder="1" applyAlignment="1">
      <alignment horizontal="center"/>
    </xf>
    <xf numFmtId="0" fontId="0" fillId="4" borderId="10" xfId="0" applyFill="1" applyBorder="1"/>
    <xf numFmtId="0" fontId="0" fillId="4" borderId="10" xfId="0" applyFill="1" applyBorder="1" applyAlignment="1">
      <alignment vertical="center" wrapText="1"/>
    </xf>
    <xf numFmtId="0" fontId="2" fillId="4" borderId="10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3" borderId="1" xfId="0" applyFill="1" applyBorder="1"/>
    <xf numFmtId="0" fontId="0" fillId="3" borderId="3" xfId="0" applyFill="1" applyBorder="1"/>
    <xf numFmtId="0" fontId="0" fillId="2" borderId="0" xfId="0" applyFill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9" fontId="0" fillId="2" borderId="0" xfId="1" applyFont="1" applyFill="1" applyAlignment="1" applyProtection="1">
      <alignment horizontal="center"/>
      <protection locked="0"/>
    </xf>
    <xf numFmtId="2" fontId="0" fillId="3" borderId="0" xfId="0" applyNumberFormat="1" applyFill="1" applyBorder="1"/>
    <xf numFmtId="2" fontId="0" fillId="3" borderId="5" xfId="0" applyNumberFormat="1" applyFill="1" applyBorder="1"/>
    <xf numFmtId="0" fontId="0" fillId="3" borderId="11" xfId="0" applyFill="1" applyBorder="1"/>
    <xf numFmtId="9" fontId="0" fillId="6" borderId="1" xfId="1" applyFont="1" applyFill="1" applyBorder="1"/>
    <xf numFmtId="0" fontId="0" fillId="4" borderId="12" xfId="0" applyFill="1" applyBorder="1"/>
    <xf numFmtId="0" fontId="0" fillId="3" borderId="13" xfId="0" applyFill="1" applyBorder="1"/>
    <xf numFmtId="0" fontId="0" fillId="2" borderId="0" xfId="0" applyFill="1" applyBorder="1" applyAlignment="1" applyProtection="1">
      <alignment horizontal="center"/>
      <protection locked="0"/>
    </xf>
    <xf numFmtId="0" fontId="0" fillId="6" borderId="5" xfId="0" applyFill="1" applyBorder="1" applyAlignment="1" applyProtection="1">
      <alignment horizontal="center"/>
    </xf>
    <xf numFmtId="0" fontId="5" fillId="0" borderId="0" xfId="2"/>
    <xf numFmtId="10" fontId="0" fillId="0" borderId="5" xfId="0" applyNumberFormat="1" applyFill="1" applyBorder="1" applyAlignment="1" applyProtection="1">
      <alignment horizontal="center"/>
      <protection locked="0"/>
    </xf>
    <xf numFmtId="0" fontId="5" fillId="3" borderId="0" xfId="2" applyFill="1"/>
    <xf numFmtId="0" fontId="0" fillId="3" borderId="0" xfId="0" applyFill="1" applyAlignment="1"/>
    <xf numFmtId="0" fontId="5" fillId="3" borderId="0" xfId="2" applyFill="1" applyAlignment="1" applyProtection="1"/>
    <xf numFmtId="0" fontId="5" fillId="3" borderId="0" xfId="2" applyFill="1" applyProtection="1"/>
    <xf numFmtId="0" fontId="0" fillId="3" borderId="0" xfId="0" applyFill="1" applyAlignment="1">
      <alignment horizontal="left"/>
    </xf>
    <xf numFmtId="0" fontId="6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10" fontId="0" fillId="3" borderId="0" xfId="0" applyNumberFormat="1" applyFill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</cellXfs>
  <cellStyles count="3">
    <cellStyle name="Lien hypertexte" xfId="2" builtinId="8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E68CD9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n.gw2skills.net/edito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gw2skills.net/editor/?fFAQFAWhMMqc25wlBrEBWACxYhGdRUgyL3FE-TFTBAB0s/AXKFoUdFzUCelSuOeAAYpMoSVCwUFiFOQAAcBAyTHQAAEgbezAwQH6QH6QHa38mD9mD9mlBQfMA-w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5"/>
  <sheetViews>
    <sheetView tabSelected="1" workbookViewId="0"/>
  </sheetViews>
  <sheetFormatPr baseColWidth="10" defaultRowHeight="15" x14ac:dyDescent="0.25"/>
  <cols>
    <col min="1" max="16384" width="11.42578125" style="8"/>
  </cols>
  <sheetData>
    <row r="2" spans="2:12" x14ac:dyDescent="0.25">
      <c r="B2" s="45" t="s">
        <v>35</v>
      </c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2:12" x14ac:dyDescent="0.25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2:12" x14ac:dyDescent="0.25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2:12" x14ac:dyDescent="0.25"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7" spans="2:12" x14ac:dyDescent="0.25">
      <c r="C7" s="44" t="s">
        <v>36</v>
      </c>
      <c r="D7" s="44"/>
      <c r="E7" s="44"/>
      <c r="F7" s="44"/>
      <c r="G7" s="44"/>
      <c r="H7" s="44"/>
      <c r="I7" s="44"/>
      <c r="J7" s="44"/>
      <c r="K7" s="44"/>
    </row>
    <row r="9" spans="2:12" x14ac:dyDescent="0.25">
      <c r="C9" s="44" t="s">
        <v>37</v>
      </c>
      <c r="D9" s="44"/>
      <c r="E9" s="44"/>
      <c r="F9" s="44"/>
      <c r="G9" s="44"/>
      <c r="H9" s="44"/>
      <c r="I9" s="44"/>
      <c r="J9" s="43" t="s">
        <v>38</v>
      </c>
      <c r="K9" s="41"/>
    </row>
    <row r="10" spans="2:12" x14ac:dyDescent="0.25">
      <c r="C10" s="40"/>
    </row>
    <row r="11" spans="2:12" x14ac:dyDescent="0.25">
      <c r="C11" s="44" t="s">
        <v>39</v>
      </c>
      <c r="D11" s="44"/>
      <c r="E11" s="44"/>
      <c r="F11" s="44"/>
      <c r="G11" s="44"/>
      <c r="H11" s="44"/>
      <c r="I11" s="44"/>
      <c r="J11" s="42" t="s">
        <v>40</v>
      </c>
    </row>
    <row r="13" spans="2:12" x14ac:dyDescent="0.25">
      <c r="C13" s="44" t="s">
        <v>43</v>
      </c>
      <c r="D13" s="44"/>
      <c r="E13" s="44"/>
      <c r="F13" s="44"/>
      <c r="G13" s="44"/>
      <c r="H13" s="44"/>
      <c r="I13" s="44"/>
      <c r="J13" s="44"/>
    </row>
    <row r="15" spans="2:12" x14ac:dyDescent="0.25">
      <c r="C15" s="44" t="s">
        <v>41</v>
      </c>
      <c r="D15" s="44"/>
      <c r="E15" s="44"/>
      <c r="F15" s="44"/>
      <c r="G15" s="44"/>
      <c r="H15" s="44"/>
      <c r="I15" s="44"/>
      <c r="J15" s="44"/>
    </row>
  </sheetData>
  <sheetProtection sheet="1" objects="1" scenarios="1"/>
  <mergeCells count="6">
    <mergeCell ref="C13:J13"/>
    <mergeCell ref="C15:J15"/>
    <mergeCell ref="B2:L5"/>
    <mergeCell ref="C7:K7"/>
    <mergeCell ref="C9:I9"/>
    <mergeCell ref="C11:I11"/>
  </mergeCells>
  <hyperlinks>
    <hyperlink ref="J9" r:id="rId1"/>
    <hyperlink ref="J11" location="Calculs!B5" display="Calculs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10" workbookViewId="0">
      <selection activeCell="F22" sqref="F22"/>
    </sheetView>
  </sheetViews>
  <sheetFormatPr baseColWidth="10" defaultRowHeight="15" x14ac:dyDescent="0.25"/>
  <cols>
    <col min="1" max="2" width="16.7109375" style="8" customWidth="1"/>
    <col min="3" max="3" width="16.7109375" style="2" customWidth="1"/>
    <col min="4" max="4" width="2" style="2" customWidth="1"/>
    <col min="5" max="7" width="16.7109375" style="8" customWidth="1"/>
    <col min="8" max="8" width="4.85546875" style="8" customWidth="1"/>
    <col min="9" max="16384" width="11.42578125" style="8"/>
  </cols>
  <sheetData>
    <row r="1" spans="1:12" ht="24" thickBot="1" x14ac:dyDescent="0.3">
      <c r="A1" s="46" t="s">
        <v>0</v>
      </c>
      <c r="B1" s="46"/>
      <c r="C1" s="46"/>
      <c r="D1" s="23"/>
      <c r="E1" s="46" t="s">
        <v>1</v>
      </c>
      <c r="F1" s="46"/>
      <c r="G1" s="48"/>
    </row>
    <row r="2" spans="1:12" x14ac:dyDescent="0.25">
      <c r="A2" s="49"/>
      <c r="B2" s="49"/>
      <c r="C2" s="49"/>
      <c r="D2" s="20"/>
      <c r="E2" s="49"/>
      <c r="F2" s="49"/>
      <c r="G2" s="50"/>
    </row>
    <row r="3" spans="1:12" x14ac:dyDescent="0.25">
      <c r="A3" s="47" t="s">
        <v>8</v>
      </c>
      <c r="B3" s="47"/>
      <c r="C3" s="47"/>
      <c r="D3" s="20"/>
      <c r="E3" s="47" t="s">
        <v>8</v>
      </c>
      <c r="F3" s="47"/>
      <c r="G3" s="51"/>
    </row>
    <row r="4" spans="1:12" x14ac:dyDescent="0.25">
      <c r="A4" s="7"/>
      <c r="B4" s="7"/>
      <c r="C4" s="7"/>
      <c r="D4" s="20"/>
      <c r="E4" s="7"/>
      <c r="F4" s="7"/>
      <c r="G4" s="4"/>
    </row>
    <row r="5" spans="1:12" x14ac:dyDescent="0.25">
      <c r="A5" s="8" t="s">
        <v>6</v>
      </c>
      <c r="B5" s="27">
        <v>2128</v>
      </c>
      <c r="D5" s="21"/>
      <c r="E5" s="8" t="s">
        <v>6</v>
      </c>
      <c r="F5" s="27">
        <v>2352</v>
      </c>
      <c r="G5" s="3"/>
      <c r="I5" s="53" t="s">
        <v>26</v>
      </c>
      <c r="J5" s="53"/>
      <c r="K5" s="53"/>
      <c r="L5" s="53"/>
    </row>
    <row r="6" spans="1:12" x14ac:dyDescent="0.25">
      <c r="A6" s="8" t="s">
        <v>7</v>
      </c>
      <c r="B6" s="27">
        <v>1713</v>
      </c>
      <c r="D6" s="21"/>
      <c r="E6" s="8" t="s">
        <v>7</v>
      </c>
      <c r="F6" s="27">
        <v>1582</v>
      </c>
      <c r="G6" s="3"/>
    </row>
    <row r="7" spans="1:12" x14ac:dyDescent="0.25">
      <c r="A7" s="2" t="s">
        <v>4</v>
      </c>
      <c r="B7" s="36">
        <v>837</v>
      </c>
      <c r="D7" s="21"/>
      <c r="E7" s="2" t="s">
        <v>4</v>
      </c>
      <c r="F7" s="36">
        <v>749</v>
      </c>
      <c r="G7" s="3"/>
    </row>
    <row r="8" spans="1:12" x14ac:dyDescent="0.25">
      <c r="A8" s="5" t="s">
        <v>30</v>
      </c>
      <c r="B8" s="37">
        <f>SUM(B5:B7)</f>
        <v>4678</v>
      </c>
      <c r="C8" s="6"/>
      <c r="D8" s="21"/>
      <c r="E8" s="32" t="s">
        <v>30</v>
      </c>
      <c r="F8" s="37">
        <f>SUM(F5:F7)</f>
        <v>4683</v>
      </c>
      <c r="G8" s="6"/>
    </row>
    <row r="9" spans="1:12" x14ac:dyDescent="0.25">
      <c r="D9" s="21"/>
      <c r="G9" s="3"/>
    </row>
    <row r="10" spans="1:12" x14ac:dyDescent="0.25">
      <c r="A10" s="52" t="s">
        <v>9</v>
      </c>
      <c r="B10" s="52"/>
      <c r="C10" s="52"/>
      <c r="D10" s="24"/>
      <c r="E10" s="52" t="s">
        <v>9</v>
      </c>
      <c r="F10" s="52"/>
      <c r="G10" s="54"/>
    </row>
    <row r="11" spans="1:12" x14ac:dyDescent="0.25">
      <c r="D11" s="21"/>
      <c r="G11" s="3"/>
    </row>
    <row r="12" spans="1:12" x14ac:dyDescent="0.25">
      <c r="A12" s="8" t="s">
        <v>2</v>
      </c>
      <c r="B12" s="29">
        <v>0.7</v>
      </c>
      <c r="C12" s="2" t="s">
        <v>10</v>
      </c>
      <c r="D12" s="21"/>
      <c r="E12" s="8" t="s">
        <v>2</v>
      </c>
      <c r="F12" s="29">
        <v>0.7</v>
      </c>
      <c r="G12" s="3" t="s">
        <v>10</v>
      </c>
    </row>
    <row r="13" spans="1:12" ht="15" customHeight="1" x14ac:dyDescent="0.25">
      <c r="A13" s="5" t="s">
        <v>3</v>
      </c>
      <c r="B13" s="28">
        <v>16</v>
      </c>
      <c r="C13" s="18" t="s">
        <v>11</v>
      </c>
      <c r="D13" s="22"/>
      <c r="E13" s="5" t="s">
        <v>3</v>
      </c>
      <c r="F13" s="28">
        <v>16</v>
      </c>
      <c r="G13" s="10" t="s">
        <v>11</v>
      </c>
    </row>
    <row r="14" spans="1:12" x14ac:dyDescent="0.25">
      <c r="C14" s="19"/>
      <c r="D14" s="22"/>
      <c r="G14" s="9"/>
    </row>
    <row r="15" spans="1:12" x14ac:dyDescent="0.25">
      <c r="A15" s="47" t="s">
        <v>12</v>
      </c>
      <c r="B15" s="47"/>
      <c r="C15" s="47"/>
      <c r="D15" s="20"/>
      <c r="E15" s="47" t="s">
        <v>12</v>
      </c>
      <c r="F15" s="47"/>
      <c r="G15" s="51"/>
    </row>
    <row r="16" spans="1:12" x14ac:dyDescent="0.25">
      <c r="D16" s="21"/>
      <c r="G16" s="3"/>
    </row>
    <row r="17" spans="1:13" x14ac:dyDescent="0.25">
      <c r="A17" s="8" t="s">
        <v>18</v>
      </c>
      <c r="B17" s="27" t="s">
        <v>15</v>
      </c>
      <c r="D17" s="21"/>
      <c r="E17" s="8" t="s">
        <v>18</v>
      </c>
      <c r="F17" s="27" t="s">
        <v>15</v>
      </c>
      <c r="G17" s="3"/>
    </row>
    <row r="18" spans="1:13" x14ac:dyDescent="0.25">
      <c r="A18" s="5" t="s">
        <v>19</v>
      </c>
      <c r="B18" s="28" t="s">
        <v>14</v>
      </c>
      <c r="C18" s="5"/>
      <c r="D18" s="21"/>
      <c r="E18" s="5" t="s">
        <v>19</v>
      </c>
      <c r="F18" s="28" t="s">
        <v>14</v>
      </c>
      <c r="G18" s="6"/>
    </row>
    <row r="19" spans="1:13" x14ac:dyDescent="0.25">
      <c r="D19" s="21"/>
      <c r="G19" s="3"/>
    </row>
    <row r="20" spans="1:13" x14ac:dyDescent="0.25">
      <c r="A20" s="5"/>
      <c r="B20" s="5" t="s">
        <v>32</v>
      </c>
      <c r="C20" s="6"/>
      <c r="D20" s="21"/>
      <c r="E20" s="5"/>
      <c r="F20" s="5" t="s">
        <v>32</v>
      </c>
      <c r="G20" s="6"/>
    </row>
    <row r="21" spans="1:13" x14ac:dyDescent="0.25">
      <c r="D21" s="21"/>
      <c r="G21" s="3"/>
      <c r="I21" s="56" t="s">
        <v>34</v>
      </c>
      <c r="J21" s="56"/>
      <c r="K21" s="56"/>
      <c r="L21" s="56"/>
      <c r="M21" s="56"/>
    </row>
    <row r="22" spans="1:13" x14ac:dyDescent="0.25">
      <c r="A22" s="5" t="s">
        <v>33</v>
      </c>
      <c r="B22" s="39">
        <v>0.1</v>
      </c>
      <c r="C22" s="6"/>
      <c r="D22" s="21"/>
      <c r="E22" s="5" t="s">
        <v>33</v>
      </c>
      <c r="F22" s="39">
        <v>0.1</v>
      </c>
      <c r="G22" s="6"/>
    </row>
    <row r="23" spans="1:13" x14ac:dyDescent="0.25">
      <c r="D23" s="21"/>
      <c r="G23" s="3"/>
    </row>
    <row r="24" spans="1:13" x14ac:dyDescent="0.25">
      <c r="A24" s="47" t="s">
        <v>24</v>
      </c>
      <c r="B24" s="47"/>
      <c r="C24" s="47"/>
      <c r="D24" s="20"/>
      <c r="E24" s="47" t="s">
        <v>24</v>
      </c>
      <c r="F24" s="47"/>
      <c r="G24" s="51"/>
    </row>
    <row r="25" spans="1:13" x14ac:dyDescent="0.25">
      <c r="D25" s="21"/>
      <c r="G25" s="3"/>
    </row>
    <row r="26" spans="1:13" x14ac:dyDescent="0.25">
      <c r="A26" s="5" t="s">
        <v>5</v>
      </c>
      <c r="B26" s="1">
        <f>B36*(1+B37*(B38-1))*(1+B22)</f>
        <v>4882.2725809523818</v>
      </c>
      <c r="C26" s="5"/>
      <c r="D26" s="21"/>
      <c r="E26" s="5" t="s">
        <v>5</v>
      </c>
      <c r="F26" s="1">
        <f>F36*(1+F37*(F38-1))*(1+F22)</f>
        <v>4959.2356251428582</v>
      </c>
      <c r="G26" s="6"/>
    </row>
    <row r="27" spans="1:13" x14ac:dyDescent="0.25">
      <c r="D27" s="21"/>
      <c r="G27" s="3"/>
    </row>
    <row r="28" spans="1:13" x14ac:dyDescent="0.25">
      <c r="A28" s="47" t="s">
        <v>25</v>
      </c>
      <c r="B28" s="47"/>
      <c r="C28" s="47"/>
      <c r="D28" s="20"/>
      <c r="E28" s="47" t="s">
        <v>25</v>
      </c>
      <c r="F28" s="47"/>
      <c r="G28" s="51"/>
      <c r="I28" s="55" t="s">
        <v>27</v>
      </c>
      <c r="J28" s="55"/>
      <c r="K28" s="55"/>
      <c r="L28" s="55"/>
      <c r="M28" s="55"/>
    </row>
    <row r="29" spans="1:13" ht="15" customHeight="1" x14ac:dyDescent="0.25">
      <c r="D29" s="21"/>
      <c r="G29" s="3"/>
      <c r="I29" s="55"/>
      <c r="J29" s="55"/>
      <c r="K29" s="55"/>
      <c r="L29" s="55"/>
      <c r="M29" s="55"/>
    </row>
    <row r="30" spans="1:13" ht="15" customHeight="1" x14ac:dyDescent="0.25">
      <c r="A30" s="8" t="s">
        <v>6</v>
      </c>
      <c r="B30" s="16">
        <f>1+B37*(B38-1)</f>
        <v>1.5919761904761907</v>
      </c>
      <c r="D30" s="21"/>
      <c r="E30" s="8" t="s">
        <v>6</v>
      </c>
      <c r="F30" s="16">
        <f>1+F37*(F38-1)</f>
        <v>1.4968114285714287</v>
      </c>
      <c r="G30" s="3"/>
      <c r="I30" s="55" t="s">
        <v>28</v>
      </c>
      <c r="J30" s="55"/>
      <c r="K30" s="55"/>
      <c r="L30" s="55"/>
      <c r="M30" s="55"/>
    </row>
    <row r="31" spans="1:13" x14ac:dyDescent="0.25">
      <c r="A31" s="8" t="s">
        <v>7</v>
      </c>
      <c r="B31" s="17">
        <f>B36*(B38-1)/2100</f>
        <v>1.4046209523809527</v>
      </c>
      <c r="D31" s="21"/>
      <c r="E31" s="8" t="s">
        <v>7</v>
      </c>
      <c r="F31" s="17">
        <f>F36*(F38-1)/2100</f>
        <v>1.4333295238095238</v>
      </c>
      <c r="G31" s="3"/>
      <c r="I31" s="55"/>
      <c r="J31" s="55"/>
      <c r="K31" s="55"/>
      <c r="L31" s="55"/>
      <c r="M31" s="55"/>
    </row>
    <row r="32" spans="1:13" ht="15" customHeight="1" x14ac:dyDescent="0.25">
      <c r="A32" s="5" t="s">
        <v>4</v>
      </c>
      <c r="B32" s="31">
        <f>B36*B37/1500</f>
        <v>1.039968253968254</v>
      </c>
      <c r="C32" s="6"/>
      <c r="D32" s="21"/>
      <c r="E32" s="32" t="s">
        <v>4</v>
      </c>
      <c r="F32" s="31">
        <f>F36*F37/1500</f>
        <v>0.99826285714285723</v>
      </c>
      <c r="G32" s="6"/>
      <c r="I32" s="53" t="s">
        <v>29</v>
      </c>
      <c r="J32" s="53"/>
      <c r="K32" s="53"/>
      <c r="L32" s="53"/>
      <c r="M32" s="53"/>
    </row>
    <row r="33" spans="1:14" x14ac:dyDescent="0.25">
      <c r="A33" s="2"/>
      <c r="B33" s="30"/>
      <c r="D33" s="21"/>
      <c r="E33" s="2"/>
      <c r="F33" s="30"/>
      <c r="G33" s="3"/>
    </row>
    <row r="34" spans="1:14" x14ac:dyDescent="0.25">
      <c r="A34" s="47" t="s">
        <v>20</v>
      </c>
      <c r="B34" s="47"/>
      <c r="C34" s="47"/>
      <c r="D34" s="20"/>
      <c r="E34" s="47" t="s">
        <v>20</v>
      </c>
      <c r="F34" s="47"/>
      <c r="G34" s="51"/>
    </row>
    <row r="35" spans="1:14" x14ac:dyDescent="0.25">
      <c r="D35" s="21"/>
      <c r="G35" s="3"/>
    </row>
    <row r="36" spans="1:14" x14ac:dyDescent="0.25">
      <c r="A36" s="8" t="s">
        <v>6</v>
      </c>
      <c r="B36" s="12">
        <f>B5+B13*35+Choix!H6+Choix!H11</f>
        <v>2788</v>
      </c>
      <c r="D36" s="21"/>
      <c r="E36" s="8" t="s">
        <v>6</v>
      </c>
      <c r="F36" s="12">
        <f>F5+F13*35+Choix!I6+Choix!I11</f>
        <v>3012</v>
      </c>
      <c r="G36" s="3"/>
    </row>
    <row r="37" spans="1:14" x14ac:dyDescent="0.25">
      <c r="A37" s="8" t="s">
        <v>22</v>
      </c>
      <c r="B37" s="15">
        <f>((B6-916+B12*420+Choix!H7)/21+4)/100</f>
        <v>0.55952380952380953</v>
      </c>
      <c r="D37" s="21"/>
      <c r="E37" s="8" t="s">
        <v>22</v>
      </c>
      <c r="F37" s="15">
        <f>((F6-916+F12*420+Choix!I7)/21+4)/100</f>
        <v>0.49714285714285716</v>
      </c>
      <c r="G37" s="3"/>
      <c r="I37" s="44" t="s">
        <v>42</v>
      </c>
      <c r="J37" s="44"/>
      <c r="K37" s="44"/>
      <c r="L37" s="44"/>
      <c r="M37" s="44"/>
      <c r="N37" s="44"/>
    </row>
    <row r="38" spans="1:14" ht="15.75" thickBot="1" x14ac:dyDescent="0.3">
      <c r="A38" s="25" t="s">
        <v>23</v>
      </c>
      <c r="B38" s="33">
        <f>(B7/15+150)/100</f>
        <v>2.0580000000000003</v>
      </c>
      <c r="C38" s="25"/>
      <c r="D38" s="34"/>
      <c r="E38" s="25" t="s">
        <v>23</v>
      </c>
      <c r="F38" s="33">
        <f>(F7/15+150)/100</f>
        <v>1.9993333333333334</v>
      </c>
      <c r="G38" s="26"/>
    </row>
  </sheetData>
  <sheetProtection sheet="1" objects="1" scenarios="1" selectLockedCells="1"/>
  <mergeCells count="22">
    <mergeCell ref="I37:N37"/>
    <mergeCell ref="I5:L5"/>
    <mergeCell ref="E10:G10"/>
    <mergeCell ref="E15:G15"/>
    <mergeCell ref="E34:G34"/>
    <mergeCell ref="E24:G24"/>
    <mergeCell ref="I30:M31"/>
    <mergeCell ref="I28:M29"/>
    <mergeCell ref="I32:M32"/>
    <mergeCell ref="E28:G28"/>
    <mergeCell ref="I21:M21"/>
    <mergeCell ref="A10:C10"/>
    <mergeCell ref="A15:C15"/>
    <mergeCell ref="A34:C34"/>
    <mergeCell ref="A24:C24"/>
    <mergeCell ref="A28:C28"/>
    <mergeCell ref="A1:C1"/>
    <mergeCell ref="A3:C3"/>
    <mergeCell ref="E1:G1"/>
    <mergeCell ref="A2:C2"/>
    <mergeCell ref="E2:G2"/>
    <mergeCell ref="E3:G3"/>
  </mergeCells>
  <conditionalFormatting sqref="B30:B3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0:F3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Choisir parmi la liste">
          <x14:formula1>
            <xm:f>Choix!$A$5:$A$7</xm:f>
          </x14:formula1>
          <xm:sqref>B17 F17</xm:sqref>
        </x14:dataValidation>
        <x14:dataValidation type="list" allowBlank="1" showInputMessage="1" showErrorMessage="1" error="Choisir parmi la liste">
          <x14:formula1>
            <xm:f>Choix!$A$10:$A$11</xm:f>
          </x14:formula1>
          <xm:sqref>B18 F18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A12" sqref="A12"/>
    </sheetView>
  </sheetViews>
  <sheetFormatPr baseColWidth="10" defaultRowHeight="15" x14ac:dyDescent="0.25"/>
  <cols>
    <col min="1" max="6" width="11.42578125" style="8"/>
    <col min="7" max="7" width="11.42578125" style="13"/>
    <col min="8" max="16384" width="11.42578125" style="8"/>
  </cols>
  <sheetData>
    <row r="1" spans="1:15" x14ac:dyDescent="0.25">
      <c r="A1" s="57" t="s">
        <v>13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s="5" customFormat="1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4" spans="1:15" x14ac:dyDescent="0.25">
      <c r="A4" s="11" t="s">
        <v>16</v>
      </c>
      <c r="H4" s="11" t="s">
        <v>21</v>
      </c>
    </row>
    <row r="5" spans="1:15" x14ac:dyDescent="0.25">
      <c r="A5" s="8" t="s">
        <v>15</v>
      </c>
      <c r="H5" s="8" t="s">
        <v>0</v>
      </c>
      <c r="I5" s="8" t="s">
        <v>1</v>
      </c>
    </row>
    <row r="6" spans="1:15" x14ac:dyDescent="0.25">
      <c r="A6" s="8" t="s">
        <v>6</v>
      </c>
      <c r="H6" s="8">
        <f>IF(Calculs!B17="Puissance",250,0)</f>
        <v>0</v>
      </c>
      <c r="I6" s="8">
        <f>IF(Calculs!F17="Puissance",250,0)</f>
        <v>0</v>
      </c>
    </row>
    <row r="7" spans="1:15" s="5" customFormat="1" x14ac:dyDescent="0.25">
      <c r="A7" s="5" t="s">
        <v>7</v>
      </c>
      <c r="G7" s="14"/>
      <c r="H7" s="5">
        <f>IF(Calculs!B17="Précision",250,0)</f>
        <v>0</v>
      </c>
      <c r="I7" s="5">
        <f>IF(Calculs!F17="Précision",250,0)</f>
        <v>0</v>
      </c>
    </row>
    <row r="9" spans="1:15" x14ac:dyDescent="0.25">
      <c r="A9" s="11" t="s">
        <v>17</v>
      </c>
      <c r="H9" s="11" t="s">
        <v>21</v>
      </c>
    </row>
    <row r="10" spans="1:15" x14ac:dyDescent="0.25">
      <c r="A10" s="8" t="s">
        <v>15</v>
      </c>
      <c r="H10" s="8" t="s">
        <v>0</v>
      </c>
      <c r="I10" s="8" t="s">
        <v>1</v>
      </c>
    </row>
    <row r="11" spans="1:15" s="5" customFormat="1" x14ac:dyDescent="0.25">
      <c r="A11" s="5" t="s">
        <v>14</v>
      </c>
      <c r="G11" s="14"/>
      <c r="H11" s="35">
        <f>IF(Calculs!B18="Oui",100,0)</f>
        <v>100</v>
      </c>
      <c r="I11" s="5">
        <f>IF(Calculs!F18="Oui",100,0)</f>
        <v>100</v>
      </c>
    </row>
  </sheetData>
  <sheetProtection sheet="1" objects="1" scenarios="1" selectLockedCells="1" selectUnlockedCells="1"/>
  <mergeCells count="1">
    <mergeCell ref="A1:O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x14ac:dyDescent="0.25">
      <c r="A1" s="38" t="s">
        <v>31</v>
      </c>
    </row>
  </sheetData>
  <hyperlinks>
    <hyperlink ref="A1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Mode d'emploi</vt:lpstr>
      <vt:lpstr>Calculs</vt:lpstr>
      <vt:lpstr>Choix</vt:lpstr>
      <vt:lpstr>Lien build</vt:lpstr>
      <vt:lpstr>Scarlett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</dc:creator>
  <cp:lastModifiedBy>Seb</cp:lastModifiedBy>
  <dcterms:created xsi:type="dcterms:W3CDTF">2013-09-25T18:32:28Z</dcterms:created>
  <dcterms:modified xsi:type="dcterms:W3CDTF">2015-05-12T22:26:37Z</dcterms:modified>
</cp:coreProperties>
</file>