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780" windowHeight="11895" activeTab="1"/>
  </bookViews>
  <sheets>
    <sheet name="donnéeddds" sheetId="1" r:id="rId1"/>
    <sheet name="calculateur" sheetId="3" r:id="rId2"/>
    <sheet name="données" sheetId="4" r:id="rId3"/>
    <sheet name="aliments" sheetId="2" r:id="rId4"/>
  </sheets>
  <calcPr calcId="125725"/>
</workbook>
</file>

<file path=xl/calcChain.xml><?xml version="1.0" encoding="utf-8"?>
<calcChain xmlns="http://schemas.openxmlformats.org/spreadsheetml/2006/main">
  <c r="B65" i="3"/>
  <c r="G58"/>
  <c r="F58"/>
  <c r="E58"/>
  <c r="D58"/>
  <c r="G50"/>
  <c r="F50"/>
  <c r="E50"/>
  <c r="D50"/>
  <c r="G46"/>
  <c r="B66" s="1"/>
  <c r="F46"/>
  <c r="E46"/>
  <c r="D46"/>
  <c r="G42"/>
  <c r="F42"/>
  <c r="E42"/>
  <c r="D42"/>
  <c r="G34"/>
  <c r="F34"/>
  <c r="E34"/>
  <c r="D34"/>
  <c r="G26"/>
  <c r="F26"/>
  <c r="E26"/>
  <c r="D26"/>
  <c r="D18"/>
  <c r="B63" s="1"/>
  <c r="E18"/>
  <c r="B64" s="1"/>
  <c r="F18"/>
  <c r="G18"/>
  <c r="C6"/>
  <c r="D6" s="1"/>
  <c r="C4"/>
  <c r="D4" s="1"/>
  <c r="J15" i="4"/>
  <c r="J10"/>
  <c r="J5"/>
  <c r="C5" i="3" s="1"/>
  <c r="D5" s="1"/>
  <c r="H53" i="1"/>
  <c r="H52"/>
  <c r="H51"/>
  <c r="L48"/>
  <c r="J48"/>
  <c r="K48"/>
  <c r="I48"/>
  <c r="L39"/>
  <c r="K39"/>
  <c r="I39"/>
  <c r="I29"/>
  <c r="J29"/>
  <c r="K29"/>
  <c r="L29"/>
  <c r="H34" s="1"/>
  <c r="L12"/>
  <c r="K12"/>
  <c r="I12"/>
  <c r="H33" l="1"/>
  <c r="H35"/>
</calcChain>
</file>

<file path=xl/sharedStrings.xml><?xml version="1.0" encoding="utf-8"?>
<sst xmlns="http://schemas.openxmlformats.org/spreadsheetml/2006/main" count="194" uniqueCount="114">
  <si>
    <t>P</t>
  </si>
  <si>
    <t>G</t>
  </si>
  <si>
    <t>L</t>
  </si>
  <si>
    <t>kcal</t>
  </si>
  <si>
    <t>Alcool</t>
  </si>
  <si>
    <t>2 œufs</t>
  </si>
  <si>
    <t>100gr sarasin</t>
  </si>
  <si>
    <t>1 banane</t>
  </si>
  <si>
    <t>30 gr noisettes</t>
  </si>
  <si>
    <t>30gr isolate</t>
  </si>
  <si>
    <t>300 gr riz</t>
  </si>
  <si>
    <t>100 g sarasin</t>
  </si>
  <si>
    <t>20gr raisin sec</t>
  </si>
  <si>
    <t>30gr noisette</t>
  </si>
  <si>
    <t>100gr malto</t>
  </si>
  <si>
    <t>30gr whey</t>
  </si>
  <si>
    <t>300gr riz</t>
  </si>
  <si>
    <t>1 portion steak</t>
  </si>
  <si>
    <t>p</t>
  </si>
  <si>
    <t>g</t>
  </si>
  <si>
    <t>l</t>
  </si>
  <si>
    <t>100 gr avoine</t>
  </si>
  <si>
    <t>250 gr riz</t>
  </si>
  <si>
    <t>1 steak</t>
  </si>
  <si>
    <t>250gr riz</t>
  </si>
  <si>
    <t>1steak</t>
  </si>
  <si>
    <t>Type nutritionnel</t>
  </si>
  <si>
    <t>N1</t>
  </si>
  <si>
    <t>Besoin calorique</t>
  </si>
  <si>
    <t>Objectif</t>
  </si>
  <si>
    <t>1g</t>
  </si>
  <si>
    <t>N2</t>
  </si>
  <si>
    <t>N3</t>
  </si>
  <si>
    <t>P (20-25)</t>
  </si>
  <si>
    <t>L (25-30)</t>
  </si>
  <si>
    <t>P (25-30)</t>
  </si>
  <si>
    <t>L (30-35)</t>
  </si>
  <si>
    <t>P (30-40)</t>
  </si>
  <si>
    <t>L (35-40)</t>
  </si>
  <si>
    <t>aliment</t>
  </si>
  <si>
    <t>patate douce</t>
  </si>
  <si>
    <t>sarrasin</t>
  </si>
  <si>
    <t>poids / unité</t>
  </si>
  <si>
    <t>banane</t>
  </si>
  <si>
    <t>whey</t>
  </si>
  <si>
    <t>steak 5</t>
  </si>
  <si>
    <t>steak 15</t>
  </si>
  <si>
    <t>thon</t>
  </si>
  <si>
    <t>poulet</t>
  </si>
  <si>
    <t>œuf</t>
  </si>
  <si>
    <t>Journalier</t>
  </si>
  <si>
    <t>saumon</t>
  </si>
  <si>
    <t>sardines</t>
  </si>
  <si>
    <t>maquereaux</t>
  </si>
  <si>
    <t>pomme</t>
  </si>
  <si>
    <t>orange</t>
  </si>
  <si>
    <t>poire</t>
  </si>
  <si>
    <t>abricot</t>
  </si>
  <si>
    <t>cerise</t>
  </si>
  <si>
    <t>cabillaud</t>
  </si>
  <si>
    <t>colin</t>
  </si>
  <si>
    <t>sole</t>
  </si>
  <si>
    <t>daurade</t>
  </si>
  <si>
    <t>brocoli</t>
  </si>
  <si>
    <t>choux de bruxelles</t>
  </si>
  <si>
    <t>chou-fleur</t>
  </si>
  <si>
    <t>haricots verts</t>
  </si>
  <si>
    <t>cœurs d'artichauts</t>
  </si>
  <si>
    <t>céleri rave</t>
  </si>
  <si>
    <t>poireaux</t>
  </si>
  <si>
    <t>pois gourmands</t>
  </si>
  <si>
    <t>carottes</t>
  </si>
  <si>
    <t>navets</t>
  </si>
  <si>
    <t>blettes</t>
  </si>
  <si>
    <t>courge</t>
  </si>
  <si>
    <t>potiron</t>
  </si>
  <si>
    <t>aubergines</t>
  </si>
  <si>
    <t>chou pommé</t>
  </si>
  <si>
    <t>épinards</t>
  </si>
  <si>
    <t>asperges</t>
  </si>
  <si>
    <t>champignons</t>
  </si>
  <si>
    <t>poivron</t>
  </si>
  <si>
    <t>courgettes</t>
  </si>
  <si>
    <t>châtaignes</t>
  </si>
  <si>
    <t>igname</t>
  </si>
  <si>
    <t>taro</t>
  </si>
  <si>
    <t>panais</t>
  </si>
  <si>
    <t>noisette</t>
  </si>
  <si>
    <t>amande</t>
  </si>
  <si>
    <t>macadamia</t>
  </si>
  <si>
    <t>noix de grenoble</t>
  </si>
  <si>
    <t>noix de cajou</t>
  </si>
  <si>
    <t>pistaches</t>
  </si>
  <si>
    <t>noix du brésil</t>
  </si>
  <si>
    <t>pignons de pin</t>
  </si>
  <si>
    <t>noix de pécan</t>
  </si>
  <si>
    <t>crevettes</t>
  </si>
  <si>
    <t>lieu noir</t>
  </si>
  <si>
    <t>noix de st jacques</t>
  </si>
  <si>
    <t>cresson</t>
  </si>
  <si>
    <t>endives</t>
  </si>
  <si>
    <t>concombre</t>
  </si>
  <si>
    <t>laitue</t>
  </si>
  <si>
    <t>avoine</t>
  </si>
  <si>
    <t>riz basmati (cuit)</t>
  </si>
  <si>
    <t>Matin</t>
  </si>
  <si>
    <t>Midi</t>
  </si>
  <si>
    <t>Soir</t>
  </si>
  <si>
    <t>Collation</t>
  </si>
  <si>
    <t>Intra</t>
  </si>
  <si>
    <t>Post</t>
  </si>
  <si>
    <t>quantité (gr) / unité</t>
  </si>
  <si>
    <t>Total</t>
  </si>
  <si>
    <t>maltodextrine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</si>
</sst>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2" applyNumberFormat="0" applyAlignment="0" applyProtection="0"/>
  </cellStyleXfs>
  <cellXfs count="24">
    <xf numFmtId="0" fontId="0" fillId="0" borderId="0" xfId="0"/>
    <xf numFmtId="9" fontId="0" fillId="0" borderId="0" xfId="0" applyNumberFormat="1"/>
    <xf numFmtId="0" fontId="0" fillId="0" borderId="1" xfId="0" applyBorder="1"/>
    <xf numFmtId="9" fontId="0" fillId="0" borderId="1" xfId="1" applyFont="1" applyBorder="1"/>
    <xf numFmtId="1" fontId="0" fillId="0" borderId="0" xfId="0" applyNumberFormat="1"/>
    <xf numFmtId="0" fontId="0" fillId="0" borderId="1" xfId="0" applyBorder="1" applyAlignment="1">
      <alignment horizontal="center"/>
    </xf>
    <xf numFmtId="9" fontId="0" fillId="0" borderId="0" xfId="1" applyFon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1" fontId="0" fillId="0" borderId="1" xfId="0" applyNumberFormat="1" applyBorder="1"/>
    <xf numFmtId="0" fontId="3" fillId="2" borderId="2" xfId="2" applyFont="1"/>
    <xf numFmtId="0" fontId="0" fillId="0" borderId="0" xfId="0" applyBorder="1"/>
    <xf numFmtId="0" fontId="0" fillId="0" borderId="4" xfId="0" applyBorder="1"/>
    <xf numFmtId="0" fontId="0" fillId="3" borderId="1" xfId="0" applyFill="1" applyBorder="1"/>
    <xf numFmtId="0" fontId="0" fillId="0" borderId="4" xfId="0" applyBorder="1" applyAlignment="1">
      <alignment horizontal="center" vertical="center"/>
    </xf>
    <xf numFmtId="0" fontId="0" fillId="0" borderId="1" xfId="0" applyFill="1" applyBorder="1"/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0" xfId="0" applyNumberFormat="1" applyBorder="1"/>
    <xf numFmtId="0" fontId="0" fillId="0" borderId="0" xfId="0" applyBorder="1" applyAlignment="1"/>
    <xf numFmtId="0" fontId="0" fillId="0" borderId="1" xfId="0" applyBorder="1" applyAlignment="1"/>
  </cellXfs>
  <cellStyles count="3">
    <cellStyle name="Normal" xfId="0" builtinId="0"/>
    <cellStyle name="Pourcentage" xfId="1" builtinId="5"/>
    <cellStyle name="Vérification" xfId="2" builtinId="23"/>
  </cellStyles>
  <dxfs count="3">
    <dxf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au1" displayName="Tableau1" ref="A1:F1048576" totalsRowShown="0" headerRowDxfId="0" headerRowBorderDxfId="1" tableBorderDxfId="2">
  <autoFilter ref="A1:F1048576"/>
  <tableColumns count="6">
    <tableColumn id="1" name="poids / unité"/>
    <tableColumn id="2" name="aliment"/>
    <tableColumn id="3" name="P"/>
    <tableColumn id="4" name="G"/>
    <tableColumn id="5" name="L"/>
    <tableColumn id="6" name="kcal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53"/>
  <sheetViews>
    <sheetView workbookViewId="0">
      <selection activeCell="G16" sqref="G16"/>
    </sheetView>
  </sheetViews>
  <sheetFormatPr baseColWidth="10" defaultRowHeight="15"/>
  <cols>
    <col min="8" max="8" width="11.5703125" bestFit="1" customWidth="1"/>
  </cols>
  <sheetData>
    <row r="2" spans="1:12">
      <c r="G2" s="5"/>
      <c r="H2" s="5"/>
    </row>
    <row r="3" spans="1:12">
      <c r="G3" s="2"/>
      <c r="H3" s="2"/>
    </row>
    <row r="4" spans="1:12">
      <c r="G4" s="2"/>
      <c r="H4" s="2"/>
    </row>
    <row r="5" spans="1:12">
      <c r="G5" s="2"/>
      <c r="H5" s="2"/>
    </row>
    <row r="6" spans="1:12">
      <c r="G6" s="2"/>
      <c r="H6" s="2"/>
    </row>
    <row r="7" spans="1:12">
      <c r="G7" s="2"/>
      <c r="H7" s="2"/>
    </row>
    <row r="11" spans="1:12">
      <c r="I11" t="s">
        <v>0</v>
      </c>
      <c r="J11" t="s">
        <v>1</v>
      </c>
      <c r="K11" t="s">
        <v>2</v>
      </c>
      <c r="L11" t="s">
        <v>3</v>
      </c>
    </row>
    <row r="12" spans="1:12">
      <c r="G12" t="s">
        <v>5</v>
      </c>
      <c r="I12">
        <f>7*2</f>
        <v>14</v>
      </c>
      <c r="J12">
        <v>0</v>
      </c>
      <c r="K12">
        <f>7*2</f>
        <v>14</v>
      </c>
      <c r="L12">
        <f>90*2</f>
        <v>180</v>
      </c>
    </row>
    <row r="13" spans="1:12">
      <c r="A13" s="5"/>
      <c r="B13" s="5"/>
      <c r="G13" t="s">
        <v>6</v>
      </c>
      <c r="I13">
        <v>13</v>
      </c>
      <c r="J13">
        <v>72</v>
      </c>
      <c r="K13">
        <v>3</v>
      </c>
      <c r="L13">
        <v>343</v>
      </c>
    </row>
    <row r="14" spans="1:12">
      <c r="A14" s="2"/>
      <c r="B14" s="3"/>
      <c r="G14" t="s">
        <v>7</v>
      </c>
      <c r="J14">
        <v>25</v>
      </c>
      <c r="L14">
        <v>100</v>
      </c>
    </row>
    <row r="15" spans="1:12">
      <c r="A15" s="2"/>
      <c r="B15" s="3"/>
      <c r="G15" t="s">
        <v>8</v>
      </c>
      <c r="I15">
        <v>5</v>
      </c>
      <c r="J15">
        <v>5</v>
      </c>
      <c r="K15">
        <v>19</v>
      </c>
      <c r="L15">
        <v>194</v>
      </c>
    </row>
    <row r="16" spans="1:12">
      <c r="A16" s="2"/>
      <c r="B16" s="3"/>
      <c r="G16" t="s">
        <v>9</v>
      </c>
      <c r="I16">
        <v>25</v>
      </c>
      <c r="L16">
        <v>104</v>
      </c>
    </row>
    <row r="17" spans="1:12">
      <c r="B17" s="1"/>
      <c r="G17" t="s">
        <v>17</v>
      </c>
      <c r="I17">
        <v>25</v>
      </c>
      <c r="K17">
        <v>5</v>
      </c>
      <c r="L17">
        <v>145</v>
      </c>
    </row>
    <row r="18" spans="1:12">
      <c r="A18" s="5"/>
      <c r="B18" s="5"/>
      <c r="G18" t="s">
        <v>10</v>
      </c>
      <c r="I18">
        <v>8</v>
      </c>
      <c r="J18">
        <v>78</v>
      </c>
      <c r="K18">
        <v>2</v>
      </c>
      <c r="L18">
        <v>352</v>
      </c>
    </row>
    <row r="19" spans="1:12">
      <c r="A19" s="2"/>
      <c r="B19" s="3"/>
      <c r="G19" t="s">
        <v>11</v>
      </c>
      <c r="I19">
        <v>13</v>
      </c>
      <c r="J19">
        <v>72</v>
      </c>
      <c r="K19">
        <v>3</v>
      </c>
      <c r="L19">
        <v>343</v>
      </c>
    </row>
    <row r="20" spans="1:12">
      <c r="A20" s="2"/>
      <c r="B20" s="3"/>
      <c r="G20" t="s">
        <v>12</v>
      </c>
      <c r="I20">
        <v>1</v>
      </c>
      <c r="J20">
        <v>15</v>
      </c>
      <c r="L20">
        <v>57</v>
      </c>
    </row>
    <row r="21" spans="1:12">
      <c r="A21" s="2"/>
      <c r="B21" s="3"/>
      <c r="G21" t="s">
        <v>9</v>
      </c>
      <c r="I21">
        <v>25</v>
      </c>
      <c r="L21">
        <v>104</v>
      </c>
    </row>
    <row r="22" spans="1:12">
      <c r="G22" t="s">
        <v>13</v>
      </c>
      <c r="I22">
        <v>5</v>
      </c>
      <c r="J22">
        <v>5</v>
      </c>
      <c r="K22">
        <v>19</v>
      </c>
      <c r="L22">
        <v>194</v>
      </c>
    </row>
    <row r="23" spans="1:12">
      <c r="G23" t="s">
        <v>14</v>
      </c>
      <c r="J23">
        <v>94</v>
      </c>
      <c r="L23">
        <v>376</v>
      </c>
    </row>
    <row r="24" spans="1:12">
      <c r="G24" t="s">
        <v>15</v>
      </c>
      <c r="I24">
        <v>25</v>
      </c>
      <c r="L24">
        <v>104</v>
      </c>
    </row>
    <row r="25" spans="1:12">
      <c r="G25" t="s">
        <v>17</v>
      </c>
      <c r="I25">
        <v>25</v>
      </c>
      <c r="K25">
        <v>5</v>
      </c>
      <c r="L25">
        <v>145</v>
      </c>
    </row>
    <row r="26" spans="1:12">
      <c r="G26" t="s">
        <v>16</v>
      </c>
      <c r="I26">
        <v>8</v>
      </c>
      <c r="J26">
        <v>78</v>
      </c>
      <c r="K26">
        <v>2</v>
      </c>
      <c r="L26">
        <v>352</v>
      </c>
    </row>
    <row r="27" spans="1:12">
      <c r="G27" t="s">
        <v>9</v>
      </c>
      <c r="I27">
        <v>25</v>
      </c>
      <c r="L27">
        <v>104</v>
      </c>
    </row>
    <row r="28" spans="1:12">
      <c r="G28" t="s">
        <v>7</v>
      </c>
      <c r="J28">
        <v>25</v>
      </c>
      <c r="L28">
        <v>100</v>
      </c>
    </row>
    <row r="29" spans="1:12">
      <c r="I29">
        <f t="shared" ref="I29:J29" si="0">SUM(I12:I28)</f>
        <v>217</v>
      </c>
      <c r="J29">
        <f t="shared" si="0"/>
        <v>469</v>
      </c>
      <c r="K29">
        <f>SUM(K12:K28)</f>
        <v>72</v>
      </c>
      <c r="L29">
        <f>SUM(L12:L28)</f>
        <v>3297</v>
      </c>
    </row>
    <row r="33" spans="7:12">
      <c r="G33" t="s">
        <v>18</v>
      </c>
      <c r="H33" s="4">
        <f>I29*H4/L29*100</f>
        <v>0</v>
      </c>
    </row>
    <row r="34" spans="7:12">
      <c r="G34" t="s">
        <v>19</v>
      </c>
      <c r="H34" s="4">
        <f>J29*H5/L29*100</f>
        <v>0</v>
      </c>
    </row>
    <row r="35" spans="7:12">
      <c r="G35" t="s">
        <v>20</v>
      </c>
      <c r="H35" s="4">
        <f>K29*H6/L29*100</f>
        <v>0</v>
      </c>
    </row>
    <row r="38" spans="7:12">
      <c r="I38" t="s">
        <v>0</v>
      </c>
      <c r="J38" t="s">
        <v>1</v>
      </c>
      <c r="K38" t="s">
        <v>2</v>
      </c>
      <c r="L38" t="s">
        <v>3</v>
      </c>
    </row>
    <row r="39" spans="7:12">
      <c r="G39" t="s">
        <v>5</v>
      </c>
      <c r="I39">
        <f>7*2</f>
        <v>14</v>
      </c>
      <c r="J39">
        <v>0</v>
      </c>
      <c r="K39">
        <f>7*2</f>
        <v>14</v>
      </c>
      <c r="L39">
        <f>90*2</f>
        <v>180</v>
      </c>
    </row>
    <row r="40" spans="7:12">
      <c r="G40" t="s">
        <v>21</v>
      </c>
      <c r="I40">
        <v>17</v>
      </c>
      <c r="J40">
        <v>66</v>
      </c>
      <c r="K40">
        <v>7</v>
      </c>
      <c r="L40">
        <v>389</v>
      </c>
    </row>
    <row r="41" spans="7:12">
      <c r="G41" t="s">
        <v>15</v>
      </c>
      <c r="I41">
        <v>25</v>
      </c>
      <c r="L41">
        <v>104</v>
      </c>
    </row>
    <row r="42" spans="7:12">
      <c r="G42" t="s">
        <v>22</v>
      </c>
      <c r="I42">
        <v>7</v>
      </c>
      <c r="J42">
        <v>58</v>
      </c>
      <c r="K42">
        <v>1</v>
      </c>
      <c r="L42">
        <v>267</v>
      </c>
    </row>
    <row r="43" spans="7:12">
      <c r="G43" t="s">
        <v>23</v>
      </c>
      <c r="I43">
        <v>25</v>
      </c>
      <c r="K43">
        <v>5</v>
      </c>
      <c r="L43">
        <v>145</v>
      </c>
    </row>
    <row r="44" spans="7:12">
      <c r="G44" t="s">
        <v>14</v>
      </c>
      <c r="J44">
        <v>94</v>
      </c>
      <c r="L44">
        <v>376</v>
      </c>
    </row>
    <row r="45" spans="7:12">
      <c r="G45" t="s">
        <v>15</v>
      </c>
      <c r="I45">
        <v>25</v>
      </c>
      <c r="L45">
        <v>104</v>
      </c>
    </row>
    <row r="46" spans="7:12">
      <c r="G46" t="s">
        <v>24</v>
      </c>
      <c r="I46">
        <v>7</v>
      </c>
      <c r="J46">
        <v>58</v>
      </c>
      <c r="K46">
        <v>1</v>
      </c>
      <c r="L46">
        <v>267</v>
      </c>
    </row>
    <row r="47" spans="7:12">
      <c r="G47" t="s">
        <v>25</v>
      </c>
      <c r="I47">
        <v>25</v>
      </c>
      <c r="K47">
        <v>5</v>
      </c>
      <c r="L47">
        <v>145</v>
      </c>
    </row>
    <row r="48" spans="7:12">
      <c r="I48">
        <f>SUM(I39:I47)</f>
        <v>145</v>
      </c>
      <c r="J48">
        <f t="shared" ref="J48:L48" si="1">SUM(J39:J47)</f>
        <v>276</v>
      </c>
      <c r="K48">
        <f t="shared" si="1"/>
        <v>33</v>
      </c>
      <c r="L48">
        <f t="shared" si="1"/>
        <v>1977</v>
      </c>
    </row>
    <row r="51" spans="7:8">
      <c r="G51" t="s">
        <v>18</v>
      </c>
      <c r="H51" s="6">
        <f>I48*4/L48</f>
        <v>0.29337379868487606</v>
      </c>
    </row>
    <row r="52" spans="7:8">
      <c r="G52" t="s">
        <v>19</v>
      </c>
      <c r="H52" s="6">
        <f>J48*4/L48</f>
        <v>0.55842185128983313</v>
      </c>
    </row>
    <row r="53" spans="7:8">
      <c r="G53" t="s">
        <v>20</v>
      </c>
      <c r="H53" s="6">
        <f>K48*9/L48</f>
        <v>0.15022761760242792</v>
      </c>
    </row>
  </sheetData>
  <mergeCells count="3">
    <mergeCell ref="A13:B13"/>
    <mergeCell ref="A18:B18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6"/>
  <sheetViews>
    <sheetView tabSelected="1" topLeftCell="A4" zoomScale="90" zoomScaleNormal="90" workbookViewId="0">
      <selection activeCell="K9" sqref="K9"/>
    </sheetView>
  </sheetViews>
  <sheetFormatPr baseColWidth="10" defaultRowHeight="15"/>
  <cols>
    <col min="2" max="2" width="23.140625" customWidth="1"/>
    <col min="3" max="3" width="13.7109375" bestFit="1" customWidth="1"/>
    <col min="11" max="11" width="16.5703125" bestFit="1" customWidth="1"/>
  </cols>
  <sheetData>
    <row r="1" spans="1:13" ht="15.75" thickBot="1">
      <c r="L1" s="7"/>
    </row>
    <row r="2" spans="1:13" ht="16.5" thickTop="1" thickBot="1">
      <c r="B2" s="5" t="s">
        <v>50</v>
      </c>
      <c r="C2" s="5"/>
      <c r="D2" s="5"/>
      <c r="K2" s="2" t="s">
        <v>26</v>
      </c>
      <c r="L2" s="11">
        <v>3</v>
      </c>
    </row>
    <row r="3" spans="1:13" ht="16.5" thickTop="1" thickBot="1">
      <c r="B3" s="14"/>
      <c r="C3" s="13" t="s">
        <v>3</v>
      </c>
      <c r="D3" s="13" t="s">
        <v>19</v>
      </c>
      <c r="K3" s="2" t="s">
        <v>28</v>
      </c>
      <c r="L3" s="11">
        <v>2000</v>
      </c>
      <c r="M3" s="2" t="s">
        <v>3</v>
      </c>
    </row>
    <row r="4" spans="1:13" ht="16.5" thickTop="1" thickBot="1">
      <c r="B4" s="8" t="s">
        <v>0</v>
      </c>
      <c r="C4" s="2">
        <f>IF(L2=1,L4*données!J4,IF(calculateur!L2=2,calculateur!L4*données!J9,IF(calculateur!L2=3,calculateur!L4*données!J14)))</f>
        <v>900</v>
      </c>
      <c r="D4" s="10">
        <f>C4/4</f>
        <v>225</v>
      </c>
      <c r="K4" s="2" t="s">
        <v>29</v>
      </c>
      <c r="L4" s="11">
        <v>3000</v>
      </c>
      <c r="M4" s="2" t="s">
        <v>3</v>
      </c>
    </row>
    <row r="5" spans="1:13" ht="15.75" thickTop="1">
      <c r="B5" s="8" t="s">
        <v>1</v>
      </c>
      <c r="C5" s="2">
        <f>IF(L2=1,L4*données!J5,IF(calculateur!L2=2,calculateur!L4*données!J10,IF(calculateur!L2=3,calculateur!L4*données!J15)))</f>
        <v>1050</v>
      </c>
      <c r="D5" s="10">
        <f>C5/4</f>
        <v>262.5</v>
      </c>
    </row>
    <row r="6" spans="1:13">
      <c r="B6" s="8" t="s">
        <v>2</v>
      </c>
      <c r="C6" s="2">
        <f>IF(L2=1,L4*données!J6,IF(calculateur!L2=2,calculateur!L4*données!J11,IF(calculateur!L2=3,calculateur!L4*données!J16)))</f>
        <v>1050</v>
      </c>
      <c r="D6" s="10">
        <f>C6/9</f>
        <v>116.66666666666667</v>
      </c>
    </row>
    <row r="12" spans="1:13">
      <c r="A12" s="17" t="s">
        <v>105</v>
      </c>
      <c r="B12" s="2" t="s">
        <v>111</v>
      </c>
      <c r="C12" s="2" t="s">
        <v>39</v>
      </c>
      <c r="D12" s="2" t="s">
        <v>0</v>
      </c>
      <c r="E12" s="16" t="s">
        <v>1</v>
      </c>
      <c r="F12" s="16" t="s">
        <v>2</v>
      </c>
      <c r="G12" s="16" t="s">
        <v>3</v>
      </c>
    </row>
    <row r="13" spans="1:13">
      <c r="A13" s="18"/>
      <c r="B13" s="2"/>
      <c r="C13" s="2"/>
      <c r="D13" s="2"/>
      <c r="E13" s="2"/>
      <c r="F13" s="2"/>
      <c r="G13" s="2"/>
    </row>
    <row r="14" spans="1:13">
      <c r="A14" s="18"/>
      <c r="B14" s="2"/>
      <c r="C14" s="2"/>
      <c r="D14" s="2"/>
      <c r="E14" s="2"/>
      <c r="F14" s="2"/>
      <c r="G14" s="2"/>
    </row>
    <row r="15" spans="1:13">
      <c r="A15" s="18"/>
      <c r="B15" s="2"/>
      <c r="C15" s="2"/>
      <c r="D15" s="2"/>
      <c r="E15" s="2"/>
      <c r="F15" s="2"/>
      <c r="G15" s="2"/>
    </row>
    <row r="16" spans="1:13">
      <c r="A16" s="18"/>
      <c r="B16" s="2"/>
      <c r="C16" s="2"/>
      <c r="D16" s="2"/>
      <c r="E16" s="2"/>
      <c r="F16" s="2"/>
      <c r="G16" s="2"/>
    </row>
    <row r="17" spans="1:7">
      <c r="A17" s="19"/>
      <c r="B17" s="2"/>
      <c r="C17" s="2"/>
      <c r="D17" s="2"/>
      <c r="E17" s="2"/>
      <c r="F17" s="2"/>
      <c r="G17" s="2"/>
    </row>
    <row r="18" spans="1:7">
      <c r="D18" s="2">
        <f t="shared" ref="D18:F18" si="0">SUM(D13:D17)</f>
        <v>0</v>
      </c>
      <c r="E18" s="2">
        <f t="shared" si="0"/>
        <v>0</v>
      </c>
      <c r="F18" s="2">
        <f t="shared" si="0"/>
        <v>0</v>
      </c>
      <c r="G18" s="2">
        <f>SUM(G13:G17)</f>
        <v>0</v>
      </c>
    </row>
    <row r="20" spans="1:7">
      <c r="A20" s="17" t="s">
        <v>108</v>
      </c>
      <c r="B20" s="2" t="s">
        <v>111</v>
      </c>
      <c r="C20" s="2" t="s">
        <v>39</v>
      </c>
      <c r="D20" s="2" t="s">
        <v>0</v>
      </c>
      <c r="E20" s="16" t="s">
        <v>1</v>
      </c>
      <c r="F20" s="16" t="s">
        <v>2</v>
      </c>
      <c r="G20" s="16" t="s">
        <v>3</v>
      </c>
    </row>
    <row r="21" spans="1:7">
      <c r="A21" s="18"/>
      <c r="B21" s="2"/>
      <c r="C21" s="2"/>
      <c r="D21" s="2"/>
      <c r="E21" s="2"/>
      <c r="F21" s="2"/>
      <c r="G21" s="2"/>
    </row>
    <row r="22" spans="1:7">
      <c r="A22" s="18"/>
      <c r="B22" s="2"/>
      <c r="C22" s="2"/>
      <c r="D22" s="2"/>
      <c r="E22" s="2"/>
      <c r="F22" s="2"/>
      <c r="G22" s="2"/>
    </row>
    <row r="23" spans="1:7">
      <c r="A23" s="18"/>
      <c r="B23" s="2"/>
      <c r="C23" s="2"/>
      <c r="D23" s="2"/>
      <c r="E23" s="2"/>
      <c r="F23" s="2"/>
      <c r="G23" s="2"/>
    </row>
    <row r="24" spans="1:7">
      <c r="A24" s="18"/>
      <c r="B24" s="2"/>
      <c r="C24" s="2"/>
      <c r="D24" s="2"/>
      <c r="E24" s="2"/>
      <c r="F24" s="2"/>
      <c r="G24" s="2"/>
    </row>
    <row r="25" spans="1:7">
      <c r="A25" s="19"/>
      <c r="B25" s="2"/>
      <c r="C25" s="2"/>
      <c r="D25" s="2"/>
      <c r="E25" s="2"/>
      <c r="F25" s="2"/>
      <c r="G25" s="2"/>
    </row>
    <row r="26" spans="1:7">
      <c r="D26" s="2">
        <f t="shared" ref="D26" si="1">SUM(D21:D25)</f>
        <v>0</v>
      </c>
      <c r="E26" s="2">
        <f t="shared" ref="E26" si="2">SUM(E21:E25)</f>
        <v>0</v>
      </c>
      <c r="F26" s="2">
        <f t="shared" ref="F26" si="3">SUM(F21:F25)</f>
        <v>0</v>
      </c>
      <c r="G26" s="2">
        <f>SUM(G21:G25)</f>
        <v>0</v>
      </c>
    </row>
    <row r="28" spans="1:7">
      <c r="A28" s="17" t="s">
        <v>106</v>
      </c>
      <c r="B28" s="2" t="s">
        <v>111</v>
      </c>
      <c r="C28" s="2" t="s">
        <v>39</v>
      </c>
      <c r="D28" s="2" t="s">
        <v>0</v>
      </c>
      <c r="E28" s="16" t="s">
        <v>1</v>
      </c>
      <c r="F28" s="16" t="s">
        <v>2</v>
      </c>
      <c r="G28" s="16" t="s">
        <v>3</v>
      </c>
    </row>
    <row r="29" spans="1:7">
      <c r="A29" s="18"/>
      <c r="B29" s="2"/>
      <c r="C29" s="2"/>
      <c r="D29" s="2"/>
      <c r="E29" s="2"/>
      <c r="F29" s="2"/>
      <c r="G29" s="2"/>
    </row>
    <row r="30" spans="1:7">
      <c r="A30" s="18"/>
      <c r="B30" s="2"/>
      <c r="C30" s="2"/>
      <c r="D30" s="2"/>
      <c r="E30" s="2"/>
      <c r="F30" s="2"/>
      <c r="G30" s="2"/>
    </row>
    <row r="31" spans="1:7">
      <c r="A31" s="18"/>
      <c r="B31" s="2"/>
      <c r="C31" s="2"/>
      <c r="D31" s="2"/>
      <c r="E31" s="2"/>
      <c r="F31" s="2"/>
      <c r="G31" s="2"/>
    </row>
    <row r="32" spans="1:7">
      <c r="A32" s="18"/>
      <c r="B32" s="2"/>
      <c r="C32" s="2"/>
      <c r="D32" s="2"/>
      <c r="E32" s="2"/>
      <c r="F32" s="2"/>
      <c r="G32" s="2"/>
    </row>
    <row r="33" spans="1:7">
      <c r="A33" s="19"/>
      <c r="B33" s="2"/>
      <c r="C33" s="2"/>
      <c r="D33" s="2"/>
      <c r="E33" s="2"/>
      <c r="F33" s="2"/>
      <c r="G33" s="2"/>
    </row>
    <row r="34" spans="1:7">
      <c r="D34" s="2">
        <f t="shared" ref="D34" si="4">SUM(D29:D33)</f>
        <v>0</v>
      </c>
      <c r="E34" s="2">
        <f t="shared" ref="E34" si="5">SUM(E29:E33)</f>
        <v>0</v>
      </c>
      <c r="F34" s="2">
        <f t="shared" ref="F34" si="6">SUM(F29:F33)</f>
        <v>0</v>
      </c>
      <c r="G34" s="2">
        <f>SUM(G29:G33)</f>
        <v>0</v>
      </c>
    </row>
    <row r="36" spans="1:7">
      <c r="A36" s="17" t="s">
        <v>108</v>
      </c>
      <c r="B36" s="2" t="s">
        <v>111</v>
      </c>
      <c r="C36" s="2" t="s">
        <v>39</v>
      </c>
      <c r="D36" s="2" t="s">
        <v>0</v>
      </c>
      <c r="E36" s="16" t="s">
        <v>1</v>
      </c>
      <c r="F36" s="16" t="s">
        <v>2</v>
      </c>
      <c r="G36" s="16" t="s">
        <v>3</v>
      </c>
    </row>
    <row r="37" spans="1:7">
      <c r="A37" s="18"/>
      <c r="B37" s="2"/>
      <c r="C37" s="2"/>
      <c r="D37" s="2"/>
      <c r="E37" s="2"/>
      <c r="F37" s="2"/>
      <c r="G37" s="2"/>
    </row>
    <row r="38" spans="1:7">
      <c r="A38" s="18"/>
      <c r="B38" s="2"/>
      <c r="C38" s="2"/>
      <c r="D38" s="2"/>
      <c r="E38" s="2"/>
      <c r="F38" s="2"/>
      <c r="G38" s="2"/>
    </row>
    <row r="39" spans="1:7">
      <c r="A39" s="18"/>
      <c r="B39" s="2"/>
      <c r="C39" s="2"/>
      <c r="D39" s="2"/>
      <c r="E39" s="2"/>
      <c r="F39" s="2"/>
      <c r="G39" s="2"/>
    </row>
    <row r="40" spans="1:7">
      <c r="A40" s="18"/>
      <c r="B40" s="2"/>
      <c r="C40" s="2"/>
      <c r="D40" s="2"/>
      <c r="E40" s="2"/>
      <c r="F40" s="2"/>
      <c r="G40" s="2"/>
    </row>
    <row r="41" spans="1:7">
      <c r="A41" s="19"/>
      <c r="B41" s="2"/>
      <c r="C41" s="2"/>
      <c r="D41" s="2"/>
      <c r="E41" s="2"/>
      <c r="F41" s="2"/>
      <c r="G41" s="2"/>
    </row>
    <row r="42" spans="1:7">
      <c r="D42" s="2">
        <f t="shared" ref="D42" si="7">SUM(D37:D41)</f>
        <v>0</v>
      </c>
      <c r="E42" s="2">
        <f t="shared" ref="E42" si="8">SUM(E37:E41)</f>
        <v>0</v>
      </c>
      <c r="F42" s="2">
        <f t="shared" ref="F42" si="9">SUM(F37:F41)</f>
        <v>0</v>
      </c>
      <c r="G42" s="2">
        <f>SUM(G37:G41)</f>
        <v>0</v>
      </c>
    </row>
    <row r="44" spans="1:7">
      <c r="A44" s="20" t="s">
        <v>109</v>
      </c>
      <c r="B44" s="2" t="s">
        <v>111</v>
      </c>
      <c r="C44" s="2" t="s">
        <v>39</v>
      </c>
      <c r="D44" s="2" t="s">
        <v>0</v>
      </c>
      <c r="E44" s="16" t="s">
        <v>1</v>
      </c>
      <c r="F44" s="16" t="s">
        <v>2</v>
      </c>
      <c r="G44" s="16" t="s">
        <v>3</v>
      </c>
    </row>
    <row r="45" spans="1:7">
      <c r="A45" s="20"/>
      <c r="B45" s="2">
        <v>100</v>
      </c>
      <c r="C45" s="2" t="s">
        <v>113</v>
      </c>
      <c r="D45" s="2"/>
      <c r="E45" s="2">
        <v>94</v>
      </c>
      <c r="F45" s="2"/>
      <c r="G45" s="2">
        <v>376</v>
      </c>
    </row>
    <row r="46" spans="1:7">
      <c r="D46" s="2">
        <f>SUM(D45:D45)</f>
        <v>0</v>
      </c>
      <c r="E46" s="2">
        <f>SUM(E45:E45)</f>
        <v>94</v>
      </c>
      <c r="F46" s="2">
        <f>SUM(F45:F45)</f>
        <v>0</v>
      </c>
      <c r="G46" s="2">
        <f>SUM(G45:G45)</f>
        <v>376</v>
      </c>
    </row>
    <row r="48" spans="1:7">
      <c r="A48" s="17" t="s">
        <v>110</v>
      </c>
      <c r="B48" s="2" t="s">
        <v>111</v>
      </c>
      <c r="C48" s="2" t="s">
        <v>39</v>
      </c>
      <c r="D48" s="2" t="s">
        <v>0</v>
      </c>
      <c r="E48" s="16" t="s">
        <v>1</v>
      </c>
      <c r="F48" s="16" t="s">
        <v>2</v>
      </c>
      <c r="G48" s="16" t="s">
        <v>3</v>
      </c>
    </row>
    <row r="49" spans="1:12">
      <c r="A49" s="18"/>
      <c r="B49" s="2"/>
      <c r="C49" s="2" t="s">
        <v>44</v>
      </c>
      <c r="D49" s="2">
        <v>25</v>
      </c>
      <c r="E49" s="2"/>
      <c r="F49" s="2"/>
      <c r="G49" s="2">
        <v>104</v>
      </c>
    </row>
    <row r="50" spans="1:12">
      <c r="D50" s="2">
        <f>SUM(D49:D49)</f>
        <v>25</v>
      </c>
      <c r="E50" s="2">
        <f>SUM(E49:E49)</f>
        <v>0</v>
      </c>
      <c r="F50" s="2">
        <f>SUM(F49:F49)</f>
        <v>0</v>
      </c>
      <c r="G50" s="2">
        <f>SUM(G49:G49)</f>
        <v>104</v>
      </c>
    </row>
    <row r="52" spans="1:12">
      <c r="A52" s="17" t="s">
        <v>107</v>
      </c>
      <c r="B52" s="2" t="s">
        <v>111</v>
      </c>
      <c r="C52" s="2" t="s">
        <v>39</v>
      </c>
      <c r="D52" s="2" t="s">
        <v>0</v>
      </c>
      <c r="E52" s="16" t="s">
        <v>1</v>
      </c>
      <c r="F52" s="16" t="s">
        <v>2</v>
      </c>
      <c r="G52" s="16" t="s">
        <v>3</v>
      </c>
      <c r="L52" s="22"/>
    </row>
    <row r="53" spans="1:12">
      <c r="A53" s="18"/>
      <c r="B53" s="2"/>
      <c r="C53" s="2"/>
      <c r="D53" s="2"/>
      <c r="E53" s="2"/>
      <c r="F53" s="2"/>
      <c r="G53" s="2"/>
      <c r="L53" s="12"/>
    </row>
    <row r="54" spans="1:12">
      <c r="A54" s="18"/>
      <c r="B54" s="2"/>
      <c r="C54" s="2"/>
      <c r="D54" s="2"/>
      <c r="E54" s="2"/>
      <c r="F54" s="2"/>
      <c r="G54" s="2"/>
      <c r="L54" s="21"/>
    </row>
    <row r="55" spans="1:12">
      <c r="A55" s="18"/>
      <c r="B55" s="2"/>
      <c r="C55" s="2"/>
      <c r="D55" s="2"/>
      <c r="E55" s="2"/>
      <c r="F55" s="2"/>
      <c r="G55" s="2"/>
      <c r="L55" s="21"/>
    </row>
    <row r="56" spans="1:12">
      <c r="A56" s="18"/>
      <c r="B56" s="2"/>
      <c r="C56" s="2"/>
      <c r="D56" s="2"/>
      <c r="E56" s="2"/>
      <c r="F56" s="2"/>
      <c r="G56" s="2"/>
      <c r="J56" s="12"/>
      <c r="K56" s="12"/>
      <c r="L56" s="21"/>
    </row>
    <row r="57" spans="1:12">
      <c r="A57" s="19"/>
      <c r="B57" s="2"/>
      <c r="C57" s="2"/>
      <c r="D57" s="2"/>
      <c r="E57" s="2"/>
      <c r="F57" s="2"/>
      <c r="G57" s="2"/>
    </row>
    <row r="58" spans="1:12">
      <c r="D58" s="2">
        <f t="shared" ref="D58" si="10">SUM(D53:D57)</f>
        <v>0</v>
      </c>
      <c r="E58" s="2">
        <f t="shared" ref="E58" si="11">SUM(E53:E57)</f>
        <v>0</v>
      </c>
      <c r="F58" s="2">
        <f t="shared" ref="F58" si="12">SUM(F53:F57)</f>
        <v>0</v>
      </c>
      <c r="G58" s="2">
        <f>SUM(G53:G57)</f>
        <v>0</v>
      </c>
    </row>
    <row r="62" spans="1:12">
      <c r="A62" s="14"/>
      <c r="B62" s="2" t="s">
        <v>112</v>
      </c>
    </row>
    <row r="63" spans="1:12">
      <c r="A63" s="23" t="s">
        <v>0</v>
      </c>
      <c r="B63" s="23">
        <f>D18+D26+D34+D42+D46+D50+D58</f>
        <v>25</v>
      </c>
    </row>
    <row r="64" spans="1:12">
      <c r="A64" s="16" t="s">
        <v>1</v>
      </c>
      <c r="B64" s="2">
        <f>E18+E26+E34+E42+E46+E50+E58</f>
        <v>94</v>
      </c>
    </row>
    <row r="65" spans="1:2">
      <c r="A65" s="2" t="s">
        <v>2</v>
      </c>
      <c r="B65" s="2">
        <f>F18+F26+F34+F42+F46+F50+F58</f>
        <v>0</v>
      </c>
    </row>
    <row r="66" spans="1:2">
      <c r="A66" s="16" t="s">
        <v>3</v>
      </c>
      <c r="B66" s="2">
        <f>G18+G26+G34+G42+G46+G50+G58</f>
        <v>480</v>
      </c>
    </row>
  </sheetData>
  <mergeCells count="8">
    <mergeCell ref="A36:A41"/>
    <mergeCell ref="A44:A45"/>
    <mergeCell ref="A48:A49"/>
    <mergeCell ref="A52:A57"/>
    <mergeCell ref="B2:D2"/>
    <mergeCell ref="A12:A17"/>
    <mergeCell ref="A20:A25"/>
    <mergeCell ref="A28:A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D3:J16"/>
  <sheetViews>
    <sheetView workbookViewId="0">
      <selection activeCell="K25" sqref="K25"/>
    </sheetView>
  </sheetViews>
  <sheetFormatPr baseColWidth="10" defaultRowHeight="15"/>
  <sheetData>
    <row r="3" spans="4:10">
      <c r="I3" s="5" t="s">
        <v>27</v>
      </c>
      <c r="J3" s="5"/>
    </row>
    <row r="4" spans="4:10">
      <c r="D4" s="2" t="s">
        <v>30</v>
      </c>
      <c r="E4" s="2" t="s">
        <v>3</v>
      </c>
      <c r="I4" s="2" t="s">
        <v>33</v>
      </c>
      <c r="J4" s="3">
        <v>0.2</v>
      </c>
    </row>
    <row r="5" spans="4:10">
      <c r="D5" s="2" t="s">
        <v>0</v>
      </c>
      <c r="E5" s="2">
        <v>4</v>
      </c>
      <c r="I5" s="2" t="s">
        <v>1</v>
      </c>
      <c r="J5" s="3">
        <f>1-J6-J4</f>
        <v>0.55000000000000004</v>
      </c>
    </row>
    <row r="6" spans="4:10">
      <c r="D6" s="2" t="s">
        <v>1</v>
      </c>
      <c r="E6" s="2">
        <v>4</v>
      </c>
      <c r="I6" s="2" t="s">
        <v>34</v>
      </c>
      <c r="J6" s="3">
        <v>0.25</v>
      </c>
    </row>
    <row r="7" spans="4:10">
      <c r="D7" s="2" t="s">
        <v>2</v>
      </c>
      <c r="E7" s="2">
        <v>9</v>
      </c>
    </row>
    <row r="8" spans="4:10">
      <c r="D8" s="2" t="s">
        <v>4</v>
      </c>
      <c r="E8" s="2">
        <v>7</v>
      </c>
      <c r="I8" s="5" t="s">
        <v>31</v>
      </c>
      <c r="J8" s="5"/>
    </row>
    <row r="9" spans="4:10">
      <c r="I9" s="2" t="s">
        <v>35</v>
      </c>
      <c r="J9" s="3">
        <v>0.25</v>
      </c>
    </row>
    <row r="10" spans="4:10">
      <c r="I10" s="2" t="s">
        <v>1</v>
      </c>
      <c r="J10" s="3">
        <f>1-J11-J9</f>
        <v>0.44999999999999996</v>
      </c>
    </row>
    <row r="11" spans="4:10">
      <c r="I11" s="2" t="s">
        <v>36</v>
      </c>
      <c r="J11" s="3">
        <v>0.3</v>
      </c>
    </row>
    <row r="13" spans="4:10">
      <c r="I13" s="5" t="s">
        <v>32</v>
      </c>
      <c r="J13" s="5"/>
    </row>
    <row r="14" spans="4:10">
      <c r="I14" s="2" t="s">
        <v>37</v>
      </c>
      <c r="J14" s="3">
        <v>0.3</v>
      </c>
    </row>
    <row r="15" spans="4:10">
      <c r="I15" s="2" t="s">
        <v>1</v>
      </c>
      <c r="J15" s="3">
        <f>1-J16-J14</f>
        <v>0.35000000000000003</v>
      </c>
    </row>
    <row r="16" spans="4:10">
      <c r="I16" s="2" t="s">
        <v>38</v>
      </c>
      <c r="J16" s="3">
        <v>0.35</v>
      </c>
    </row>
  </sheetData>
  <mergeCells count="3">
    <mergeCell ref="I3:J3"/>
    <mergeCell ref="I8:J8"/>
    <mergeCell ref="I13:J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64"/>
  <sheetViews>
    <sheetView workbookViewId="0">
      <selection activeCell="J9" sqref="J9"/>
    </sheetView>
  </sheetViews>
  <sheetFormatPr baseColWidth="10" defaultRowHeight="15"/>
  <cols>
    <col min="1" max="1" width="16.5703125" bestFit="1" customWidth="1"/>
    <col min="2" max="2" width="17.85546875" bestFit="1" customWidth="1"/>
    <col min="3" max="3" width="12.42578125" customWidth="1"/>
  </cols>
  <sheetData>
    <row r="1" spans="1:10">
      <c r="A1" s="15" t="s">
        <v>42</v>
      </c>
      <c r="B1" s="15" t="s">
        <v>39</v>
      </c>
      <c r="C1" s="15" t="s">
        <v>0</v>
      </c>
      <c r="D1" s="15" t="s">
        <v>1</v>
      </c>
      <c r="E1" s="15" t="s">
        <v>2</v>
      </c>
      <c r="F1" s="15" t="s">
        <v>3</v>
      </c>
      <c r="I1" s="9"/>
      <c r="J1" s="9"/>
    </row>
    <row r="2" spans="1:10">
      <c r="A2">
        <v>1</v>
      </c>
      <c r="B2" t="s">
        <v>49</v>
      </c>
      <c r="C2">
        <v>7</v>
      </c>
      <c r="E2">
        <v>7</v>
      </c>
      <c r="F2">
        <v>90</v>
      </c>
    </row>
    <row r="3" spans="1:10">
      <c r="A3">
        <v>100</v>
      </c>
      <c r="B3" t="s">
        <v>51</v>
      </c>
      <c r="C3">
        <v>14</v>
      </c>
      <c r="E3">
        <v>14</v>
      </c>
      <c r="F3">
        <v>180</v>
      </c>
    </row>
    <row r="4" spans="1:10">
      <c r="A4">
        <v>100</v>
      </c>
      <c r="B4" t="s">
        <v>52</v>
      </c>
      <c r="C4">
        <v>14</v>
      </c>
      <c r="E4">
        <v>14</v>
      </c>
      <c r="F4">
        <v>180</v>
      </c>
    </row>
    <row r="5" spans="1:10">
      <c r="A5">
        <v>100</v>
      </c>
      <c r="B5" t="s">
        <v>53</v>
      </c>
      <c r="C5">
        <v>14</v>
      </c>
      <c r="E5">
        <v>14</v>
      </c>
      <c r="F5">
        <v>180</v>
      </c>
    </row>
    <row r="6" spans="1:10">
      <c r="A6">
        <v>100</v>
      </c>
      <c r="B6" t="s">
        <v>48</v>
      </c>
      <c r="C6">
        <v>22</v>
      </c>
      <c r="F6">
        <v>110</v>
      </c>
    </row>
    <row r="7" spans="1:10">
      <c r="A7">
        <v>100</v>
      </c>
      <c r="B7" t="s">
        <v>46</v>
      </c>
      <c r="C7">
        <v>14</v>
      </c>
      <c r="E7">
        <v>14</v>
      </c>
      <c r="F7">
        <v>180</v>
      </c>
    </row>
    <row r="8" spans="1:10">
      <c r="A8">
        <v>1</v>
      </c>
      <c r="B8" t="s">
        <v>54</v>
      </c>
      <c r="D8">
        <v>25</v>
      </c>
      <c r="F8">
        <v>100</v>
      </c>
    </row>
    <row r="9" spans="1:10">
      <c r="A9">
        <v>1</v>
      </c>
      <c r="B9" t="s">
        <v>43</v>
      </c>
      <c r="D9">
        <v>25</v>
      </c>
      <c r="F9">
        <v>100</v>
      </c>
    </row>
    <row r="10" spans="1:10">
      <c r="A10">
        <v>1</v>
      </c>
      <c r="B10" t="s">
        <v>55</v>
      </c>
      <c r="D10">
        <v>25</v>
      </c>
      <c r="F10">
        <v>100</v>
      </c>
    </row>
    <row r="11" spans="1:10">
      <c r="A11">
        <v>1</v>
      </c>
      <c r="B11" t="s">
        <v>56</v>
      </c>
      <c r="D11">
        <v>25</v>
      </c>
      <c r="F11">
        <v>100</v>
      </c>
    </row>
    <row r="12" spans="1:10">
      <c r="B12" t="s">
        <v>57</v>
      </c>
    </row>
    <row r="13" spans="1:10">
      <c r="B13" t="s">
        <v>58</v>
      </c>
    </row>
    <row r="14" spans="1:10">
      <c r="A14">
        <v>100</v>
      </c>
      <c r="B14" t="s">
        <v>59</v>
      </c>
      <c r="C14">
        <v>18</v>
      </c>
      <c r="F14">
        <v>80</v>
      </c>
    </row>
    <row r="15" spans="1:10">
      <c r="A15">
        <v>100</v>
      </c>
      <c r="B15" t="s">
        <v>60</v>
      </c>
      <c r="C15">
        <v>18</v>
      </c>
      <c r="F15">
        <v>80</v>
      </c>
    </row>
    <row r="16" spans="1:10">
      <c r="A16">
        <v>100</v>
      </c>
      <c r="B16" t="s">
        <v>61</v>
      </c>
      <c r="C16">
        <v>18</v>
      </c>
      <c r="F16">
        <v>80</v>
      </c>
    </row>
    <row r="17" spans="1:6">
      <c r="A17">
        <v>100</v>
      </c>
      <c r="B17" t="s">
        <v>62</v>
      </c>
      <c r="C17">
        <v>18</v>
      </c>
      <c r="F17">
        <v>80</v>
      </c>
    </row>
    <row r="18" spans="1:6">
      <c r="A18">
        <v>100</v>
      </c>
      <c r="B18" t="s">
        <v>47</v>
      </c>
      <c r="D18">
        <v>24</v>
      </c>
      <c r="F18">
        <v>100</v>
      </c>
    </row>
    <row r="19" spans="1:6">
      <c r="B19" t="s">
        <v>45</v>
      </c>
    </row>
    <row r="20" spans="1:6">
      <c r="B20" t="s">
        <v>63</v>
      </c>
    </row>
    <row r="21" spans="1:6">
      <c r="B21" t="s">
        <v>64</v>
      </c>
    </row>
    <row r="22" spans="1:6">
      <c r="B22" t="s">
        <v>65</v>
      </c>
    </row>
    <row r="23" spans="1:6">
      <c r="B23" t="s">
        <v>66</v>
      </c>
    </row>
    <row r="24" spans="1:6">
      <c r="B24" t="s">
        <v>67</v>
      </c>
    </row>
    <row r="25" spans="1:6">
      <c r="B25" t="s">
        <v>68</v>
      </c>
    </row>
    <row r="26" spans="1:6">
      <c r="B26" t="s">
        <v>69</v>
      </c>
    </row>
    <row r="27" spans="1:6">
      <c r="B27" t="s">
        <v>70</v>
      </c>
    </row>
    <row r="28" spans="1:6">
      <c r="B28" t="s">
        <v>71</v>
      </c>
    </row>
    <row r="29" spans="1:6">
      <c r="B29" t="s">
        <v>72</v>
      </c>
    </row>
    <row r="30" spans="1:6">
      <c r="B30" t="s">
        <v>73</v>
      </c>
    </row>
    <row r="31" spans="1:6">
      <c r="B31" t="s">
        <v>74</v>
      </c>
    </row>
    <row r="32" spans="1:6">
      <c r="B32" t="s">
        <v>75</v>
      </c>
    </row>
    <row r="33" spans="1:6">
      <c r="B33" t="s">
        <v>76</v>
      </c>
    </row>
    <row r="34" spans="1:6">
      <c r="B34" t="s">
        <v>77</v>
      </c>
    </row>
    <row r="35" spans="1:6">
      <c r="B35" t="s">
        <v>78</v>
      </c>
    </row>
    <row r="36" spans="1:6">
      <c r="B36" t="s">
        <v>79</v>
      </c>
    </row>
    <row r="37" spans="1:6">
      <c r="B37" t="s">
        <v>80</v>
      </c>
    </row>
    <row r="38" spans="1:6">
      <c r="B38" t="s">
        <v>81</v>
      </c>
    </row>
    <row r="39" spans="1:6">
      <c r="B39" t="s">
        <v>82</v>
      </c>
    </row>
    <row r="40" spans="1:6">
      <c r="A40">
        <v>100</v>
      </c>
      <c r="B40" t="s">
        <v>104</v>
      </c>
      <c r="C40">
        <v>3</v>
      </c>
      <c r="D40">
        <v>23</v>
      </c>
      <c r="F40">
        <v>107</v>
      </c>
    </row>
    <row r="41" spans="1:6">
      <c r="B41" t="s">
        <v>83</v>
      </c>
    </row>
    <row r="42" spans="1:6">
      <c r="B42" t="s">
        <v>84</v>
      </c>
    </row>
    <row r="43" spans="1:6">
      <c r="B43" t="s">
        <v>85</v>
      </c>
    </row>
    <row r="44" spans="1:6">
      <c r="B44" t="s">
        <v>86</v>
      </c>
    </row>
    <row r="45" spans="1:6">
      <c r="B45" t="s">
        <v>40</v>
      </c>
    </row>
    <row r="46" spans="1:6">
      <c r="B46" t="s">
        <v>87</v>
      </c>
    </row>
    <row r="47" spans="1:6">
      <c r="B47" t="s">
        <v>88</v>
      </c>
    </row>
    <row r="48" spans="1:6">
      <c r="B48" t="s">
        <v>90</v>
      </c>
    </row>
    <row r="49" spans="1:6">
      <c r="B49" t="s">
        <v>91</v>
      </c>
    </row>
    <row r="50" spans="1:6">
      <c r="B50" t="s">
        <v>92</v>
      </c>
    </row>
    <row r="51" spans="1:6">
      <c r="B51" t="s">
        <v>93</v>
      </c>
    </row>
    <row r="52" spans="1:6">
      <c r="B52" t="s">
        <v>94</v>
      </c>
    </row>
    <row r="53" spans="1:6">
      <c r="B53" t="s">
        <v>95</v>
      </c>
    </row>
    <row r="54" spans="1:6">
      <c r="B54" t="s">
        <v>89</v>
      </c>
    </row>
    <row r="55" spans="1:6">
      <c r="B55" t="s">
        <v>96</v>
      </c>
    </row>
    <row r="56" spans="1:6">
      <c r="B56" t="s">
        <v>97</v>
      </c>
    </row>
    <row r="57" spans="1:6">
      <c r="B57" t="s">
        <v>98</v>
      </c>
    </row>
    <row r="58" spans="1:6">
      <c r="B58" t="s">
        <v>99</v>
      </c>
    </row>
    <row r="59" spans="1:6">
      <c r="B59" t="s">
        <v>100</v>
      </c>
    </row>
    <row r="60" spans="1:6">
      <c r="B60" t="s">
        <v>101</v>
      </c>
    </row>
    <row r="61" spans="1:6">
      <c r="B61" t="s">
        <v>102</v>
      </c>
    </row>
    <row r="62" spans="1:6">
      <c r="A62">
        <v>100</v>
      </c>
      <c r="B62" t="s">
        <v>41</v>
      </c>
      <c r="C62">
        <v>13</v>
      </c>
      <c r="D62">
        <v>72</v>
      </c>
      <c r="E62">
        <v>3</v>
      </c>
      <c r="F62">
        <v>343</v>
      </c>
    </row>
    <row r="63" spans="1:6">
      <c r="A63">
        <v>100</v>
      </c>
      <c r="B63" t="s">
        <v>103</v>
      </c>
      <c r="C63">
        <v>17</v>
      </c>
      <c r="D63">
        <v>66</v>
      </c>
      <c r="E63">
        <v>7</v>
      </c>
      <c r="F63">
        <v>389</v>
      </c>
    </row>
    <row r="64" spans="1:6">
      <c r="A64">
        <v>30</v>
      </c>
      <c r="B64" t="s">
        <v>44</v>
      </c>
      <c r="C64">
        <v>25</v>
      </c>
      <c r="F64">
        <v>104</v>
      </c>
    </row>
  </sheetData>
  <mergeCells count="1">
    <mergeCell ref="I1:J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donnéeddds</vt:lpstr>
      <vt:lpstr>calculateur</vt:lpstr>
      <vt:lpstr>données</vt:lpstr>
      <vt:lpstr>aliments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bryan</cp:lastModifiedBy>
  <cp:lastPrinted>2015-05-18T21:38:19Z</cp:lastPrinted>
  <dcterms:created xsi:type="dcterms:W3CDTF">2015-05-17T09:23:12Z</dcterms:created>
  <dcterms:modified xsi:type="dcterms:W3CDTF">2015-05-18T22:02:25Z</dcterms:modified>
</cp:coreProperties>
</file>